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10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planaltopr-my.sharepoint.com/personal/alisson_nascimento_presidencia_gov_br/Documents/2024/PLANILHA MÃE/FERROVIAS/"/>
    </mc:Choice>
  </mc:AlternateContent>
  <xr:revisionPtr revIDLastSave="1722" documentId="8_{A865F9B1-F0A5-45BD-A229-3CA6B0949ABB}" xr6:coauthVersionLast="47" xr6:coauthVersionMax="47" xr10:uidLastSave="{47DC5515-2F58-40C7-A159-E03D950DA077}"/>
  <bookViews>
    <workbookView xWindow="-120" yWindow="-120" windowWidth="16440" windowHeight="28440" activeTab="1" xr2:uid="{00000000-000D-0000-FFFF-FFFF00000000}"/>
  </bookViews>
  <sheets>
    <sheet name="INFORMAÇÕES (1)" sheetId="17" r:id="rId1"/>
    <sheet name="CADERNO (1)" sheetId="14" r:id="rId2"/>
    <sheet name="PLAN_EXEC ATÉ ANO ANTERIOR (22)" sheetId="16" r:id="rId3"/>
    <sheet name="META(1) 2023" sheetId="15" r:id="rId4"/>
    <sheet name="EXECUTADO ATUAL (pendências 22)" sheetId="10" r:id="rId5"/>
    <sheet name="À EXECUTAR (1)" sheetId="12" r:id="rId6"/>
    <sheet name="META(2024)" sheetId="21" r:id="rId7"/>
    <sheet name="iNEXECUTADO (pendências até 23)" sheetId="25" r:id="rId8"/>
    <sheet name="À EXECUTAR (2025 DIANTE)" sheetId="22" r:id="rId9"/>
    <sheet name="LISTA AUXILIAR" sheetId="23" r:id="rId10"/>
    <sheet name="AUXILIAR" sheetId="3" r:id="rId11"/>
    <sheet name="CLASSIFICAÇÃO" sheetId="20" r:id="rId12"/>
    <sheet name="INSTRUCÕES" sheetId="26" r:id="rId13"/>
  </sheets>
  <externalReferences>
    <externalReference r:id="rId14"/>
    <externalReference r:id="rId15"/>
    <externalReference r:id="rId16"/>
  </externalReferences>
  <definedNames>
    <definedName name="_xlnm._FilterDatabase" localSheetId="5" hidden="1">'À EXECUTAR (1)'!$A$2:$GE$57</definedName>
    <definedName name="_xlnm._FilterDatabase" localSheetId="8" hidden="1">'À EXECUTAR (2025 DIANTE)'!$A$2:$EO$57</definedName>
    <definedName name="_xlnm._FilterDatabase" localSheetId="1" hidden="1">'CADERNO (1)'!$A$2:$JK$45</definedName>
    <definedName name="_xlnm._FilterDatabase" localSheetId="4" hidden="1">'EXECUTADO ATUAL (pendências 22)'!$A$2:$BP$22</definedName>
    <definedName name="_xlnm._FilterDatabase" localSheetId="7" hidden="1">'iNEXECUTADO (pendências até 23)'!$A$2:$CJ$22</definedName>
    <definedName name="_xlnm._FilterDatabase" localSheetId="0" hidden="1">'INFORMAÇÕES (1)'!$A$2:$R$20</definedName>
    <definedName name="_xlnm._FilterDatabase" localSheetId="9" hidden="1">'LISTA AUXILIAR'!$E$4:$F$13</definedName>
    <definedName name="_xlnm._FilterDatabase" localSheetId="3" hidden="1">'META(1) 2023'!$A$2:$FU$40</definedName>
    <definedName name="_xlnm._FilterDatabase" localSheetId="6" hidden="1">'META(2024)'!$A$2:$FU$56</definedName>
    <definedName name="_xlnm._FilterDatabase" localSheetId="2" hidden="1">'PLAN_EXEC ATÉ ANO ANTERIOR (22)'!$A$2:$BP$22</definedName>
    <definedName name="ADMINISTRATIVO" localSheetId="12">'[1]LISTA AUXILIAR'!$E$5:$E$12</definedName>
    <definedName name="ADMINISTRATIVO">'LISTA AUXILIAR'!$E$5:$E$12</definedName>
    <definedName name="AMBIENTAL" localSheetId="12">'[1]LISTA AUXILIAR'!$B$5:$B$16</definedName>
    <definedName name="AMBIENTAL">'LISTA AUXILIAR'!$B$5:$B$16</definedName>
    <definedName name="AMBIENTALL">'[1]LISTA AUXILIAR'!$B$5:$B$16</definedName>
    <definedName name="BRANCO" localSheetId="12">'[1]LISTA AUXILIAR'!$G$5</definedName>
    <definedName name="BRANCO">'LISTA AUXILIAR'!$G$5</definedName>
    <definedName name="CONCESSIONARIAS">[2]AUXILIAR!$F$23:$F$30</definedName>
    <definedName name="CONCESSIONÁRIAS">'LISTA AUXILIAR'!$D$5:$D$12</definedName>
    <definedName name="DESAPROPRIAÇÃO" localSheetId="12">'[1]LISTA AUXILIAR'!$C$5:$C$13</definedName>
    <definedName name="DESAPROPRIAÇÃO">'LISTA AUXILIAR'!$C$5:$C$13</definedName>
    <definedName name="DISTRIBUIDORAS" localSheetId="12">'[1]LISTA AUXILIAR'!$D$5:$D$12</definedName>
    <definedName name="DISTRIBUIDORAS">'LISTA AUXILIAR'!$D$5:$D$12</definedName>
    <definedName name="OUTROS" localSheetId="12">'[1]LISTA AUXILIAR'!$F$5</definedName>
    <definedName name="OUTROS">'LISTA AUXILIAR'!$F$5</definedName>
    <definedName name="PROJETO" localSheetId="12">'[1]LISTA AUXILIAR'!$A$5:$A$13</definedName>
    <definedName name="PROJETO">'LISTA AUXILIAR'!$A$5:$A$13</definedName>
    <definedName name="Z_00C24ABF_1761_4329_99C6_2248CDB2C893_.wvu.FilterData" localSheetId="5" hidden="1">'À EXECUTAR (1)'!$B$2:$H$57</definedName>
    <definedName name="Z_00C24ABF_1761_4329_99C6_2248CDB2C893_.wvu.FilterData" localSheetId="8" hidden="1">'À EXECUTAR (2025 DIANTE)'!$B$2:$H$57</definedName>
    <definedName name="Z_00C24ABF_1761_4329_99C6_2248CDB2C893_.wvu.FilterData" localSheetId="1" hidden="1">'CADERNO (1)'!$B$2:$H$45</definedName>
    <definedName name="Z_00C24ABF_1761_4329_99C6_2248CDB2C893_.wvu.FilterData" localSheetId="4" hidden="1">'EXECUTADO ATUAL (pendências 22)'!$B$2:$BP$22</definedName>
    <definedName name="Z_00C24ABF_1761_4329_99C6_2248CDB2C893_.wvu.FilterData" localSheetId="7" hidden="1">'iNEXECUTADO (pendências até 23)'!$B$2:$CJ$22</definedName>
    <definedName name="Z_00C24ABF_1761_4329_99C6_2248CDB2C893_.wvu.FilterData" localSheetId="0" hidden="1">'INFORMAÇÕES (1)'!$C$2:$R$20</definedName>
    <definedName name="Z_00C24ABF_1761_4329_99C6_2248CDB2C893_.wvu.FilterData" localSheetId="3" hidden="1">'META(1) 2023'!$C$2:$I$40</definedName>
    <definedName name="Z_00C24ABF_1761_4329_99C6_2248CDB2C893_.wvu.FilterData" localSheetId="6" hidden="1">'META(2024)'!$C$2:$I$56</definedName>
    <definedName name="Z_00C24ABF_1761_4329_99C6_2248CDB2C893_.wvu.FilterData" localSheetId="2" hidden="1">'PLAN_EXEC ATÉ ANO ANTERIOR (22)'!$B$2:$BP$22</definedName>
    <definedName name="Z_0149660E_43C6_4FBC_A249_8E71D17805BC_.wvu.FilterData" localSheetId="5" hidden="1">'À EXECUTAR (1)'!$B$2:$H$57</definedName>
    <definedName name="Z_0149660E_43C6_4FBC_A249_8E71D17805BC_.wvu.FilterData" localSheetId="8" hidden="1">'À EXECUTAR (2025 DIANTE)'!$B$2:$H$57</definedName>
    <definedName name="Z_0149660E_43C6_4FBC_A249_8E71D17805BC_.wvu.FilterData" localSheetId="1" hidden="1">'CADERNO (1)'!$B$2:$H$45</definedName>
    <definedName name="Z_0149660E_43C6_4FBC_A249_8E71D17805BC_.wvu.FilterData" localSheetId="4" hidden="1">'EXECUTADO ATUAL (pendências 22)'!$B$2:$BP$22</definedName>
    <definedName name="Z_0149660E_43C6_4FBC_A249_8E71D17805BC_.wvu.FilterData" localSheetId="7" hidden="1">'iNEXECUTADO (pendências até 23)'!$B$2:$CJ$22</definedName>
    <definedName name="Z_0149660E_43C6_4FBC_A249_8E71D17805BC_.wvu.FilterData" localSheetId="0" hidden="1">'INFORMAÇÕES (1)'!$C$2:$R$20</definedName>
    <definedName name="Z_0149660E_43C6_4FBC_A249_8E71D17805BC_.wvu.FilterData" localSheetId="3" hidden="1">'META(1) 2023'!$C$2:$I$40</definedName>
    <definedName name="Z_0149660E_43C6_4FBC_A249_8E71D17805BC_.wvu.FilterData" localSheetId="6" hidden="1">'META(2024)'!$C$2:$I$56</definedName>
    <definedName name="Z_0149660E_43C6_4FBC_A249_8E71D17805BC_.wvu.FilterData" localSheetId="2" hidden="1">'PLAN_EXEC ATÉ ANO ANTERIOR (22)'!$B$2:$BP$22</definedName>
    <definedName name="Z_09DE163F_9CA9_40C5_9816_4B9F505AFE08_.wvu.FilterData" localSheetId="5" hidden="1">'À EXECUTAR (1)'!$B$2:$H$57</definedName>
    <definedName name="Z_09DE163F_9CA9_40C5_9816_4B9F505AFE08_.wvu.FilterData" localSheetId="8" hidden="1">'À EXECUTAR (2025 DIANTE)'!$B$2:$H$57</definedName>
    <definedName name="Z_09DE163F_9CA9_40C5_9816_4B9F505AFE08_.wvu.FilterData" localSheetId="1" hidden="1">'CADERNO (1)'!$B$2:$H$45</definedName>
    <definedName name="Z_09DE163F_9CA9_40C5_9816_4B9F505AFE08_.wvu.FilterData" localSheetId="4" hidden="1">'EXECUTADO ATUAL (pendências 22)'!$B$2:$BP$22</definedName>
    <definedName name="Z_09DE163F_9CA9_40C5_9816_4B9F505AFE08_.wvu.FilterData" localSheetId="7" hidden="1">'iNEXECUTADO (pendências até 23)'!$B$2:$CJ$22</definedName>
    <definedName name="Z_09DE163F_9CA9_40C5_9816_4B9F505AFE08_.wvu.FilterData" localSheetId="0" hidden="1">'INFORMAÇÕES (1)'!$C$2:$R$20</definedName>
    <definedName name="Z_09DE163F_9CA9_40C5_9816_4B9F505AFE08_.wvu.FilterData" localSheetId="3" hidden="1">'META(1) 2023'!$C$2:$I$40</definedName>
    <definedName name="Z_09DE163F_9CA9_40C5_9816_4B9F505AFE08_.wvu.FilterData" localSheetId="6" hidden="1">'META(2024)'!$C$2:$I$56</definedName>
    <definedName name="Z_09DE163F_9CA9_40C5_9816_4B9F505AFE08_.wvu.FilterData" localSheetId="2" hidden="1">'PLAN_EXEC ATÉ ANO ANTERIOR (22)'!$B$2:$BP$22</definedName>
    <definedName name="Z_1F9EB5CC_8F28_4387_8520_D234F6CE3986_.wvu.FilterData" localSheetId="5" hidden="1">'À EXECUTAR (1)'!$A$2:$H$57</definedName>
    <definedName name="Z_1F9EB5CC_8F28_4387_8520_D234F6CE3986_.wvu.FilterData" localSheetId="8" hidden="1">'À EXECUTAR (2025 DIANTE)'!$A$2:$H$57</definedName>
    <definedName name="Z_1F9EB5CC_8F28_4387_8520_D234F6CE3986_.wvu.FilterData" localSheetId="1" hidden="1">'CADERNO (1)'!$A$2:$H$45</definedName>
    <definedName name="Z_1F9EB5CC_8F28_4387_8520_D234F6CE3986_.wvu.FilterData" localSheetId="4" hidden="1">'EXECUTADO ATUAL (pendências 22)'!$A$2:$BP$22</definedName>
    <definedName name="Z_1F9EB5CC_8F28_4387_8520_D234F6CE3986_.wvu.FilterData" localSheetId="7" hidden="1">'iNEXECUTADO (pendências até 23)'!$A$2:$CJ$22</definedName>
    <definedName name="Z_1F9EB5CC_8F28_4387_8520_D234F6CE3986_.wvu.FilterData" localSheetId="0" hidden="1">'INFORMAÇÕES (1)'!$A$2:$R$20</definedName>
    <definedName name="Z_1F9EB5CC_8F28_4387_8520_D234F6CE3986_.wvu.FilterData" localSheetId="3" hidden="1">'META(1) 2023'!$A$2:$I$40</definedName>
    <definedName name="Z_1F9EB5CC_8F28_4387_8520_D234F6CE3986_.wvu.FilterData" localSheetId="6" hidden="1">'META(2024)'!$A$2:$I$56</definedName>
    <definedName name="Z_1F9EB5CC_8F28_4387_8520_D234F6CE3986_.wvu.FilterData" localSheetId="2" hidden="1">'PLAN_EXEC ATÉ ANO ANTERIOR (22)'!$A$2:$BP$22</definedName>
    <definedName name="Z_2A48145A_9589_4C29_B850_9C37E759338D_.wvu.FilterData" localSheetId="5" hidden="1">'À EXECUTAR (1)'!$B$3:$GE$57</definedName>
    <definedName name="Z_2A48145A_9589_4C29_B850_9C37E759338D_.wvu.FilterData" localSheetId="8" hidden="1">'À EXECUTAR (2025 DIANTE)'!$B$3:$EO$57</definedName>
    <definedName name="Z_2A48145A_9589_4C29_B850_9C37E759338D_.wvu.FilterData" localSheetId="1" hidden="1">'CADERNO (1)'!$B$3:$JK$45</definedName>
    <definedName name="Z_2A48145A_9589_4C29_B850_9C37E759338D_.wvu.FilterData" localSheetId="4" hidden="1">'EXECUTADO ATUAL (pendências 22)'!$B$3:$BP$22</definedName>
    <definedName name="Z_2A48145A_9589_4C29_B850_9C37E759338D_.wvu.FilterData" localSheetId="7" hidden="1">'iNEXECUTADO (pendências até 23)'!$B$3:$CJ$22</definedName>
    <definedName name="Z_2A48145A_9589_4C29_B850_9C37E759338D_.wvu.FilterData" localSheetId="0" hidden="1">'INFORMAÇÕES (1)'!$C$3:$R$20</definedName>
    <definedName name="Z_2A48145A_9589_4C29_B850_9C37E759338D_.wvu.FilterData" localSheetId="3" hidden="1">'META(1) 2023'!$C$3:$FU$40</definedName>
    <definedName name="Z_2A48145A_9589_4C29_B850_9C37E759338D_.wvu.FilterData" localSheetId="6" hidden="1">'META(2024)'!$C$3:$FU$56</definedName>
    <definedName name="Z_2A48145A_9589_4C29_B850_9C37E759338D_.wvu.FilterData" localSheetId="2" hidden="1">'PLAN_EXEC ATÉ ANO ANTERIOR (22)'!$B$3:$BP$22</definedName>
    <definedName name="Z_2E4CD1DF_9461_43C4_9815_02F100C790E9_.wvu.FilterData" localSheetId="5" hidden="1">'À EXECUTAR (1)'!$B$2:$H$57</definedName>
    <definedName name="Z_2E4CD1DF_9461_43C4_9815_02F100C790E9_.wvu.FilterData" localSheetId="8" hidden="1">'À EXECUTAR (2025 DIANTE)'!$B$2:$H$57</definedName>
    <definedName name="Z_2E4CD1DF_9461_43C4_9815_02F100C790E9_.wvu.FilterData" localSheetId="1" hidden="1">'CADERNO (1)'!$B$2:$H$45</definedName>
    <definedName name="Z_2E4CD1DF_9461_43C4_9815_02F100C790E9_.wvu.FilterData" localSheetId="4" hidden="1">'EXECUTADO ATUAL (pendências 22)'!$B$2:$BP$22</definedName>
    <definedName name="Z_2E4CD1DF_9461_43C4_9815_02F100C790E9_.wvu.FilterData" localSheetId="7" hidden="1">'iNEXECUTADO (pendências até 23)'!$B$2:$CJ$22</definedName>
    <definedName name="Z_2E4CD1DF_9461_43C4_9815_02F100C790E9_.wvu.FilterData" localSheetId="0" hidden="1">'INFORMAÇÕES (1)'!$C$2:$R$20</definedName>
    <definedName name="Z_2E4CD1DF_9461_43C4_9815_02F100C790E9_.wvu.FilterData" localSheetId="3" hidden="1">'META(1) 2023'!$C$2:$I$40</definedName>
    <definedName name="Z_2E4CD1DF_9461_43C4_9815_02F100C790E9_.wvu.FilterData" localSheetId="6" hidden="1">'META(2024)'!$C$2:$I$56</definedName>
    <definedName name="Z_2E4CD1DF_9461_43C4_9815_02F100C790E9_.wvu.FilterData" localSheetId="2" hidden="1">'PLAN_EXEC ATÉ ANO ANTERIOR (22)'!$B$2:$BP$22</definedName>
    <definedName name="Z_3455A576_B657_4A3A_A0C2_7CDB393911EA_.wvu.FilterData" localSheetId="5" hidden="1">'À EXECUTAR (1)'!$A$2:$H$57</definedName>
    <definedName name="Z_3455A576_B657_4A3A_A0C2_7CDB393911EA_.wvu.FilterData" localSheetId="8" hidden="1">'À EXECUTAR (2025 DIANTE)'!$A$2:$H$57</definedName>
    <definedName name="Z_3455A576_B657_4A3A_A0C2_7CDB393911EA_.wvu.FilterData" localSheetId="1" hidden="1">'CADERNO (1)'!$A$2:$H$45</definedName>
    <definedName name="Z_3455A576_B657_4A3A_A0C2_7CDB393911EA_.wvu.FilterData" localSheetId="4" hidden="1">'EXECUTADO ATUAL (pendências 22)'!$A$2:$BP$22</definedName>
    <definedName name="Z_3455A576_B657_4A3A_A0C2_7CDB393911EA_.wvu.FilterData" localSheetId="7" hidden="1">'iNEXECUTADO (pendências até 23)'!$A$2:$CJ$22</definedName>
    <definedName name="Z_3455A576_B657_4A3A_A0C2_7CDB393911EA_.wvu.FilterData" localSheetId="0" hidden="1">'INFORMAÇÕES (1)'!$A$2:$R$20</definedName>
    <definedName name="Z_3455A576_B657_4A3A_A0C2_7CDB393911EA_.wvu.FilterData" localSheetId="3" hidden="1">'META(1) 2023'!$A$2:$I$40</definedName>
    <definedName name="Z_3455A576_B657_4A3A_A0C2_7CDB393911EA_.wvu.FilterData" localSheetId="6" hidden="1">'META(2024)'!$A$2:$I$56</definedName>
    <definedName name="Z_3455A576_B657_4A3A_A0C2_7CDB393911EA_.wvu.FilterData" localSheetId="2" hidden="1">'PLAN_EXEC ATÉ ANO ANTERIOR (22)'!$A$2:$BP$22</definedName>
    <definedName name="Z_51FA3818_B91B_4EBF_B16E_3E4DDDB77D27_.wvu.FilterData" localSheetId="5" hidden="1">'À EXECUTAR (1)'!$A$2:$H$57</definedName>
    <definedName name="Z_51FA3818_B91B_4EBF_B16E_3E4DDDB77D27_.wvu.FilterData" localSheetId="8" hidden="1">'À EXECUTAR (2025 DIANTE)'!$A$2:$H$57</definedName>
    <definedName name="Z_51FA3818_B91B_4EBF_B16E_3E4DDDB77D27_.wvu.FilterData" localSheetId="1" hidden="1">'CADERNO (1)'!$A$2:$H$45</definedName>
    <definedName name="Z_51FA3818_B91B_4EBF_B16E_3E4DDDB77D27_.wvu.FilterData" localSheetId="4" hidden="1">'EXECUTADO ATUAL (pendências 22)'!$A$2:$BP$22</definedName>
    <definedName name="Z_51FA3818_B91B_4EBF_B16E_3E4DDDB77D27_.wvu.FilterData" localSheetId="7" hidden="1">'iNEXECUTADO (pendências até 23)'!$A$2:$CJ$22</definedName>
    <definedName name="Z_51FA3818_B91B_4EBF_B16E_3E4DDDB77D27_.wvu.FilterData" localSheetId="0" hidden="1">'INFORMAÇÕES (1)'!$A$2:$R$20</definedName>
    <definedName name="Z_51FA3818_B91B_4EBF_B16E_3E4DDDB77D27_.wvu.FilterData" localSheetId="3" hidden="1">'META(1) 2023'!$A$2:$I$40</definedName>
    <definedName name="Z_51FA3818_B91B_4EBF_B16E_3E4DDDB77D27_.wvu.FilterData" localSheetId="6" hidden="1">'META(2024)'!$A$2:$I$56</definedName>
    <definedName name="Z_51FA3818_B91B_4EBF_B16E_3E4DDDB77D27_.wvu.FilterData" localSheetId="2" hidden="1">'PLAN_EXEC ATÉ ANO ANTERIOR (22)'!$A$2:$BP$22</definedName>
    <definedName name="Z_80915716_9400_4468_B928_62055057E8A1_.wvu.FilterData" localSheetId="5" hidden="1">'À EXECUTAR (1)'!$A$2:$H$57</definedName>
    <definedName name="Z_80915716_9400_4468_B928_62055057E8A1_.wvu.FilterData" localSheetId="8" hidden="1">'À EXECUTAR (2025 DIANTE)'!$A$2:$H$57</definedName>
    <definedName name="Z_80915716_9400_4468_B928_62055057E8A1_.wvu.FilterData" localSheetId="1" hidden="1">'CADERNO (1)'!$A$2:$H$45</definedName>
    <definedName name="Z_80915716_9400_4468_B928_62055057E8A1_.wvu.FilterData" localSheetId="4" hidden="1">'EXECUTADO ATUAL (pendências 22)'!$A$2:$BP$22</definedName>
    <definedName name="Z_80915716_9400_4468_B928_62055057E8A1_.wvu.FilterData" localSheetId="7" hidden="1">'iNEXECUTADO (pendências até 23)'!$A$2:$CJ$22</definedName>
    <definedName name="Z_80915716_9400_4468_B928_62055057E8A1_.wvu.FilterData" localSheetId="0" hidden="1">'INFORMAÇÕES (1)'!$A$2:$R$20</definedName>
    <definedName name="Z_80915716_9400_4468_B928_62055057E8A1_.wvu.FilterData" localSheetId="3" hidden="1">'META(1) 2023'!$A$2:$I$40</definedName>
    <definedName name="Z_80915716_9400_4468_B928_62055057E8A1_.wvu.FilterData" localSheetId="6" hidden="1">'META(2024)'!$A$2:$I$56</definedName>
    <definedName name="Z_80915716_9400_4468_B928_62055057E8A1_.wvu.FilterData" localSheetId="2" hidden="1">'PLAN_EXEC ATÉ ANO ANTERIOR (22)'!$A$2:$BP$22</definedName>
    <definedName name="Z_9B3E84CE_BA8C_4908_B810_9D3B1F7B8772_.wvu.FilterData" localSheetId="5" hidden="1">'À EXECUTAR (1)'!$A$2:$H$57</definedName>
    <definedName name="Z_9B3E84CE_BA8C_4908_B810_9D3B1F7B8772_.wvu.FilterData" localSheetId="8" hidden="1">'À EXECUTAR (2025 DIANTE)'!$A$2:$H$57</definedName>
    <definedName name="Z_9B3E84CE_BA8C_4908_B810_9D3B1F7B8772_.wvu.FilterData" localSheetId="1" hidden="1">'CADERNO (1)'!$A$2:$H$45</definedName>
    <definedName name="Z_9B3E84CE_BA8C_4908_B810_9D3B1F7B8772_.wvu.FilterData" localSheetId="4" hidden="1">'EXECUTADO ATUAL (pendências 22)'!$A$2:$BP$22</definedName>
    <definedName name="Z_9B3E84CE_BA8C_4908_B810_9D3B1F7B8772_.wvu.FilterData" localSheetId="7" hidden="1">'iNEXECUTADO (pendências até 23)'!$A$2:$CJ$22</definedName>
    <definedName name="Z_9B3E84CE_BA8C_4908_B810_9D3B1F7B8772_.wvu.FilterData" localSheetId="0" hidden="1">'INFORMAÇÕES (1)'!$A$2:$R$20</definedName>
    <definedName name="Z_9B3E84CE_BA8C_4908_B810_9D3B1F7B8772_.wvu.FilterData" localSheetId="3" hidden="1">'META(1) 2023'!$A$2:$I$40</definedName>
    <definedName name="Z_9B3E84CE_BA8C_4908_B810_9D3B1F7B8772_.wvu.FilterData" localSheetId="6" hidden="1">'META(2024)'!$A$2:$I$56</definedName>
    <definedName name="Z_9B3E84CE_BA8C_4908_B810_9D3B1F7B8772_.wvu.FilterData" localSheetId="2" hidden="1">'PLAN_EXEC ATÉ ANO ANTERIOR (22)'!$A$2:$BP$22</definedName>
  </definedNames>
  <calcPr calcId="191029" calcCompleted="0"/>
  <customWorkbookViews>
    <customWorkbookView name="Alisson" guid="{80915716-9400-4468-B928-62055057E8A1}" maximized="1" windowWidth="0" windowHeight="0" activeSheetId="0"/>
    <customWorkbookView name="Learth" guid="{3455A576-B657-4A3A-A0C2-7CDB393911EA}" maximized="1" windowWidth="0" windowHeight="0" activeSheetId="0"/>
    <customWorkbookView name="Fidelis" guid="{0149660E-43C6-4FBC-A249-8E71D17805BC}" maximized="1" windowWidth="0" windowHeight="0" activeSheetId="0"/>
    <customWorkbookView name="Alessandro" guid="{1F9EB5CC-8F28-4387-8520-D234F6CE3986}" maximized="1" windowWidth="0" windowHeight="0" activeSheetId="0"/>
    <customWorkbookView name="Bruno Camarano" guid="{9B3E84CE-BA8C-4908-B810-9D3B1F7B8772}" maximized="1" windowWidth="0" windowHeight="0" activeSheetId="0"/>
    <customWorkbookView name="Marcos" guid="{09DE163F-9CA9-40C5-9816-4B9F505AFE08}" maximized="1" windowWidth="0" windowHeight="0" activeSheetId="0"/>
    <customWorkbookView name="Angelica" guid="{2E4CD1DF-9461-43C4-9815-02F100C790E9}" maximized="1" windowWidth="0" windowHeight="0" activeSheetId="0"/>
    <customWorkbookView name="Guilherme" guid="{51FA3818-B91B-4EBF-B16E-3E4DDDB77D27}" maximized="1" windowWidth="0" windowHeight="0" activeSheetId="0"/>
    <customWorkbookView name="PRIORITÁRIAS" guid="{00C24ABF-1761-4329-99C6-2248CDB2C893}" maximized="1" windowWidth="0" windowHeight="0" activeSheetId="0"/>
    <customWorkbookView name="Petala" guid="{2A48145A-9589-4C29-B850-9C37E759338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7" l="1"/>
  <c r="CJ20" i="25"/>
  <c r="CI20" i="25"/>
  <c r="CG20" i="25"/>
  <c r="CF20" i="25"/>
  <c r="BV20" i="25"/>
  <c r="BU20" i="25"/>
  <c r="BS20" i="25"/>
  <c r="BR20" i="25"/>
  <c r="BH20" i="25"/>
  <c r="BG20" i="25"/>
  <c r="BE20" i="25"/>
  <c r="BD20" i="25"/>
  <c r="AT20" i="25"/>
  <c r="AS20" i="25"/>
  <c r="AQ20" i="25"/>
  <c r="AP20" i="25"/>
  <c r="AF20" i="25"/>
  <c r="AE20" i="25"/>
  <c r="AC20" i="25"/>
  <c r="AB20" i="25"/>
  <c r="R20" i="25"/>
  <c r="Q20" i="25"/>
  <c r="O20" i="25"/>
  <c r="N20" i="25"/>
  <c r="CJ17" i="25"/>
  <c r="CI17" i="25"/>
  <c r="CG17" i="25"/>
  <c r="CF17" i="25"/>
  <c r="BV17" i="25"/>
  <c r="BU17" i="25"/>
  <c r="BS17" i="25"/>
  <c r="BR17" i="25"/>
  <c r="BH17" i="25"/>
  <c r="BG17" i="25"/>
  <c r="BE17" i="25"/>
  <c r="BD17" i="25"/>
  <c r="AT17" i="25"/>
  <c r="AS17" i="25"/>
  <c r="AQ17" i="25"/>
  <c r="AP17" i="25"/>
  <c r="AF17" i="25"/>
  <c r="AE17" i="25"/>
  <c r="AC17" i="25"/>
  <c r="AB17" i="25"/>
  <c r="R17" i="25"/>
  <c r="Q17" i="25"/>
  <c r="O17" i="25"/>
  <c r="N17" i="25"/>
  <c r="CJ14" i="25"/>
  <c r="CI14" i="25"/>
  <c r="CG14" i="25"/>
  <c r="CF14" i="25"/>
  <c r="BV14" i="25"/>
  <c r="BU14" i="25"/>
  <c r="BS14" i="25"/>
  <c r="BR14" i="25"/>
  <c r="BH14" i="25"/>
  <c r="BG14" i="25"/>
  <c r="BE14" i="25"/>
  <c r="BD14" i="25"/>
  <c r="AT14" i="25"/>
  <c r="AS14" i="25"/>
  <c r="AQ14" i="25"/>
  <c r="AP14" i="25"/>
  <c r="AF14" i="25"/>
  <c r="AE14" i="25"/>
  <c r="AC14" i="25"/>
  <c r="AB14" i="25"/>
  <c r="R14" i="25"/>
  <c r="Q14" i="25"/>
  <c r="O14" i="25"/>
  <c r="N14" i="25"/>
  <c r="CJ11" i="25"/>
  <c r="CI11" i="25"/>
  <c r="CG11" i="25"/>
  <c r="CF11" i="25"/>
  <c r="BV11" i="25"/>
  <c r="BU11" i="25"/>
  <c r="BS11" i="25"/>
  <c r="BR11" i="25"/>
  <c r="BH11" i="25"/>
  <c r="BG11" i="25"/>
  <c r="BE11" i="25"/>
  <c r="BD11" i="25"/>
  <c r="AT11" i="25"/>
  <c r="AS11" i="25"/>
  <c r="AQ11" i="25"/>
  <c r="AP11" i="25"/>
  <c r="AF11" i="25"/>
  <c r="AE11" i="25"/>
  <c r="AC11" i="25"/>
  <c r="AB11" i="25"/>
  <c r="R11" i="25"/>
  <c r="Q11" i="25"/>
  <c r="O11" i="25"/>
  <c r="N11" i="25"/>
  <c r="CJ8" i="25"/>
  <c r="CI8" i="25"/>
  <c r="CI7" i="25" s="1"/>
  <c r="CG8" i="25"/>
  <c r="CF8" i="25"/>
  <c r="CF7" i="25" s="1"/>
  <c r="BV8" i="25"/>
  <c r="BV7" i="25" s="1"/>
  <c r="BU8" i="25"/>
  <c r="BS8" i="25"/>
  <c r="BS7" i="25" s="1"/>
  <c r="BR8" i="25"/>
  <c r="BR7" i="25" s="1"/>
  <c r="BH8" i="25"/>
  <c r="BH7" i="25" s="1"/>
  <c r="BG8" i="25"/>
  <c r="BG7" i="25" s="1"/>
  <c r="BE8" i="25"/>
  <c r="BE7" i="25" s="1"/>
  <c r="BD8" i="25"/>
  <c r="AT8" i="25"/>
  <c r="AT7" i="25" s="1"/>
  <c r="AS8" i="25"/>
  <c r="AS7" i="25" s="1"/>
  <c r="AQ8" i="25"/>
  <c r="AQ7" i="25" s="1"/>
  <c r="AP8" i="25"/>
  <c r="AP7" i="25" s="1"/>
  <c r="AF8" i="25"/>
  <c r="AF7" i="25" s="1"/>
  <c r="AE8" i="25"/>
  <c r="AC8" i="25"/>
  <c r="AC7" i="25" s="1"/>
  <c r="AB8" i="25"/>
  <c r="AB7" i="25" s="1"/>
  <c r="R8" i="25"/>
  <c r="R7" i="25" s="1"/>
  <c r="R5" i="25" s="1"/>
  <c r="Q8" i="25"/>
  <c r="Q7" i="25" s="1"/>
  <c r="Q5" i="25" s="1"/>
  <c r="O8" i="25"/>
  <c r="O7" i="25" s="1"/>
  <c r="O5" i="25" s="1"/>
  <c r="N8" i="25"/>
  <c r="CJ5" i="25"/>
  <c r="CI5" i="25"/>
  <c r="CG5" i="25"/>
  <c r="CF5" i="25"/>
  <c r="BV5" i="25"/>
  <c r="BU5" i="25"/>
  <c r="BS5" i="25"/>
  <c r="BR5" i="25"/>
  <c r="BH5" i="25"/>
  <c r="BG5" i="25"/>
  <c r="BE5" i="25"/>
  <c r="BD5" i="25"/>
  <c r="AT5" i="25"/>
  <c r="AS5" i="25"/>
  <c r="AQ5" i="25"/>
  <c r="AP5" i="25"/>
  <c r="AF5" i="25"/>
  <c r="AE5" i="25"/>
  <c r="AC5" i="25"/>
  <c r="AB5" i="25"/>
  <c r="B24" i="23"/>
  <c r="B22" i="23"/>
  <c r="B21" i="23"/>
  <c r="B20" i="23"/>
  <c r="EP7" i="22"/>
  <c r="EO7" i="22"/>
  <c r="DS7" i="22"/>
  <c r="DR7" i="22"/>
  <c r="CV7" i="22"/>
  <c r="CU7" i="22"/>
  <c r="BY7" i="22"/>
  <c r="BX7" i="22"/>
  <c r="BB7" i="22"/>
  <c r="BA7" i="22"/>
  <c r="AE7" i="22"/>
  <c r="AD7" i="22"/>
  <c r="BO57" i="22"/>
  <c r="BP57" i="22" s="1"/>
  <c r="BH57" i="22"/>
  <c r="BI57" i="22" s="1"/>
  <c r="BO56" i="22"/>
  <c r="BP56" i="22" s="1"/>
  <c r="BH56" i="22"/>
  <c r="BI56" i="22" s="1"/>
  <c r="BO55" i="22"/>
  <c r="BP55" i="22" s="1"/>
  <c r="BH55" i="22"/>
  <c r="BI55" i="22" s="1"/>
  <c r="BO53" i="22"/>
  <c r="BP53" i="22" s="1"/>
  <c r="BH53" i="22"/>
  <c r="BI53" i="22" s="1"/>
  <c r="BV50" i="22"/>
  <c r="BW50" i="22" s="1"/>
  <c r="BO50" i="22"/>
  <c r="BP50" i="22" s="1"/>
  <c r="BH50" i="22"/>
  <c r="BV49" i="22"/>
  <c r="BW49" i="22" s="1"/>
  <c r="BO49" i="22"/>
  <c r="BP49" i="22" s="1"/>
  <c r="BH49" i="22"/>
  <c r="BI49" i="22" s="1"/>
  <c r="BV48" i="22"/>
  <c r="BW48" i="22" s="1"/>
  <c r="BV47" i="22"/>
  <c r="BW47" i="22" s="1"/>
  <c r="BO47" i="22"/>
  <c r="BP47" i="22" s="1"/>
  <c r="BH47" i="22"/>
  <c r="BI47" i="22" s="1"/>
  <c r="BO46" i="22"/>
  <c r="BP46" i="22" s="1"/>
  <c r="BH46" i="22"/>
  <c r="BI46" i="22" s="1"/>
  <c r="BV45" i="22"/>
  <c r="BW45" i="22" s="1"/>
  <c r="BO45" i="22"/>
  <c r="BP45" i="22" s="1"/>
  <c r="BH45" i="22"/>
  <c r="BI45" i="22" s="1"/>
  <c r="DI44" i="22"/>
  <c r="DB44" i="22"/>
  <c r="DC44" i="22" s="1"/>
  <c r="BV44" i="22"/>
  <c r="BW44" i="22" s="1"/>
  <c r="BO44" i="22"/>
  <c r="BH44" i="22"/>
  <c r="BI44" i="22" s="1"/>
  <c r="DI43" i="22"/>
  <c r="DJ43" i="22" s="1"/>
  <c r="DB43" i="22"/>
  <c r="DB42" i="22" s="1"/>
  <c r="BV43" i="22"/>
  <c r="BW43" i="22" s="1"/>
  <c r="BO43" i="22"/>
  <c r="BP43" i="22" s="1"/>
  <c r="BH43" i="22"/>
  <c r="BI43" i="22" s="1"/>
  <c r="S43" i="22"/>
  <c r="U43" i="22" s="1"/>
  <c r="L43" i="22"/>
  <c r="N43" i="22" s="1"/>
  <c r="EN42" i="22"/>
  <c r="EM42" i="22"/>
  <c r="EG42" i="22"/>
  <c r="EF42" i="22"/>
  <c r="DZ42" i="22"/>
  <c r="DY42" i="22"/>
  <c r="DQ42" i="22"/>
  <c r="DP42" i="22"/>
  <c r="CT42" i="22"/>
  <c r="CS42" i="22"/>
  <c r="CM42" i="22"/>
  <c r="CL42" i="22"/>
  <c r="CF42" i="22"/>
  <c r="CE42" i="22"/>
  <c r="AZ42" i="22"/>
  <c r="AY42" i="22"/>
  <c r="AS42" i="22"/>
  <c r="AR42" i="22"/>
  <c r="AL42" i="22"/>
  <c r="AK42" i="22"/>
  <c r="AC42" i="22"/>
  <c r="AB42" i="22"/>
  <c r="EN39" i="22"/>
  <c r="EM39" i="22"/>
  <c r="EG39" i="22"/>
  <c r="EF39" i="22"/>
  <c r="DZ39" i="22"/>
  <c r="DY39" i="22"/>
  <c r="DQ39" i="22"/>
  <c r="DP39" i="22"/>
  <c r="DJ39" i="22"/>
  <c r="DI39" i="22"/>
  <c r="DC39" i="22"/>
  <c r="DB39" i="22"/>
  <c r="CT39" i="22"/>
  <c r="CS39" i="22"/>
  <c r="CM39" i="22"/>
  <c r="CL39" i="22"/>
  <c r="CF39" i="22"/>
  <c r="CE39" i="22"/>
  <c r="BW39" i="22"/>
  <c r="BV39" i="22"/>
  <c r="BP39" i="22"/>
  <c r="BO39" i="22"/>
  <c r="BI39" i="22"/>
  <c r="BH39" i="22"/>
  <c r="AZ39" i="22"/>
  <c r="AY39" i="22"/>
  <c r="AS39" i="22"/>
  <c r="AR39" i="22"/>
  <c r="AL39" i="22"/>
  <c r="AK39" i="22"/>
  <c r="AC39" i="22"/>
  <c r="AB39" i="22"/>
  <c r="V39" i="22"/>
  <c r="U39" i="22"/>
  <c r="O39" i="22"/>
  <c r="N39" i="22"/>
  <c r="EN36" i="22"/>
  <c r="EM36" i="22"/>
  <c r="EG36" i="22"/>
  <c r="EF36" i="22"/>
  <c r="DZ36" i="22"/>
  <c r="DY36" i="22"/>
  <c r="DQ36" i="22"/>
  <c r="DP36" i="22"/>
  <c r="DJ36" i="22"/>
  <c r="DI36" i="22"/>
  <c r="DC36" i="22"/>
  <c r="DB36" i="22"/>
  <c r="CT36" i="22"/>
  <c r="CS36" i="22"/>
  <c r="CM36" i="22"/>
  <c r="CL36" i="22"/>
  <c r="CF36" i="22"/>
  <c r="CE36" i="22"/>
  <c r="BW36" i="22"/>
  <c r="BV36" i="22"/>
  <c r="BP36" i="22"/>
  <c r="BO36" i="22"/>
  <c r="BI36" i="22"/>
  <c r="BH36" i="22"/>
  <c r="AZ36" i="22"/>
  <c r="AY36" i="22"/>
  <c r="AS36" i="22"/>
  <c r="AR36" i="22"/>
  <c r="AL36" i="22"/>
  <c r="AK36" i="22"/>
  <c r="AC36" i="22"/>
  <c r="AB36" i="22"/>
  <c r="V36" i="22"/>
  <c r="U36" i="22"/>
  <c r="O36" i="22"/>
  <c r="N36" i="22"/>
  <c r="BO35" i="22"/>
  <c r="BP35" i="22" s="1"/>
  <c r="BH35" i="22"/>
  <c r="BI35" i="22" s="1"/>
  <c r="BO34" i="22"/>
  <c r="BP34" i="22" s="1"/>
  <c r="BH34" i="22"/>
  <c r="BI34" i="22" s="1"/>
  <c r="BO33" i="22"/>
  <c r="BP33" i="22" s="1"/>
  <c r="BH33" i="22"/>
  <c r="BI33" i="22" s="1"/>
  <c r="BO32" i="22"/>
  <c r="BP32" i="22" s="1"/>
  <c r="BH32" i="22"/>
  <c r="BI32" i="22" s="1"/>
  <c r="BO31" i="22"/>
  <c r="BP31" i="22" s="1"/>
  <c r="BH31" i="22"/>
  <c r="BI31" i="22" s="1"/>
  <c r="BO30" i="22"/>
  <c r="BP30" i="22" s="1"/>
  <c r="BH30" i="22"/>
  <c r="BI30" i="22" s="1"/>
  <c r="BO27" i="22"/>
  <c r="BP27" i="22" s="1"/>
  <c r="BH27" i="22"/>
  <c r="BI27" i="22" s="1"/>
  <c r="DP26" i="22"/>
  <c r="DQ26" i="22" s="1"/>
  <c r="BO26" i="22"/>
  <c r="BP26" i="22" s="1"/>
  <c r="BH26" i="22"/>
  <c r="BI26" i="22" s="1"/>
  <c r="AB26" i="22"/>
  <c r="AC26" i="22" s="1"/>
  <c r="AC25" i="22" s="1"/>
  <c r="S26" i="22"/>
  <c r="U26" i="22" s="1"/>
  <c r="U25" i="22" s="1"/>
  <c r="L26" i="22"/>
  <c r="N26" i="22" s="1"/>
  <c r="AZ25" i="22"/>
  <c r="AY25" i="22"/>
  <c r="AS25" i="22"/>
  <c r="AR25" i="22"/>
  <c r="AL25" i="22"/>
  <c r="AK25" i="22"/>
  <c r="BH24" i="22"/>
  <c r="BI24" i="22" s="1"/>
  <c r="BO23" i="22"/>
  <c r="BP23" i="22" s="1"/>
  <c r="BH23" i="22"/>
  <c r="BI23" i="22" s="1"/>
  <c r="BO22" i="22"/>
  <c r="BP22" i="22" s="1"/>
  <c r="BH22" i="22"/>
  <c r="BI22" i="22" s="1"/>
  <c r="BO21" i="22"/>
  <c r="BP21" i="22" s="1"/>
  <c r="BH21" i="22"/>
  <c r="BI21" i="22" s="1"/>
  <c r="BO20" i="22"/>
  <c r="BP20" i="22" s="1"/>
  <c r="BH20" i="22"/>
  <c r="BI20" i="22" s="1"/>
  <c r="BO19" i="22"/>
  <c r="BP19" i="22" s="1"/>
  <c r="BH19" i="22"/>
  <c r="BI19" i="22" s="1"/>
  <c r="BO18" i="22"/>
  <c r="BP18" i="22" s="1"/>
  <c r="BH18" i="22"/>
  <c r="BI18" i="22" s="1"/>
  <c r="BO17" i="22"/>
  <c r="BP17" i="22" s="1"/>
  <c r="BH17" i="22"/>
  <c r="BI17" i="22" s="1"/>
  <c r="BO16" i="22"/>
  <c r="BP16" i="22" s="1"/>
  <c r="BH16" i="22"/>
  <c r="BI16" i="22" s="1"/>
  <c r="BO15" i="22"/>
  <c r="BP15" i="22" s="1"/>
  <c r="BH15" i="22"/>
  <c r="BI15" i="22" s="1"/>
  <c r="BO14" i="22"/>
  <c r="BP14" i="22" s="1"/>
  <c r="BH14" i="22"/>
  <c r="BI14" i="22" s="1"/>
  <c r="BO13" i="22"/>
  <c r="BP13" i="22" s="1"/>
  <c r="BH13" i="22"/>
  <c r="BI13" i="22" s="1"/>
  <c r="BO12" i="22"/>
  <c r="BP12" i="22" s="1"/>
  <c r="BH12" i="22"/>
  <c r="BI12" i="22" s="1"/>
  <c r="BO11" i="22"/>
  <c r="BP11" i="22" s="1"/>
  <c r="BH11" i="22"/>
  <c r="BI11" i="22" s="1"/>
  <c r="DI10" i="22"/>
  <c r="DJ10" i="22" s="1"/>
  <c r="BV10" i="22"/>
  <c r="BW10" i="22" s="1"/>
  <c r="BO10" i="22"/>
  <c r="BP10" i="22" s="1"/>
  <c r="BH10" i="22"/>
  <c r="BI10" i="22" s="1"/>
  <c r="DI9" i="22"/>
  <c r="DJ9" i="22" s="1"/>
  <c r="DB9" i="22"/>
  <c r="DC9" i="22" s="1"/>
  <c r="DC8" i="22" s="1"/>
  <c r="BV9" i="22"/>
  <c r="BO9" i="22"/>
  <c r="BP9" i="22" s="1"/>
  <c r="BH9" i="22"/>
  <c r="BI9" i="22" s="1"/>
  <c r="S9" i="22"/>
  <c r="U9" i="22" s="1"/>
  <c r="L9" i="22"/>
  <c r="N9" i="22" s="1"/>
  <c r="EN8" i="22"/>
  <c r="EM8" i="22"/>
  <c r="EG8" i="22"/>
  <c r="EF8" i="22"/>
  <c r="DZ8" i="22"/>
  <c r="DZ7" i="22" s="1"/>
  <c r="DZ6" i="22" s="1"/>
  <c r="DY8" i="22"/>
  <c r="DQ8" i="22"/>
  <c r="DP8" i="22"/>
  <c r="CT8" i="22"/>
  <c r="CS8" i="22"/>
  <c r="CM8" i="22"/>
  <c r="CL8" i="22"/>
  <c r="CF8" i="22"/>
  <c r="CE8" i="22"/>
  <c r="AZ8" i="22"/>
  <c r="AY8" i="22"/>
  <c r="AS8" i="22"/>
  <c r="AR8" i="22"/>
  <c r="AL8" i="22"/>
  <c r="AK8" i="22"/>
  <c r="AC8" i="22"/>
  <c r="AB8" i="22"/>
  <c r="HC56" i="21"/>
  <c r="HD56" i="21" s="1"/>
  <c r="HC55" i="21"/>
  <c r="HD55" i="21" s="1"/>
  <c r="HC54" i="21"/>
  <c r="HD54" i="21" s="1"/>
  <c r="HC53" i="21"/>
  <c r="HD53" i="21" s="1"/>
  <c r="HC52" i="21"/>
  <c r="HD52" i="21" s="1"/>
  <c r="HC51" i="21"/>
  <c r="HF51" i="21" s="1"/>
  <c r="HG51" i="21" s="1"/>
  <c r="HC50" i="21"/>
  <c r="HD50" i="21" s="1"/>
  <c r="HC49" i="21"/>
  <c r="HD49" i="21" s="1"/>
  <c r="HC48" i="21"/>
  <c r="HF48" i="21" s="1"/>
  <c r="HG48" i="21" s="1"/>
  <c r="HC47" i="21"/>
  <c r="HD47" i="21" s="1"/>
  <c r="HC46" i="21"/>
  <c r="HD46" i="21" s="1"/>
  <c r="HC45" i="21"/>
  <c r="HF45" i="21" s="1"/>
  <c r="HG45" i="21" s="1"/>
  <c r="HC44" i="21"/>
  <c r="HD44" i="21" s="1"/>
  <c r="HC43" i="21"/>
  <c r="HD43" i="21" s="1"/>
  <c r="HC42" i="21"/>
  <c r="HC34" i="21"/>
  <c r="HD34" i="21" s="1"/>
  <c r="HC33" i="21"/>
  <c r="HD33" i="21" s="1"/>
  <c r="HC32" i="21"/>
  <c r="HD32" i="21" s="1"/>
  <c r="HC31" i="21"/>
  <c r="HD31" i="21" s="1"/>
  <c r="HC30" i="21"/>
  <c r="HD30" i="21" s="1"/>
  <c r="HC29" i="21"/>
  <c r="HD29" i="21" s="1"/>
  <c r="HC28" i="21"/>
  <c r="HD28" i="21" s="1"/>
  <c r="HC27" i="21"/>
  <c r="HF27" i="21" s="1"/>
  <c r="HG27" i="21" s="1"/>
  <c r="HC26" i="21"/>
  <c r="HD26" i="21" s="1"/>
  <c r="HC25" i="21"/>
  <c r="HF25" i="21" s="1"/>
  <c r="HC23" i="21"/>
  <c r="HD23" i="21" s="1"/>
  <c r="HC22" i="21"/>
  <c r="HD22" i="21" s="1"/>
  <c r="HC21" i="21"/>
  <c r="HD21" i="21" s="1"/>
  <c r="HC20" i="21"/>
  <c r="HD20" i="21" s="1"/>
  <c r="HC19" i="21"/>
  <c r="HD19" i="21" s="1"/>
  <c r="HC18" i="21"/>
  <c r="HD18" i="21" s="1"/>
  <c r="HC17" i="21"/>
  <c r="HD17" i="21" s="1"/>
  <c r="HC16" i="21"/>
  <c r="HD16" i="21" s="1"/>
  <c r="HC15" i="21"/>
  <c r="HD15" i="21" s="1"/>
  <c r="HC14" i="21"/>
  <c r="HD14" i="21" s="1"/>
  <c r="HC13" i="21"/>
  <c r="HD13" i="21" s="1"/>
  <c r="HC12" i="21"/>
  <c r="HF12" i="21" s="1"/>
  <c r="HG12" i="21" s="1"/>
  <c r="HC11" i="21"/>
  <c r="HD11" i="21" s="1"/>
  <c r="HC10" i="21"/>
  <c r="HD10" i="21" s="1"/>
  <c r="HC9" i="21"/>
  <c r="HD9" i="21" s="1"/>
  <c r="FY42" i="21"/>
  <c r="GA42" i="21" s="1"/>
  <c r="GB42" i="21" s="1"/>
  <c r="FY25" i="21"/>
  <c r="GA25" i="21" s="1"/>
  <c r="GB25" i="21" s="1"/>
  <c r="FY9" i="21"/>
  <c r="GA9" i="21" s="1"/>
  <c r="GB9" i="21" s="1"/>
  <c r="IW41" i="21"/>
  <c r="IV41" i="21"/>
  <c r="IT41" i="21"/>
  <c r="IS41" i="21"/>
  <c r="II41" i="21"/>
  <c r="IH41" i="21"/>
  <c r="IF41" i="21"/>
  <c r="IE41" i="21"/>
  <c r="HU41" i="21"/>
  <c r="HT41" i="21"/>
  <c r="HR41" i="21"/>
  <c r="HQ41" i="21"/>
  <c r="GS41" i="21"/>
  <c r="GR41" i="21"/>
  <c r="GP41" i="21"/>
  <c r="GO41" i="21"/>
  <c r="IW38" i="21"/>
  <c r="IV38" i="21"/>
  <c r="IT38" i="21"/>
  <c r="IS38" i="21"/>
  <c r="II38" i="21"/>
  <c r="IH38" i="21"/>
  <c r="IF38" i="21"/>
  <c r="IE38" i="21"/>
  <c r="HU38" i="21"/>
  <c r="HT38" i="21"/>
  <c r="HR38" i="21"/>
  <c r="HQ38" i="21"/>
  <c r="HG38" i="21"/>
  <c r="HF38" i="21"/>
  <c r="HD38" i="21"/>
  <c r="HC38" i="21"/>
  <c r="GS38" i="21"/>
  <c r="GR38" i="21"/>
  <c r="GP38" i="21"/>
  <c r="GO38" i="21"/>
  <c r="GE38" i="21"/>
  <c r="GD38" i="21"/>
  <c r="GB38" i="21"/>
  <c r="GA38" i="21"/>
  <c r="IW35" i="21"/>
  <c r="IV35" i="21"/>
  <c r="IT35" i="21"/>
  <c r="IS35" i="21"/>
  <c r="II35" i="21"/>
  <c r="IH35" i="21"/>
  <c r="IF35" i="21"/>
  <c r="IE35" i="21"/>
  <c r="HU35" i="21"/>
  <c r="HT35" i="21"/>
  <c r="HR35" i="21"/>
  <c r="HQ35" i="21"/>
  <c r="HG35" i="21"/>
  <c r="HF35" i="21"/>
  <c r="HD35" i="21"/>
  <c r="HC35" i="21"/>
  <c r="GS35" i="21"/>
  <c r="GR35" i="21"/>
  <c r="GP35" i="21"/>
  <c r="GO35" i="21"/>
  <c r="GE35" i="21"/>
  <c r="GD35" i="21"/>
  <c r="GB35" i="21"/>
  <c r="GA35" i="21"/>
  <c r="IW24" i="21"/>
  <c r="IV24" i="21"/>
  <c r="IT24" i="21"/>
  <c r="IS24" i="21"/>
  <c r="II24" i="21"/>
  <c r="IH24" i="21"/>
  <c r="IF24" i="21"/>
  <c r="IE24" i="21"/>
  <c r="HU24" i="21"/>
  <c r="HT24" i="21"/>
  <c r="HR24" i="21"/>
  <c r="HQ24" i="21"/>
  <c r="GS24" i="21"/>
  <c r="GR24" i="21"/>
  <c r="GP24" i="21"/>
  <c r="GO24" i="21"/>
  <c r="IW8" i="21"/>
  <c r="IV8" i="21"/>
  <c r="IT8" i="21"/>
  <c r="IS8" i="21"/>
  <c r="II8" i="21"/>
  <c r="IH8" i="21"/>
  <c r="IF8" i="21"/>
  <c r="IE8" i="21"/>
  <c r="HU8" i="21"/>
  <c r="HT8" i="21"/>
  <c r="HR8" i="21"/>
  <c r="HQ8" i="21"/>
  <c r="GS8" i="21"/>
  <c r="GR8" i="21"/>
  <c r="GP8" i="21"/>
  <c r="GO8" i="21"/>
  <c r="BU7" i="25" l="1"/>
  <c r="BD7" i="25"/>
  <c r="N7" i="25"/>
  <c r="N5" i="25" s="1"/>
  <c r="CG7" i="25"/>
  <c r="AE7" i="25"/>
  <c r="CJ7" i="25"/>
  <c r="HF50" i="21"/>
  <c r="HG50" i="21" s="1"/>
  <c r="HF56" i="21"/>
  <c r="HG56" i="21" s="1"/>
  <c r="HF44" i="21"/>
  <c r="HG44" i="21" s="1"/>
  <c r="HF55" i="21"/>
  <c r="HG55" i="21" s="1"/>
  <c r="HF49" i="21"/>
  <c r="HG49" i="21" s="1"/>
  <c r="HF14" i="21"/>
  <c r="HG14" i="21" s="1"/>
  <c r="HF13" i="21"/>
  <c r="HG13" i="21" s="1"/>
  <c r="HF47" i="21"/>
  <c r="HG47" i="21" s="1"/>
  <c r="HF43" i="21"/>
  <c r="HG43" i="21" s="1"/>
  <c r="HF52" i="21"/>
  <c r="HG52" i="21" s="1"/>
  <c r="HC41" i="21"/>
  <c r="HF54" i="21"/>
  <c r="HG54" i="21" s="1"/>
  <c r="HF28" i="21"/>
  <c r="HG28" i="21" s="1"/>
  <c r="HF46" i="21"/>
  <c r="HG46" i="21" s="1"/>
  <c r="HF53" i="21"/>
  <c r="HG53" i="21" s="1"/>
  <c r="AS7" i="22"/>
  <c r="AS6" i="22" s="1"/>
  <c r="DB8" i="22"/>
  <c r="BB8" i="22"/>
  <c r="CM7" i="22"/>
  <c r="CM6" i="22" s="1"/>
  <c r="CS7" i="22"/>
  <c r="CS6" i="22" s="1"/>
  <c r="DS8" i="22"/>
  <c r="DI42" i="22"/>
  <c r="DJ8" i="22"/>
  <c r="AK7" i="22"/>
  <c r="AK6" i="22" s="1"/>
  <c r="EG7" i="22"/>
  <c r="EG6" i="22" s="1"/>
  <c r="CL7" i="22"/>
  <c r="CL6" i="22" s="1"/>
  <c r="DY7" i="22"/>
  <c r="DY6" i="22" s="1"/>
  <c r="EM7" i="22"/>
  <c r="EM6" i="22" s="1"/>
  <c r="BO42" i="22"/>
  <c r="DB7" i="22"/>
  <c r="DB6" i="22" s="1"/>
  <c r="AB25" i="22"/>
  <c r="BP8" i="22"/>
  <c r="DJ44" i="22"/>
  <c r="DJ42" i="22" s="1"/>
  <c r="DJ7" i="22" s="1"/>
  <c r="BO8" i="22"/>
  <c r="EP8" i="22"/>
  <c r="BP44" i="22"/>
  <c r="BP42" i="22" s="1"/>
  <c r="BH42" i="22"/>
  <c r="BI25" i="22"/>
  <c r="DI8" i="22"/>
  <c r="BV8" i="22"/>
  <c r="AL7" i="22"/>
  <c r="AL6" i="22" s="1"/>
  <c r="CF7" i="22"/>
  <c r="CF6" i="22" s="1"/>
  <c r="BH8" i="22"/>
  <c r="DC43" i="22"/>
  <c r="DC42" i="22" s="1"/>
  <c r="DC7" i="22" s="1"/>
  <c r="DC6" i="22" s="1"/>
  <c r="CV8" i="22"/>
  <c r="AR7" i="22"/>
  <c r="AR6" i="22" s="1"/>
  <c r="AB7" i="22"/>
  <c r="AB6" i="22" s="1"/>
  <c r="AE8" i="22"/>
  <c r="AY7" i="22"/>
  <c r="CE7" i="22"/>
  <c r="CE6" i="22" s="1"/>
  <c r="DP7" i="22"/>
  <c r="EF7" i="22"/>
  <c r="EF6" i="22" s="1"/>
  <c r="O9" i="22"/>
  <c r="O8" i="22" s="1"/>
  <c r="N8" i="22"/>
  <c r="V9" i="22"/>
  <c r="V8" i="22" s="1"/>
  <c r="U8" i="22"/>
  <c r="O26" i="22"/>
  <c r="O25" i="22" s="1"/>
  <c r="N25" i="22"/>
  <c r="BP25" i="22"/>
  <c r="O43" i="22"/>
  <c r="O42" i="22" s="1"/>
  <c r="N42" i="22"/>
  <c r="BI8" i="22"/>
  <c r="V43" i="22"/>
  <c r="V42" i="22" s="1"/>
  <c r="U42" i="22"/>
  <c r="BW42" i="22"/>
  <c r="BW9" i="22"/>
  <c r="BW8" i="22" s="1"/>
  <c r="BV42" i="22"/>
  <c r="BI50" i="22"/>
  <c r="BI42" i="22" s="1"/>
  <c r="BH25" i="22"/>
  <c r="BO25" i="22"/>
  <c r="V26" i="22"/>
  <c r="V25" i="22" s="1"/>
  <c r="HD42" i="21"/>
  <c r="HD45" i="21"/>
  <c r="HD48" i="21"/>
  <c r="HD51" i="21"/>
  <c r="HF26" i="21"/>
  <c r="HG26" i="21" s="1"/>
  <c r="HD27" i="21"/>
  <c r="HF29" i="21"/>
  <c r="HG29" i="21" s="1"/>
  <c r="HF30" i="21"/>
  <c r="HG30" i="21" s="1"/>
  <c r="HF23" i="21"/>
  <c r="HG23" i="21" s="1"/>
  <c r="II7" i="21"/>
  <c r="II5" i="21" s="1"/>
  <c r="HF31" i="21"/>
  <c r="HG31" i="21" s="1"/>
  <c r="HF32" i="21"/>
  <c r="HG32" i="21" s="1"/>
  <c r="HF33" i="21"/>
  <c r="HG33" i="21" s="1"/>
  <c r="HF11" i="21"/>
  <c r="HG11" i="21" s="1"/>
  <c r="HF34" i="21"/>
  <c r="HG34" i="21" s="1"/>
  <c r="HD25" i="21"/>
  <c r="HC24" i="21"/>
  <c r="IE7" i="21"/>
  <c r="IE5" i="21" s="1"/>
  <c r="HF17" i="21"/>
  <c r="HG17" i="21" s="1"/>
  <c r="HF20" i="21"/>
  <c r="HG20" i="21" s="1"/>
  <c r="IV7" i="21"/>
  <c r="IV5" i="21" s="1"/>
  <c r="HF15" i="21"/>
  <c r="HG15" i="21" s="1"/>
  <c r="HF19" i="21"/>
  <c r="HG19" i="21" s="1"/>
  <c r="GO7" i="21"/>
  <c r="GO5" i="21" s="1"/>
  <c r="HT7" i="21"/>
  <c r="HT5" i="21" s="1"/>
  <c r="IS7" i="21"/>
  <c r="IS5" i="21" s="1"/>
  <c r="HF16" i="21"/>
  <c r="HG16" i="21" s="1"/>
  <c r="HF21" i="21"/>
  <c r="HG21" i="21" s="1"/>
  <c r="HF22" i="21"/>
  <c r="HG22" i="21" s="1"/>
  <c r="HF18" i="21"/>
  <c r="HG18" i="21" s="1"/>
  <c r="HF9" i="21"/>
  <c r="HG9" i="21" s="1"/>
  <c r="HC8" i="21"/>
  <c r="HD12" i="21"/>
  <c r="HD8" i="21" s="1"/>
  <c r="HU7" i="21"/>
  <c r="HU5" i="21" s="1"/>
  <c r="IT7" i="21"/>
  <c r="IT5" i="21" s="1"/>
  <c r="HR7" i="21"/>
  <c r="HR5" i="21" s="1"/>
  <c r="GS7" i="21"/>
  <c r="GS5" i="21" s="1"/>
  <c r="IF7" i="21"/>
  <c r="IF5" i="21" s="1"/>
  <c r="IW7" i="21"/>
  <c r="IW5" i="21" s="1"/>
  <c r="HQ7" i="21"/>
  <c r="HQ5" i="21" s="1"/>
  <c r="GP7" i="21"/>
  <c r="GP5" i="21" s="1"/>
  <c r="IH7" i="21"/>
  <c r="IH5" i="21" s="1"/>
  <c r="GR7" i="21"/>
  <c r="GR5" i="21" s="1"/>
  <c r="GB8" i="21"/>
  <c r="GA8" i="21"/>
  <c r="GD9" i="21"/>
  <c r="GD25" i="21"/>
  <c r="GA24" i="21"/>
  <c r="GB24" i="21"/>
  <c r="HG25" i="21"/>
  <c r="GD42" i="21"/>
  <c r="GB41" i="21"/>
  <c r="GA41" i="21"/>
  <c r="HF10" i="21"/>
  <c r="HG10" i="21" s="1"/>
  <c r="HF42" i="21"/>
  <c r="HD41" i="21" l="1"/>
  <c r="HD24" i="21"/>
  <c r="BV7" i="22"/>
  <c r="BA6" i="22"/>
  <c r="U7" i="22"/>
  <c r="U6" i="22" s="1"/>
  <c r="BO7" i="22"/>
  <c r="BO6" i="22" s="1"/>
  <c r="DI7" i="22"/>
  <c r="DI6" i="22" s="1"/>
  <c r="EP6" i="22"/>
  <c r="BB6" i="22"/>
  <c r="AY6" i="22"/>
  <c r="BP7" i="22"/>
  <c r="BP6" i="22" s="1"/>
  <c r="DS6" i="22"/>
  <c r="DJ6" i="22"/>
  <c r="CU6" i="22"/>
  <c r="DP6" i="22"/>
  <c r="CV6" i="22"/>
  <c r="BY8" i="22"/>
  <c r="BH7" i="22"/>
  <c r="BH6" i="22" s="1"/>
  <c r="EO6" i="22"/>
  <c r="BV6" i="22"/>
  <c r="V7" i="22"/>
  <c r="N7" i="22"/>
  <c r="N6" i="22" s="1"/>
  <c r="BI7" i="22"/>
  <c r="BI6" i="22" s="1"/>
  <c r="O7" i="22"/>
  <c r="O6" i="22" s="1"/>
  <c r="HG24" i="21"/>
  <c r="HC7" i="21"/>
  <c r="HC5" i="21" s="1"/>
  <c r="HF24" i="21"/>
  <c r="HF41" i="21"/>
  <c r="HG42" i="21"/>
  <c r="HG41" i="21" s="1"/>
  <c r="HF8" i="21"/>
  <c r="HG8" i="21"/>
  <c r="GD8" i="21"/>
  <c r="GE9" i="21"/>
  <c r="GE8" i="21" s="1"/>
  <c r="GE42" i="21"/>
  <c r="GE41" i="21" s="1"/>
  <c r="GD41" i="21"/>
  <c r="GA7" i="21"/>
  <c r="GA5" i="21" s="1"/>
  <c r="GE25" i="21"/>
  <c r="GE24" i="21" s="1"/>
  <c r="GD24" i="21"/>
  <c r="GB7" i="21"/>
  <c r="GB5" i="21" s="1"/>
  <c r="HD7" i="21" l="1"/>
  <c r="HD5" i="21" s="1"/>
  <c r="DR6" i="22"/>
  <c r="AD6" i="22"/>
  <c r="BY6" i="22"/>
  <c r="BX6" i="22"/>
  <c r="V6" i="22"/>
  <c r="AE6" i="22"/>
  <c r="HF7" i="21"/>
  <c r="HF5" i="21" s="1"/>
  <c r="GE7" i="21"/>
  <c r="GE5" i="21" s="1"/>
  <c r="GD7" i="21"/>
  <c r="GD5" i="21" s="1"/>
  <c r="HG7" i="21"/>
  <c r="HG5" i="21" s="1"/>
  <c r="AK7" i="12" l="1"/>
  <c r="BP7" i="10"/>
  <c r="BO7" i="10"/>
  <c r="BM7" i="10"/>
  <c r="BL7" i="10"/>
  <c r="BF7" i="10"/>
  <c r="BE7" i="10"/>
  <c r="BC7" i="10"/>
  <c r="BB7" i="10"/>
  <c r="AV7" i="10"/>
  <c r="AU7" i="10"/>
  <c r="AS7" i="10"/>
  <c r="AR7" i="10"/>
  <c r="AL7" i="10"/>
  <c r="AK7" i="10"/>
  <c r="AI7" i="10"/>
  <c r="AH7" i="10"/>
  <c r="AB7" i="10"/>
  <c r="AA7" i="10"/>
  <c r="Y7" i="10"/>
  <c r="X7" i="10"/>
  <c r="R7" i="10"/>
  <c r="Q7" i="10"/>
  <c r="O7" i="10"/>
  <c r="N7" i="10"/>
  <c r="BP17" i="10"/>
  <c r="BO17" i="10"/>
  <c r="BM17" i="10"/>
  <c r="BL17" i="10"/>
  <c r="BF17" i="10"/>
  <c r="BE17" i="10"/>
  <c r="BC17" i="10"/>
  <c r="BB17" i="10"/>
  <c r="AV17" i="10"/>
  <c r="AU17" i="10"/>
  <c r="AS17" i="10"/>
  <c r="AR17" i="10"/>
  <c r="AL17" i="10"/>
  <c r="AK17" i="10"/>
  <c r="AI17" i="10"/>
  <c r="AH17" i="10"/>
  <c r="AB17" i="10"/>
  <c r="AA17" i="10"/>
  <c r="Y17" i="10"/>
  <c r="X17" i="10"/>
  <c r="R17" i="10"/>
  <c r="Q17" i="10"/>
  <c r="O17" i="10"/>
  <c r="N17" i="10"/>
  <c r="BP14" i="10"/>
  <c r="BO14" i="10"/>
  <c r="BM14" i="10"/>
  <c r="BL14" i="10"/>
  <c r="BF14" i="10"/>
  <c r="BE14" i="10"/>
  <c r="BC14" i="10"/>
  <c r="BB14" i="10"/>
  <c r="AV14" i="10"/>
  <c r="AU14" i="10"/>
  <c r="AS14" i="10"/>
  <c r="AR14" i="10"/>
  <c r="AL14" i="10"/>
  <c r="AK14" i="10"/>
  <c r="AI14" i="10"/>
  <c r="AH14" i="10"/>
  <c r="AB14" i="10"/>
  <c r="AA14" i="10"/>
  <c r="Y14" i="10"/>
  <c r="X14" i="10"/>
  <c r="R14" i="10"/>
  <c r="Q14" i="10"/>
  <c r="O14" i="10"/>
  <c r="N14" i="10"/>
  <c r="GF8" i="12"/>
  <c r="FB8" i="12"/>
  <c r="DX8" i="12"/>
  <c r="CT8" i="12"/>
  <c r="BP8" i="12"/>
  <c r="AL8" i="12"/>
  <c r="GC7" i="12"/>
  <c r="EY7" i="12"/>
  <c r="DU7" i="12"/>
  <c r="CQ7" i="12"/>
  <c r="BM7" i="12"/>
  <c r="AI7" i="12"/>
  <c r="FW7" i="12"/>
  <c r="FV7" i="12"/>
  <c r="FP7" i="12"/>
  <c r="FO7" i="12"/>
  <c r="FI7" i="12"/>
  <c r="FH7" i="12"/>
  <c r="ES7" i="12"/>
  <c r="ER7" i="12"/>
  <c r="EL7" i="12"/>
  <c r="EK7" i="12"/>
  <c r="EE7" i="12"/>
  <c r="ED7" i="12"/>
  <c r="DO7" i="12"/>
  <c r="DN7" i="12"/>
  <c r="DH7" i="12"/>
  <c r="DG7" i="12"/>
  <c r="DA7" i="12"/>
  <c r="CZ7" i="12"/>
  <c r="CK7" i="12"/>
  <c r="CJ7" i="12"/>
  <c r="CD7" i="12"/>
  <c r="CC7" i="12"/>
  <c r="BW7" i="12"/>
  <c r="BV7" i="12"/>
  <c r="BG7" i="12"/>
  <c r="BF7" i="12"/>
  <c r="AZ7" i="12"/>
  <c r="AY7" i="12"/>
  <c r="AS7" i="12"/>
  <c r="AR7" i="12"/>
  <c r="AC7" i="12"/>
  <c r="AB7" i="12"/>
  <c r="V7" i="12"/>
  <c r="U7" i="12"/>
  <c r="O7" i="12"/>
  <c r="N7" i="12"/>
  <c r="ER44" i="12" l="1"/>
  <c r="ES44" i="12" s="1"/>
  <c r="EK44" i="12"/>
  <c r="EL44" i="12" s="1"/>
  <c r="ER43" i="12"/>
  <c r="ES43" i="12" s="1"/>
  <c r="EK43" i="12"/>
  <c r="EL43" i="12" s="1"/>
  <c r="CJ57" i="12"/>
  <c r="CK57" i="12" s="1"/>
  <c r="CC57" i="12"/>
  <c r="CD57" i="12" s="1"/>
  <c r="BV57" i="12"/>
  <c r="BW57" i="12" s="1"/>
  <c r="CJ56" i="12"/>
  <c r="CK56" i="12" s="1"/>
  <c r="CD56" i="12"/>
  <c r="CC56" i="12"/>
  <c r="BV56" i="12"/>
  <c r="BW56" i="12" s="1"/>
  <c r="CJ55" i="12"/>
  <c r="CK55" i="12" s="1"/>
  <c r="CC55" i="12"/>
  <c r="CD55" i="12" s="1"/>
  <c r="BV55" i="12"/>
  <c r="BW55" i="12" s="1"/>
  <c r="BV54" i="12"/>
  <c r="BW54" i="12" s="1"/>
  <c r="CJ53" i="12"/>
  <c r="CK53" i="12" s="1"/>
  <c r="CC53" i="12"/>
  <c r="CD53" i="12" s="1"/>
  <c r="BV53" i="12"/>
  <c r="BW53" i="12" s="1"/>
  <c r="BV52" i="12"/>
  <c r="BW52" i="12" s="1"/>
  <c r="BV51" i="12"/>
  <c r="BW51" i="12" s="1"/>
  <c r="CQ50" i="12"/>
  <c r="CR50" i="12" s="1"/>
  <c r="CJ50" i="12"/>
  <c r="CK50" i="12" s="1"/>
  <c r="CC50" i="12"/>
  <c r="CD50" i="12" s="1"/>
  <c r="BV50" i="12"/>
  <c r="BW50" i="12" s="1"/>
  <c r="CQ49" i="12"/>
  <c r="CR49" i="12" s="1"/>
  <c r="CJ49" i="12"/>
  <c r="CK49" i="12" s="1"/>
  <c r="CC49" i="12"/>
  <c r="CD49" i="12" s="1"/>
  <c r="BV49" i="12"/>
  <c r="BW49" i="12" s="1"/>
  <c r="CQ48" i="12"/>
  <c r="CR48" i="12" s="1"/>
  <c r="BV48" i="12"/>
  <c r="BW48" i="12" s="1"/>
  <c r="CQ47" i="12"/>
  <c r="CR47" i="12" s="1"/>
  <c r="CJ47" i="12"/>
  <c r="CK47" i="12" s="1"/>
  <c r="CC47" i="12"/>
  <c r="CD47" i="12" s="1"/>
  <c r="BV47" i="12"/>
  <c r="BW47" i="12" s="1"/>
  <c r="CJ46" i="12"/>
  <c r="CK46" i="12" s="1"/>
  <c r="CC46" i="12"/>
  <c r="CD46" i="12" s="1"/>
  <c r="BV46" i="12"/>
  <c r="BW46" i="12" s="1"/>
  <c r="CQ45" i="12"/>
  <c r="CR45" i="12" s="1"/>
  <c r="CJ45" i="12"/>
  <c r="CK45" i="12" s="1"/>
  <c r="CD45" i="12"/>
  <c r="CC45" i="12"/>
  <c r="BV45" i="12"/>
  <c r="BW45" i="12" s="1"/>
  <c r="CQ44" i="12"/>
  <c r="CR44" i="12" s="1"/>
  <c r="CJ44" i="12"/>
  <c r="CK44" i="12" s="1"/>
  <c r="CC44" i="12"/>
  <c r="CD44" i="12" s="1"/>
  <c r="BV44" i="12"/>
  <c r="BW44" i="12" s="1"/>
  <c r="CQ43" i="12"/>
  <c r="CR43" i="12" s="1"/>
  <c r="CJ43" i="12"/>
  <c r="CK43" i="12" s="1"/>
  <c r="CC43" i="12"/>
  <c r="CD43" i="12" s="1"/>
  <c r="BW43" i="12"/>
  <c r="BV43" i="12"/>
  <c r="Z43" i="12"/>
  <c r="AB43" i="12" s="1"/>
  <c r="AC43" i="12" s="1"/>
  <c r="S43" i="12"/>
  <c r="U43" i="12" s="1"/>
  <c r="V43" i="12" s="1"/>
  <c r="L43" i="12"/>
  <c r="N43" i="12" s="1"/>
  <c r="O43" i="12" s="1"/>
  <c r="EY26" i="12"/>
  <c r="EZ26" i="12" s="1"/>
  <c r="CJ35" i="12"/>
  <c r="CK35" i="12" s="1"/>
  <c r="CC35" i="12"/>
  <c r="CD35" i="12" s="1"/>
  <c r="BV35" i="12"/>
  <c r="BW35" i="12" s="1"/>
  <c r="CJ34" i="12"/>
  <c r="CK34" i="12" s="1"/>
  <c r="CC34" i="12"/>
  <c r="CD34" i="12" s="1"/>
  <c r="BV34" i="12"/>
  <c r="BW34" i="12" s="1"/>
  <c r="CJ33" i="12"/>
  <c r="CK33" i="12" s="1"/>
  <c r="CC33" i="12"/>
  <c r="CD33" i="12" s="1"/>
  <c r="BV33" i="12"/>
  <c r="BW33" i="12" s="1"/>
  <c r="CJ32" i="12"/>
  <c r="CK32" i="12" s="1"/>
  <c r="CC32" i="12"/>
  <c r="CD32" i="12" s="1"/>
  <c r="BV32" i="12"/>
  <c r="BW32" i="12" s="1"/>
  <c r="CJ31" i="12"/>
  <c r="CK31" i="12" s="1"/>
  <c r="CC31" i="12"/>
  <c r="CD31" i="12" s="1"/>
  <c r="BV31" i="12"/>
  <c r="BW31" i="12" s="1"/>
  <c r="CJ30" i="12"/>
  <c r="CK30" i="12" s="1"/>
  <c r="CC30" i="12"/>
  <c r="CD30" i="12" s="1"/>
  <c r="BV30" i="12"/>
  <c r="BW30" i="12" s="1"/>
  <c r="BV29" i="12"/>
  <c r="BW29" i="12" s="1"/>
  <c r="BV28" i="12"/>
  <c r="BW28" i="12" s="1"/>
  <c r="CJ27" i="12"/>
  <c r="CK27" i="12" s="1"/>
  <c r="CC27" i="12"/>
  <c r="CD27" i="12" s="1"/>
  <c r="BV27" i="12"/>
  <c r="BW27" i="12" s="1"/>
  <c r="CJ26" i="12"/>
  <c r="CK26" i="12" s="1"/>
  <c r="CC26" i="12"/>
  <c r="CD26" i="12" s="1"/>
  <c r="BV26" i="12"/>
  <c r="BW26" i="12" s="1"/>
  <c r="AI26" i="12"/>
  <c r="AJ26" i="12" s="1"/>
  <c r="Z26" i="12"/>
  <c r="AB26" i="12" s="1"/>
  <c r="AC26" i="12" s="1"/>
  <c r="S26" i="12"/>
  <c r="U26" i="12" s="1"/>
  <c r="V26" i="12" s="1"/>
  <c r="L26" i="12"/>
  <c r="N26" i="12" s="1"/>
  <c r="O26" i="12" s="1"/>
  <c r="GD8" i="12"/>
  <c r="GC8" i="12"/>
  <c r="FW8" i="12"/>
  <c r="FV8" i="12"/>
  <c r="FP8" i="12"/>
  <c r="FO8" i="12"/>
  <c r="FI8" i="12"/>
  <c r="FH8" i="12"/>
  <c r="ER10" i="12"/>
  <c r="ES10" i="12" s="1"/>
  <c r="ER9" i="12"/>
  <c r="ES9" i="12" s="1"/>
  <c r="EK9" i="12"/>
  <c r="EK8" i="12" s="1"/>
  <c r="EZ8" i="12"/>
  <c r="EY8" i="12"/>
  <c r="EE8" i="12"/>
  <c r="ED8" i="12"/>
  <c r="DV8" i="12"/>
  <c r="DU8" i="12"/>
  <c r="DO8" i="12"/>
  <c r="DN8" i="12"/>
  <c r="DH8" i="12"/>
  <c r="DG8" i="12"/>
  <c r="DA8" i="12"/>
  <c r="CZ8" i="12"/>
  <c r="CC24" i="12"/>
  <c r="CD24" i="12" s="1"/>
  <c r="CJ23" i="12"/>
  <c r="CK23" i="12" s="1"/>
  <c r="CC23" i="12"/>
  <c r="CD23" i="12" s="1"/>
  <c r="BV23" i="12"/>
  <c r="BW23" i="12" s="1"/>
  <c r="CJ22" i="12"/>
  <c r="CK22" i="12" s="1"/>
  <c r="CC22" i="12"/>
  <c r="CD22" i="12" s="1"/>
  <c r="BV22" i="12"/>
  <c r="BW22" i="12" s="1"/>
  <c r="CJ21" i="12"/>
  <c r="CK21" i="12" s="1"/>
  <c r="CC21" i="12"/>
  <c r="CD21" i="12" s="1"/>
  <c r="BV21" i="12"/>
  <c r="BW21" i="12" s="1"/>
  <c r="CJ20" i="12"/>
  <c r="CK20" i="12" s="1"/>
  <c r="CC20" i="12"/>
  <c r="CD20" i="12" s="1"/>
  <c r="BV20" i="12"/>
  <c r="BW20" i="12" s="1"/>
  <c r="CJ19" i="12"/>
  <c r="CK19" i="12" s="1"/>
  <c r="CC19" i="12"/>
  <c r="CD19" i="12" s="1"/>
  <c r="BW19" i="12"/>
  <c r="BV19" i="12"/>
  <c r="CJ18" i="12"/>
  <c r="CK18" i="12" s="1"/>
  <c r="CC18" i="12"/>
  <c r="CD18" i="12" s="1"/>
  <c r="BV18" i="12"/>
  <c r="BW18" i="12" s="1"/>
  <c r="CJ17" i="12"/>
  <c r="CK17" i="12" s="1"/>
  <c r="CC17" i="12"/>
  <c r="CD17" i="12" s="1"/>
  <c r="BV17" i="12"/>
  <c r="BW17" i="12" s="1"/>
  <c r="CJ16" i="12"/>
  <c r="CK16" i="12" s="1"/>
  <c r="CC16" i="12"/>
  <c r="CD16" i="12" s="1"/>
  <c r="BW16" i="12"/>
  <c r="BV16" i="12"/>
  <c r="CJ15" i="12"/>
  <c r="CK15" i="12" s="1"/>
  <c r="CC15" i="12"/>
  <c r="CD15" i="12" s="1"/>
  <c r="BV15" i="12"/>
  <c r="BW15" i="12" s="1"/>
  <c r="CJ14" i="12"/>
  <c r="CK14" i="12" s="1"/>
  <c r="CC14" i="12"/>
  <c r="CD14" i="12" s="1"/>
  <c r="BV14" i="12"/>
  <c r="BW14" i="12" s="1"/>
  <c r="CJ13" i="12"/>
  <c r="CK13" i="12" s="1"/>
  <c r="CC13" i="12"/>
  <c r="CD13" i="12" s="1"/>
  <c r="BV13" i="12"/>
  <c r="BW13" i="12" s="1"/>
  <c r="CJ12" i="12"/>
  <c r="CK12" i="12" s="1"/>
  <c r="CC12" i="12"/>
  <c r="CD12" i="12" s="1"/>
  <c r="BV12" i="12"/>
  <c r="BW12" i="12" s="1"/>
  <c r="CJ11" i="12"/>
  <c r="CK11" i="12" s="1"/>
  <c r="CC11" i="12"/>
  <c r="CD11" i="12" s="1"/>
  <c r="BV11" i="12"/>
  <c r="BW11" i="12" s="1"/>
  <c r="CQ10" i="12"/>
  <c r="CR10" i="12" s="1"/>
  <c r="CJ10" i="12"/>
  <c r="CK10" i="12" s="1"/>
  <c r="CC10" i="12"/>
  <c r="CD10" i="12" s="1"/>
  <c r="BV10" i="12"/>
  <c r="BW10" i="12" s="1"/>
  <c r="CQ9" i="12"/>
  <c r="CJ9" i="12"/>
  <c r="CC9" i="12"/>
  <c r="CD9" i="12" s="1"/>
  <c r="BV9" i="12"/>
  <c r="BN8" i="12"/>
  <c r="BM8" i="12"/>
  <c r="BG8" i="12"/>
  <c r="BF8" i="12"/>
  <c r="AZ8" i="12"/>
  <c r="AY8" i="12"/>
  <c r="AS8" i="12"/>
  <c r="AR8" i="12"/>
  <c r="Z9" i="12"/>
  <c r="AB9" i="12" s="1"/>
  <c r="S9" i="12"/>
  <c r="U9" i="12" s="1"/>
  <c r="L9" i="12"/>
  <c r="N9" i="12" s="1"/>
  <c r="AI8" i="12"/>
  <c r="AJ8" i="12"/>
  <c r="GD39" i="12"/>
  <c r="GC39" i="12"/>
  <c r="FW39" i="12"/>
  <c r="FV39" i="12"/>
  <c r="FP39" i="12"/>
  <c r="FO39" i="12"/>
  <c r="FI39" i="12"/>
  <c r="FH39" i="12"/>
  <c r="EZ39" i="12"/>
  <c r="EY39" i="12"/>
  <c r="ES39" i="12"/>
  <c r="ER39" i="12"/>
  <c r="EL39" i="12"/>
  <c r="EK39" i="12"/>
  <c r="EE39" i="12"/>
  <c r="ED39" i="12"/>
  <c r="DV39" i="12"/>
  <c r="DU39" i="12"/>
  <c r="DO39" i="12"/>
  <c r="DN39" i="12"/>
  <c r="DH39" i="12"/>
  <c r="DG39" i="12"/>
  <c r="DA39" i="12"/>
  <c r="CZ39" i="12"/>
  <c r="CR39" i="12"/>
  <c r="CQ39" i="12"/>
  <c r="CK39" i="12"/>
  <c r="CJ39" i="12"/>
  <c r="CD39" i="12"/>
  <c r="CC39" i="12"/>
  <c r="BW39" i="12"/>
  <c r="BV39" i="12"/>
  <c r="BN39" i="12"/>
  <c r="BM39" i="12"/>
  <c r="BG39" i="12"/>
  <c r="BF39" i="12"/>
  <c r="AZ39" i="12"/>
  <c r="AY39" i="12"/>
  <c r="AS39" i="12"/>
  <c r="AR39" i="12"/>
  <c r="AJ39" i="12"/>
  <c r="AI39" i="12"/>
  <c r="AC39" i="12"/>
  <c r="AB39" i="12"/>
  <c r="V39" i="12"/>
  <c r="U39" i="12"/>
  <c r="O39" i="12"/>
  <c r="N39" i="12"/>
  <c r="GD36" i="12"/>
  <c r="GC36" i="12"/>
  <c r="FW36" i="12"/>
  <c r="FV36" i="12"/>
  <c r="FP36" i="12"/>
  <c r="FO36" i="12"/>
  <c r="FI36" i="12"/>
  <c r="FH36" i="12"/>
  <c r="EZ36" i="12"/>
  <c r="EY36" i="12"/>
  <c r="ES36" i="12"/>
  <c r="ER36" i="12"/>
  <c r="EL36" i="12"/>
  <c r="EK36" i="12"/>
  <c r="EE36" i="12"/>
  <c r="ED36" i="12"/>
  <c r="DV36" i="12"/>
  <c r="DU36" i="12"/>
  <c r="DO36" i="12"/>
  <c r="DN36" i="12"/>
  <c r="DH36" i="12"/>
  <c r="DG36" i="12"/>
  <c r="DA36" i="12"/>
  <c r="CZ36" i="12"/>
  <c r="CR36" i="12"/>
  <c r="CQ36" i="12"/>
  <c r="CK36" i="12"/>
  <c r="CJ36" i="12"/>
  <c r="CD36" i="12"/>
  <c r="CC36" i="12"/>
  <c r="BW36" i="12"/>
  <c r="BV36" i="12"/>
  <c r="BN36" i="12"/>
  <c r="BM36" i="12"/>
  <c r="BG36" i="12"/>
  <c r="BF36" i="12"/>
  <c r="AZ36" i="12"/>
  <c r="AY36" i="12"/>
  <c r="AS36" i="12"/>
  <c r="AR36" i="12"/>
  <c r="AJ36" i="12"/>
  <c r="AI36" i="12"/>
  <c r="AC36" i="12"/>
  <c r="AB36" i="12"/>
  <c r="V36" i="12"/>
  <c r="U36" i="12"/>
  <c r="O36" i="12"/>
  <c r="N36" i="12"/>
  <c r="GX35" i="15"/>
  <c r="GY35" i="15" s="1"/>
  <c r="GX34" i="15"/>
  <c r="GY34" i="15" s="1"/>
  <c r="GU40" i="15"/>
  <c r="GV40" i="15" s="1"/>
  <c r="GU39" i="15"/>
  <c r="GV39" i="15" s="1"/>
  <c r="GU38" i="15"/>
  <c r="GV38" i="15" s="1"/>
  <c r="GU37" i="15"/>
  <c r="GV37" i="15" s="1"/>
  <c r="GU36" i="15"/>
  <c r="GV36" i="15" s="1"/>
  <c r="GU35" i="15"/>
  <c r="GV35" i="15" s="1"/>
  <c r="GU34" i="15"/>
  <c r="GV34" i="15" s="1"/>
  <c r="GU33" i="15"/>
  <c r="GV33" i="15" s="1"/>
  <c r="GU32" i="15"/>
  <c r="GV32" i="15" s="1"/>
  <c r="GU31" i="15"/>
  <c r="GV31" i="15" s="1"/>
  <c r="GU30" i="15"/>
  <c r="GV30" i="15" s="1"/>
  <c r="GU29" i="15"/>
  <c r="GV29" i="15" s="1"/>
  <c r="GU21" i="15"/>
  <c r="GV21" i="15" s="1"/>
  <c r="GU20" i="15"/>
  <c r="GV20" i="15" s="1"/>
  <c r="GU19" i="15"/>
  <c r="GV19" i="15" s="1"/>
  <c r="GU18" i="15"/>
  <c r="GX18" i="15" s="1"/>
  <c r="GY18" i="15" s="1"/>
  <c r="GU17" i="15"/>
  <c r="GV17" i="15" s="1"/>
  <c r="GU15" i="15"/>
  <c r="GV15" i="15" s="1"/>
  <c r="GU14" i="15"/>
  <c r="GV14" i="15" s="1"/>
  <c r="GU13" i="15"/>
  <c r="GV13" i="15" s="1"/>
  <c r="GU12" i="15"/>
  <c r="GV12" i="15" s="1"/>
  <c r="GU11" i="15"/>
  <c r="GV11" i="15" s="1"/>
  <c r="GU10" i="15"/>
  <c r="GV10" i="15" s="1"/>
  <c r="GU9" i="15"/>
  <c r="GV9" i="15" s="1"/>
  <c r="FY29" i="15"/>
  <c r="GA29" i="15" s="1"/>
  <c r="GB29" i="15" s="1"/>
  <c r="FY17" i="15"/>
  <c r="GA17" i="15" s="1"/>
  <c r="GB17" i="15" s="1"/>
  <c r="FY9" i="15"/>
  <c r="GA9" i="15" s="1"/>
  <c r="GB9" i="15" s="1"/>
  <c r="IC25" i="15"/>
  <c r="IB25" i="15"/>
  <c r="HZ25" i="15"/>
  <c r="HY25" i="15"/>
  <c r="HS25" i="15"/>
  <c r="HR25" i="15"/>
  <c r="HP25" i="15"/>
  <c r="HO25" i="15"/>
  <c r="HI25" i="15"/>
  <c r="HH25" i="15"/>
  <c r="HF25" i="15"/>
  <c r="HE25" i="15"/>
  <c r="GY25" i="15"/>
  <c r="GX25" i="15"/>
  <c r="GV25" i="15"/>
  <c r="GU25" i="15"/>
  <c r="GO25" i="15"/>
  <c r="GN25" i="15"/>
  <c r="GL25" i="15"/>
  <c r="GK25" i="15"/>
  <c r="GE25" i="15"/>
  <c r="GD25" i="15"/>
  <c r="GB25" i="15"/>
  <c r="GA25" i="15"/>
  <c r="IC22" i="15"/>
  <c r="IB22" i="15"/>
  <c r="HZ22" i="15"/>
  <c r="HY22" i="15"/>
  <c r="HS22" i="15"/>
  <c r="HR22" i="15"/>
  <c r="HP22" i="15"/>
  <c r="HO22" i="15"/>
  <c r="HI22" i="15"/>
  <c r="HH22" i="15"/>
  <c r="HF22" i="15"/>
  <c r="HE22" i="15"/>
  <c r="GY22" i="15"/>
  <c r="GX22" i="15"/>
  <c r="GV22" i="15"/>
  <c r="GU22" i="15"/>
  <c r="GO22" i="15"/>
  <c r="GN22" i="15"/>
  <c r="GL22" i="15"/>
  <c r="GK22" i="15"/>
  <c r="GE22" i="15"/>
  <c r="GD22" i="15"/>
  <c r="GB22" i="15"/>
  <c r="GA22" i="15"/>
  <c r="BP7" i="16"/>
  <c r="BO7" i="16"/>
  <c r="BM7" i="16"/>
  <c r="BL7" i="16"/>
  <c r="BF7" i="16"/>
  <c r="BE7" i="16"/>
  <c r="BC7" i="16"/>
  <c r="BB7" i="16"/>
  <c r="AV7" i="16"/>
  <c r="AU7" i="16"/>
  <c r="AS7" i="16"/>
  <c r="AR7" i="16"/>
  <c r="AL7" i="16"/>
  <c r="AK7" i="16"/>
  <c r="AI7" i="16"/>
  <c r="AH7" i="16"/>
  <c r="AB7" i="16"/>
  <c r="AA7" i="16"/>
  <c r="Y7" i="16"/>
  <c r="X7" i="16"/>
  <c r="Q21" i="16"/>
  <c r="Q18" i="16"/>
  <c r="Q12" i="16"/>
  <c r="Q9" i="16"/>
  <c r="AK15" i="16"/>
  <c r="BE22" i="16"/>
  <c r="BE21" i="16"/>
  <c r="CQ8" i="12" l="1"/>
  <c r="CJ8" i="12"/>
  <c r="BV8" i="12"/>
  <c r="CD8" i="12"/>
  <c r="CK9" i="12"/>
  <c r="CK8" i="12" s="1"/>
  <c r="ES8" i="12"/>
  <c r="CC8" i="12"/>
  <c r="ER8" i="12"/>
  <c r="EL9" i="12"/>
  <c r="EL8" i="12" s="1"/>
  <c r="BW9" i="12"/>
  <c r="BW8" i="12" s="1"/>
  <c r="CR9" i="12"/>
  <c r="CR8" i="12" s="1"/>
  <c r="O9" i="12"/>
  <c r="O8" i="12" s="1"/>
  <c r="N8" i="12"/>
  <c r="V9" i="12"/>
  <c r="V8" i="12" s="1"/>
  <c r="U8" i="12"/>
  <c r="AC9" i="12"/>
  <c r="AC8" i="12" s="1"/>
  <c r="AB8" i="12"/>
  <c r="GX39" i="15"/>
  <c r="GY39" i="15" s="1"/>
  <c r="GX40" i="15"/>
  <c r="GY40" i="15" s="1"/>
  <c r="GX33" i="15"/>
  <c r="GY33" i="15" s="1"/>
  <c r="GX30" i="15"/>
  <c r="GY30" i="15" s="1"/>
  <c r="GX36" i="15"/>
  <c r="GY36" i="15" s="1"/>
  <c r="GX29" i="15"/>
  <c r="GY29" i="15" s="1"/>
  <c r="GX31" i="15"/>
  <c r="GY31" i="15" s="1"/>
  <c r="GX37" i="15"/>
  <c r="GY37" i="15" s="1"/>
  <c r="GX32" i="15"/>
  <c r="GY32" i="15" s="1"/>
  <c r="GX38" i="15"/>
  <c r="GY38" i="15" s="1"/>
  <c r="GX19" i="15"/>
  <c r="GY19" i="15" s="1"/>
  <c r="GV18" i="15"/>
  <c r="GX17" i="15"/>
  <c r="GY17" i="15" s="1"/>
  <c r="GX20" i="15"/>
  <c r="GY20" i="15" s="1"/>
  <c r="GX21" i="15"/>
  <c r="GY21" i="15" s="1"/>
  <c r="GX14" i="15"/>
  <c r="GY14" i="15" s="1"/>
  <c r="GX10" i="15"/>
  <c r="GY10" i="15" s="1"/>
  <c r="GX9" i="15"/>
  <c r="GY9" i="15" s="1"/>
  <c r="GX15" i="15"/>
  <c r="GY15" i="15" s="1"/>
  <c r="GX11" i="15"/>
  <c r="GY11" i="15" s="1"/>
  <c r="GX12" i="15"/>
  <c r="GY12" i="15" s="1"/>
  <c r="GX13" i="15"/>
  <c r="GY13" i="15" s="1"/>
  <c r="GD17" i="15"/>
  <c r="GE17" i="15" s="1"/>
  <c r="GD29" i="15"/>
  <c r="GE29" i="15" s="1"/>
  <c r="GD9" i="15"/>
  <c r="GE9" i="15" s="1"/>
  <c r="BF22" i="16"/>
  <c r="BF21" i="16"/>
  <c r="BB22" i="16"/>
  <c r="BC22" i="16" s="1"/>
  <c r="BC21" i="16"/>
  <c r="BB21" i="16"/>
  <c r="AL15" i="16"/>
  <c r="AF15" i="16"/>
  <c r="AH15" i="16" s="1"/>
  <c r="AI15" i="16" s="1"/>
  <c r="O7" i="16"/>
  <c r="N7" i="16"/>
  <c r="R21" i="16"/>
  <c r="R18" i="16"/>
  <c r="R12" i="16"/>
  <c r="R9" i="16" l="1"/>
  <c r="L21" i="16" l="1"/>
  <c r="N21" i="16" s="1"/>
  <c r="O21" i="16" s="1"/>
  <c r="L18" i="16"/>
  <c r="N18" i="16" s="1"/>
  <c r="L12" i="16"/>
  <c r="N12" i="16" s="1"/>
  <c r="O12" i="16" s="1"/>
  <c r="L9" i="16"/>
  <c r="N9" i="16" s="1"/>
  <c r="O9" i="16" s="1"/>
  <c r="BP17" i="16"/>
  <c r="BO17" i="16"/>
  <c r="BM17" i="16"/>
  <c r="BL17" i="16"/>
  <c r="BF17" i="16"/>
  <c r="BE17" i="16"/>
  <c r="BC17" i="16"/>
  <c r="BB17" i="16"/>
  <c r="AV17" i="16"/>
  <c r="AU17" i="16"/>
  <c r="AS17" i="16"/>
  <c r="AR17" i="16"/>
  <c r="AL17" i="16"/>
  <c r="AK17" i="16"/>
  <c r="AI17" i="16"/>
  <c r="AH17" i="16"/>
  <c r="AB17" i="16"/>
  <c r="AA17" i="16"/>
  <c r="Y17" i="16"/>
  <c r="X17" i="16"/>
  <c r="R17" i="16"/>
  <c r="Q17" i="16"/>
  <c r="BP14" i="16"/>
  <c r="BO14" i="16"/>
  <c r="BM14" i="16"/>
  <c r="BL14" i="16"/>
  <c r="BF14" i="16"/>
  <c r="BE14" i="16"/>
  <c r="BC14" i="16"/>
  <c r="BB14" i="16"/>
  <c r="AV14" i="16"/>
  <c r="AU14" i="16"/>
  <c r="AS14" i="16"/>
  <c r="AR14" i="16"/>
  <c r="AL14" i="16"/>
  <c r="AK14" i="16"/>
  <c r="AI14" i="16"/>
  <c r="AH14" i="16"/>
  <c r="AB14" i="16"/>
  <c r="AA14" i="16"/>
  <c r="Y14" i="16"/>
  <c r="X14" i="16"/>
  <c r="R14" i="16"/>
  <c r="Q14" i="16"/>
  <c r="O14" i="16"/>
  <c r="N14" i="16"/>
  <c r="HQ26" i="14"/>
  <c r="HR26" i="14" s="1"/>
  <c r="HJ44" i="14"/>
  <c r="HK44" i="14" s="1"/>
  <c r="HJ43" i="14"/>
  <c r="HK43" i="14" s="1"/>
  <c r="HK9" i="14"/>
  <c r="HJ9" i="14"/>
  <c r="HC44" i="14"/>
  <c r="HD44" i="14" s="1"/>
  <c r="HC43" i="14"/>
  <c r="HD43" i="14" s="1"/>
  <c r="HJ10" i="14"/>
  <c r="HK10" i="14" s="1"/>
  <c r="HD9" i="14"/>
  <c r="HC9" i="14"/>
  <c r="GI44" i="14"/>
  <c r="GI43" i="14"/>
  <c r="GH44" i="14"/>
  <c r="GH43" i="14"/>
  <c r="EG10" i="14"/>
  <c r="EH10" i="14" s="1"/>
  <c r="EG9" i="14"/>
  <c r="EH9" i="14" s="1"/>
  <c r="EG47" i="14"/>
  <c r="EH47" i="14" s="1"/>
  <c r="EG50" i="14"/>
  <c r="EH50" i="14" s="1"/>
  <c r="EH49" i="14"/>
  <c r="EG49" i="14"/>
  <c r="EG48" i="14"/>
  <c r="EH48" i="14" s="1"/>
  <c r="EG45" i="14"/>
  <c r="EH45" i="14" s="1"/>
  <c r="EH44" i="14"/>
  <c r="EG44" i="14"/>
  <c r="EG43" i="14"/>
  <c r="EH43" i="14" s="1"/>
  <c r="DZ23" i="14"/>
  <c r="EA23" i="14" s="1"/>
  <c r="DZ22" i="14"/>
  <c r="EA22" i="14" s="1"/>
  <c r="DZ21" i="14"/>
  <c r="EA21" i="14" s="1"/>
  <c r="DZ20" i="14"/>
  <c r="EA20" i="14" s="1"/>
  <c r="DZ19" i="14"/>
  <c r="EA19" i="14" s="1"/>
  <c r="DZ18" i="14"/>
  <c r="EA18" i="14" s="1"/>
  <c r="DZ17" i="14"/>
  <c r="EA17" i="14" s="1"/>
  <c r="EA16" i="14"/>
  <c r="DZ16" i="14"/>
  <c r="DZ15" i="14"/>
  <c r="EA15" i="14" s="1"/>
  <c r="DZ14" i="14"/>
  <c r="EA14" i="14" s="1"/>
  <c r="DZ13" i="14"/>
  <c r="EA13" i="14" s="1"/>
  <c r="DZ57" i="14"/>
  <c r="EA57" i="14" s="1"/>
  <c r="DZ56" i="14"/>
  <c r="EA56" i="14" s="1"/>
  <c r="DZ55" i="14"/>
  <c r="EA55" i="14" s="1"/>
  <c r="DZ53" i="14"/>
  <c r="EA53" i="14" s="1"/>
  <c r="DZ50" i="14"/>
  <c r="EA50" i="14" s="1"/>
  <c r="DZ49" i="14"/>
  <c r="EA49" i="14" s="1"/>
  <c r="DZ47" i="14"/>
  <c r="EA47" i="14" s="1"/>
  <c r="DZ46" i="14"/>
  <c r="EA46" i="14" s="1"/>
  <c r="DZ45" i="14"/>
  <c r="EA45" i="14" s="1"/>
  <c r="DZ44" i="14"/>
  <c r="EA44" i="14" s="1"/>
  <c r="DZ43" i="14"/>
  <c r="EA43" i="14" s="1"/>
  <c r="DZ35" i="14"/>
  <c r="EA35" i="14" s="1"/>
  <c r="DZ34" i="14"/>
  <c r="EA34" i="14" s="1"/>
  <c r="DZ33" i="14"/>
  <c r="EA33" i="14" s="1"/>
  <c r="DZ32" i="14"/>
  <c r="EA32" i="14" s="1"/>
  <c r="DZ31" i="14"/>
  <c r="EA31" i="14" s="1"/>
  <c r="DZ30" i="14"/>
  <c r="EA30" i="14" s="1"/>
  <c r="DZ27" i="14"/>
  <c r="EA27" i="14" s="1"/>
  <c r="DZ26" i="14"/>
  <c r="EA26" i="14" s="1"/>
  <c r="DZ12" i="14"/>
  <c r="EA12" i="14" s="1"/>
  <c r="DZ11" i="14"/>
  <c r="EA11" i="14" s="1"/>
  <c r="DZ10" i="14"/>
  <c r="EA10" i="14" s="1"/>
  <c r="DZ9" i="14"/>
  <c r="EA9" i="14" s="1"/>
  <c r="DS57" i="14"/>
  <c r="DT57" i="14" s="1"/>
  <c r="DS56" i="14"/>
  <c r="DT56" i="14" s="1"/>
  <c r="DS55" i="14"/>
  <c r="DT55" i="14" s="1"/>
  <c r="DS53" i="14"/>
  <c r="DT53" i="14" s="1"/>
  <c r="DS50" i="14"/>
  <c r="DT50" i="14" s="1"/>
  <c r="DS49" i="14"/>
  <c r="DT49" i="14" s="1"/>
  <c r="DS47" i="14"/>
  <c r="DT47" i="14" s="1"/>
  <c r="DS46" i="14"/>
  <c r="DT46" i="14" s="1"/>
  <c r="DS45" i="14"/>
  <c r="DT45" i="14" s="1"/>
  <c r="DS44" i="14"/>
  <c r="DT44" i="14" s="1"/>
  <c r="DS43" i="14"/>
  <c r="DT43" i="14" s="1"/>
  <c r="DL56" i="14"/>
  <c r="DM56" i="14" s="1"/>
  <c r="DL55" i="14"/>
  <c r="DM55" i="14" s="1"/>
  <c r="DL57" i="14"/>
  <c r="DM57" i="14" s="1"/>
  <c r="DL54" i="14"/>
  <c r="DM54" i="14" s="1"/>
  <c r="DL53" i="14"/>
  <c r="DM53" i="14" s="1"/>
  <c r="DL52" i="14"/>
  <c r="DM52" i="14" s="1"/>
  <c r="DL51" i="14"/>
  <c r="DM51" i="14" s="1"/>
  <c r="DL50" i="14"/>
  <c r="DM50" i="14" s="1"/>
  <c r="DL49" i="14"/>
  <c r="DM49" i="14" s="1"/>
  <c r="DL48" i="14"/>
  <c r="DM48" i="14" s="1"/>
  <c r="DL47" i="14"/>
  <c r="DM47" i="14" s="1"/>
  <c r="DL46" i="14"/>
  <c r="DM46" i="14" s="1"/>
  <c r="DL45" i="14"/>
  <c r="DM45" i="14" s="1"/>
  <c r="DL44" i="14"/>
  <c r="DM44" i="14" s="1"/>
  <c r="DL43" i="14"/>
  <c r="DM43" i="14" s="1"/>
  <c r="DS35" i="14"/>
  <c r="DT35" i="14" s="1"/>
  <c r="DS34" i="14"/>
  <c r="DT34" i="14" s="1"/>
  <c r="DS33" i="14"/>
  <c r="DT33" i="14" s="1"/>
  <c r="DS32" i="14"/>
  <c r="DT32" i="14" s="1"/>
  <c r="DS31" i="14"/>
  <c r="DT31" i="14" s="1"/>
  <c r="DS30" i="14"/>
  <c r="DT30" i="14" s="1"/>
  <c r="DS27" i="14"/>
  <c r="DT27" i="14" s="1"/>
  <c r="DS26" i="14"/>
  <c r="DT26" i="14" s="1"/>
  <c r="DS24" i="14"/>
  <c r="DT24" i="14" s="1"/>
  <c r="DS23" i="14"/>
  <c r="DT23" i="14" s="1"/>
  <c r="DS13" i="14"/>
  <c r="DT13" i="14" s="1"/>
  <c r="DS10" i="14"/>
  <c r="DT10" i="14" s="1"/>
  <c r="DS22" i="14"/>
  <c r="DT22" i="14" s="1"/>
  <c r="DS21" i="14"/>
  <c r="DT21" i="14" s="1"/>
  <c r="DS19" i="14"/>
  <c r="DT19" i="14" s="1"/>
  <c r="DS17" i="14"/>
  <c r="DT17" i="14" s="1"/>
  <c r="DS16" i="14"/>
  <c r="DT16" i="14" s="1"/>
  <c r="DS12" i="14"/>
  <c r="DT12" i="14" s="1"/>
  <c r="DS20" i="14"/>
  <c r="DT20" i="14" s="1"/>
  <c r="DS18" i="14"/>
  <c r="DT18" i="14" s="1"/>
  <c r="DS15" i="14"/>
  <c r="DT15" i="14" s="1"/>
  <c r="DS14" i="14"/>
  <c r="DT14" i="14" s="1"/>
  <c r="DS11" i="14"/>
  <c r="DT11" i="14" s="1"/>
  <c r="DS9" i="14"/>
  <c r="DT9" i="14" s="1"/>
  <c r="DL33" i="14"/>
  <c r="DM33" i="14" s="1"/>
  <c r="DL32" i="14"/>
  <c r="DM32" i="14" s="1"/>
  <c r="DL31" i="14"/>
  <c r="DM31" i="14" s="1"/>
  <c r="DL29" i="14"/>
  <c r="DM29" i="14" s="1"/>
  <c r="DL28" i="14"/>
  <c r="DM28" i="14" s="1"/>
  <c r="DL27" i="14"/>
  <c r="DM27" i="14" s="1"/>
  <c r="DL35" i="14"/>
  <c r="DM35" i="14" s="1"/>
  <c r="DL34" i="14"/>
  <c r="DM34" i="14" s="1"/>
  <c r="DL30" i="14"/>
  <c r="DM30" i="14" s="1"/>
  <c r="DL26" i="14"/>
  <c r="DM26" i="14" s="1"/>
  <c r="DL23" i="14"/>
  <c r="DM23" i="14" s="1"/>
  <c r="DL22" i="14"/>
  <c r="DM22" i="14" s="1"/>
  <c r="DL21" i="14"/>
  <c r="DM21" i="14" s="1"/>
  <c r="DL20" i="14"/>
  <c r="DM20" i="14" s="1"/>
  <c r="DL19" i="14"/>
  <c r="DM19" i="14" s="1"/>
  <c r="DL18" i="14"/>
  <c r="DM18" i="14" s="1"/>
  <c r="DL17" i="14"/>
  <c r="DM17" i="14" s="1"/>
  <c r="DL16" i="14"/>
  <c r="DM16" i="14" s="1"/>
  <c r="DL15" i="14"/>
  <c r="DM15" i="14" s="1"/>
  <c r="DL14" i="14"/>
  <c r="DM14" i="14" s="1"/>
  <c r="DL13" i="14"/>
  <c r="DM13" i="14" s="1"/>
  <c r="DL12" i="14"/>
  <c r="DM12" i="14" s="1"/>
  <c r="DL11" i="14"/>
  <c r="DM11" i="14" s="1"/>
  <c r="DL10" i="14"/>
  <c r="DM10" i="14" s="1"/>
  <c r="DL9" i="14"/>
  <c r="DM9" i="14" s="1"/>
  <c r="DE54" i="14"/>
  <c r="DF54" i="14" s="1"/>
  <c r="DE53" i="14"/>
  <c r="DF53" i="14" s="1"/>
  <c r="DE52" i="14"/>
  <c r="DF52" i="14" s="1"/>
  <c r="DE51" i="14"/>
  <c r="DF51" i="14" s="1"/>
  <c r="DE50" i="14"/>
  <c r="DF50" i="14" s="1"/>
  <c r="DE49" i="14"/>
  <c r="DF49" i="14" s="1"/>
  <c r="DE48" i="14"/>
  <c r="DF48" i="14" s="1"/>
  <c r="DE47" i="14"/>
  <c r="DF47" i="14" s="1"/>
  <c r="DE46" i="14"/>
  <c r="DF46" i="14" s="1"/>
  <c r="DE45" i="14"/>
  <c r="DF45" i="14" s="1"/>
  <c r="DE44" i="14"/>
  <c r="DF44" i="14" s="1"/>
  <c r="DE43" i="14"/>
  <c r="DF43" i="14" s="1"/>
  <c r="DE30" i="14"/>
  <c r="DF30" i="14" s="1"/>
  <c r="DE29" i="14"/>
  <c r="DF29" i="14" s="1"/>
  <c r="DE28" i="14"/>
  <c r="DF28" i="14" s="1"/>
  <c r="DE27" i="14"/>
  <c r="DF27" i="14" s="1"/>
  <c r="DE26" i="14"/>
  <c r="DF26" i="14" s="1"/>
  <c r="DE15" i="14"/>
  <c r="DF15" i="14" s="1"/>
  <c r="DE14" i="14"/>
  <c r="DF14" i="14" s="1"/>
  <c r="DE13" i="14"/>
  <c r="DF13" i="14" s="1"/>
  <c r="DE12" i="14"/>
  <c r="DF12" i="14" s="1"/>
  <c r="DE11" i="14"/>
  <c r="DF11" i="14" s="1"/>
  <c r="DE10" i="14"/>
  <c r="DF10" i="14" s="1"/>
  <c r="DE9" i="14"/>
  <c r="DF9" i="14" s="1"/>
  <c r="O18" i="16" l="1"/>
  <c r="O17" i="16" s="1"/>
  <c r="N17" i="16"/>
  <c r="AN43" i="14" l="1"/>
  <c r="AP43" i="14" s="1"/>
  <c r="AQ43" i="14" s="1"/>
  <c r="AN26" i="14"/>
  <c r="AP26" i="14" s="1"/>
  <c r="AQ26" i="14" s="1"/>
  <c r="AN9" i="14"/>
  <c r="AP9" i="14" s="1"/>
  <c r="AQ9" i="14" s="1"/>
  <c r="AG43" i="14"/>
  <c r="AI43" i="14" s="1"/>
  <c r="AJ43" i="14" s="1"/>
  <c r="AG26" i="14"/>
  <c r="AI26" i="14" s="1"/>
  <c r="AJ26" i="14" s="1"/>
  <c r="AG9" i="14"/>
  <c r="AI9" i="14" s="1"/>
  <c r="AJ9" i="14" s="1"/>
  <c r="Z43" i="14"/>
  <c r="AB43" i="14" s="1"/>
  <c r="AC43" i="14" s="1"/>
  <c r="Z26" i="14"/>
  <c r="AB26" i="14" s="1"/>
  <c r="AC26" i="14" s="1"/>
  <c r="Z9" i="14"/>
  <c r="AB9" i="14" s="1"/>
  <c r="AC9" i="14" s="1"/>
  <c r="S43" i="14"/>
  <c r="U43" i="14" s="1"/>
  <c r="V43" i="14" s="1"/>
  <c r="S26" i="14"/>
  <c r="U26" i="14" s="1"/>
  <c r="V26" i="14" s="1"/>
  <c r="S9" i="14"/>
  <c r="U9" i="14" s="1"/>
  <c r="V9" i="14" s="1"/>
  <c r="L43" i="14"/>
  <c r="N43" i="14" s="1"/>
  <c r="O43" i="14" s="1"/>
  <c r="L40" i="14"/>
  <c r="N40" i="14" s="1"/>
  <c r="O40" i="14" s="1"/>
  <c r="CV37" i="14" l="1"/>
  <c r="CX37" i="14" s="1"/>
  <c r="CY37" i="14" s="1"/>
  <c r="L26" i="14"/>
  <c r="N26" i="14" s="1"/>
  <c r="O26" i="14" s="1"/>
  <c r="L9" i="14"/>
  <c r="N9" i="14" s="1"/>
  <c r="O9" i="14" s="1"/>
  <c r="JJ39" i="14"/>
  <c r="JI39" i="14"/>
  <c r="JC39" i="14"/>
  <c r="JB39" i="14"/>
  <c r="IV39" i="14"/>
  <c r="IU39" i="14"/>
  <c r="IO39" i="14"/>
  <c r="IN39" i="14"/>
  <c r="IH39" i="14"/>
  <c r="IG39" i="14"/>
  <c r="IA39" i="14"/>
  <c r="HZ39" i="14"/>
  <c r="HR39" i="14"/>
  <c r="HQ39" i="14"/>
  <c r="HK39" i="14"/>
  <c r="HJ39" i="14"/>
  <c r="HD39" i="14"/>
  <c r="HC39" i="14"/>
  <c r="GW39" i="14"/>
  <c r="GV39" i="14"/>
  <c r="GP39" i="14"/>
  <c r="GO39" i="14"/>
  <c r="GI39" i="14"/>
  <c r="GH39" i="14"/>
  <c r="FZ39" i="14"/>
  <c r="FY39" i="14"/>
  <c r="FS39" i="14"/>
  <c r="FR39" i="14"/>
  <c r="FL39" i="14"/>
  <c r="FK39" i="14"/>
  <c r="FE39" i="14"/>
  <c r="FD39" i="14"/>
  <c r="EX39" i="14"/>
  <c r="EW39" i="14"/>
  <c r="EQ39" i="14"/>
  <c r="EP39" i="14"/>
  <c r="EH39" i="14"/>
  <c r="EG39" i="14"/>
  <c r="EA39" i="14"/>
  <c r="DZ39" i="14"/>
  <c r="DT39" i="14"/>
  <c r="DS39" i="14"/>
  <c r="DM39" i="14"/>
  <c r="DL39" i="14"/>
  <c r="DF39" i="14"/>
  <c r="DE39" i="14"/>
  <c r="CY39" i="14"/>
  <c r="CX39" i="14"/>
  <c r="CP39" i="14"/>
  <c r="CO39" i="14"/>
  <c r="CI39" i="14"/>
  <c r="CH39" i="14"/>
  <c r="CB39" i="14"/>
  <c r="CA39" i="14"/>
  <c r="BU39" i="14"/>
  <c r="BT39" i="14"/>
  <c r="BN39" i="14"/>
  <c r="BM39" i="14"/>
  <c r="BG39" i="14"/>
  <c r="BF39" i="14"/>
  <c r="AX39" i="14"/>
  <c r="AW39" i="14"/>
  <c r="AQ39" i="14"/>
  <c r="AP39" i="14"/>
  <c r="AJ39" i="14"/>
  <c r="AI39" i="14"/>
  <c r="AC39" i="14"/>
  <c r="AB39" i="14"/>
  <c r="V39" i="14"/>
  <c r="U39" i="14"/>
  <c r="O39" i="14"/>
  <c r="N39" i="14"/>
  <c r="JJ36" i="14"/>
  <c r="JI36" i="14"/>
  <c r="JC36" i="14"/>
  <c r="JB36" i="14"/>
  <c r="IV36" i="14"/>
  <c r="IU36" i="14"/>
  <c r="IO36" i="14"/>
  <c r="IN36" i="14"/>
  <c r="IH36" i="14"/>
  <c r="IG36" i="14"/>
  <c r="IA36" i="14"/>
  <c r="HZ36" i="14"/>
  <c r="HR36" i="14"/>
  <c r="HQ36" i="14"/>
  <c r="HK36" i="14"/>
  <c r="HJ36" i="14"/>
  <c r="HD36" i="14"/>
  <c r="HC36" i="14"/>
  <c r="GW36" i="14"/>
  <c r="GV36" i="14"/>
  <c r="GP36" i="14"/>
  <c r="GO36" i="14"/>
  <c r="GI36" i="14"/>
  <c r="GH36" i="14"/>
  <c r="FZ36" i="14"/>
  <c r="FY36" i="14"/>
  <c r="FS36" i="14"/>
  <c r="FR36" i="14"/>
  <c r="FL36" i="14"/>
  <c r="FK36" i="14"/>
  <c r="FE36" i="14"/>
  <c r="FD36" i="14"/>
  <c r="EX36" i="14"/>
  <c r="EW36" i="14"/>
  <c r="EQ36" i="14"/>
  <c r="EP36" i="14"/>
  <c r="EH36" i="14"/>
  <c r="EG36" i="14"/>
  <c r="EA36" i="14"/>
  <c r="DZ36" i="14"/>
  <c r="DT36" i="14"/>
  <c r="DS36" i="14"/>
  <c r="DM36" i="14"/>
  <c r="DL36" i="14"/>
  <c r="DF36" i="14"/>
  <c r="DE36" i="14"/>
  <c r="CP36" i="14"/>
  <c r="CO36" i="14"/>
  <c r="CI36" i="14"/>
  <c r="CH36" i="14"/>
  <c r="CB36" i="14"/>
  <c r="CA36" i="14"/>
  <c r="BU36" i="14"/>
  <c r="BT36" i="14"/>
  <c r="BN36" i="14"/>
  <c r="BM36" i="14"/>
  <c r="BG36" i="14"/>
  <c r="BF36" i="14"/>
  <c r="AX36" i="14"/>
  <c r="AW36" i="14"/>
  <c r="AQ36" i="14"/>
  <c r="AP36" i="14"/>
  <c r="AJ36" i="14"/>
  <c r="AI36" i="14"/>
  <c r="AC36" i="14"/>
  <c r="AB36" i="14"/>
  <c r="V36" i="14"/>
  <c r="U36" i="14"/>
  <c r="CY36" i="14" l="1"/>
  <c r="CX36" i="14"/>
  <c r="N36" i="14"/>
  <c r="O36" i="14"/>
  <c r="N42" i="12" l="1"/>
  <c r="CK25" i="12"/>
  <c r="CJ25" i="12"/>
  <c r="CD25" i="12"/>
  <c r="CC25" i="12"/>
  <c r="BW25" i="12"/>
  <c r="BV25" i="12"/>
  <c r="BN25" i="12"/>
  <c r="BM25" i="12"/>
  <c r="BG25" i="12"/>
  <c r="BF25" i="12"/>
  <c r="AZ25" i="12"/>
  <c r="AY25" i="12"/>
  <c r="AS25" i="12"/>
  <c r="AR25" i="12"/>
  <c r="AJ25" i="12"/>
  <c r="AC25" i="12"/>
  <c r="AB25" i="12"/>
  <c r="V25" i="12"/>
  <c r="U25" i="12"/>
  <c r="O25" i="12"/>
  <c r="N25" i="12"/>
  <c r="AI25" i="12"/>
  <c r="O42" i="12"/>
  <c r="U42" i="12"/>
  <c r="V42" i="12"/>
  <c r="AB42" i="12"/>
  <c r="AC42" i="12"/>
  <c r="AI42" i="12"/>
  <c r="AJ42" i="12"/>
  <c r="AR42" i="12"/>
  <c r="AS42" i="12"/>
  <c r="AY42" i="12"/>
  <c r="AZ42" i="12"/>
  <c r="BF42" i="12"/>
  <c r="BG42" i="12"/>
  <c r="BM42" i="12"/>
  <c r="BN42" i="12"/>
  <c r="BV42" i="12"/>
  <c r="BW42" i="12"/>
  <c r="CC42" i="12"/>
  <c r="CD42" i="12"/>
  <c r="CJ42" i="12"/>
  <c r="CK42" i="12"/>
  <c r="CR42" i="12"/>
  <c r="CZ42" i="12"/>
  <c r="DA42" i="12"/>
  <c r="DG42" i="12"/>
  <c r="DH42" i="12"/>
  <c r="DN42" i="12"/>
  <c r="DO42" i="12"/>
  <c r="DU42" i="12"/>
  <c r="DV42" i="12"/>
  <c r="ED42" i="12"/>
  <c r="EE42" i="12"/>
  <c r="EK42" i="12"/>
  <c r="EL42" i="12"/>
  <c r="ER42" i="12"/>
  <c r="ES42" i="12"/>
  <c r="EY42" i="12"/>
  <c r="EZ42" i="12"/>
  <c r="FH42" i="12"/>
  <c r="FI42" i="12"/>
  <c r="FO42" i="12"/>
  <c r="FP42" i="12"/>
  <c r="FV42" i="12"/>
  <c r="FW42" i="12"/>
  <c r="GC42" i="12"/>
  <c r="GD42" i="12"/>
  <c r="BT25" i="14"/>
  <c r="BU25" i="14"/>
  <c r="CA25" i="14"/>
  <c r="CB25" i="14"/>
  <c r="CH25" i="14"/>
  <c r="CI25" i="14"/>
  <c r="CO25" i="14"/>
  <c r="CP25" i="14"/>
  <c r="CQ42" i="12" l="1"/>
  <c r="JJ42" i="14"/>
  <c r="JI42" i="14"/>
  <c r="JC42" i="14"/>
  <c r="JB42" i="14"/>
  <c r="IV42" i="14"/>
  <c r="IU42" i="14"/>
  <c r="IO42" i="14"/>
  <c r="IN42" i="14"/>
  <c r="IH42" i="14"/>
  <c r="IG42" i="14"/>
  <c r="IA42" i="14"/>
  <c r="HZ42" i="14"/>
  <c r="HR42" i="14"/>
  <c r="HK42" i="14"/>
  <c r="HJ42" i="14"/>
  <c r="HD42" i="14"/>
  <c r="HC42" i="14"/>
  <c r="GW42" i="14"/>
  <c r="GV42" i="14"/>
  <c r="GP42" i="14"/>
  <c r="GO42" i="14"/>
  <c r="GI42" i="14"/>
  <c r="GH42" i="14"/>
  <c r="FZ42" i="14"/>
  <c r="FY42" i="14"/>
  <c r="FS42" i="14"/>
  <c r="FR42" i="14"/>
  <c r="FL42" i="14"/>
  <c r="FK42" i="14"/>
  <c r="FE42" i="14"/>
  <c r="FD42" i="14"/>
  <c r="EX42" i="14"/>
  <c r="EW42" i="14"/>
  <c r="EQ42" i="14"/>
  <c r="EP42" i="14"/>
  <c r="EH42" i="14"/>
  <c r="EA42" i="14"/>
  <c r="DZ42" i="14"/>
  <c r="DT42" i="14"/>
  <c r="DS42" i="14"/>
  <c r="DM42" i="14"/>
  <c r="DL42" i="14"/>
  <c r="DF42" i="14"/>
  <c r="DE42" i="14"/>
  <c r="CY42" i="14"/>
  <c r="CX42" i="14"/>
  <c r="CP42" i="14"/>
  <c r="CO42" i="14"/>
  <c r="CI42" i="14"/>
  <c r="CH42" i="14"/>
  <c r="CB42" i="14"/>
  <c r="CA42" i="14"/>
  <c r="BU42" i="14"/>
  <c r="BT42" i="14"/>
  <c r="BN42" i="14"/>
  <c r="BM42" i="14"/>
  <c r="BG42" i="14"/>
  <c r="BF42" i="14"/>
  <c r="AX42" i="14"/>
  <c r="AW42" i="14"/>
  <c r="AQ42" i="14"/>
  <c r="AP42" i="14"/>
  <c r="AJ42" i="14"/>
  <c r="AI42" i="14"/>
  <c r="AC42" i="14"/>
  <c r="AB42" i="14"/>
  <c r="V42" i="14"/>
  <c r="U42" i="14"/>
  <c r="O42" i="14"/>
  <c r="N42" i="14"/>
  <c r="JJ25" i="14"/>
  <c r="JI25" i="14"/>
  <c r="JC25" i="14"/>
  <c r="JB25" i="14"/>
  <c r="IV25" i="14"/>
  <c r="IU25" i="14"/>
  <c r="IO25" i="14"/>
  <c r="IN25" i="14"/>
  <c r="IH25" i="14"/>
  <c r="IG25" i="14"/>
  <c r="IA25" i="14"/>
  <c r="HZ25" i="14"/>
  <c r="HR25" i="14"/>
  <c r="HK25" i="14"/>
  <c r="HJ25" i="14"/>
  <c r="HD25" i="14"/>
  <c r="HC25" i="14"/>
  <c r="GW25" i="14"/>
  <c r="GV25" i="14"/>
  <c r="GP25" i="14"/>
  <c r="GO25" i="14"/>
  <c r="GI25" i="14"/>
  <c r="GH25" i="14"/>
  <c r="FZ25" i="14"/>
  <c r="FY25" i="14"/>
  <c r="FS25" i="14"/>
  <c r="FR25" i="14"/>
  <c r="FL25" i="14"/>
  <c r="FK25" i="14"/>
  <c r="FE25" i="14"/>
  <c r="FD25" i="14"/>
  <c r="EX25" i="14"/>
  <c r="EW25" i="14"/>
  <c r="EQ25" i="14"/>
  <c r="EP25" i="14"/>
  <c r="EH25" i="14"/>
  <c r="EA25" i="14"/>
  <c r="DZ25" i="14"/>
  <c r="DT25" i="14"/>
  <c r="DS25" i="14"/>
  <c r="DM25" i="14"/>
  <c r="DL25" i="14"/>
  <c r="DF25" i="14"/>
  <c r="DE25" i="14"/>
  <c r="CY25" i="14"/>
  <c r="CX25" i="14"/>
  <c r="BN25" i="14"/>
  <c r="BM25" i="14"/>
  <c r="BG25" i="14"/>
  <c r="BF25" i="14"/>
  <c r="AQ25" i="14"/>
  <c r="AP25" i="14"/>
  <c r="AJ25" i="14"/>
  <c r="AI25" i="14"/>
  <c r="AC25" i="14"/>
  <c r="AB25" i="14"/>
  <c r="V25" i="14"/>
  <c r="U25" i="14"/>
  <c r="O25" i="14"/>
  <c r="N25" i="14"/>
  <c r="JJ8" i="14"/>
  <c r="JI8" i="14"/>
  <c r="JC8" i="14"/>
  <c r="JB8" i="14"/>
  <c r="IV8" i="14"/>
  <c r="IU8" i="14"/>
  <c r="IO8" i="14"/>
  <c r="IN8" i="14"/>
  <c r="IH8" i="14"/>
  <c r="IG8" i="14"/>
  <c r="IA8" i="14"/>
  <c r="HZ8" i="14"/>
  <c r="HR8" i="14"/>
  <c r="HK8" i="14"/>
  <c r="HJ8" i="14"/>
  <c r="HD8" i="14"/>
  <c r="HC8" i="14"/>
  <c r="GW8" i="14"/>
  <c r="GV8" i="14"/>
  <c r="GV7" i="14" s="1"/>
  <c r="GP8" i="14"/>
  <c r="GO8" i="14"/>
  <c r="GI8" i="14"/>
  <c r="GH8" i="14"/>
  <c r="FZ8" i="14"/>
  <c r="FY8" i="14"/>
  <c r="FY7" i="14" s="1"/>
  <c r="FS8" i="14"/>
  <c r="FR8" i="14"/>
  <c r="FL8" i="14"/>
  <c r="FK8" i="14"/>
  <c r="FE8" i="14"/>
  <c r="FD8" i="14"/>
  <c r="FD7" i="14" s="1"/>
  <c r="EX8" i="14"/>
  <c r="EW8" i="14"/>
  <c r="EQ8" i="14"/>
  <c r="EP8" i="14"/>
  <c r="EH8" i="14"/>
  <c r="EA8" i="14"/>
  <c r="DZ8" i="14"/>
  <c r="DT8" i="14"/>
  <c r="DS8" i="14"/>
  <c r="DM8" i="14"/>
  <c r="DL8" i="14"/>
  <c r="DF8" i="14"/>
  <c r="DE8" i="14"/>
  <c r="CY8" i="14"/>
  <c r="CX8" i="14"/>
  <c r="CP8" i="14"/>
  <c r="CO8" i="14"/>
  <c r="CI8" i="14"/>
  <c r="CI7" i="14" s="1"/>
  <c r="CH8" i="14"/>
  <c r="CB8" i="14"/>
  <c r="CA8" i="14"/>
  <c r="BU8" i="14"/>
  <c r="BT8" i="14"/>
  <c r="BN8" i="14"/>
  <c r="BM8" i="14"/>
  <c r="BG8" i="14"/>
  <c r="BF8" i="14"/>
  <c r="AX8" i="14"/>
  <c r="AW8" i="14"/>
  <c r="AQ8" i="14"/>
  <c r="AP8" i="14"/>
  <c r="AJ8" i="14"/>
  <c r="AI8" i="14"/>
  <c r="AC8" i="14"/>
  <c r="AB8" i="14"/>
  <c r="V8" i="14"/>
  <c r="U8" i="14"/>
  <c r="O8" i="14"/>
  <c r="N8" i="14"/>
  <c r="AW26" i="14"/>
  <c r="HQ25" i="14"/>
  <c r="CH7" i="14" l="1"/>
  <c r="EX7" i="14"/>
  <c r="FS7" i="14"/>
  <c r="GP7" i="14"/>
  <c r="HK7" i="14"/>
  <c r="IN7" i="14"/>
  <c r="BN7" i="14"/>
  <c r="HT8" i="14"/>
  <c r="IO7" i="14"/>
  <c r="JL8" i="14"/>
  <c r="AB7" i="14"/>
  <c r="BT7" i="14"/>
  <c r="CO7" i="14"/>
  <c r="FE7" i="14"/>
  <c r="GB8" i="14"/>
  <c r="GW7" i="14"/>
  <c r="HZ7" i="14"/>
  <c r="IU7" i="14"/>
  <c r="JI7" i="14"/>
  <c r="EJ8" i="14"/>
  <c r="CY7" i="14"/>
  <c r="EW7" i="14"/>
  <c r="FR7" i="14"/>
  <c r="HJ7" i="14"/>
  <c r="IH7" i="14"/>
  <c r="JC7" i="14"/>
  <c r="CB7" i="14"/>
  <c r="GO7" i="14"/>
  <c r="BU7" i="14"/>
  <c r="CR8" i="14"/>
  <c r="EP7" i="14"/>
  <c r="FK7" i="14"/>
  <c r="GH7" i="14"/>
  <c r="HC7" i="14"/>
  <c r="IA7" i="14"/>
  <c r="IV7" i="14"/>
  <c r="BF7" i="14"/>
  <c r="CA7" i="14"/>
  <c r="CX7" i="14"/>
  <c r="EQ7" i="14"/>
  <c r="FL7" i="14"/>
  <c r="GI7" i="14"/>
  <c r="HD7" i="14"/>
  <c r="IG7" i="14"/>
  <c r="JB7" i="14"/>
  <c r="BG7" i="14"/>
  <c r="BM7" i="14"/>
  <c r="DZ7" i="14"/>
  <c r="EA7" i="14"/>
  <c r="DS7" i="14"/>
  <c r="DT7" i="14"/>
  <c r="AW25" i="14"/>
  <c r="AW7" i="14" s="1"/>
  <c r="AX26" i="14"/>
  <c r="AX25" i="14" s="1"/>
  <c r="AZ8" i="14" s="1"/>
  <c r="DM7" i="14"/>
  <c r="DL7" i="14"/>
  <c r="DF7" i="14"/>
  <c r="DE7" i="14"/>
  <c r="AQ7" i="14"/>
  <c r="AP7" i="14"/>
  <c r="AJ7" i="14"/>
  <c r="AI7" i="14"/>
  <c r="AC7" i="14"/>
  <c r="U7" i="14"/>
  <c r="V7" i="14"/>
  <c r="N7" i="14"/>
  <c r="O7" i="14"/>
  <c r="HQ8" i="14"/>
  <c r="HQ42" i="14"/>
  <c r="EG42" i="14"/>
  <c r="EG8" i="14"/>
  <c r="EG25" i="14"/>
  <c r="D5" i="17"/>
  <c r="EG7" i="14" l="1"/>
  <c r="HQ7" i="14"/>
  <c r="N8" i="16"/>
  <c r="HY8" i="15"/>
  <c r="BP20" i="10"/>
  <c r="BO20" i="10"/>
  <c r="BM20" i="10"/>
  <c r="BL20" i="10"/>
  <c r="BF20" i="10"/>
  <c r="BE20" i="10"/>
  <c r="BC20" i="10"/>
  <c r="BB20" i="10"/>
  <c r="AV20" i="10"/>
  <c r="AU20" i="10"/>
  <c r="AS20" i="10"/>
  <c r="AR20" i="10"/>
  <c r="AL20" i="10"/>
  <c r="AK20" i="10"/>
  <c r="AI20" i="10"/>
  <c r="AH20" i="10"/>
  <c r="AB20" i="10"/>
  <c r="AA20" i="10"/>
  <c r="Y20" i="10"/>
  <c r="X20" i="10"/>
  <c r="R20" i="10"/>
  <c r="Q20" i="10"/>
  <c r="O20" i="10"/>
  <c r="N20" i="10"/>
  <c r="BP11" i="10"/>
  <c r="BO11" i="10"/>
  <c r="BM11" i="10"/>
  <c r="BL11" i="10"/>
  <c r="BF11" i="10"/>
  <c r="BE11" i="10"/>
  <c r="BC11" i="10"/>
  <c r="BB11" i="10"/>
  <c r="AV11" i="10"/>
  <c r="AU11" i="10"/>
  <c r="AS11" i="10"/>
  <c r="AR11" i="10"/>
  <c r="AL11" i="10"/>
  <c r="AK11" i="10"/>
  <c r="AI11" i="10"/>
  <c r="AH11" i="10"/>
  <c r="AB11" i="10"/>
  <c r="AA11" i="10"/>
  <c r="Y11" i="10"/>
  <c r="X11" i="10"/>
  <c r="R11" i="10"/>
  <c r="Q11" i="10"/>
  <c r="O11" i="10"/>
  <c r="N11" i="10"/>
  <c r="BP8" i="10"/>
  <c r="BO8" i="10"/>
  <c r="BM8" i="10"/>
  <c r="BL8" i="10"/>
  <c r="BF8" i="10"/>
  <c r="BE8" i="10"/>
  <c r="BC8" i="10"/>
  <c r="BB8" i="10"/>
  <c r="AV8" i="10"/>
  <c r="AU8" i="10"/>
  <c r="AS8" i="10"/>
  <c r="AR8" i="10"/>
  <c r="AL8" i="10"/>
  <c r="AK8" i="10"/>
  <c r="AI8" i="10"/>
  <c r="AH8" i="10"/>
  <c r="AB8" i="10"/>
  <c r="AA8" i="10"/>
  <c r="Y8" i="10"/>
  <c r="X8" i="10"/>
  <c r="R8" i="10"/>
  <c r="Q8" i="10"/>
  <c r="O8" i="10"/>
  <c r="N8" i="10"/>
  <c r="IC8" i="15"/>
  <c r="IB8" i="15"/>
  <c r="HZ8" i="15"/>
  <c r="HS8" i="15"/>
  <c r="HR8" i="15"/>
  <c r="HI8" i="15"/>
  <c r="HH8" i="15"/>
  <c r="HF8" i="15"/>
  <c r="HE8" i="15"/>
  <c r="GY8" i="15"/>
  <c r="GX8" i="15"/>
  <c r="GV8" i="15"/>
  <c r="GU8" i="15"/>
  <c r="GO8" i="15"/>
  <c r="GN8" i="15"/>
  <c r="GL8" i="15"/>
  <c r="GK8" i="15"/>
  <c r="GE8" i="15"/>
  <c r="GD8" i="15"/>
  <c r="GB8" i="15"/>
  <c r="GA8" i="15"/>
  <c r="HI28" i="15"/>
  <c r="HH28" i="15"/>
  <c r="HF28" i="15"/>
  <c r="HE28" i="15"/>
  <c r="HI16" i="15"/>
  <c r="HH16" i="15"/>
  <c r="HF16" i="15"/>
  <c r="HE16" i="15"/>
  <c r="IC28" i="15"/>
  <c r="IB28" i="15"/>
  <c r="HZ28" i="15"/>
  <c r="HY28" i="15"/>
  <c r="HS28" i="15"/>
  <c r="HR28" i="15"/>
  <c r="HP28" i="15"/>
  <c r="HO28" i="15"/>
  <c r="GY28" i="15"/>
  <c r="GX28" i="15"/>
  <c r="GV28" i="15"/>
  <c r="GU28" i="15"/>
  <c r="GO28" i="15"/>
  <c r="GN28" i="15"/>
  <c r="GL28" i="15"/>
  <c r="GK28" i="15"/>
  <c r="GE28" i="15"/>
  <c r="GD28" i="15"/>
  <c r="GB28" i="15"/>
  <c r="GA28" i="15"/>
  <c r="IC16" i="15"/>
  <c r="IB16" i="15"/>
  <c r="HZ16" i="15"/>
  <c r="HY16" i="15"/>
  <c r="HS16" i="15"/>
  <c r="HR16" i="15"/>
  <c r="HP16" i="15"/>
  <c r="HO16" i="15"/>
  <c r="GY16" i="15"/>
  <c r="GX16" i="15"/>
  <c r="GO16" i="15"/>
  <c r="GN16" i="15"/>
  <c r="GL16" i="15"/>
  <c r="GK16" i="15"/>
  <c r="GE16" i="15"/>
  <c r="GD16" i="15"/>
  <c r="BP20" i="16"/>
  <c r="BO20" i="16"/>
  <c r="BM20" i="16"/>
  <c r="BL20" i="16"/>
  <c r="BF20" i="16"/>
  <c r="BE20" i="16"/>
  <c r="BC20" i="16"/>
  <c r="BB20" i="16"/>
  <c r="AV20" i="16"/>
  <c r="AU20" i="16"/>
  <c r="AS20" i="16"/>
  <c r="AR20" i="16"/>
  <c r="AL20" i="16"/>
  <c r="AK20" i="16"/>
  <c r="AI20" i="16"/>
  <c r="AH20" i="16"/>
  <c r="AB20" i="16"/>
  <c r="AA20" i="16"/>
  <c r="Y20" i="16"/>
  <c r="X20" i="16"/>
  <c r="R20" i="16"/>
  <c r="Q20" i="16"/>
  <c r="O20" i="16"/>
  <c r="N20" i="16"/>
  <c r="BP11" i="16"/>
  <c r="BO11" i="16"/>
  <c r="BM11" i="16"/>
  <c r="BL11" i="16"/>
  <c r="BF11" i="16"/>
  <c r="BE11" i="16"/>
  <c r="BC11" i="16"/>
  <c r="BB11" i="16"/>
  <c r="AV11" i="16"/>
  <c r="AU11" i="16"/>
  <c r="AS11" i="16"/>
  <c r="AR11" i="16"/>
  <c r="AL11" i="16"/>
  <c r="AK11" i="16"/>
  <c r="AI11" i="16"/>
  <c r="AH11" i="16"/>
  <c r="AB11" i="16"/>
  <c r="AA11" i="16"/>
  <c r="Y11" i="16"/>
  <c r="X11" i="16"/>
  <c r="R11" i="16"/>
  <c r="Q11" i="16"/>
  <c r="O11" i="16"/>
  <c r="N11" i="16"/>
  <c r="BP8" i="16"/>
  <c r="BO8" i="16"/>
  <c r="BM8" i="16"/>
  <c r="BL8" i="16"/>
  <c r="BF8" i="16"/>
  <c r="BE8" i="16"/>
  <c r="BC8" i="16"/>
  <c r="BB8" i="16"/>
  <c r="AV8" i="16"/>
  <c r="AU8" i="16"/>
  <c r="AS8" i="16"/>
  <c r="AR8" i="16"/>
  <c r="AL8" i="16"/>
  <c r="AK8" i="16"/>
  <c r="AI8" i="16"/>
  <c r="AH8" i="16"/>
  <c r="AB8" i="16"/>
  <c r="AA8" i="16"/>
  <c r="Y8" i="16"/>
  <c r="X8" i="16"/>
  <c r="R8" i="16"/>
  <c r="Q8" i="16"/>
  <c r="O8" i="16"/>
  <c r="GY7" i="15" l="1"/>
  <c r="GX7" i="15"/>
  <c r="GD7" i="15"/>
  <c r="GE7" i="15"/>
  <c r="R7" i="16"/>
  <c r="Q7" i="16"/>
  <c r="HH7" i="15"/>
  <c r="GU16" i="15"/>
  <c r="GU7" i="15" s="1"/>
  <c r="HP8" i="15"/>
  <c r="HP7" i="15" s="1"/>
  <c r="HO8" i="15"/>
  <c r="HO7" i="15" s="1"/>
  <c r="GV16" i="15"/>
  <c r="GV7" i="15" s="1"/>
  <c r="GA16" i="15"/>
  <c r="GA7" i="15" s="1"/>
  <c r="GB16" i="15"/>
  <c r="GB7" i="15" s="1"/>
  <c r="IC7" i="15"/>
  <c r="GN7" i="15"/>
  <c r="HE7" i="15"/>
  <c r="HR7" i="15"/>
  <c r="HZ7" i="15"/>
  <c r="GO7" i="15"/>
  <c r="HF7" i="15"/>
  <c r="HS7" i="15"/>
  <c r="GL7" i="15"/>
  <c r="HI7" i="15"/>
  <c r="IB7" i="15"/>
  <c r="GK7" i="15"/>
  <c r="HY7" i="15"/>
  <c r="BM5" i="10"/>
  <c r="BP5" i="10"/>
  <c r="BF5" i="10"/>
  <c r="BC5" i="10"/>
  <c r="AI5" i="10"/>
  <c r="AV5" i="10"/>
  <c r="AL5" i="10"/>
  <c r="AS5" i="10"/>
  <c r="AB5" i="10"/>
  <c r="BL5" i="10"/>
  <c r="BO5" i="10"/>
  <c r="BB5" i="10"/>
  <c r="AR5" i="10"/>
  <c r="AA5" i="10"/>
  <c r="AU5" i="10"/>
  <c r="BE5" i="10"/>
  <c r="AH5" i="10"/>
  <c r="AK5" i="10"/>
  <c r="BW6" i="12" l="1"/>
  <c r="CS7" i="12"/>
  <c r="DX7" i="12"/>
  <c r="FB7" i="12"/>
  <c r="BP7" i="12"/>
  <c r="FA7" i="12"/>
  <c r="BO7" i="12"/>
  <c r="GF7" i="12"/>
  <c r="GE7" i="12"/>
  <c r="DW7" i="12"/>
  <c r="GB7" i="14"/>
  <c r="GA7" i="14"/>
  <c r="JK7" i="14"/>
  <c r="CQ7" i="14"/>
  <c r="JL7" i="14"/>
  <c r="HS7" i="14"/>
  <c r="HT7" i="14"/>
  <c r="CR7" i="14"/>
  <c r="FI6" i="12"/>
  <c r="GC6" i="12"/>
  <c r="FO6" i="12"/>
  <c r="FW6" i="12"/>
  <c r="FH6" i="12"/>
  <c r="ES6" i="12"/>
  <c r="HZ5" i="15"/>
  <c r="HR5" i="15"/>
  <c r="AU5" i="16"/>
  <c r="BM5" i="16"/>
  <c r="BF6" i="12"/>
  <c r="BP5" i="16"/>
  <c r="DH6" i="12"/>
  <c r="DG6" i="12"/>
  <c r="FP6" i="12"/>
  <c r="DA6" i="12"/>
  <c r="EL6" i="12"/>
  <c r="DO6" i="12"/>
  <c r="EE6" i="12"/>
  <c r="IB5" i="15"/>
  <c r="IC5" i="15"/>
  <c r="HS5" i="15"/>
  <c r="BO5" i="16"/>
  <c r="AV5" i="16"/>
  <c r="BF5" i="16"/>
  <c r="AS6" i="12"/>
  <c r="FV6" i="12"/>
  <c r="CZ6" i="12"/>
  <c r="DU6" i="12"/>
  <c r="BV6" i="12"/>
  <c r="Y5" i="10"/>
  <c r="Q5" i="10"/>
  <c r="R5" i="10"/>
  <c r="O5" i="10"/>
  <c r="GX5" i="15"/>
  <c r="HH5" i="15"/>
  <c r="HF5" i="15"/>
  <c r="HI5" i="15"/>
  <c r="GY5" i="15"/>
  <c r="GO5" i="15"/>
  <c r="AS5" i="16"/>
  <c r="ED6" i="12"/>
  <c r="DN6" i="12"/>
  <c r="AR6" i="12"/>
  <c r="N5" i="10"/>
  <c r="X5" i="10"/>
  <c r="GN5" i="15"/>
  <c r="AK5" i="16"/>
  <c r="CT7" i="12" l="1"/>
  <c r="AL7" i="12"/>
  <c r="EI7" i="14"/>
  <c r="EJ7" i="14"/>
  <c r="AY7" i="14"/>
  <c r="AZ7" i="14"/>
  <c r="GF6" i="12"/>
  <c r="GE6" i="12"/>
  <c r="V6" i="12"/>
  <c r="AY6" i="12"/>
  <c r="AZ6" i="12"/>
  <c r="R5" i="16"/>
  <c r="AL5" i="16"/>
  <c r="GB6" i="14"/>
  <c r="FB6" i="12"/>
  <c r="AI6" i="12"/>
  <c r="CJ6" i="12"/>
  <c r="CK6" i="12"/>
  <c r="BG6" i="12"/>
  <c r="AC6" i="12"/>
  <c r="DX6" i="12"/>
  <c r="JL6" i="14"/>
  <c r="CQ6" i="12"/>
  <c r="O6" i="12"/>
  <c r="N6" i="12"/>
  <c r="DW6" i="12"/>
  <c r="U6" i="12"/>
  <c r="CC6" i="12"/>
  <c r="EY6" i="12"/>
  <c r="BM6" i="12"/>
  <c r="M5" i="17"/>
  <c r="N5" i="17"/>
  <c r="GD5" i="15" l="1"/>
  <c r="GE5" i="15"/>
  <c r="CD6" i="12"/>
  <c r="AL6" i="12"/>
  <c r="BP6" i="12"/>
  <c r="CT6" i="12"/>
  <c r="CS6" i="12"/>
  <c r="EK6" i="12"/>
  <c r="AB6" i="12" l="1"/>
  <c r="ER6" i="12"/>
  <c r="FA6" i="12"/>
  <c r="HY5" i="15"/>
  <c r="HE5" i="15"/>
  <c r="BL5" i="16"/>
  <c r="AR5" i="16"/>
  <c r="EJ6" i="14" l="1"/>
  <c r="HT6" i="14"/>
  <c r="CR6" i="14"/>
  <c r="AZ6" i="14"/>
  <c r="GV5" i="15"/>
  <c r="GU5" i="15"/>
  <c r="AI5" i="16"/>
  <c r="BC5" i="16"/>
  <c r="AB5" i="16"/>
  <c r="Y5" i="16"/>
  <c r="O5" i="16"/>
  <c r="BO6" i="12"/>
  <c r="JK6" i="14"/>
  <c r="AK6" i="12"/>
  <c r="BE5" i="16"/>
  <c r="Q5" i="16"/>
  <c r="AA5" i="16"/>
  <c r="BB5" i="16"/>
  <c r="AH5" i="16"/>
  <c r="N5" i="16"/>
  <c r="X5" i="16"/>
  <c r="HS6" i="14"/>
  <c r="GA6" i="14"/>
  <c r="AY6" i="14"/>
  <c r="CQ6" i="14"/>
  <c r="HP5" i="15"/>
  <c r="GK5" i="15" l="1"/>
  <c r="GL5" i="15"/>
  <c r="GA5" i="15"/>
  <c r="GB5" i="15"/>
  <c r="HO5" i="15"/>
  <c r="EI6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tc={44C94786-C803-4C7E-946A-AD603050CC7F}</author>
    <author>tc={9C1340EF-DE6E-4BCB-BB44-3F55F16E33F6}</author>
    <author>tc={B840DCFC-74CC-4C64-8029-85CE58016486}</author>
    <author>tc={02434542-BF3B-4002-88C2-18B27E4B5D55}</author>
    <author>tc={529BAB5A-E86A-45EC-8D2C-1F5A6E9439CB}</author>
  </authors>
  <commentList>
    <comment ref="D7" authorId="0" shapeId="0" xr:uid="{44C94786-C803-4C7E-946A-AD603050CC7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nesta célula é para quantificar o número total de concessões.</t>
      </text>
    </comment>
    <comment ref="O7" authorId="1" shapeId="0" xr:uid="{9C1340EF-DE6E-4BCB-BB44-3F55F16E33F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Pegar o Trecho no PER
</t>
      </text>
    </comment>
    <comment ref="D9" authorId="2" shapeId="0" xr:uid="{B840DCFC-74CC-4C64-8029-85CE580164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nesta célula é para quantificar o número total de concessões.</t>
      </text>
    </comment>
    <comment ref="D11" authorId="3" shapeId="0" xr:uid="{02434542-BF3B-4002-88C2-18B27E4B5D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nesta célula é para quantificar o número total de concessões.</t>
      </text>
    </comment>
    <comment ref="D13" authorId="4" shapeId="0" xr:uid="{529BAB5A-E86A-45EC-8D2C-1F5A6E9439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nesta célula é para quantificar o número total de concessões.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tc={F5776AF4-B44B-4D26-8221-B1C24A0EB37F}</author>
    <author>tc={ED7CD672-88A5-480A-ACF9-14383D4FB514}</author>
    <author>tc={C07F4DA2-291A-4FBF-96F6-2CA4415FFD5D}</author>
    <author>tc={8CB4761E-7D18-4763-A902-27A5838EDB29}</author>
    <author>tc={49B68818-F1B8-405E-87FE-30F5F288299A}</author>
    <author>tc={A05EF370-C115-4FB0-8A5B-9783CCF3F44A}</author>
    <author>tc={7C80FA32-F670-497F-B2EB-754B81B765F0}</author>
    <author>tc={CC73AEF2-AB30-4691-B628-E527058971B0}</author>
    <author>tc={C643BB65-1425-4D01-BD9E-FF40D090B542}</author>
    <author>tc={E7675C55-7B6C-455D-AA6E-3C1EB97D9367}</author>
    <author>tc={EFC14F7D-FEF7-4FE0-B8CB-6A07277A1E08}</author>
    <author>tc={B6EF00FD-750F-43CC-815C-FB83F672B734}</author>
    <author>tc={8A2931F0-9A14-441E-A839-B6B97B32289A}</author>
    <author>tc={0CF17075-C6EC-485E-BDDF-F3B8CDBC1B8A}</author>
    <author>tc={FC42EA27-0964-477C-8C0A-5E66E8656D88}</author>
    <author>tc={AE7BB7C8-808D-419C-AE38-E7295E36FB7D}</author>
    <author>tc={953E38E4-0C6C-447F-99BC-69294963DA7C}</author>
    <author>tc={C6A5242A-4B37-4DED-92B3-C9C4AB129723}</author>
    <author>tc={2F3E94A7-62B6-4EBA-924E-B0B6D0C35549}</author>
    <author>tc={4E2E7393-F242-428D-8B3A-755426C5BC72}</author>
    <author>tc={382C36A9-1811-4845-84D5-E263468EDA54}</author>
    <author>tc={85D6B189-BFC9-49C2-A0BB-C653FDAB33EB}</author>
    <author>tc={27B98A18-A682-4DF5-84F7-5AAD7A5A4FCE}</author>
    <author>tc={C067C516-F457-416C-9901-822F453E6491}</author>
    <author>tc={43A048B8-F6E2-499B-9824-D69B3B786C2C}</author>
    <author>tc={C1122F0A-0EFC-4E37-8A40-F44F0DE9CE63}</author>
    <author>tc={B0893C88-092F-48A0-B3E4-3A6858C0385E}</author>
    <author>tc={6EE73873-4B07-4911-A718-36B3DEE4741A}</author>
    <author>tc={3998C043-2F5F-4761-8061-A36077518D38}</author>
    <author>tc={D9A47722-65FE-4B4E-A66C-0DB4BB3938D8}</author>
    <author>tc={6947C848-3852-47AD-A425-7D517DA4C536}</author>
    <author>tc={2739FEA7-609E-494A-BD6D-904F83AAAF20}</author>
    <author>tc={03F36300-271B-40A0-85ED-2B7E392205D0}</author>
    <author>tc={E5DBB8D2-5A21-4EE4-BCE2-B84C0EEAF6AF}</author>
    <author>tc={9A05567A-1BCD-40DC-A094-CF31721B2EB1}</author>
    <author>tc={563784F0-7B12-47A8-AD32-82251B2EA2DD}</author>
    <author>tc={E9AACFA0-3F66-4F3D-814A-BB60E2149824}</author>
    <author>tc={2F604A39-EFB6-4811-BE2B-6E49360011C7}</author>
    <author>tc={4B5314A4-A2D3-422B-84F7-7520BEE99A3A}</author>
    <author>tc={98FDF6A9-F22A-4178-A828-4B328E680200}</author>
    <author>tc={2B4852A2-1EC8-4D3B-AC7F-A8CCF9647F38}</author>
    <author>tc={4F2D31BC-37A1-477E-BEED-54F399346A39}</author>
    <author>tc={B2DD2789-813A-4E7A-8D6A-4D143EA447D3}</author>
    <author>tc={9D562233-D1E0-4AFE-82DB-1559F3B1DFD4}</author>
    <author>tc={0094A3BD-B22A-4CD8-8E60-981EEED58ED2}</author>
    <author>tc={A92F7868-8A98-4AAF-BDA4-198C351E3296}</author>
    <author>tc={3E0F6A93-1B94-46F8-B526-0A335B390589}</author>
    <author>tc={ABDFD6A3-A055-4D8D-8AD2-F0314171BBAE}</author>
    <author>tc={DC370CAD-B4A6-4369-9F1E-82B1FB61006C}</author>
    <author>tc={E7E1A2EF-EF42-4A21-AA9B-491B4D43E402}</author>
    <author>tc={D4CF1701-326B-4A99-990B-A24DD2A9DCD4}</author>
  </authors>
  <commentList>
    <comment ref="AZ7" authorId="0" shapeId="0" xr:uid="{F5776AF4-B44B-4D26-8221-B1C24A0EB37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COLOCADO NA FORMULA O SOMATÓRIO DO PÓS 26 E DEPOIS O SOMATÓRIO DOS OUTROS ANOS
</t>
      </text>
    </comment>
    <comment ref="CR7" authorId="1" shapeId="0" xr:uid="{ED7CD672-88A5-480A-ACF9-14383D4FB51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COLOCADO NA FORMULA O SOMATÓRIO DO PÓS 26 E DEPOIS O SOMATÓRIO DOS OUTROS ANOS
</t>
      </text>
    </comment>
    <comment ref="EJ7" authorId="2" shapeId="0" xr:uid="{C07F4DA2-291A-4FBF-96F6-2CA4415FFD5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COLOCADO NA FORMULA O SOMATÓRIO DO PÓS 26 E DEPOIS O SOMATÓRIO DOS OUTROS ANOS
</t>
      </text>
    </comment>
    <comment ref="GB7" authorId="3" shapeId="0" xr:uid="{8CB4761E-7D18-4763-A902-27A5838EDB2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COLOCADO NA FORMULA O SOMATÓRIO DO PÓS 26 E DEPOIS O SOMATÓRIO DOS OUTROS ANOS
</t>
      </text>
    </comment>
    <comment ref="HT7" authorId="4" shapeId="0" xr:uid="{49B68818-F1B8-405E-87FE-30F5F288299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COLOCADO NA FORMULA O SOMATÓRIO DO PÓS 26 E DEPOIS O SOMATÓRIO DOS OUTROS ANOS
</t>
      </text>
    </comment>
    <comment ref="JL7" authorId="5" shapeId="0" xr:uid="{A05EF370-C115-4FB0-8A5B-9783CCF3F44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COLOCADO NA FORMULA O SOMATÓRIO DO PÓS 26 E DEPOIS O SOMATÓRIO DOS OUTROS ANOS
</t>
      </text>
    </comment>
    <comment ref="C9" authorId="6" shapeId="0" xr:uid="{7C80FA32-F670-497F-B2EB-754B81B765F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0" authorId="7" shapeId="0" xr:uid="{CC73AEF2-AB30-4691-B628-E527058971B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1" authorId="8" shapeId="0" xr:uid="{C643BB65-1425-4D01-BD9E-FF40D090B54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2" authorId="9" shapeId="0" xr:uid="{E7675C55-7B6C-455D-AA6E-3C1EB97D936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3" authorId="10" shapeId="0" xr:uid="{EFC14F7D-FEF7-4FE0-B8CB-6A07277A1E0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4" authorId="11" shapeId="0" xr:uid="{B6EF00FD-750F-43CC-815C-FB83F672B73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5" authorId="12" shapeId="0" xr:uid="{8A2931F0-9A14-441E-A839-B6B97B32289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6" authorId="13" shapeId="0" xr:uid="{0CF17075-C6EC-485E-BDDF-F3B8CDBC1B8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7" authorId="14" shapeId="0" xr:uid="{FC42EA27-0964-477C-8C0A-5E66E8656D8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8" authorId="15" shapeId="0" xr:uid="{AE7BB7C8-808D-419C-AE38-E7295E36FB7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9" authorId="16" shapeId="0" xr:uid="{953E38E4-0C6C-447F-99BC-69294963DA7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0" authorId="17" shapeId="0" xr:uid="{C6A5242A-4B37-4DED-92B3-C9C4AB12972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1" authorId="18" shapeId="0" xr:uid="{2F3E94A7-62B6-4EBA-924E-B0B6D0C3554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2" authorId="19" shapeId="0" xr:uid="{4E2E7393-F242-428D-8B3A-755426C5BC7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3" authorId="20" shapeId="0" xr:uid="{382C36A9-1811-4845-84D5-E263468EDA5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4" authorId="21" shapeId="0" xr:uid="{85D6B189-BFC9-49C2-A0BB-C653FDAB33E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6" authorId="22" shapeId="0" xr:uid="{27B98A18-A682-4DF5-84F7-5AAD7A5A4FC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7" authorId="23" shapeId="0" xr:uid="{C067C516-F457-416C-9901-822F453E649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8" authorId="24" shapeId="0" xr:uid="{43A048B8-F6E2-499B-9824-D69B3B786C2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9" authorId="25" shapeId="0" xr:uid="{C1122F0A-0EFC-4E37-8A40-F44F0DE9CE6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0" authorId="26" shapeId="0" xr:uid="{B0893C88-092F-48A0-B3E4-3A6858C0385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1" authorId="27" shapeId="0" xr:uid="{6EE73873-4B07-4911-A718-36B3DEE4741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2" authorId="28" shapeId="0" xr:uid="{3998C043-2F5F-4761-8061-A36077518D3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3" authorId="29" shapeId="0" xr:uid="{D9A47722-65FE-4B4E-A66C-0DB4BB3938D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4" authorId="30" shapeId="0" xr:uid="{6947C848-3852-47AD-A425-7D517DA4C53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5" authorId="31" shapeId="0" xr:uid="{2739FEA7-609E-494A-BD6D-904F83AAAF2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7" authorId="32" shapeId="0" xr:uid="{03F36300-271B-40A0-85ED-2B7E392205D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8" authorId="33" shapeId="0" xr:uid="{E5DBB8D2-5A21-4EE4-BCE2-B84C0EEAF6A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0" authorId="34" shapeId="0" xr:uid="{9A05567A-1BCD-40DC-A094-CF31721B2EB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1" authorId="35" shapeId="0" xr:uid="{563784F0-7B12-47A8-AD32-82251B2EA2D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3" authorId="36" shapeId="0" xr:uid="{E9AACFA0-3F66-4F3D-814A-BB60E214982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4" authorId="37" shapeId="0" xr:uid="{2F604A39-EFB6-4811-BE2B-6E49360011C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5" authorId="38" shapeId="0" xr:uid="{4B5314A4-A2D3-422B-84F7-7520BEE99A3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6" authorId="39" shapeId="0" xr:uid="{98FDF6A9-F22A-4178-A828-4B328E68020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7" authorId="40" shapeId="0" xr:uid="{2B4852A2-1EC8-4D3B-AC7F-A8CCF9647F3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8" authorId="41" shapeId="0" xr:uid="{4F2D31BC-37A1-477E-BEED-54F399346A3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9" authorId="42" shapeId="0" xr:uid="{B2DD2789-813A-4E7A-8D6A-4D143EA447D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0" authorId="43" shapeId="0" xr:uid="{9D562233-D1E0-4AFE-82DB-1559F3B1DFD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1" authorId="44" shapeId="0" xr:uid="{0094A3BD-B22A-4CD8-8E60-981EEED58ED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2" authorId="45" shapeId="0" xr:uid="{A92F7868-8A98-4AAF-BDA4-198C351E329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3" authorId="46" shapeId="0" xr:uid="{3E0F6A93-1B94-46F8-B526-0A335B39058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4" authorId="47" shapeId="0" xr:uid="{ABDFD6A3-A055-4D8D-8AD2-F0314171BBA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5" authorId="48" shapeId="0" xr:uid="{DC370CAD-B4A6-4369-9F1E-82B1FB61006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6" authorId="49" shapeId="0" xr:uid="{E7E1A2EF-EF42-4A21-AA9B-491B4D43E40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7" authorId="50" shapeId="0" xr:uid="{D4CF1701-326B-4A99-990B-A24DD2A9DCD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tc={E5429202-B110-4D90-9838-BC44A2E48C34}</author>
    <author>tc={91E5019B-D000-4830-B851-851FA78AAA3D}</author>
    <author>tc={0850C596-1ACD-4446-A3A4-59C66D3D8199}</author>
    <author>tc={760E880F-74B2-40A3-AB03-404DC4CD8925}</author>
    <author>tc={3A42B2AB-7027-4007-8665-E003A4BC5D3E}</author>
    <author>tc={4B358BB6-F822-44D3-97C9-17D57733DC04}</author>
  </authors>
  <commentList>
    <comment ref="C9" authorId="0" shapeId="0" xr:uid="{E5429202-B110-4D90-9838-BC44A2E48C3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2" authorId="1" shapeId="0" xr:uid="{91E5019B-D000-4830-B851-851FA78AAA3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5" authorId="2" shapeId="0" xr:uid="{0850C596-1ACD-4446-A3A4-59C66D3D819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8" authorId="3" shapeId="0" xr:uid="{760E880F-74B2-40A3-AB03-404DC4CD892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1" authorId="4" shapeId="0" xr:uid="{3A42B2AB-7027-4007-8665-E003A4BC5D3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2" authorId="5" shapeId="0" xr:uid="{4B358BB6-F822-44D3-97C9-17D57733DC0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tc={4C6B3773-E8FC-4D9C-8837-1D2F9483AD0F}</author>
    <author>tc={3C34EC7D-8EFE-4C7E-AF84-DD69DD66BB05}</author>
    <author>tc={8BF4C4FC-8103-4B1F-ADE5-2090913DE09E}</author>
    <author>tc={28671F31-7483-41C4-9E30-580DAF44B642}</author>
    <author>tc={D3D2F6D3-1AF0-47CA-8C1F-6D4BC2AAD0FF}</author>
    <author>tc={EB6E11D5-D049-4BC6-BCE3-27B429727E2D}</author>
    <author>tc={5FE15C1A-F330-4B30-8CBF-35AEDF665FC2}</author>
    <author>tc={902C7D82-29A0-42C7-BE72-340E5011C82A}</author>
    <author>tc={FDC968AE-10B8-46F7-B54D-10489C8363E3}</author>
    <author>tc={E619203C-2543-4648-9E9D-66291AB55AB1}</author>
    <author>tc={6A42585F-6EA8-468E-9846-AD5460951008}</author>
    <author>tc={381C665A-BAD5-48F8-A0D7-EDD772F37BE2}</author>
    <author>tc={84861682-FAEC-42C8-AFD4-EC6E5BB487FB}</author>
    <author>tc={2D1CD943-D7FD-4320-9D68-BB8AD5E143E7}</author>
    <author>tc={4A69B9D0-8B83-4BB4-859E-B4B33A0140F9}</author>
    <author>tc={CA716CF9-46BD-4DFB-AB59-A66CB498D82D}</author>
    <author>tc={969AB728-E3E5-44E5-9D1A-97B07A7CA9EE}</author>
    <author>tc={87B30E2B-18D3-489B-8BC1-5AA6C30CF0E6}</author>
    <author>tc={667C4D81-D3FE-4F02-B5CF-725A2F9B7C5E}</author>
    <author>tc={30BF83B6-9B1B-47D9-A959-4503BEE2F0A5}</author>
    <author>tc={4F26A4E7-8BD3-4CF2-92CC-AAB94B90C677}</author>
    <author>tc={FFE6AEFF-6850-43FF-B57D-7550027B67FA}</author>
    <author>tc={8C3ABC1B-650F-406A-BC1E-C1A284A3C1D4}</author>
    <author>tc={8810436E-F8C6-4F1D-AACA-326954B8506C}</author>
  </authors>
  <commentList>
    <comment ref="D9" authorId="0" shapeId="0" xr:uid="{4C6B3773-E8FC-4D9C-8837-1D2F9483AD0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0" authorId="1" shapeId="0" xr:uid="{3C34EC7D-8EFE-4C7E-AF84-DD69DD66BB0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1" authorId="2" shapeId="0" xr:uid="{8BF4C4FC-8103-4B1F-ADE5-2090913DE09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2" authorId="3" shapeId="0" xr:uid="{28671F31-7483-41C4-9E30-580DAF44B64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3" authorId="4" shapeId="0" xr:uid="{D3D2F6D3-1AF0-47CA-8C1F-6D4BC2AAD0F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4" authorId="5" shapeId="0" xr:uid="{EB6E11D5-D049-4BC6-BCE3-27B429727E2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5" authorId="6" shapeId="0" xr:uid="{5FE15C1A-F330-4B30-8CBF-35AEDF665FC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7" authorId="7" shapeId="0" xr:uid="{902C7D82-29A0-42C7-BE72-340E5011C82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8" authorId="8" shapeId="0" xr:uid="{FDC968AE-10B8-46F7-B54D-10489C8363E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9" authorId="9" shapeId="0" xr:uid="{E619203C-2543-4648-9E9D-66291AB55AB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0" authorId="10" shapeId="0" xr:uid="{6A42585F-6EA8-468E-9846-AD546095100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1" authorId="11" shapeId="0" xr:uid="{381C665A-BAD5-48F8-A0D7-EDD772F37BE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9" authorId="12" shapeId="0" xr:uid="{84861682-FAEC-42C8-AFD4-EC6E5BB487F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0" authorId="13" shapeId="0" xr:uid="{2D1CD943-D7FD-4320-9D68-BB8AD5E143E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1" authorId="14" shapeId="0" xr:uid="{4A69B9D0-8B83-4BB4-859E-B4B33A0140F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2" authorId="15" shapeId="0" xr:uid="{CA716CF9-46BD-4DFB-AB59-A66CB498D82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3" authorId="16" shapeId="0" xr:uid="{969AB728-E3E5-44E5-9D1A-97B07A7CA9E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4" authorId="17" shapeId="0" xr:uid="{87B30E2B-18D3-489B-8BC1-5AA6C30CF0E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5" authorId="18" shapeId="0" xr:uid="{667C4D81-D3FE-4F02-B5CF-725A2F9B7C5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6" authorId="19" shapeId="0" xr:uid="{30BF83B6-9B1B-47D9-A959-4503BEE2F0A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7" authorId="20" shapeId="0" xr:uid="{4F26A4E7-8BD3-4CF2-92CC-AAB94B90C67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8" authorId="21" shapeId="0" xr:uid="{FFE6AEFF-6850-43FF-B57D-7550027B67F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9" authorId="22" shapeId="0" xr:uid="{8C3ABC1B-650F-406A-BC1E-C1A284A3C1D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0" authorId="23" shapeId="0" xr:uid="{8810436E-F8C6-4F1D-AACA-326954B8506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tc={13224C7C-8EE9-4AD7-A44C-133A1454F339}</author>
    <author>tc={B5E034DB-0097-41E0-AFC7-4C33D8EF5E05}</author>
    <author>tc={601154CF-C7DE-4089-8505-8E3C803E2E89}</author>
    <author>tc={060B0536-42D4-4D9B-9850-1B4CC27761B8}</author>
    <author>tc={474FD583-3C71-41B2-86EC-AA446FCEBFF9}</author>
    <author>tc={4DFCE05A-61CC-442E-B1DC-9ED2A9EE0518}</author>
    <author>tc={E3593EBE-B571-4E9C-997C-A682EAF4CF59}</author>
    <author>tc={53DEEAE4-BFA1-4F5B-8059-59197267F421}</author>
    <author>tc={2A109269-5A45-4008-8CB6-52C9766D08A5}</author>
    <author>tc={58206B59-FB8A-4C9E-B479-B95A0A06EAEB}</author>
    <author>tc={1A87F452-60C2-4D64-8ED6-13264C32A15C}</author>
    <author>tc={3EE9E801-1424-4BB7-A42D-8F62E4F87B9C}</author>
    <author>tc={C56A2F8C-2597-4425-B9E4-F6AC643502D1}</author>
    <author>tc={5DB864FE-3ABC-40F2-9454-30C2FCAF4351}</author>
    <author>tc={FE3E83D0-8E64-4475-849C-08409FAA80A0}</author>
    <author>tc={68D41769-0689-4CC7-A6AC-F441B47EE3A1}</author>
    <author>tc={4A3F2E04-F8A1-4082-BA55-6D5D37F8F447}</author>
    <author>tc={748C14A0-A07F-4646-A324-527929CF9C5E}</author>
    <author>tc={BFE39A37-E98E-426F-AA12-6A22B508EEB7}</author>
    <author>tc={1964E4E6-F9F9-418F-8309-8972BD468DFD}</author>
    <author>tc={3277C593-773F-48AE-8FD5-838B38427E8C}</author>
    <author>tc={055C7DD8-40B0-4BB0-857B-BDC9F153F011}</author>
    <author>tc={2A4203C9-B0EF-45FD-A630-C30CA2B3273A}</author>
    <author>tc={27E53544-7BE8-4EA8-A614-95E496F3AB06}</author>
    <author>tc={DE8035E6-6DE7-4A4E-B86F-E35E8908B783}</author>
    <author>tc={D3C4D772-C86D-4800-B4BE-5FA57CE09A1C}</author>
    <author>tc={557CA9D8-C09E-426C-97DB-899011BFBF5F}</author>
    <author>tc={61A931FE-B37D-47E7-8F31-D052BCD83507}</author>
    <author>tc={A3242935-BAC1-4EDE-A393-8224003D085D}</author>
    <author>tc={386C242D-8E4E-41D9-AE18-5CF62365F617}</author>
    <author>tc={83632FF0-D091-4E76-A176-2CDC6FCBB177}</author>
    <author>tc={99DC6CF2-1902-48BD-A5B6-3AACDEE2CC85}</author>
    <author>tc={819C3EF8-215A-4404-B7CE-4B274221D7ED}</author>
    <author>tc={F29C5A17-575C-4DA2-A226-57B010D2FC56}</author>
    <author>tc={406A554D-30AE-4E98-8096-B1DF7528A9B8}</author>
    <author>tc={0C6DA51C-031B-4DB8-A723-810772C2AC71}</author>
    <author>tc={817A4E79-D6A2-4FB8-A25C-32BE6F432D7C}</author>
    <author>tc={6ABC2A49-5230-41E8-93DC-72C5056976D2}</author>
    <author>tc={FF1523A1-D34A-44E9-984E-F5E5E14D3E2F}</author>
    <author>tc={6D0E863D-8A84-4F5F-8C2E-1EF51B3D4732}</author>
    <author>tc={A150FDB3-730D-4C6B-B885-BF3880602827}</author>
    <author>tc={303E32BD-75B3-4C61-9530-36453E276AE1}</author>
    <author>tc={57C5737E-30C6-4D3E-AFCE-27235EFBBA2F}</author>
    <author>tc={978695ED-8F19-408D-A323-FD598E35D1E6}</author>
    <author>tc={7DD3ED8A-AD9C-4913-B67A-BBCC29B886FD}</author>
    <author>tc={558E53EC-96C4-4EDD-975D-995A5640836B}</author>
    <author>tc={11DE2640-D1CD-428C-A378-5FAB627AC853}</author>
    <author>tc={C3539144-10F0-46A7-9C22-1174303F0B5E}</author>
    <author>tc={CF4DD330-65FA-4155-880E-E12B5F4F3A7D}</author>
    <author>tc={0D87BD37-6F6C-4F86-A96E-79C9C559C213}</author>
    <author>tc={DAED1610-C9B2-423D-A0C9-FE0367C7196D}</author>
  </authors>
  <commentList>
    <comment ref="AL7" authorId="0" shapeId="0" xr:uid="{13224C7C-8EE9-4AD7-A44C-133A1454F33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COLOCADO NA FORMULA O SOMATÓRIO DO PÓS 26 E DEPOIS O SOMATÓRIO DOS OUTROS ANOS
</t>
      </text>
    </comment>
    <comment ref="BP7" authorId="1" shapeId="0" xr:uid="{B5E034DB-0097-41E0-AFC7-4C33D8EF5E0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COLOCADO NA FORMULA O SOMATÓRIO DO PÓS 26 E DEPOIS O SOMATÓRIO DOS OUTROS ANOS
</t>
      </text>
    </comment>
    <comment ref="CT7" authorId="2" shapeId="0" xr:uid="{601154CF-C7DE-4089-8505-8E3C803E2E8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COLOCADO NA FORMULA O SOMATÓRIO DO PÓS 26 E DEPOIS O SOMATÓRIO DOS OUTROS ANOS
</t>
      </text>
    </comment>
    <comment ref="DX7" authorId="3" shapeId="0" xr:uid="{060B0536-42D4-4D9B-9850-1B4CC27761B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COLOCADO NA FORMULA O SOMATÓRIO DO PÓS 26 E DEPOIS O SOMATÓRIO DOS OUTROS ANOS
</t>
      </text>
    </comment>
    <comment ref="FB7" authorId="4" shapeId="0" xr:uid="{474FD583-3C71-41B2-86EC-AA446FCEBFF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COLOCADO NA FORMULA O SOMATÓRIO DO PÓS 26 E DEPOIS O SOMATÓRIO DOS OUTROS ANOS
</t>
      </text>
    </comment>
    <comment ref="GF7" authorId="5" shapeId="0" xr:uid="{4DFCE05A-61CC-442E-B1DC-9ED2A9EE051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COLOCADO NA FORMULA O SOMATÓRIO DO PÓS 26 E DEPOIS O SOMATÓRIO DOS OUTROS ANOS
</t>
      </text>
    </comment>
    <comment ref="C9" authorId="6" shapeId="0" xr:uid="{E3593EBE-B571-4E9C-997C-A682EAF4CF5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0" authorId="7" shapeId="0" xr:uid="{53DEEAE4-BFA1-4F5B-8059-59197267F42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1" authorId="8" shapeId="0" xr:uid="{2A109269-5A45-4008-8CB6-52C9766D08A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2" authorId="9" shapeId="0" xr:uid="{58206B59-FB8A-4C9E-B479-B95A0A06EAE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3" authorId="10" shapeId="0" xr:uid="{1A87F452-60C2-4D64-8ED6-13264C32A15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4" authorId="11" shapeId="0" xr:uid="{3EE9E801-1424-4BB7-A42D-8F62E4F87B9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5" authorId="12" shapeId="0" xr:uid="{C56A2F8C-2597-4425-B9E4-F6AC643502D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6" authorId="13" shapeId="0" xr:uid="{5DB864FE-3ABC-40F2-9454-30C2FCAF435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7" authorId="14" shapeId="0" xr:uid="{FE3E83D0-8E64-4475-849C-08409FAA80A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8" authorId="15" shapeId="0" xr:uid="{68D41769-0689-4CC7-A6AC-F441B47EE3A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9" authorId="16" shapeId="0" xr:uid="{4A3F2E04-F8A1-4082-BA55-6D5D37F8F44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0" authorId="17" shapeId="0" xr:uid="{748C14A0-A07F-4646-A324-527929CF9C5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1" authorId="18" shapeId="0" xr:uid="{BFE39A37-E98E-426F-AA12-6A22B508EEB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2" authorId="19" shapeId="0" xr:uid="{1964E4E6-F9F9-418F-8309-8972BD468DF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3" authorId="20" shapeId="0" xr:uid="{3277C593-773F-48AE-8FD5-838B38427E8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4" authorId="21" shapeId="0" xr:uid="{055C7DD8-40B0-4BB0-857B-BDC9F153F01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6" authorId="22" shapeId="0" xr:uid="{2A4203C9-B0EF-45FD-A630-C30CA2B3273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7" authorId="23" shapeId="0" xr:uid="{27E53544-7BE8-4EA8-A614-95E496F3AB0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8" authorId="24" shapeId="0" xr:uid="{DE8035E6-6DE7-4A4E-B86F-E35E8908B78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9" authorId="25" shapeId="0" xr:uid="{D3C4D772-C86D-4800-B4BE-5FA57CE09A1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0" authorId="26" shapeId="0" xr:uid="{557CA9D8-C09E-426C-97DB-899011BFBF5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1" authorId="27" shapeId="0" xr:uid="{61A931FE-B37D-47E7-8F31-D052BCD8350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2" authorId="28" shapeId="0" xr:uid="{A3242935-BAC1-4EDE-A393-8224003D085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3" authorId="29" shapeId="0" xr:uid="{386C242D-8E4E-41D9-AE18-5CF62365F61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4" authorId="30" shapeId="0" xr:uid="{83632FF0-D091-4E76-A176-2CDC6FCBB17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5" authorId="31" shapeId="0" xr:uid="{99DC6CF2-1902-48BD-A5B6-3AACDEE2CC8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7" authorId="32" shapeId="0" xr:uid="{819C3EF8-215A-4404-B7CE-4B274221D7E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8" authorId="33" shapeId="0" xr:uid="{F29C5A17-575C-4DA2-A226-57B010D2FC5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0" authorId="34" shapeId="0" xr:uid="{406A554D-30AE-4E98-8096-B1DF7528A9B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1" authorId="35" shapeId="0" xr:uid="{0C6DA51C-031B-4DB8-A723-810772C2AC7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3" authorId="36" shapeId="0" xr:uid="{817A4E79-D6A2-4FB8-A25C-32BE6F432D7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4" authorId="37" shapeId="0" xr:uid="{6ABC2A49-5230-41E8-93DC-72C5056976D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5" authorId="38" shapeId="0" xr:uid="{FF1523A1-D34A-44E9-984E-F5E5E14D3E2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6" authorId="39" shapeId="0" xr:uid="{6D0E863D-8A84-4F5F-8C2E-1EF51B3D473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7" authorId="40" shapeId="0" xr:uid="{A150FDB3-730D-4C6B-B885-BF388060282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8" authorId="41" shapeId="0" xr:uid="{303E32BD-75B3-4C61-9530-36453E276AE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9" authorId="42" shapeId="0" xr:uid="{57C5737E-30C6-4D3E-AFCE-27235EFBBA2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0" authorId="43" shapeId="0" xr:uid="{978695ED-8F19-408D-A323-FD598E35D1E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1" authorId="44" shapeId="0" xr:uid="{7DD3ED8A-AD9C-4913-B67A-BBCC29B886F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2" authorId="45" shapeId="0" xr:uid="{558E53EC-96C4-4EDD-975D-995A5640836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3" authorId="46" shapeId="0" xr:uid="{11DE2640-D1CD-428C-A378-5FAB627AC85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4" authorId="47" shapeId="0" xr:uid="{C3539144-10F0-46A7-9C22-1174303F0B5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5" authorId="48" shapeId="0" xr:uid="{CF4DD330-65FA-4155-880E-E12B5F4F3A7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6" authorId="49" shapeId="0" xr:uid="{0D87BD37-6F6C-4F86-A96E-79C9C559C21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7" authorId="50" shapeId="0" xr:uid="{DAED1610-C9B2-423D-A0C9-FE0367C7196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tc={C5033563-164E-4331-94A7-715560E8AE8C}</author>
    <author>tc={02EA9894-9A84-4701-B782-33A036A86380}</author>
    <author>tc={0D7C04AF-BD6A-4371-A0E6-DAC56A0FA7CE}</author>
    <author>tc={BF20A677-1181-4287-97FB-8E1D6FAB77B6}</author>
    <author>tc={3FFB47B4-DA92-4A67-BF08-02718EB1B70C}</author>
    <author>tc={7AD7AC86-4B0C-4620-8834-2BCBD7CFE3A2}</author>
    <author>tc={DDBE4A0F-AD1A-475B-B06C-97EA2BD749FC}</author>
    <author>tc={C7061F49-9A67-4FE7-A4BC-D2C8439163D7}</author>
    <author>tc={2A50E938-AED9-4289-A255-4BFC05F1057A}</author>
    <author>tc={309BF4A8-56F9-4036-B748-A3E944A03BE1}</author>
    <author>tc={D4639013-2301-4EE7-AB9B-C88039EB8F60}</author>
    <author>tc={AE3DED91-3CFB-4F9A-8CFF-3714C9B0CDFA}</author>
    <author>tc={F56D0398-0F52-424D-8785-2522D34FB047}</author>
    <author>tc={E3B5B90C-2ECE-48F9-9EF8-A707B823F996}</author>
    <author>tc={1AAB35B6-1DC9-4B86-985D-A157A8C7C219}</author>
    <author>tc={ADC223A2-CC08-45AC-9E4B-5787AD70E0E8}</author>
    <author>tc={7B52CA4B-0D86-49BE-BFDC-A04A5CD85EBF}</author>
    <author>tc={30F45EB2-1561-4791-8C4F-AD49ACEDAE63}</author>
    <author>tc={57513233-11CD-415B-B9E9-779C75E79328}</author>
    <author>tc={25281789-862E-454F-87EE-6444C7C43213}</author>
    <author>tc={11857B94-E428-40D4-B427-4CC4A8F478EC}</author>
    <author>tc={257E9821-F931-45CE-BCFC-590E502516DE}</author>
    <author>tc={D2D8591A-9F9E-4AB5-ABCE-F9413EA39DDD}</author>
    <author>tc={4D6F5E15-1BC5-40B6-A098-D56F0255C14D}</author>
    <author>tc={58CDDD7B-E418-4675-B5E6-A5DAF481A26D}</author>
    <author>tc={FF576574-EC01-4580-A6BF-586E7E906B83}</author>
    <author>tc={07B457DD-FF40-408C-B91B-65AD67F6F68C}</author>
    <author>tc={44A27CC0-E64E-4945-9427-D9EA9B407FC4}</author>
    <author>tc={923589AE-2CCE-4DE8-B1AA-F377595EBC17}</author>
    <author>tc={CCBFDC66-968E-45DE-9EEB-63369D192C21}</author>
    <author>tc={FA7CFA67-7C3E-4EBD-AF4D-47C6A280FAB6}</author>
    <author>tc={6F47348A-2F6B-49F7-B25F-59DD3B899AD6}</author>
    <author>tc={12294914-7F5B-443E-85B3-7AFEE7259D17}</author>
    <author>tc={CBD29B31-961F-4334-AE81-6650BE4A49A4}</author>
    <author>tc={D35C9FC5-0C3C-4C2F-9961-5AF4F9B04FD6}</author>
    <author>tc={A2E9BDBC-695B-4F41-9477-1D389A570B68}</author>
    <author>tc={B471EEB6-AF3D-445D-A077-C8E1AAFD8D83}</author>
    <author>tc={E5BCDFBF-D128-4892-A4DE-DAB7B56E2789}</author>
    <author>tc={29DAFA62-3144-4D25-91CB-545AE6E53F4D}</author>
    <author>tc={51BC3612-93DF-4618-BA80-FCF8D3692A34}</author>
  </authors>
  <commentList>
    <comment ref="D9" authorId="0" shapeId="0" xr:uid="{C5033563-164E-4331-94A7-715560E8AE8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0" authorId="1" shapeId="0" xr:uid="{02EA9894-9A84-4701-B782-33A036A8638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1" authorId="2" shapeId="0" xr:uid="{0D7C04AF-BD6A-4371-A0E6-DAC56A0FA7C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2" authorId="3" shapeId="0" xr:uid="{BF20A677-1181-4287-97FB-8E1D6FAB77B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3" authorId="4" shapeId="0" xr:uid="{3FFB47B4-DA92-4A67-BF08-02718EB1B70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4" authorId="5" shapeId="0" xr:uid="{7AD7AC86-4B0C-4620-8834-2BCBD7CFE3A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5" authorId="6" shapeId="0" xr:uid="{DDBE4A0F-AD1A-475B-B06C-97EA2BD749F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6" authorId="7" shapeId="0" xr:uid="{C7061F49-9A67-4FE7-A4BC-D2C8439163D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7" authorId="8" shapeId="0" xr:uid="{2A50E938-AED9-4289-A255-4BFC05F1057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8" authorId="9" shapeId="0" xr:uid="{309BF4A8-56F9-4036-B748-A3E944A03BE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19" authorId="10" shapeId="0" xr:uid="{D4639013-2301-4EE7-AB9B-C88039EB8F6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0" authorId="11" shapeId="0" xr:uid="{AE3DED91-3CFB-4F9A-8CFF-3714C9B0CDF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1" authorId="12" shapeId="0" xr:uid="{F56D0398-0F52-424D-8785-2522D34FB04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2" authorId="13" shapeId="0" xr:uid="{E3B5B90C-2ECE-48F9-9EF8-A707B823F99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3" authorId="14" shapeId="0" xr:uid="{1AAB35B6-1DC9-4B86-985D-A157A8C7C21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5" authorId="15" shapeId="0" xr:uid="{ADC223A2-CC08-45AC-9E4B-5787AD70E0E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6" authorId="16" shapeId="0" xr:uid="{7B52CA4B-0D86-49BE-BFDC-A04A5CD85EB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7" authorId="17" shapeId="0" xr:uid="{30F45EB2-1561-4791-8C4F-AD49ACEDAE6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8" authorId="18" shapeId="0" xr:uid="{57513233-11CD-415B-B9E9-779C75E7932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29" authorId="19" shapeId="0" xr:uid="{25281789-862E-454F-87EE-6444C7C4321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0" authorId="20" shapeId="0" xr:uid="{11857B94-E428-40D4-B427-4CC4A8F478E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1" authorId="21" shapeId="0" xr:uid="{257E9821-F931-45CE-BCFC-590E502516D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2" authorId="22" shapeId="0" xr:uid="{D2D8591A-9F9E-4AB5-ABCE-F9413EA39DD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3" authorId="23" shapeId="0" xr:uid="{4D6F5E15-1BC5-40B6-A098-D56F0255C14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34" authorId="24" shapeId="0" xr:uid="{58CDDD7B-E418-4675-B5E6-A5DAF481A26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2" authorId="25" shapeId="0" xr:uid="{FF576574-EC01-4580-A6BF-586E7E906B8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3" authorId="26" shapeId="0" xr:uid="{07B457DD-FF40-408C-B91B-65AD67F6F68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4" authorId="27" shapeId="0" xr:uid="{44A27CC0-E64E-4945-9427-D9EA9B407FC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5" authorId="28" shapeId="0" xr:uid="{923589AE-2CCE-4DE8-B1AA-F377595EBC1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6" authorId="29" shapeId="0" xr:uid="{CCBFDC66-968E-45DE-9EEB-63369D192C2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7" authorId="30" shapeId="0" xr:uid="{FA7CFA67-7C3E-4EBD-AF4D-47C6A280FAB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8" authorId="31" shapeId="0" xr:uid="{6F47348A-2F6B-49F7-B25F-59DD3B899AD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49" authorId="32" shapeId="0" xr:uid="{12294914-7F5B-443E-85B3-7AFEE7259D1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0" authorId="33" shapeId="0" xr:uid="{CBD29B31-961F-4334-AE81-6650BE4A49A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1" authorId="34" shapeId="0" xr:uid="{D35C9FC5-0C3C-4C2F-9961-5AF4F9B04FD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2" authorId="35" shapeId="0" xr:uid="{A2E9BDBC-695B-4F41-9477-1D389A570B6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3" authorId="36" shapeId="0" xr:uid="{B471EEB6-AF3D-445D-A077-C8E1AAFD8D8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4" authorId="37" shapeId="0" xr:uid="{E5BCDFBF-D128-4892-A4DE-DAB7B56E278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5" authorId="38" shapeId="0" xr:uid="{29DAFA62-3144-4D25-91CB-545AE6E53F4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D56" authorId="39" shapeId="0" xr:uid="{51BC3612-93DF-4618-BA80-FCF8D3692A3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tc={CC9B4F0D-C4CC-4701-AD1B-B72A555EED43}</author>
    <author>tc={BD46D977-C7FA-43A2-AAC5-7B182EB1C85E}</author>
    <author>tc={EDC4AB31-DE15-417E-B8AD-9D01E96AE7D2}</author>
    <author>tc={AF80E853-AC09-42F7-BB39-DB98322E26A9}</author>
    <author>tc={476AD8B6-652E-471D-9BC0-1450F937E202}</author>
    <author>tc={87E6A789-1F85-4179-AA81-90F58DDAC110}</author>
    <author>tc={26F50004-83A0-4D13-B0E1-AA361AEDD6F3}</author>
    <author>tc={8F926D7D-12DA-4021-B37A-F6B4708AF51B}</author>
    <author>tc={ECEA9644-5AE3-48FB-AAAC-115FE191D594}</author>
    <author>tc={D0B7538C-B8E6-4EF7-B760-B6A717BD5AB1}</author>
    <author>tc={EA3D7623-DF3C-4F06-8A6F-36BDD3519FA2}</author>
    <author>tc={867E8362-806A-4DFE-A618-8FC791D98960}</author>
    <author>tc={CD075F2F-1B8D-4A9C-A7C6-4D2B70F6D2B0}</author>
    <author>tc={275630C8-C7DF-4518-B7E4-900675BB6FC1}</author>
    <author>tc={CC3566F9-0096-47BD-B711-E4D2823A3240}</author>
    <author>tc={97B80E28-67C9-4B51-A3D2-7CD07BEAA88F}</author>
    <author>tc={4518C33F-463E-4261-AEDA-47A47842FC02}</author>
    <author>tc={5DB4404F-A957-4D6F-B9FE-F56F8B132243}</author>
    <author>tc={76932994-D403-4837-90BB-40C93A8CA0D1}</author>
    <author>tc={C04E76C2-A2F2-476E-B1EA-954EDD749D3F}</author>
    <author>tc={C720E5B9-DA95-4512-BE21-E7644FE317AD}</author>
    <author>tc={AEB19342-21CF-47CA-A1A1-4CFC44FA83D4}</author>
    <author>tc={107F8A5F-DBF1-4C93-A4F0-BD1333ADBEC5}</author>
    <author>tc={77DC6355-FCE6-4030-97BD-258E1AD8A284}</author>
    <author>tc={EE94A975-65D7-443D-AC13-D9D8DF0968D4}</author>
    <author>tc={0AB80FB9-6550-4B2F-91D6-6DE3183935F7}</author>
    <author>tc={80927F62-A5F8-4BA8-86D6-81FFCD1431C7}</author>
    <author>tc={DA98A367-E9AE-430F-86F1-6A5CFD19F4E2}</author>
    <author>tc={6F2B3981-1CE5-46A7-800F-26C24B35D331}</author>
    <author>tc={C386874B-21C9-415D-A707-A6C777A1A5F0}</author>
    <author>tc={DD3792EF-4D2E-45C6-A0FA-83DB005DE1E7}</author>
    <author>tc={35801B39-F968-44E2-BC25-98EC47387912}</author>
    <author>tc={E80C6593-02A1-4E2A-BC2C-1FFD0C843343}</author>
    <author>tc={3B75961C-E5CD-4667-BFBF-736737981937}</author>
    <author>tc={A3130C05-7B99-42CE-81FF-EE794AF083EF}</author>
    <author>tc={99EDD801-67F7-4A90-8D37-946AA85C97B6}</author>
    <author>tc={99E8A1A3-F807-4328-8FA8-49690A0B1876}</author>
    <author>tc={A62BF885-3B31-440A-B12C-0203EF863438}</author>
    <author>tc={FEF1204D-A288-41FF-9389-6E8E95D7511B}</author>
    <author>tc={94E4EAB5-EE8E-49F6-9521-338D817BD71E}</author>
    <author>tc={3D73461E-9AEC-4896-9946-20CD25985469}</author>
    <author>tc={1E6BD711-2BA7-4065-BAE9-0CCC636E48FD}</author>
    <author>tc={1EFDD194-417A-434B-87FD-BF5258AC73D3}</author>
    <author>tc={4798E8E1-FE72-4B93-87E7-23C731348033}</author>
    <author>tc={2D89FD83-7143-4254-9071-34BA117240F5}</author>
    <author>tc={C23DB394-9C2E-4DD4-940A-839491977561}</author>
    <author>tc={FED624F6-0FD2-449B-A390-29F3245CE196}</author>
    <author>tc={93E424B9-5E38-4495-A4AE-1473265456E1}</author>
    <author>tc={B73B5AF3-0886-4E54-AA6D-7B735E0B2CF3}</author>
    <author>tc={ACF9E090-B351-42E0-97DD-4BF3E9DAA81A}</author>
    <author>tc={A9423138-DC33-4278-9415-1B25E7F03848}</author>
  </authors>
  <commentList>
    <comment ref="AE7" authorId="0" shapeId="0" xr:uid="{CC9B4F0D-C4CC-4701-AD1B-B72A555EED4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COLOCADO NA FORMULA O SOMATÓRIO DO PÓS 26 E DEPOIS O SOMATÓRIO DOS OUTROS ANOS
</t>
      </text>
    </comment>
    <comment ref="BB7" authorId="1" shapeId="0" xr:uid="{BD46D977-C7FA-43A2-AAC5-7B182EB1C85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COLOCADO NA FORMULA O SOMATÓRIO DO PÓS 26 E DEPOIS O SOMATÓRIO DOS OUTROS ANOS
</t>
      </text>
    </comment>
    <comment ref="BY7" authorId="2" shapeId="0" xr:uid="{EDC4AB31-DE15-417E-B8AD-9D01E96AE7D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COLOCADO NA FORMULA O SOMATÓRIO DO PÓS 26 E DEPOIS O SOMATÓRIO DOS OUTROS ANOS
</t>
      </text>
    </comment>
    <comment ref="CV7" authorId="3" shapeId="0" xr:uid="{AF80E853-AC09-42F7-BB39-DB98322E26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COLOCADO NA FORMULA O SOMATÓRIO DO PÓS 26 E DEPOIS O SOMATÓRIO DOS OUTROS ANOS
</t>
      </text>
    </comment>
    <comment ref="DS7" authorId="4" shapeId="0" xr:uid="{476AD8B6-652E-471D-9BC0-1450F937E20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COLOCADO NA FORMULA O SOMATÓRIO DO PÓS 26 E DEPOIS O SOMATÓRIO DOS OUTROS ANOS
</t>
      </text>
    </comment>
    <comment ref="EP7" authorId="5" shapeId="0" xr:uid="{87E6A789-1F85-4179-AA81-90F58DDAC11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COLOCADO NA FORMULA O SOMATÓRIO DO PÓS 26 E DEPOIS O SOMATÓRIO DOS OUTROS ANOS
</t>
      </text>
    </comment>
    <comment ref="C9" authorId="6" shapeId="0" xr:uid="{26F50004-83A0-4D13-B0E1-AA361AEDD6F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0" authorId="7" shapeId="0" xr:uid="{8F926D7D-12DA-4021-B37A-F6B4708AF51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1" authorId="8" shapeId="0" xr:uid="{ECEA9644-5AE3-48FB-AAAC-115FE191D59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2" authorId="9" shapeId="0" xr:uid="{D0B7538C-B8E6-4EF7-B760-B6A717BD5AB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3" authorId="10" shapeId="0" xr:uid="{EA3D7623-DF3C-4F06-8A6F-36BDD3519FA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4" authorId="11" shapeId="0" xr:uid="{867E8362-806A-4DFE-A618-8FC791D9896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5" authorId="12" shapeId="0" xr:uid="{CD075F2F-1B8D-4A9C-A7C6-4D2B70F6D2B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6" authorId="13" shapeId="0" xr:uid="{275630C8-C7DF-4518-B7E4-900675BB6FC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7" authorId="14" shapeId="0" xr:uid="{CC3566F9-0096-47BD-B711-E4D2823A324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8" authorId="15" shapeId="0" xr:uid="{97B80E28-67C9-4B51-A3D2-7CD07BEAA88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19" authorId="16" shapeId="0" xr:uid="{4518C33F-463E-4261-AEDA-47A47842FC0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0" authorId="17" shapeId="0" xr:uid="{5DB4404F-A957-4D6F-B9FE-F56F8B13224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1" authorId="18" shapeId="0" xr:uid="{76932994-D403-4837-90BB-40C93A8CA0D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2" authorId="19" shapeId="0" xr:uid="{C04E76C2-A2F2-476E-B1EA-954EDD749D3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3" authorId="20" shapeId="0" xr:uid="{C720E5B9-DA95-4512-BE21-E7644FE317A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4" authorId="21" shapeId="0" xr:uid="{AEB19342-21CF-47CA-A1A1-4CFC44FA83D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6" authorId="22" shapeId="0" xr:uid="{107F8A5F-DBF1-4C93-A4F0-BD1333ADBEC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7" authorId="23" shapeId="0" xr:uid="{77DC6355-FCE6-4030-97BD-258E1AD8A28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8" authorId="24" shapeId="0" xr:uid="{EE94A975-65D7-443D-AC13-D9D8DF0968D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29" authorId="25" shapeId="0" xr:uid="{0AB80FB9-6550-4B2F-91D6-6DE3183935F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0" authorId="26" shapeId="0" xr:uid="{80927F62-A5F8-4BA8-86D6-81FFCD1431C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1" authorId="27" shapeId="0" xr:uid="{DA98A367-E9AE-430F-86F1-6A5CFD19F4E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2" authorId="28" shapeId="0" xr:uid="{6F2B3981-1CE5-46A7-800F-26C24B35D33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3" authorId="29" shapeId="0" xr:uid="{C386874B-21C9-415D-A707-A6C777A1A5F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4" authorId="30" shapeId="0" xr:uid="{DD3792EF-4D2E-45C6-A0FA-83DB005DE1E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5" authorId="31" shapeId="0" xr:uid="{35801B39-F968-44E2-BC25-98EC473879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7" authorId="32" shapeId="0" xr:uid="{E80C6593-02A1-4E2A-BC2C-1FFD0C84334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38" authorId="33" shapeId="0" xr:uid="{3B75961C-E5CD-4667-BFBF-73673798193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0" authorId="34" shapeId="0" xr:uid="{A3130C05-7B99-42CE-81FF-EE794AF083E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1" authorId="35" shapeId="0" xr:uid="{99EDD801-67F7-4A90-8D37-946AA85C97B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3" authorId="36" shapeId="0" xr:uid="{99E8A1A3-F807-4328-8FA8-49690A0B187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4" authorId="37" shapeId="0" xr:uid="{A62BF885-3B31-440A-B12C-0203EF86343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5" authorId="38" shapeId="0" xr:uid="{FEF1204D-A288-41FF-9389-6E8E95D7511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6" authorId="39" shapeId="0" xr:uid="{94E4EAB5-EE8E-49F6-9521-338D817BD71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7" authorId="40" shapeId="0" xr:uid="{3D73461E-9AEC-4896-9946-20CD2598546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8" authorId="41" shapeId="0" xr:uid="{1E6BD711-2BA7-4065-BAE9-0CCC636E48F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49" authorId="42" shapeId="0" xr:uid="{1EFDD194-417A-434B-87FD-BF5258AC73D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0" authorId="43" shapeId="0" xr:uid="{4798E8E1-FE72-4B93-87E7-23C73134803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1" authorId="44" shapeId="0" xr:uid="{2D89FD83-7143-4254-9071-34BA117240F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2" authorId="45" shapeId="0" xr:uid="{C23DB394-9C2E-4DD4-940A-83949197756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3" authorId="46" shapeId="0" xr:uid="{FED624F6-0FD2-449B-A390-29F3245CE19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4" authorId="47" shapeId="0" xr:uid="{93E424B9-5E38-4495-A4AE-1473265456E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5" authorId="48" shapeId="0" xr:uid="{B73B5AF3-0886-4E54-AA6D-7B735E0B2CF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6" authorId="49" shapeId="0" xr:uid="{ACF9E090-B351-42E0-97DD-4BF3E9DAA81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  <comment ref="C57" authorId="50" shapeId="0" xr:uid="{A9423138-DC33-4278-9415-1B25E7F0384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número 1 neste campo quer dizer que tem linha preenchida inicando serviço. Quano 1 tem preenchido, quando zero não tem nada.
</t>
      </text>
    </comment>
  </commentList>
</comments>
</file>

<file path=xl/sharedStrings.xml><?xml version="1.0" encoding="utf-8"?>
<sst xmlns="http://schemas.openxmlformats.org/spreadsheetml/2006/main" count="4667" uniqueCount="392">
  <si>
    <t xml:space="preserve"> </t>
  </si>
  <si>
    <t>DADOS CONTRATUAIS</t>
  </si>
  <si>
    <t>EXECUÇÃO ANTERIOR</t>
  </si>
  <si>
    <t>Região</t>
  </si>
  <si>
    <t>UF</t>
  </si>
  <si>
    <t>BR</t>
  </si>
  <si>
    <t>PAVIMENTAÇÃO</t>
  </si>
  <si>
    <t>Norte</t>
  </si>
  <si>
    <t>Nordeste</t>
  </si>
  <si>
    <t>DUPLICAÇÃO</t>
  </si>
  <si>
    <t>PROPONENTE</t>
  </si>
  <si>
    <t>EXECUÇÃO ATUAL</t>
  </si>
  <si>
    <t>METAS ANO PRESENTE</t>
  </si>
  <si>
    <t>SETOR</t>
  </si>
  <si>
    <t>Aeroportuário</t>
  </si>
  <si>
    <t>Ferroviário</t>
  </si>
  <si>
    <t>Hidrovia</t>
  </si>
  <si>
    <t>Portos e Terminais Portuários</t>
  </si>
  <si>
    <t>Rodoviário</t>
  </si>
  <si>
    <t>Acórdão do TCU</t>
  </si>
  <si>
    <t>Em processo de Relicitação</t>
  </si>
  <si>
    <t>Pedido Reequilibrio Econômico-Financeiro - REF</t>
  </si>
  <si>
    <t>Pedido Revisão de Projeto em Fase de Obra - RPFO</t>
  </si>
  <si>
    <t>TRECHO</t>
  </si>
  <si>
    <t>Alteração de Cronograma físico financeiro</t>
  </si>
  <si>
    <t>Firmado TAC</t>
  </si>
  <si>
    <t>ESTRUTURADOR DO PROJETO</t>
  </si>
  <si>
    <t>ESTADO/LOTE</t>
  </si>
  <si>
    <t>ANO LEILÃO</t>
  </si>
  <si>
    <t>EMPREENDIMENTO</t>
  </si>
  <si>
    <t>DATA DE INÍCIO</t>
  </si>
  <si>
    <t>PRAZO (anos)</t>
  </si>
  <si>
    <t>CAPEX (BI)</t>
  </si>
  <si>
    <t>OPEX (BI)</t>
  </si>
  <si>
    <t>KM Inicial</t>
  </si>
  <si>
    <t>KM Final</t>
  </si>
  <si>
    <t>EXTENSÃO
 (km)</t>
  </si>
  <si>
    <t>EXECUTOR             (Grupo Controlador)</t>
  </si>
  <si>
    <t>ANO DA CONCESSÃO</t>
  </si>
  <si>
    <t>CONTORNO</t>
  </si>
  <si>
    <t>FAIXA ADICIONAL</t>
  </si>
  <si>
    <t>OAE</t>
  </si>
  <si>
    <t xml:space="preserve">           PLANILHA DE MONITORAMENTO</t>
  </si>
  <si>
    <t>INFORMAÇÕES CONTRATUAIS</t>
  </si>
  <si>
    <t>FX ADICIONAL</t>
  </si>
  <si>
    <t>TERCEIRA FAIXA</t>
  </si>
  <si>
    <t>META ANO</t>
  </si>
  <si>
    <t>OBSERVAÇÕES</t>
  </si>
  <si>
    <t>FÍSICO (km)</t>
  </si>
  <si>
    <t>FINANCEIRO (R$)</t>
  </si>
  <si>
    <t>FÍSICO (unid)</t>
  </si>
  <si>
    <t>FÍSICO-FINANCEIRO EXECUTADO ANTERIOR</t>
  </si>
  <si>
    <t>FÍSICO-FINANCEIRO EXECUTADO ATUAL</t>
  </si>
  <si>
    <t>PÓS 2026</t>
  </si>
  <si>
    <t>FÍSICO-FINANCEIRO À EXECUTAR</t>
  </si>
  <si>
    <t>km (f)</t>
  </si>
  <si>
    <t>km (i)</t>
  </si>
  <si>
    <t>Ext. (km)</t>
  </si>
  <si>
    <t>DUPLICAÇÃO (Jan-Mês Presente)</t>
  </si>
  <si>
    <t>OAE  (Jan-Mês Presente)</t>
  </si>
  <si>
    <t>CONTORNO  (Jan-Mês Presente)</t>
  </si>
  <si>
    <t>PROJETO</t>
  </si>
  <si>
    <t>Projeto Executivo DEFICIENTE</t>
  </si>
  <si>
    <t>DESATUALIZAÇÃO do Projeto executivo em função do tempo decorrido</t>
  </si>
  <si>
    <t>Executor NÃO apresentou Projeto Executivo</t>
  </si>
  <si>
    <t>Em ANÁLISE Projeto Executivo pelo proponente</t>
  </si>
  <si>
    <t>Projeto Executivo NÃO aprovado pelo Proponente</t>
  </si>
  <si>
    <t>Projeto Executivo em REVISÃO pelo Executor</t>
  </si>
  <si>
    <t>Projeto Executivo APROVADO pelo Proponente</t>
  </si>
  <si>
    <t>Fato relevante depois da elaboração do projeto executivo decorrente de CASO FORTUITO ou FORÇA MAIOR</t>
  </si>
  <si>
    <t>AMBIENTAL</t>
  </si>
  <si>
    <t>OUTROS</t>
  </si>
  <si>
    <t>Ausência de licenças/autorizações ambientais para o empreendimento</t>
  </si>
  <si>
    <t>Ausência de licenças/autorizações ambientais para as áreas de uso</t>
  </si>
  <si>
    <t>Descumprimento de condicionantes ambientais</t>
  </si>
  <si>
    <t>Programas ambientais sem execução</t>
  </si>
  <si>
    <t>Descumprimento de exigências dos órgãos ambientais e intervenientes</t>
  </si>
  <si>
    <t>Descumprimento de exigências de órgãos de controle</t>
  </si>
  <si>
    <t>Medidas de proteção e recuperação ambiental previstas no projeto de engenharia não executadas</t>
  </si>
  <si>
    <t>RNC não solucionados</t>
  </si>
  <si>
    <t>DESAPROPRIAÇÃO</t>
  </si>
  <si>
    <t>Declaração de Utilidade Pública vencidas ou próximas de vencer</t>
  </si>
  <si>
    <t>Judicialização dos processos de desapropriação</t>
  </si>
  <si>
    <t>Morosidade por parte dos órgãos responsáveis pela resolução dos entraves</t>
  </si>
  <si>
    <t>Cadastros desatualizados</t>
  </si>
  <si>
    <t>Falta de Estudos e levantamentos prévios de áreas a serem desapropriadas</t>
  </si>
  <si>
    <t>CONCESSIONÁRIAS</t>
  </si>
  <si>
    <t>Interferência com Rede Elétrica</t>
  </si>
  <si>
    <t>Interferência com Redes de Esgoto</t>
  </si>
  <si>
    <t>Interferência com Redes de Gás</t>
  </si>
  <si>
    <t>Interferência com Linhas Férreas</t>
  </si>
  <si>
    <t>Interferências não previstas em Projetos Desatualizados</t>
  </si>
  <si>
    <t>Judicialização dos processos</t>
  </si>
  <si>
    <t>OBRAS</t>
  </si>
  <si>
    <t>ADMINISTRATIVO</t>
  </si>
  <si>
    <t>Instabilidade de taludes já executados</t>
  </si>
  <si>
    <t>Patologias surgidas no revestimento após execução.</t>
  </si>
  <si>
    <t>Atraso na execução da obra, face o cronograma definido</t>
  </si>
  <si>
    <t>Execução abaixo da meta estipúlada no ano</t>
  </si>
  <si>
    <t>Ausência de ASV</t>
  </si>
  <si>
    <t>Interferência com comunidades Quilombolas</t>
  </si>
  <si>
    <t>Em Processo de Audiência de Conciliação</t>
  </si>
  <si>
    <t>Não existem pendências administrativas</t>
  </si>
  <si>
    <t>Aplicado Fator D</t>
  </si>
  <si>
    <t>ANTT</t>
  </si>
  <si>
    <t>SITUAÇÃO GERAL</t>
  </si>
  <si>
    <t>PER - PROGRAMA DE EXPLORAÇÃO DA RODOVIA</t>
  </si>
  <si>
    <t>PERCENTUAL (%)</t>
  </si>
  <si>
    <t>Passagem inferiores</t>
  </si>
  <si>
    <t>Não tem a metragem da Passagem inferior e interconexão</t>
  </si>
  <si>
    <t>Até 2022</t>
  </si>
  <si>
    <t>todas as obras que deveriam já ter sido feitas até 2022, então foi colocado até o ano de 2022].</t>
  </si>
  <si>
    <t>(km)%</t>
  </si>
  <si>
    <t>SOMA</t>
  </si>
  <si>
    <t>TOTAL</t>
  </si>
  <si>
    <t>DUPLICAÇÃO NA CONCESSÃO</t>
  </si>
  <si>
    <t>DUPLICAÇÃO TOTAL</t>
  </si>
  <si>
    <t>OAE TOTAL</t>
  </si>
  <si>
    <t>OAE NA CONCESSÃO</t>
  </si>
  <si>
    <t>CONTORNO TOTAL</t>
  </si>
  <si>
    <t>CONTORNO NA CONCESSÃO</t>
  </si>
  <si>
    <t>DUPLIC. TOTAL</t>
  </si>
  <si>
    <t>DUP. TOTAL</t>
  </si>
  <si>
    <t>OAE. TOTAL</t>
  </si>
  <si>
    <t>VIA BRASIL</t>
  </si>
  <si>
    <t>VIA COSTEIRA</t>
  </si>
  <si>
    <t>Nº Concessões:</t>
  </si>
  <si>
    <t>EXTENSÃO TOTAL:</t>
  </si>
  <si>
    <t>OPEX TOTAL:</t>
  </si>
  <si>
    <t>CAPEX TOTAL:</t>
  </si>
  <si>
    <t>Não Existe Pendência de Desapropriação</t>
  </si>
  <si>
    <t>Não existe pendência ambiental</t>
  </si>
  <si>
    <t>Não existe pendência de obra</t>
  </si>
  <si>
    <t>Interconexão Tipo Trombeta</t>
  </si>
  <si>
    <t>Interconexão Tipo Diamante</t>
  </si>
  <si>
    <t>Interconexão Tipo Trevo Completo</t>
  </si>
  <si>
    <t>Descrição</t>
  </si>
  <si>
    <t>DOCUMENTOS: Planejamento Anual; Acompanhamento Obras Via Sul</t>
  </si>
  <si>
    <t>PERCENTUAL (%) PLAN</t>
  </si>
  <si>
    <t>(km)% PLAN</t>
  </si>
  <si>
    <t>DUPLIC. TOTAL PLAN</t>
  </si>
  <si>
    <t>(km)% EXEC</t>
  </si>
  <si>
    <t>PERCENTUAL (%) EXEC</t>
  </si>
  <si>
    <t>DUPLIC. TOTAL EXEC</t>
  </si>
  <si>
    <t>TOTAL PLAN</t>
  </si>
  <si>
    <t>TOTAL EXEC</t>
  </si>
  <si>
    <t>PAV. TOTAL EXEC</t>
  </si>
  <si>
    <t>CONTORNO TOTAL PLAN</t>
  </si>
  <si>
    <t>CONTORNO TOTAL EXEC</t>
  </si>
  <si>
    <t>OAE TOTAL PLAN</t>
  </si>
  <si>
    <t>OAE TOTAL EXEC</t>
  </si>
  <si>
    <t>DUPLIC. TOTAL EXEC (maio)</t>
  </si>
  <si>
    <t>OAE TOTAL EXEC (maio)</t>
  </si>
  <si>
    <t>CONTORNO  TOTAL PLAN</t>
  </si>
  <si>
    <t>CONTORNO  TOTAL EXEC</t>
  </si>
  <si>
    <t>Documentos: PER e Planilha de Planejamento 5º ano</t>
  </si>
  <si>
    <t>PERCENTUAL (%) EXEC (maio)</t>
  </si>
  <si>
    <t>Interconexão Tipo Diamante Invertido</t>
  </si>
  <si>
    <t>DOCUMENTOS: Planejamento Anual na meta; o que foi executado na planilha de Acompanhamento</t>
  </si>
  <si>
    <t>CUSTOS GERENCIAIS</t>
  </si>
  <si>
    <t>Duplicação/km</t>
  </si>
  <si>
    <t>Vias Marginais/km</t>
  </si>
  <si>
    <t>Construção/km</t>
  </si>
  <si>
    <t>faixa adicional/km</t>
  </si>
  <si>
    <t>terceira faixa/km</t>
  </si>
  <si>
    <t>Custo</t>
  </si>
  <si>
    <t>REL. FÍSICO (km)</t>
  </si>
  <si>
    <t>Ponte</t>
  </si>
  <si>
    <t>FINANANCEIRO PLAN (R$)</t>
  </si>
  <si>
    <t>FINANCEIRO PLAN (R$)</t>
  </si>
  <si>
    <t>DUPLICAÇÃO                                                                                                                                                                                                                                                                                                  (Acumulada até ano anterior)</t>
  </si>
  <si>
    <t>OAE                                                                                                                                                                                                                                                                                                     (Acumulada ano anterior)</t>
  </si>
  <si>
    <t>CONTORNO                                                                                                                                                                                                                                                                       (Acumulada até ano anterior)</t>
  </si>
  <si>
    <t>DUPLICAÇÃO                                                                                                                                                                                                                                                                                               (Ano Vigente)</t>
  </si>
  <si>
    <t>OAE                                                                                                                                                                                                                                                                                                               (Ano Vigente)</t>
  </si>
  <si>
    <t>REL.FINANCEIRO (R$)</t>
  </si>
  <si>
    <t>Ainda não foram iniciados os cadastros</t>
  </si>
  <si>
    <t>Nova Pista em Serra</t>
  </si>
  <si>
    <t>Túneis</t>
  </si>
  <si>
    <t>SP/RJ</t>
  </si>
  <si>
    <t>MALHA PAULISTA</t>
  </si>
  <si>
    <t>MALHA SUL</t>
  </si>
  <si>
    <t>MALHA OESTE</t>
  </si>
  <si>
    <t>FERROVIA NORTE SUL - MALHA CENTRAL</t>
  </si>
  <si>
    <t>MALHA NORTE</t>
  </si>
  <si>
    <t>RUMO</t>
  </si>
  <si>
    <t xml:space="preserve">FERROVIA NORTE SUL S A </t>
  </si>
  <si>
    <t>VLI</t>
  </si>
  <si>
    <t>ESTRADA DE FERRO DOS CARAJÁS</t>
  </si>
  <si>
    <t>VALE</t>
  </si>
  <si>
    <t>FERROVIA DE INTEGRAÇÃO OESTE-LESTE I</t>
  </si>
  <si>
    <t>BAFER</t>
  </si>
  <si>
    <t>FERROVIA TEREZA CRISTINA</t>
  </si>
  <si>
    <t xml:space="preserve">MALHA CENTRO-LESTE </t>
  </si>
  <si>
    <t>ESTRADA DE FERRO VITÓRIA A MINAS</t>
  </si>
  <si>
    <t>MALHA SUDESTE</t>
  </si>
  <si>
    <t>MRS</t>
  </si>
  <si>
    <t>NOVA TRANSNORDESTINA</t>
  </si>
  <si>
    <t>FERROVIA DE INTEGRAÇÃO DO CENTRO-OESTE (FICO)</t>
  </si>
  <si>
    <t>FTC</t>
  </si>
  <si>
    <t>TLSA</t>
  </si>
  <si>
    <t>LOTE 01F</t>
  </si>
  <si>
    <t>LOTE 02F</t>
  </si>
  <si>
    <t>LOTE 04F</t>
  </si>
  <si>
    <t>IMPLANTAÇÃO</t>
  </si>
  <si>
    <t>PÁTIO</t>
  </si>
  <si>
    <t>Ponte - Rio Preguiça</t>
  </si>
  <si>
    <t>Viaduto (VF) - BA 650</t>
  </si>
  <si>
    <t>Ponte - Rio da Onça</t>
  </si>
  <si>
    <t>PI - Mineração Mirabela</t>
  </si>
  <si>
    <t>Pátios de Cruzamento do Lote 02F</t>
  </si>
  <si>
    <t>Segmento Ferroviário - Entre a Ponte Rio das Pedras e o final do lote</t>
  </si>
  <si>
    <r>
      <rPr>
        <sz val="8"/>
        <rFont val="Lucida Sans Unicode"/>
        <family val="2"/>
      </rPr>
      <t>Passagem Inferior</t>
    </r>
  </si>
  <si>
    <r>
      <rPr>
        <sz val="7.5"/>
        <rFont val="Lucida Sans Unicode"/>
        <family val="2"/>
      </rPr>
      <t>Passagem Inferior</t>
    </r>
  </si>
  <si>
    <r>
      <rPr>
        <sz val="8"/>
        <rFont val="Lucida Sans Unicode"/>
        <family val="2"/>
      </rPr>
      <t>PI — Fazenda Baviera (BA 647)</t>
    </r>
  </si>
  <si>
    <r>
      <rPr>
        <sz val="8"/>
        <rFont val="Lucida Sans Unicode"/>
        <family val="2"/>
      </rPr>
      <t>Viaduto (VR) — Serragem</t>
    </r>
  </si>
  <si>
    <r>
      <rPr>
        <sz val="7.5"/>
        <rFont val="Lucida Sans Unicode"/>
        <family val="2"/>
      </rPr>
      <t>PI — km 992</t>
    </r>
  </si>
  <si>
    <r>
      <rPr>
        <sz val="7.5"/>
        <rFont val="Lucida Sans Unicode"/>
        <family val="2"/>
      </rPr>
      <t>PI — Itaquaraí</t>
    </r>
  </si>
  <si>
    <r>
      <rPr>
        <sz val="7.5"/>
        <rFont val="Lucida Sans Unicode"/>
        <family val="2"/>
      </rPr>
      <t>PI — km 1121</t>
    </r>
  </si>
  <si>
    <t>FIOL</t>
  </si>
  <si>
    <t>IMPL. NA CONCESSÃO</t>
  </si>
  <si>
    <t>IMPL. TOTAL</t>
  </si>
  <si>
    <t>PÁTIO NA CONCESSÃO</t>
  </si>
  <si>
    <t>PÁTIO. TOTAL</t>
  </si>
  <si>
    <t>VAGÕES NA CONCESSÃO</t>
  </si>
  <si>
    <t>VAGÕES TOTAL</t>
  </si>
  <si>
    <t>IMPLANTAÇÃO                                                                                                                                                                                                                                                                                                                           (Acumulada até ano anterior)</t>
  </si>
  <si>
    <t>PÁTIO                                                                                                                                                                                                                                                                            (Acumulada até ano anterior)</t>
  </si>
  <si>
    <t>IMPL. TOTAL PLAN</t>
  </si>
  <si>
    <t>PÁTIO TOTAL PLAN</t>
  </si>
  <si>
    <t>VAGÕES TOTAL PLAN</t>
  </si>
  <si>
    <t>VAGÕES TOTAL EXEC</t>
  </si>
  <si>
    <t>PÁTIO TOTAL EXEC</t>
  </si>
  <si>
    <t>IMPLANTAÇÃO                                                                                                                                                                                                                                                                                                                                  (Ano Vigente)</t>
  </si>
  <si>
    <t>IMPL. TOTAL EXEC (maio)</t>
  </si>
  <si>
    <t>PÁTIO                                                                                                                                                                                                                                                                                                                           (Ano Vigente)</t>
  </si>
  <si>
    <t>PÁTIO TOTAL EXEC (maio)</t>
  </si>
  <si>
    <t>IMPLANTAÇÃO (Jan-Mês Presente)</t>
  </si>
  <si>
    <t>IMPL. TOTAL EXEC</t>
  </si>
  <si>
    <t>DUP. TOTAL PLAN</t>
  </si>
  <si>
    <t>DUP. TOTAL EXEC</t>
  </si>
  <si>
    <t>CONT. TOTAL PLAN</t>
  </si>
  <si>
    <t>CONT. TOTAL EXEC</t>
  </si>
  <si>
    <t>PÁTIO (Jan-Mês Presente)</t>
  </si>
  <si>
    <t xml:space="preserve">PÁTIO    </t>
  </si>
  <si>
    <t>IMPL.. TOTAL</t>
  </si>
  <si>
    <t>PÁTIO TOTAL</t>
  </si>
  <si>
    <t>MATERIAL RODANTE (LOCOMOTIVAS E VAGÕES)</t>
  </si>
  <si>
    <t>PRINCIPAIS INTERVENÇÕES</t>
  </si>
  <si>
    <t>INTERVENÇÃO PADRÃO</t>
  </si>
  <si>
    <t>Pátio de Cruzamento</t>
  </si>
  <si>
    <t>Passagem inferior</t>
  </si>
  <si>
    <t>Passagem em nível</t>
  </si>
  <si>
    <t>Ponte Ferroviária</t>
  </si>
  <si>
    <t>Viaduto Rodoviário</t>
  </si>
  <si>
    <t>Viaduto Ferroviário</t>
  </si>
  <si>
    <t>Passagem Superior</t>
  </si>
  <si>
    <t>Duplicação de Trecho Ferroviário</t>
  </si>
  <si>
    <t>Contorno Ferroviário</t>
  </si>
  <si>
    <t>Túnel Ferroviário</t>
  </si>
  <si>
    <t>MALHA CENTRAL</t>
  </si>
  <si>
    <t>Passagem em Nível</t>
  </si>
  <si>
    <t>Passagem Inferior</t>
  </si>
  <si>
    <t>Pátios de Cruzamento</t>
  </si>
  <si>
    <t>BAHIA FERROVIAS - BAFER</t>
  </si>
  <si>
    <t>Passagem Veicular</t>
  </si>
  <si>
    <t>Pátio de Interligação</t>
  </si>
  <si>
    <t>Segmento Ferroviário</t>
  </si>
  <si>
    <t>Terminal Intermodal</t>
  </si>
  <si>
    <t>Pátios</t>
  </si>
  <si>
    <t>Terminais</t>
  </si>
  <si>
    <t>EFVM</t>
  </si>
  <si>
    <t>Passagem de Nível</t>
  </si>
  <si>
    <t>Duplicação de Segmento</t>
  </si>
  <si>
    <t>Túnel  Rodoviário</t>
  </si>
  <si>
    <t>TÚNEL</t>
  </si>
  <si>
    <t>ATIVO</t>
  </si>
  <si>
    <t>MATERIAL RODANTE (LOCOMOTIVAS E VAGÕES)                                                                                                                                                                                                                                                                      (Acumulada até ano anterior)</t>
  </si>
  <si>
    <t>MATERIAL RODANTE (LOCOMOTIVAS E VAGÕES)                                                                                                                                                                                                                                                                                                 (Ano Vigente)</t>
  </si>
  <si>
    <t>MATERIAL RODANTE (LOCOMOTIVAS E VAGÕES) (Jan-Mês Presente)</t>
  </si>
  <si>
    <t>LOTE 02FA</t>
  </si>
  <si>
    <t>LOTE 03F</t>
  </si>
  <si>
    <t>Lote 1F - Obras remanescentes - Linha Singela</t>
  </si>
  <si>
    <t>Lote 2F - Obras remanescentes - Linha Singela</t>
  </si>
  <si>
    <t>Lote 2FA – Túnel de Jequié - Obras remanescentes</t>
  </si>
  <si>
    <t>Lote 3F - Obras remanescentes</t>
  </si>
  <si>
    <t>Lote 4F - Obras remanescentes</t>
  </si>
  <si>
    <t>Ponte Rio Gongogi II</t>
  </si>
  <si>
    <t xml:space="preserve">Ponte Rio Gongogi I  </t>
  </si>
  <si>
    <t xml:space="preserve">Ponte Rio do Banco  </t>
  </si>
  <si>
    <t xml:space="preserve">PI BR 030  </t>
  </si>
  <si>
    <t xml:space="preserve">PI BR 101  </t>
  </si>
  <si>
    <t xml:space="preserve">Ponte Rio Mocambo  </t>
  </si>
  <si>
    <t xml:space="preserve">PI BA 262  </t>
  </si>
  <si>
    <t xml:space="preserve">Ponte Rio Almada  </t>
  </si>
  <si>
    <t xml:space="preserve">Ponte Riacho Gentil  </t>
  </si>
  <si>
    <t xml:space="preserve">Ponte Lago Barragem de Pedra I  </t>
  </si>
  <si>
    <t xml:space="preserve">Ponte Riacho de Fogo  </t>
  </si>
  <si>
    <t xml:space="preserve">Ponte Lago Barragem de Pedra II  </t>
  </si>
  <si>
    <t xml:space="preserve">Viaduto (VF) BR116  </t>
  </si>
  <si>
    <t xml:space="preserve">Ponte Rio Jibóia  </t>
  </si>
  <si>
    <t xml:space="preserve">Ponte Rio Vieira  </t>
  </si>
  <si>
    <t xml:space="preserve">Viaduto (VF) Brejinho I  </t>
  </si>
  <si>
    <t xml:space="preserve">Viaduto (VF) Brejinho II  </t>
  </si>
  <si>
    <t xml:space="preserve">Viaduto (VF) BA-156  </t>
  </si>
  <si>
    <t xml:space="preserve">Ponte Riacho da Faca  </t>
  </si>
  <si>
    <t xml:space="preserve">Ponte Riacho das Antas I  </t>
  </si>
  <si>
    <t xml:space="preserve">Ponte Riacho das Antas II  </t>
  </si>
  <si>
    <t xml:space="preserve">PI BA 617  </t>
  </si>
  <si>
    <t xml:space="preserve">Viaduto (VF) BR 030 II  </t>
  </si>
  <si>
    <t xml:space="preserve">Viaduto (VF) BA 940  </t>
  </si>
  <si>
    <t xml:space="preserve">Ponte Rio Riachão  </t>
  </si>
  <si>
    <t xml:space="preserve">Ponte Riacho da Cruz  </t>
  </si>
  <si>
    <t xml:space="preserve">Viaduto (VF) BA 148  </t>
  </si>
  <si>
    <t xml:space="preserve">Ponte Rio Brumado I </t>
  </si>
  <si>
    <t xml:space="preserve">Ponte Rio Brumado II  </t>
  </si>
  <si>
    <t xml:space="preserve">Viaduto (VF) VFFLS (sobre FCA)  </t>
  </si>
  <si>
    <t>Ponte Rio do Peixe</t>
  </si>
  <si>
    <t>Viaduto (VF) BA 120</t>
  </si>
  <si>
    <t xml:space="preserve">Viaduto (VR) km 1440  </t>
  </si>
  <si>
    <t xml:space="preserve">Ponte Rio das Pedras BA 130  </t>
  </si>
  <si>
    <t xml:space="preserve">Viaduto (VF) BA 558  </t>
  </si>
  <si>
    <t xml:space="preserve">Viaduto (VF) BA 647  </t>
  </si>
  <si>
    <t xml:space="preserve"> PI Fazenda BavieraBA 647  </t>
  </si>
  <si>
    <t xml:space="preserve">PI km 1402  </t>
  </si>
  <si>
    <t xml:space="preserve">Viaduto (VR) Pátio 1492 (km </t>
  </si>
  <si>
    <t>Retirar do Controle</t>
  </si>
  <si>
    <t>Implantação de Terminal Intermodal em Caetité/BA</t>
  </si>
  <si>
    <t>Pátio de Interligação de Caetité</t>
  </si>
  <si>
    <t>FERROVIAS</t>
  </si>
  <si>
    <t>Pátio</t>
  </si>
  <si>
    <t>Pátio de Interligação de Ilhéus - (km1491+320 ao 1496+625)</t>
  </si>
  <si>
    <t>Pátio deInterligação de Ilhéus - (km1491+320 ao 1496+625)</t>
  </si>
  <si>
    <t>CONTORNO                                                                                                                                                                                                                                                                                                                       (Ano Vigente)</t>
  </si>
  <si>
    <t xml:space="preserve">RISCOS (Pavimentação)       </t>
  </si>
  <si>
    <t>SITUAÇÃO</t>
  </si>
  <si>
    <t>INTERFERÊNCIA</t>
  </si>
  <si>
    <t>PRINCIPAL</t>
  </si>
  <si>
    <t>NÍVEL DE ALERTA</t>
  </si>
  <si>
    <t>(células contêm listas suspensas)</t>
  </si>
  <si>
    <t>DISTRIBUIDORAS</t>
  </si>
  <si>
    <t>-</t>
  </si>
  <si>
    <t>Em observações</t>
  </si>
  <si>
    <t>INTERFERÊNCIAS</t>
  </si>
  <si>
    <t>SITUAÇÃO LICENÇAS</t>
  </si>
  <si>
    <t>TEM FRENTE DE SERVIÇO</t>
  </si>
  <si>
    <t>Pendente</t>
  </si>
  <si>
    <t>INTERFERÊNCIA PARCIAL</t>
  </si>
  <si>
    <t>Obtida</t>
  </si>
  <si>
    <t>INTERFERÊNCIA TOTAL</t>
  </si>
  <si>
    <t xml:space="preserve">Dispensado </t>
  </si>
  <si>
    <t>Em analise</t>
  </si>
  <si>
    <t xml:space="preserve">RISCOS (Terceira Faixa)       </t>
  </si>
  <si>
    <t>(Quando escolher a opção Outros, descrever aqui a situação de forma suscinta)</t>
  </si>
  <si>
    <t>DIRETRIZES</t>
  </si>
  <si>
    <t>1. A planilha está dividida em 7 Guias: Informações, PER, Planejado_Executado acumulado até o ano de 2022, Meta_Executado no ano de 2023, Meta_Executado no ano de 2024, Inexecução até o ano de 2023, A Executar.</t>
  </si>
  <si>
    <t>2. A Guia "Informações" apresenta toda a carteira de contrato de concessões rodoviárias, contendo os dados contratuais.</t>
  </si>
  <si>
    <t>3. A Guia "PER" contempla todo o planejamento da concessão, dividido em 6 intervenções de obras obrigatórias relevantes, sendo que cada intervenção é dividida por ano: acumulado até 2022, 2023, 2024, 2025, 2026 e Pós 2026.</t>
  </si>
  <si>
    <t>4. A Guia "Plna_Exec_até ano 2022" apresenta o físico - financeiro acumulado até o ano de 2022 por intervenções.</t>
  </si>
  <si>
    <t>5. A Guia "Meta 2023" contempla a meta e o executado para o ano de 2023 por intervenções. Depois da virada do ano passa a ser executado do ano 2023.</t>
  </si>
  <si>
    <t>6. A Guia "Meta 2024" contempla a meta e o executado para o ano de 2024 por intervenções.</t>
  </si>
  <si>
    <t>7. A Guia "inexecução" apresenta a inexecução por intervenção, inclusive com a motivação ou justificativa.</t>
  </si>
  <si>
    <t>8. A Guia "A Executar" apresenta o físico - financeiro a executar do ano de 2025 em diante, dividido por intervenções.</t>
  </si>
  <si>
    <t>INSTRUÇÕES</t>
  </si>
  <si>
    <t>1. Todas as intervenções, com seus respectivos dados, estão preenchidas na célula de cor azul claro.</t>
  </si>
  <si>
    <t>2. Favor,quando atualizar o percentual executado, colocar a letra na cor verde.</t>
  </si>
  <si>
    <t>3. Caso for preencher alguma intervenção colocar a cor das letras de tudo que foi preenchido em verde escuro.</t>
  </si>
  <si>
    <t>4. Na Guia Meta será colocado o percentual planejado, sendo que o percentual executado daquele ponto, ou seja, o planjejado 50% de duplicação (20 km ) na meta, sendo que até o final do ano estará executado acumulado 100% (os 20 km ).</t>
  </si>
  <si>
    <t>5. A Guia Meta 2024 estará preenchida de acordo com o estabelecido no PER.</t>
  </si>
  <si>
    <t>6. A Guia Inexecução estará preenchida com o que não foi executado até a data de 2023.</t>
  </si>
  <si>
    <t>7. O que não foi executado conforme planejado será colocado na guia inexução e o percentual planejado agora será a diferençado  que não foi executado.</t>
  </si>
  <si>
    <t xml:space="preserve">8. Tanto na Guia "Meta 2024", quanto na Guia "Inexecução", constam colunas com os riscos de cada intervenção. Todas as células dos riscos existe uma lista supensa para ser escolhida o principal risco do trecho. </t>
  </si>
  <si>
    <t>9. Nas colunas de Riscos das intervenções, quando escolher a principal interferência do trecho, na coluna ao lado vai aparecer as prinicpais situações para aquela interferência especifica.</t>
  </si>
  <si>
    <t>10. As colunas de Riscos das intervenções contém o Nível de Alerta, onde quando escolher "zero" o trecho estará bem crítico para execução dos serviços e quando escolher "dois" estará livre para execução dos serviços</t>
  </si>
  <si>
    <t>11.  Quando escolher a opção Outros, nas colunas de riscos das intervenções, descrever na última coluna (observações) a situação de forma suscinta.</t>
  </si>
  <si>
    <t>SP, MG</t>
  </si>
  <si>
    <t>RS,SC, PR,SP</t>
  </si>
  <si>
    <t>SP, MS</t>
  </si>
  <si>
    <t>TO, GO</t>
  </si>
  <si>
    <t>MT, MS, SP</t>
  </si>
  <si>
    <t>MA, TO</t>
  </si>
  <si>
    <t>PA, MA</t>
  </si>
  <si>
    <t>BA</t>
  </si>
  <si>
    <t>SC</t>
  </si>
  <si>
    <t>ES, MG</t>
  </si>
  <si>
    <t>MG, RJ, SP</t>
  </si>
  <si>
    <t>PI, CE, PE</t>
  </si>
  <si>
    <t>xx</t>
  </si>
  <si>
    <t>JUDICIAL</t>
  </si>
  <si>
    <t>CADUCIDADE</t>
  </si>
  <si>
    <t>RENEGOCIAÇÃO</t>
  </si>
  <si>
    <t>RELICITAÇÃO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</si>
</sst>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#,##0.000"/>
    <numFmt numFmtId="165" formatCode="0.000"/>
    <numFmt numFmtId="166" formatCode="0.0"/>
  </numFmts>
  <fonts count="3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9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20"/>
      <color rgb="FF000000"/>
      <name val="Arial Black"/>
      <family val="2"/>
    </font>
    <font>
      <b/>
      <sz val="9"/>
      <color theme="0"/>
      <name val="Calibri"/>
      <family val="2"/>
    </font>
    <font>
      <sz val="12"/>
      <color rgb="FF000000"/>
      <name val="Arial Black"/>
      <family val="2"/>
    </font>
    <font>
      <b/>
      <sz val="11"/>
      <color rgb="FF000000"/>
      <name val="Calibri"/>
      <family val="2"/>
    </font>
    <font>
      <sz val="8"/>
      <color rgb="FF000000"/>
      <name val="Arial"/>
      <family val="2"/>
    </font>
    <font>
      <b/>
      <sz val="9"/>
      <color theme="7" tint="0.39997558519241921"/>
      <name val="Calibri"/>
      <family val="2"/>
    </font>
    <font>
      <b/>
      <sz val="11"/>
      <name val="Calibri"/>
      <family val="2"/>
    </font>
    <font>
      <b/>
      <sz val="9"/>
      <name val="Calibri"/>
      <family val="2"/>
    </font>
    <font>
      <b/>
      <sz val="20"/>
      <color rgb="FFFFFFFF"/>
      <name val="Calibri"/>
      <family val="2"/>
    </font>
    <font>
      <b/>
      <sz val="10"/>
      <color rgb="FFFFFFFF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8"/>
      <name val="Microsoft Sans Serif"/>
      <family val="2"/>
    </font>
    <font>
      <sz val="9.5"/>
      <name val="Microsoft Sans Serif"/>
      <family val="2"/>
    </font>
    <font>
      <sz val="8"/>
      <name val="Lucida Sans Unicode"/>
      <family val="2"/>
    </font>
    <font>
      <sz val="7.5"/>
      <name val="Lucida Sans Unicode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</font>
    <font>
      <sz val="10"/>
      <color rgb="FF000000"/>
      <name val="Arial"/>
    </font>
    <font>
      <sz val="11"/>
      <color rgb="FF00B05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rgb="FF0B5394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0.34998626667073579"/>
        <bgColor rgb="FFEAD1DC"/>
      </patternFill>
    </fill>
    <fill>
      <patternFill patternType="solid">
        <fgColor theme="9" tint="-0.499984740745262"/>
        <bgColor rgb="FF0B5394"/>
      </patternFill>
    </fill>
    <fill>
      <patternFill patternType="solid">
        <fgColor theme="9" tint="-0.249977111117893"/>
        <bgColor rgb="FF0B5394"/>
      </patternFill>
    </fill>
    <fill>
      <patternFill patternType="solid">
        <fgColor theme="5" tint="-0.499984740745262"/>
        <bgColor rgb="FF0B5394"/>
      </patternFill>
    </fill>
    <fill>
      <patternFill patternType="solid">
        <fgColor theme="9" tint="-0.249977111117893"/>
        <bgColor rgb="FFEAD1DC"/>
      </patternFill>
    </fill>
    <fill>
      <patternFill patternType="solid">
        <fgColor theme="5" tint="-0.499984740745262"/>
        <bgColor rgb="FFEAD1DC"/>
      </patternFill>
    </fill>
    <fill>
      <patternFill patternType="solid">
        <fgColor theme="9" tint="-0.499984740745262"/>
        <bgColor rgb="FFEAD1DC"/>
      </patternFill>
    </fill>
    <fill>
      <patternFill patternType="solid">
        <fgColor theme="7" tint="-0.249977111117893"/>
        <bgColor rgb="FFEAD1D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rgb="FF0B539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rgb="FFEAD1DC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EAD1DC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rgb="FF0B5394"/>
      </patternFill>
    </fill>
    <fill>
      <patternFill patternType="solid">
        <fgColor theme="1"/>
        <bgColor rgb="FF0B5394"/>
      </patternFill>
    </fill>
    <fill>
      <patternFill patternType="solid">
        <fgColor theme="1"/>
        <bgColor rgb="FF3C78D8"/>
      </patternFill>
    </fill>
    <fill>
      <patternFill patternType="solid">
        <fgColor theme="1" tint="4.9989318521683403E-2"/>
        <bgColor rgb="FF3C78D8"/>
      </patternFill>
    </fill>
    <fill>
      <patternFill patternType="solid">
        <fgColor rgb="FF9E0000"/>
        <bgColor rgb="FF0B5394"/>
      </patternFill>
    </fill>
    <fill>
      <patternFill patternType="solid">
        <fgColor rgb="FF9E0000"/>
        <bgColor rgb="FFEAD1DC"/>
      </patternFill>
    </fill>
  </fills>
  <borders count="5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545454"/>
      </left>
      <right style="thin">
        <color rgb="FF545454"/>
      </right>
      <top style="thin">
        <color rgb="FF545454"/>
      </top>
      <bottom style="thin">
        <color rgb="FF54545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9E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9E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9E0000"/>
      </right>
      <top style="thin">
        <color rgb="FF000000"/>
      </top>
      <bottom style="thin">
        <color rgb="FF000000"/>
      </bottom>
      <diagonal/>
    </border>
    <border>
      <left style="thick">
        <color rgb="FF9E0000"/>
      </left>
      <right/>
      <top style="thin">
        <color rgb="FF000000"/>
      </top>
      <bottom/>
      <diagonal/>
    </border>
    <border>
      <left/>
      <right style="thick">
        <color rgb="FF9E0000"/>
      </right>
      <top style="thin">
        <color rgb="FF000000"/>
      </top>
      <bottom/>
      <diagonal/>
    </border>
    <border>
      <left style="thick">
        <color rgb="FF9E0000"/>
      </left>
      <right/>
      <top/>
      <bottom style="thin">
        <color rgb="FF000000"/>
      </bottom>
      <diagonal/>
    </border>
    <border>
      <left/>
      <right style="thick">
        <color rgb="FF9E0000"/>
      </right>
      <top/>
      <bottom style="thin">
        <color rgb="FF000000"/>
      </bottom>
      <diagonal/>
    </border>
    <border>
      <left style="thick">
        <color rgb="FF9E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ck">
        <color rgb="FF9E0000"/>
      </right>
      <top style="thin">
        <color auto="1"/>
      </top>
      <bottom style="thin">
        <color auto="1"/>
      </bottom>
      <diagonal/>
    </border>
    <border>
      <left style="thick">
        <color rgb="FF9E0000"/>
      </left>
      <right style="thick">
        <color auto="1"/>
      </right>
      <top style="thin">
        <color rgb="FF000000"/>
      </top>
      <bottom style="thin">
        <color rgb="FF000000"/>
      </bottom>
      <diagonal/>
    </border>
    <border>
      <left style="thick">
        <color rgb="FF9E0000"/>
      </left>
      <right style="thick">
        <color rgb="FF000000"/>
      </right>
      <top style="thin">
        <color rgb="FF000000"/>
      </top>
      <bottom/>
      <diagonal/>
    </border>
    <border>
      <left style="thick">
        <color rgb="FF9E0000"/>
      </left>
      <right style="thick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" fillId="0" borderId="0"/>
    <xf numFmtId="44" fontId="26" fillId="0" borderId="0" applyFont="0" applyFill="0" applyBorder="0" applyAlignment="0" applyProtection="0"/>
    <xf numFmtId="0" fontId="1" fillId="0" borderId="0"/>
    <xf numFmtId="9" fontId="35" fillId="0" borderId="0" applyFont="0" applyFill="0" applyBorder="0" applyAlignment="0" applyProtection="0"/>
  </cellStyleXfs>
  <cellXfs count="335">
    <xf numFmtId="0" fontId="0" fillId="0" borderId="0" xfId="0"/>
    <xf numFmtId="0" fontId="4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4" fontId="4" fillId="2" borderId="6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4" fontId="7" fillId="0" borderId="6" xfId="0" applyNumberFormat="1" applyFont="1" applyBorder="1" applyAlignment="1">
      <alignment horizontal="center" vertical="center" wrapText="1"/>
    </xf>
    <xf numFmtId="4" fontId="7" fillId="0" borderId="6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11" fillId="0" borderId="0" xfId="0" applyFont="1"/>
    <xf numFmtId="14" fontId="4" fillId="2" borderId="6" xfId="0" applyNumberFormat="1" applyFont="1" applyFill="1" applyBorder="1" applyAlignment="1">
      <alignment horizontal="left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9" fillId="7" borderId="6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10" borderId="2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2" xfId="0" applyFont="1" applyFill="1" applyBorder="1" applyAlignment="1">
      <alignment horizontal="center" vertical="center" wrapText="1"/>
    </xf>
    <xf numFmtId="0" fontId="11" fillId="0" borderId="18" xfId="0" applyFont="1" applyBorder="1"/>
    <xf numFmtId="0" fontId="10" fillId="3" borderId="18" xfId="0" applyFont="1" applyFill="1" applyBorder="1"/>
    <xf numFmtId="0" fontId="0" fillId="15" borderId="0" xfId="0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18" xfId="0" applyBorder="1"/>
    <xf numFmtId="0" fontId="15" fillId="2" borderId="6" xfId="0" applyFont="1" applyFill="1" applyBorder="1" applyAlignment="1">
      <alignment horizontal="left" vertical="center" wrapText="1"/>
    </xf>
    <xf numFmtId="0" fontId="10" fillId="3" borderId="21" xfId="0" applyFont="1" applyFill="1" applyBorder="1" applyAlignment="1">
      <alignment vertical="center"/>
    </xf>
    <xf numFmtId="0" fontId="0" fillId="14" borderId="21" xfId="0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11" fillId="0" borderId="21" xfId="0" applyFont="1" applyBorder="1" applyAlignment="1">
      <alignment vertical="center"/>
    </xf>
    <xf numFmtId="0" fontId="11" fillId="14" borderId="21" xfId="0" applyFont="1" applyFill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0" fillId="3" borderId="19" xfId="0" applyFont="1" applyFill="1" applyBorder="1" applyAlignment="1">
      <alignment vertical="center"/>
    </xf>
    <xf numFmtId="0" fontId="11" fillId="14" borderId="20" xfId="0" applyFont="1" applyFill="1" applyBorder="1" applyAlignment="1">
      <alignment vertical="center" wrapText="1"/>
    </xf>
    <xf numFmtId="0" fontId="3" fillId="17" borderId="0" xfId="0" applyFont="1" applyFill="1" applyAlignment="1">
      <alignment horizontal="center" vertical="center" wrapText="1"/>
    </xf>
    <xf numFmtId="0" fontId="9" fillId="17" borderId="6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7" fillId="18" borderId="6" xfId="0" applyFont="1" applyFill="1" applyBorder="1" applyAlignment="1">
      <alignment horizontal="left" vertical="center" wrapText="1"/>
    </xf>
    <xf numFmtId="0" fontId="7" fillId="18" borderId="6" xfId="0" applyFont="1" applyFill="1" applyBorder="1" applyAlignment="1">
      <alignment horizontal="center" vertical="center" wrapText="1"/>
    </xf>
    <xf numFmtId="0" fontId="7" fillId="19" borderId="6" xfId="0" applyFont="1" applyFill="1" applyBorder="1" applyAlignment="1">
      <alignment horizontal="center" vertical="center" wrapText="1"/>
    </xf>
    <xf numFmtId="0" fontId="7" fillId="19" borderId="6" xfId="0" applyFont="1" applyFill="1" applyBorder="1" applyAlignment="1">
      <alignment horizontal="left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4" fillId="16" borderId="6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left" vertical="center" wrapText="1"/>
    </xf>
    <xf numFmtId="4" fontId="7" fillId="16" borderId="6" xfId="0" applyNumberFormat="1" applyFont="1" applyFill="1" applyBorder="1" applyAlignment="1">
      <alignment horizontal="center" vertical="center" wrapText="1"/>
    </xf>
    <xf numFmtId="0" fontId="15" fillId="16" borderId="6" xfId="0" applyFont="1" applyFill="1" applyBorder="1" applyAlignment="1">
      <alignment horizontal="left" vertical="center" wrapText="1"/>
    </xf>
    <xf numFmtId="4" fontId="15" fillId="16" borderId="3" xfId="0" applyNumberFormat="1" applyFont="1" applyFill="1" applyBorder="1" applyAlignment="1">
      <alignment horizontal="center" vertical="center" wrapText="1"/>
    </xf>
    <xf numFmtId="4" fontId="15" fillId="16" borderId="6" xfId="0" applyNumberFormat="1" applyFont="1" applyFill="1" applyBorder="1" applyAlignment="1">
      <alignment vertical="center" wrapText="1"/>
    </xf>
    <xf numFmtId="4" fontId="4" fillId="2" borderId="6" xfId="0" applyNumberFormat="1" applyFont="1" applyFill="1" applyBorder="1" applyAlignment="1">
      <alignment horizontal="left" vertical="center" wrapText="1"/>
    </xf>
    <xf numFmtId="0" fontId="17" fillId="12" borderId="2" xfId="0" applyFont="1" applyFill="1" applyBorder="1" applyAlignment="1">
      <alignment horizontal="center" vertical="center" wrapText="1"/>
    </xf>
    <xf numFmtId="4" fontId="17" fillId="12" borderId="2" xfId="0" applyNumberFormat="1" applyFont="1" applyFill="1" applyBorder="1" applyAlignment="1">
      <alignment horizontal="center" vertical="center" wrapText="1"/>
    </xf>
    <xf numFmtId="0" fontId="17" fillId="11" borderId="2" xfId="0" applyFont="1" applyFill="1" applyBorder="1" applyAlignment="1">
      <alignment horizontal="center" vertical="center" wrapText="1"/>
    </xf>
    <xf numFmtId="4" fontId="17" fillId="11" borderId="2" xfId="0" applyNumberFormat="1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4" fontId="17" fillId="10" borderId="2" xfId="0" applyNumberFormat="1" applyFont="1" applyFill="1" applyBorder="1" applyAlignment="1">
      <alignment horizontal="center" vertical="center" wrapText="1"/>
    </xf>
    <xf numFmtId="0" fontId="13" fillId="20" borderId="22" xfId="0" applyFont="1" applyFill="1" applyBorder="1" applyAlignment="1">
      <alignment vertical="center" wrapText="1"/>
    </xf>
    <xf numFmtId="4" fontId="18" fillId="21" borderId="22" xfId="0" applyNumberFormat="1" applyFont="1" applyFill="1" applyBorder="1" applyAlignment="1">
      <alignment horizontal="left" vertical="center" wrapText="1"/>
    </xf>
    <xf numFmtId="4" fontId="19" fillId="22" borderId="22" xfId="0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13" fillId="20" borderId="14" xfId="0" applyFont="1" applyFill="1" applyBorder="1" applyAlignment="1">
      <alignment vertical="center" wrapText="1"/>
    </xf>
    <xf numFmtId="4" fontId="13" fillId="20" borderId="15" xfId="0" applyNumberFormat="1" applyFont="1" applyFill="1" applyBorder="1" applyAlignment="1">
      <alignment vertical="center" wrapText="1"/>
    </xf>
    <xf numFmtId="0" fontId="13" fillId="20" borderId="1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0" quotePrefix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vertical="center" wrapText="1"/>
    </xf>
    <xf numFmtId="0" fontId="3" fillId="5" borderId="17" xfId="0" applyFont="1" applyFill="1" applyBorder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20" fillId="5" borderId="0" xfId="0" applyFont="1" applyFill="1" applyAlignment="1">
      <alignment horizontal="center" vertical="center" wrapText="1"/>
    </xf>
    <xf numFmtId="0" fontId="3" fillId="5" borderId="16" xfId="0" applyFont="1" applyFill="1" applyBorder="1" applyAlignment="1">
      <alignment vertical="center" wrapText="1"/>
    </xf>
    <xf numFmtId="0" fontId="21" fillId="5" borderId="15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9" fillId="5" borderId="14" xfId="0" applyFont="1" applyFill="1" applyBorder="1" applyAlignment="1">
      <alignment vertical="center" wrapText="1"/>
    </xf>
    <xf numFmtId="0" fontId="3" fillId="5" borderId="13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7" fillId="13" borderId="2" xfId="0" applyFont="1" applyFill="1" applyBorder="1" applyAlignment="1">
      <alignment horizontal="center" vertical="center" wrapText="1"/>
    </xf>
    <xf numFmtId="4" fontId="17" fillId="13" borderId="2" xfId="0" applyNumberFormat="1" applyFont="1" applyFill="1" applyBorder="1" applyAlignment="1">
      <alignment horizontal="center" vertical="center" wrapText="1"/>
    </xf>
    <xf numFmtId="0" fontId="7" fillId="19" borderId="3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0" borderId="0" xfId="0" applyFont="1"/>
    <xf numFmtId="0" fontId="5" fillId="16" borderId="6" xfId="0" applyFont="1" applyFill="1" applyBorder="1" applyAlignment="1">
      <alignment horizontal="center" vertical="center" wrapText="1"/>
    </xf>
    <xf numFmtId="0" fontId="5" fillId="19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6" fillId="0" borderId="0" xfId="0" applyFont="1"/>
    <xf numFmtId="4" fontId="18" fillId="23" borderId="22" xfId="0" applyNumberFormat="1" applyFont="1" applyFill="1" applyBorder="1" applyAlignment="1">
      <alignment horizontal="left" vertical="center" wrapText="1"/>
    </xf>
    <xf numFmtId="0" fontId="6" fillId="0" borderId="18" xfId="0" applyFont="1" applyBorder="1"/>
    <xf numFmtId="0" fontId="10" fillId="0" borderId="18" xfId="0" applyFont="1" applyBorder="1"/>
    <xf numFmtId="44" fontId="0" fillId="0" borderId="18" xfId="2" applyFont="1" applyBorder="1"/>
    <xf numFmtId="0" fontId="8" fillId="16" borderId="18" xfId="0" applyFont="1" applyFill="1" applyBorder="1"/>
    <xf numFmtId="44" fontId="0" fillId="16" borderId="18" xfId="2" applyFont="1" applyFill="1" applyBorder="1"/>
    <xf numFmtId="0" fontId="11" fillId="16" borderId="18" xfId="0" applyFont="1" applyFill="1" applyBorder="1"/>
    <xf numFmtId="0" fontId="27" fillId="24" borderId="18" xfId="0" applyFont="1" applyFill="1" applyBorder="1" applyAlignment="1">
      <alignment horizontal="center" vertical="center"/>
    </xf>
    <xf numFmtId="44" fontId="7" fillId="18" borderId="6" xfId="0" applyNumberFormat="1" applyFont="1" applyFill="1" applyBorder="1" applyAlignment="1">
      <alignment horizontal="center" vertical="center" wrapText="1"/>
    </xf>
    <xf numFmtId="4" fontId="13" fillId="20" borderId="14" xfId="0" applyNumberFormat="1" applyFont="1" applyFill="1" applyBorder="1" applyAlignment="1">
      <alignment vertical="center" wrapText="1"/>
    </xf>
    <xf numFmtId="0" fontId="3" fillId="25" borderId="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3" fillId="25" borderId="1" xfId="0" applyFont="1" applyFill="1" applyBorder="1" applyAlignment="1">
      <alignment horizontal="center" vertical="center" wrapText="1"/>
    </xf>
    <xf numFmtId="4" fontId="19" fillId="22" borderId="7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16" borderId="1" xfId="0" applyFont="1" applyFill="1" applyBorder="1" applyAlignment="1">
      <alignment horizontal="left" vertical="center" wrapText="1"/>
    </xf>
    <xf numFmtId="0" fontId="0" fillId="16" borderId="18" xfId="0" applyFill="1" applyBorder="1"/>
    <xf numFmtId="0" fontId="3" fillId="7" borderId="6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44" fontId="7" fillId="18" borderId="6" xfId="0" applyNumberFormat="1" applyFont="1" applyFill="1" applyBorder="1" applyAlignment="1">
      <alignment horizontal="left" vertical="center" wrapText="1"/>
    </xf>
    <xf numFmtId="0" fontId="9" fillId="25" borderId="3" xfId="0" applyFont="1" applyFill="1" applyBorder="1" applyAlignment="1">
      <alignment horizontal="center" vertical="center" wrapText="1"/>
    </xf>
    <xf numFmtId="0" fontId="24" fillId="16" borderId="6" xfId="0" applyFont="1" applyFill="1" applyBorder="1" applyAlignment="1">
      <alignment horizontal="left" vertical="center" wrapText="1"/>
    </xf>
    <xf numFmtId="44" fontId="7" fillId="18" borderId="3" xfId="0" applyNumberFormat="1" applyFont="1" applyFill="1" applyBorder="1" applyAlignment="1">
      <alignment horizontal="center" vertical="center" wrapText="1"/>
    </xf>
    <xf numFmtId="44" fontId="7" fillId="19" borderId="3" xfId="0" applyNumberFormat="1" applyFont="1" applyFill="1" applyBorder="1" applyAlignment="1">
      <alignment horizontal="center" vertical="center" wrapText="1"/>
    </xf>
    <xf numFmtId="44" fontId="7" fillId="19" borderId="6" xfId="0" applyNumberFormat="1" applyFont="1" applyFill="1" applyBorder="1" applyAlignment="1">
      <alignment horizontal="center" vertical="center" wrapText="1"/>
    </xf>
    <xf numFmtId="164" fontId="19" fillId="22" borderId="22" xfId="0" applyNumberFormat="1" applyFont="1" applyFill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0" xfId="0" applyFont="1" applyAlignment="1">
      <alignment horizontal="center" wrapText="1"/>
    </xf>
    <xf numFmtId="0" fontId="4" fillId="16" borderId="6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right" vertical="center" wrapText="1"/>
    </xf>
    <xf numFmtId="0" fontId="4" fillId="19" borderId="6" xfId="0" applyFont="1" applyFill="1" applyBorder="1" applyAlignment="1">
      <alignment horizontal="center" vertical="center" wrapText="1"/>
    </xf>
    <xf numFmtId="0" fontId="28" fillId="19" borderId="24" xfId="0" applyFont="1" applyFill="1" applyBorder="1" applyAlignment="1">
      <alignment horizontal="center" vertical="center" wrapText="1"/>
    </xf>
    <xf numFmtId="0" fontId="29" fillId="19" borderId="24" xfId="0" applyFont="1" applyFill="1" applyBorder="1" applyAlignment="1">
      <alignment horizontal="center" vertical="center" wrapText="1"/>
    </xf>
    <xf numFmtId="4" fontId="7" fillId="19" borderId="6" xfId="0" applyNumberFormat="1" applyFont="1" applyFill="1" applyBorder="1" applyAlignment="1">
      <alignment horizontal="left" vertical="center" wrapText="1"/>
    </xf>
    <xf numFmtId="165" fontId="7" fillId="18" borderId="6" xfId="0" applyNumberFormat="1" applyFont="1" applyFill="1" applyBorder="1" applyAlignment="1">
      <alignment horizontal="left" vertical="center" wrapText="1"/>
    </xf>
    <xf numFmtId="0" fontId="23" fillId="0" borderId="0" xfId="3" applyFont="1"/>
    <xf numFmtId="0" fontId="1" fillId="0" borderId="0" xfId="3"/>
    <xf numFmtId="0" fontId="32" fillId="0" borderId="0" xfId="3" applyFont="1"/>
    <xf numFmtId="0" fontId="22" fillId="0" borderId="0" xfId="3" applyFont="1"/>
    <xf numFmtId="0" fontId="33" fillId="0" borderId="6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left" vertical="center" wrapText="1"/>
    </xf>
    <xf numFmtId="0" fontId="3" fillId="26" borderId="0" xfId="0" applyFont="1" applyFill="1" applyAlignment="1">
      <alignment horizontal="center" vertical="center" wrapText="1"/>
    </xf>
    <xf numFmtId="0" fontId="3" fillId="26" borderId="25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left" vertical="center" wrapText="1"/>
    </xf>
    <xf numFmtId="0" fontId="7" fillId="16" borderId="27" xfId="0" applyFont="1" applyFill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 wrapText="1"/>
    </xf>
    <xf numFmtId="0" fontId="3" fillId="17" borderId="6" xfId="0" applyFont="1" applyFill="1" applyBorder="1" applyAlignment="1">
      <alignment horizontal="center" vertical="center" wrapText="1"/>
    </xf>
    <xf numFmtId="0" fontId="3" fillId="25" borderId="27" xfId="0" applyFont="1" applyFill="1" applyBorder="1" applyAlignment="1">
      <alignment horizontal="center" vertical="center" wrapText="1"/>
    </xf>
    <xf numFmtId="0" fontId="13" fillId="6" borderId="31" xfId="0" applyFont="1" applyFill="1" applyBorder="1" applyAlignment="1">
      <alignment horizontal="center" vertical="center" wrapText="1"/>
    </xf>
    <xf numFmtId="4" fontId="13" fillId="20" borderId="28" xfId="0" applyNumberFormat="1" applyFont="1" applyFill="1" applyBorder="1" applyAlignment="1">
      <alignment vertical="center" wrapText="1"/>
    </xf>
    <xf numFmtId="0" fontId="4" fillId="2" borderId="32" xfId="0" applyFont="1" applyFill="1" applyBorder="1" applyAlignment="1">
      <alignment horizontal="left" vertical="center" wrapText="1"/>
    </xf>
    <xf numFmtId="0" fontId="7" fillId="16" borderId="32" xfId="0" applyFont="1" applyFill="1" applyBorder="1" applyAlignment="1">
      <alignment horizontal="left" vertical="center" wrapText="1"/>
    </xf>
    <xf numFmtId="4" fontId="4" fillId="2" borderId="27" xfId="0" applyNumberFormat="1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0" fillId="0" borderId="33" xfId="0" applyBorder="1"/>
    <xf numFmtId="4" fontId="13" fillId="20" borderId="35" xfId="0" applyNumberFormat="1" applyFont="1" applyFill="1" applyBorder="1" applyAlignment="1">
      <alignment vertical="center" wrapText="1"/>
    </xf>
    <xf numFmtId="0" fontId="7" fillId="0" borderId="35" xfId="0" applyFont="1" applyBorder="1" applyAlignment="1">
      <alignment horizontal="left" vertical="center" wrapText="1"/>
    </xf>
    <xf numFmtId="0" fontId="7" fillId="16" borderId="35" xfId="0" applyFont="1" applyFill="1" applyBorder="1" applyAlignment="1">
      <alignment horizontal="left" vertical="center" wrapText="1"/>
    </xf>
    <xf numFmtId="0" fontId="9" fillId="27" borderId="6" xfId="0" applyFont="1" applyFill="1" applyBorder="1" applyAlignment="1">
      <alignment horizontal="center" vertical="center" wrapText="1"/>
    </xf>
    <xf numFmtId="0" fontId="3" fillId="28" borderId="29" xfId="0" applyFont="1" applyFill="1" applyBorder="1" applyAlignment="1">
      <alignment horizontal="center" vertical="center" wrapText="1"/>
    </xf>
    <xf numFmtId="0" fontId="3" fillId="28" borderId="26" xfId="0" applyFont="1" applyFill="1" applyBorder="1" applyAlignment="1">
      <alignment horizontal="center" vertical="center" wrapText="1"/>
    </xf>
    <xf numFmtId="0" fontId="3" fillId="28" borderId="28" xfId="0" applyFont="1" applyFill="1" applyBorder="1" applyAlignment="1">
      <alignment vertical="center" wrapText="1"/>
    </xf>
    <xf numFmtId="0" fontId="3" fillId="28" borderId="29" xfId="0" applyFont="1" applyFill="1" applyBorder="1" applyAlignment="1">
      <alignment vertical="center" wrapText="1"/>
    </xf>
    <xf numFmtId="0" fontId="9" fillId="7" borderId="27" xfId="0" applyFont="1" applyFill="1" applyBorder="1" applyAlignment="1">
      <alignment horizontal="center" vertical="center" wrapText="1"/>
    </xf>
    <xf numFmtId="4" fontId="17" fillId="12" borderId="26" xfId="0" applyNumberFormat="1" applyFont="1" applyFill="1" applyBorder="1" applyAlignment="1">
      <alignment horizontal="center" vertical="center" wrapText="1"/>
    </xf>
    <xf numFmtId="4" fontId="15" fillId="16" borderId="26" xfId="0" applyNumberFormat="1" applyFont="1" applyFill="1" applyBorder="1" applyAlignment="1">
      <alignment horizontal="center" vertical="center" wrapText="1"/>
    </xf>
    <xf numFmtId="4" fontId="7" fillId="0" borderId="27" xfId="0" applyNumberFormat="1" applyFont="1" applyBorder="1" applyAlignment="1">
      <alignment horizontal="center" vertical="center" wrapText="1"/>
    </xf>
    <xf numFmtId="0" fontId="13" fillId="12" borderId="31" xfId="0" applyFont="1" applyFill="1" applyBorder="1" applyAlignment="1">
      <alignment horizontal="center" vertical="center" wrapText="1"/>
    </xf>
    <xf numFmtId="4" fontId="4" fillId="2" borderId="32" xfId="0" applyNumberFormat="1" applyFont="1" applyFill="1" applyBorder="1" applyAlignment="1">
      <alignment horizontal="center" vertical="center" wrapText="1"/>
    </xf>
    <xf numFmtId="4" fontId="7" fillId="16" borderId="32" xfId="0" applyNumberFormat="1" applyFont="1" applyFill="1" applyBorder="1" applyAlignment="1">
      <alignment horizontal="center" vertical="center" wrapText="1"/>
    </xf>
    <xf numFmtId="4" fontId="7" fillId="0" borderId="32" xfId="0" applyNumberFormat="1" applyFont="1" applyBorder="1" applyAlignment="1">
      <alignment horizontal="center" vertical="center" wrapText="1"/>
    </xf>
    <xf numFmtId="0" fontId="9" fillId="7" borderId="32" xfId="0" applyFont="1" applyFill="1" applyBorder="1" applyAlignment="1">
      <alignment horizontal="center" vertical="center" wrapText="1"/>
    </xf>
    <xf numFmtId="0" fontId="9" fillId="27" borderId="27" xfId="0" applyFont="1" applyFill="1" applyBorder="1" applyAlignment="1">
      <alignment horizontal="center" vertical="center" wrapText="1"/>
    </xf>
    <xf numFmtId="4" fontId="4" fillId="2" borderId="26" xfId="0" applyNumberFormat="1" applyFont="1" applyFill="1" applyBorder="1" applyAlignment="1">
      <alignment horizontal="center" vertical="center" wrapText="1"/>
    </xf>
    <xf numFmtId="4" fontId="7" fillId="16" borderId="26" xfId="0" applyNumberFormat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 vertical="center" wrapText="1"/>
    </xf>
    <xf numFmtId="0" fontId="3" fillId="28" borderId="34" xfId="0" applyFont="1" applyFill="1" applyBorder="1" applyAlignment="1">
      <alignment horizontal="center" vertical="center" wrapText="1"/>
    </xf>
    <xf numFmtId="0" fontId="3" fillId="28" borderId="30" xfId="0" applyFont="1" applyFill="1" applyBorder="1" applyAlignment="1">
      <alignment horizontal="center" vertical="center" wrapText="1"/>
    </xf>
    <xf numFmtId="0" fontId="3" fillId="28" borderId="34" xfId="0" applyFont="1" applyFill="1" applyBorder="1" applyAlignment="1">
      <alignment vertical="center" wrapText="1"/>
    </xf>
    <xf numFmtId="0" fontId="3" fillId="28" borderId="36" xfId="0" applyFont="1" applyFill="1" applyBorder="1" applyAlignment="1">
      <alignment vertical="center" wrapText="1"/>
    </xf>
    <xf numFmtId="0" fontId="9" fillId="9" borderId="27" xfId="0" applyFont="1" applyFill="1" applyBorder="1" applyAlignment="1">
      <alignment horizontal="center" vertical="center" wrapText="1"/>
    </xf>
    <xf numFmtId="4" fontId="17" fillId="11" borderId="26" xfId="0" applyNumberFormat="1" applyFont="1" applyFill="1" applyBorder="1" applyAlignment="1">
      <alignment horizontal="center" vertical="center" wrapText="1"/>
    </xf>
    <xf numFmtId="0" fontId="13" fillId="11" borderId="31" xfId="0" applyFont="1" applyFill="1" applyBorder="1" applyAlignment="1">
      <alignment horizontal="center" vertical="center" wrapText="1"/>
    </xf>
    <xf numFmtId="0" fontId="7" fillId="19" borderId="32" xfId="0" applyFont="1" applyFill="1" applyBorder="1" applyAlignment="1">
      <alignment horizontal="left" vertical="center" wrapText="1"/>
    </xf>
    <xf numFmtId="0" fontId="13" fillId="11" borderId="26" xfId="0" applyFont="1" applyFill="1" applyBorder="1" applyAlignment="1">
      <alignment horizontal="center" vertical="center" wrapText="1"/>
    </xf>
    <xf numFmtId="0" fontId="9" fillId="9" borderId="32" xfId="0" applyFont="1" applyFill="1" applyBorder="1" applyAlignment="1">
      <alignment horizontal="center" vertical="center" wrapText="1"/>
    </xf>
    <xf numFmtId="4" fontId="4" fillId="2" borderId="32" xfId="0" applyNumberFormat="1" applyFont="1" applyFill="1" applyBorder="1" applyAlignment="1">
      <alignment horizontal="left" vertical="center" wrapText="1"/>
    </xf>
    <xf numFmtId="4" fontId="15" fillId="16" borderId="32" xfId="0" applyNumberFormat="1" applyFont="1" applyFill="1" applyBorder="1" applyAlignment="1">
      <alignment horizontal="center" vertical="center" wrapText="1"/>
    </xf>
    <xf numFmtId="4" fontId="4" fillId="2" borderId="30" xfId="0" applyNumberFormat="1" applyFont="1" applyFill="1" applyBorder="1" applyAlignment="1">
      <alignment horizontal="center" vertical="center" wrapText="1"/>
    </xf>
    <xf numFmtId="4" fontId="7" fillId="16" borderId="30" xfId="0" applyNumberFormat="1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left" vertical="center" wrapText="1"/>
    </xf>
    <xf numFmtId="0" fontId="3" fillId="26" borderId="4" xfId="0" applyFont="1" applyFill="1" applyBorder="1" applyAlignment="1">
      <alignment horizontal="center" vertical="center" wrapText="1"/>
    </xf>
    <xf numFmtId="0" fontId="3" fillId="28" borderId="27" xfId="0" applyFont="1" applyFill="1" applyBorder="1" applyAlignment="1">
      <alignment horizontal="center" vertical="center" wrapText="1"/>
    </xf>
    <xf numFmtId="0" fontId="3" fillId="28" borderId="39" xfId="0" applyFont="1" applyFill="1" applyBorder="1" applyAlignment="1">
      <alignment vertical="center" wrapText="1"/>
    </xf>
    <xf numFmtId="0" fontId="3" fillId="28" borderId="38" xfId="0" applyFont="1" applyFill="1" applyBorder="1" applyAlignment="1">
      <alignment vertical="center" wrapText="1"/>
    </xf>
    <xf numFmtId="0" fontId="9" fillId="4" borderId="27" xfId="0" applyFont="1" applyFill="1" applyBorder="1" applyAlignment="1">
      <alignment horizontal="center" vertical="center" wrapText="1"/>
    </xf>
    <xf numFmtId="0" fontId="13" fillId="13" borderId="31" xfId="0" applyFont="1" applyFill="1" applyBorder="1" applyAlignment="1">
      <alignment horizontal="center" vertical="center" wrapText="1"/>
    </xf>
    <xf numFmtId="4" fontId="17" fillId="13" borderId="26" xfId="0" applyNumberFormat="1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7" fillId="16" borderId="30" xfId="0" applyFont="1" applyFill="1" applyBorder="1" applyAlignment="1">
      <alignment horizontal="left" vertical="center" wrapText="1"/>
    </xf>
    <xf numFmtId="0" fontId="13" fillId="10" borderId="31" xfId="0" applyFont="1" applyFill="1" applyBorder="1" applyAlignment="1">
      <alignment horizontal="center" vertical="center" wrapText="1"/>
    </xf>
    <xf numFmtId="0" fontId="28" fillId="19" borderId="6" xfId="0" applyFont="1" applyFill="1" applyBorder="1" applyAlignment="1">
      <alignment horizontal="center" vertical="center" wrapText="1"/>
    </xf>
    <xf numFmtId="166" fontId="7" fillId="18" borderId="6" xfId="0" applyNumberFormat="1" applyFont="1" applyFill="1" applyBorder="1" applyAlignment="1">
      <alignment horizontal="center" vertical="center" wrapText="1"/>
    </xf>
    <xf numFmtId="166" fontId="7" fillId="19" borderId="6" xfId="0" applyNumberFormat="1" applyFont="1" applyFill="1" applyBorder="1" applyAlignment="1">
      <alignment horizontal="center" vertical="center" wrapText="1"/>
    </xf>
    <xf numFmtId="44" fontId="7" fillId="19" borderId="6" xfId="0" applyNumberFormat="1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9" fontId="7" fillId="0" borderId="6" xfId="4" applyFont="1" applyFill="1" applyBorder="1" applyAlignment="1">
      <alignment horizontal="left" vertical="center" wrapText="1"/>
    </xf>
    <xf numFmtId="0" fontId="7" fillId="0" borderId="6" xfId="4" applyNumberFormat="1" applyFont="1" applyFill="1" applyBorder="1" applyAlignment="1">
      <alignment horizontal="left" vertical="center" wrapText="1"/>
    </xf>
    <xf numFmtId="0" fontId="7" fillId="18" borderId="6" xfId="4" applyNumberFormat="1" applyFont="1" applyFill="1" applyBorder="1" applyAlignment="1">
      <alignment horizontal="left" vertical="center" wrapText="1"/>
    </xf>
    <xf numFmtId="165" fontId="7" fillId="19" borderId="6" xfId="0" applyNumberFormat="1" applyFont="1" applyFill="1" applyBorder="1" applyAlignment="1">
      <alignment horizontal="left" vertical="center" wrapText="1"/>
    </xf>
    <xf numFmtId="0" fontId="7" fillId="19" borderId="6" xfId="4" applyNumberFormat="1" applyFont="1" applyFill="1" applyBorder="1" applyAlignment="1">
      <alignment horizontal="left" vertical="center" wrapText="1"/>
    </xf>
    <xf numFmtId="4" fontId="7" fillId="0" borderId="3" xfId="0" applyNumberFormat="1" applyFont="1" applyBorder="1" applyAlignment="1">
      <alignment horizontal="center" vertical="center" wrapText="1"/>
    </xf>
    <xf numFmtId="4" fontId="7" fillId="18" borderId="6" xfId="0" applyNumberFormat="1" applyFont="1" applyFill="1" applyBorder="1" applyAlignment="1">
      <alignment horizontal="center" vertical="center" wrapText="1"/>
    </xf>
    <xf numFmtId="4" fontId="36" fillId="18" borderId="6" xfId="0" applyNumberFormat="1" applyFont="1" applyFill="1" applyBorder="1" applyAlignment="1">
      <alignment horizontal="center" vertical="center" wrapText="1"/>
    </xf>
    <xf numFmtId="2" fontId="7" fillId="18" borderId="6" xfId="0" applyNumberFormat="1" applyFont="1" applyFill="1" applyBorder="1" applyAlignment="1">
      <alignment horizontal="center" vertical="center" wrapText="1"/>
    </xf>
    <xf numFmtId="4" fontId="4" fillId="2" borderId="3" xfId="0" applyNumberFormat="1" applyFont="1" applyFill="1" applyBorder="1" applyAlignment="1">
      <alignment horizontal="center" vertical="center" wrapText="1"/>
    </xf>
    <xf numFmtId="4" fontId="7" fillId="16" borderId="3" xfId="0" applyNumberFormat="1" applyFont="1" applyFill="1" applyBorder="1" applyAlignment="1">
      <alignment horizontal="center" vertical="center" wrapText="1"/>
    </xf>
    <xf numFmtId="4" fontId="36" fillId="19" borderId="6" xfId="0" applyNumberFormat="1" applyFont="1" applyFill="1" applyBorder="1" applyAlignment="1">
      <alignment horizontal="center" vertical="center" wrapText="1"/>
    </xf>
    <xf numFmtId="44" fontId="7" fillId="19" borderId="1" xfId="0" applyNumberFormat="1" applyFont="1" applyFill="1" applyBorder="1" applyAlignment="1">
      <alignment horizontal="left" vertical="center" wrapText="1"/>
    </xf>
    <xf numFmtId="0" fontId="7" fillId="18" borderId="3" xfId="0" applyFont="1" applyFill="1" applyBorder="1" applyAlignment="1">
      <alignment horizontal="left" vertical="center" wrapText="1"/>
    </xf>
    <xf numFmtId="0" fontId="25" fillId="0" borderId="27" xfId="0" applyFont="1" applyBorder="1" applyAlignment="1">
      <alignment horizontal="left" vertical="center" wrapText="1"/>
    </xf>
    <xf numFmtId="0" fontId="7" fillId="18" borderId="3" xfId="0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vertical="center"/>
    </xf>
    <xf numFmtId="0" fontId="3" fillId="29" borderId="41" xfId="0" applyFont="1" applyFill="1" applyBorder="1" applyAlignment="1">
      <alignment horizontal="center" vertical="center" wrapText="1"/>
    </xf>
    <xf numFmtId="0" fontId="3" fillId="29" borderId="1" xfId="0" applyFont="1" applyFill="1" applyBorder="1" applyAlignment="1">
      <alignment horizontal="center" vertical="center" wrapText="1"/>
    </xf>
    <xf numFmtId="0" fontId="3" fillId="29" borderId="43" xfId="0" applyFont="1" applyFill="1" applyBorder="1" applyAlignment="1">
      <alignment horizontal="center" vertical="center" wrapText="1"/>
    </xf>
    <xf numFmtId="4" fontId="4" fillId="2" borderId="48" xfId="0" applyNumberFormat="1" applyFont="1" applyFill="1" applyBorder="1" applyAlignment="1">
      <alignment horizontal="left" vertical="center" wrapText="1"/>
    </xf>
    <xf numFmtId="4" fontId="4" fillId="2" borderId="43" xfId="0" applyNumberFormat="1" applyFont="1" applyFill="1" applyBorder="1" applyAlignment="1">
      <alignment horizontal="left" vertical="center" wrapText="1"/>
    </xf>
    <xf numFmtId="4" fontId="4" fillId="16" borderId="48" xfId="0" applyNumberFormat="1" applyFont="1" applyFill="1" applyBorder="1" applyAlignment="1">
      <alignment horizontal="center" vertical="center" wrapText="1"/>
    </xf>
    <xf numFmtId="4" fontId="4" fillId="16" borderId="3" xfId="0" applyNumberFormat="1" applyFont="1" applyFill="1" applyBorder="1" applyAlignment="1">
      <alignment horizontal="center" vertical="center" wrapText="1"/>
    </xf>
    <xf numFmtId="4" fontId="4" fillId="16" borderId="42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/>
    </xf>
    <xf numFmtId="0" fontId="6" fillId="3" borderId="21" xfId="0" applyFont="1" applyFill="1" applyBorder="1" applyAlignment="1">
      <alignment vertical="center"/>
    </xf>
    <xf numFmtId="0" fontId="6" fillId="3" borderId="19" xfId="0" applyFont="1" applyFill="1" applyBorder="1" applyAlignment="1">
      <alignment vertical="center"/>
    </xf>
    <xf numFmtId="0" fontId="8" fillId="14" borderId="2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8" fillId="14" borderId="21" xfId="0" applyFont="1" applyFill="1" applyBorder="1" applyAlignment="1">
      <alignment vertical="center" wrapText="1"/>
    </xf>
    <xf numFmtId="0" fontId="8" fillId="0" borderId="21" xfId="0" applyFont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16" fillId="0" borderId="18" xfId="0" applyFont="1" applyBorder="1"/>
    <xf numFmtId="0" fontId="38" fillId="0" borderId="18" xfId="0" applyFont="1" applyBorder="1" applyAlignment="1">
      <alignment vertical="center" wrapText="1"/>
    </xf>
    <xf numFmtId="0" fontId="37" fillId="0" borderId="18" xfId="0" applyFont="1" applyBorder="1" applyAlignment="1">
      <alignment horizontal="center"/>
    </xf>
    <xf numFmtId="0" fontId="38" fillId="0" borderId="18" xfId="0" applyFont="1" applyBorder="1" applyAlignment="1">
      <alignment vertical="center"/>
    </xf>
    <xf numFmtId="0" fontId="0" fillId="0" borderId="18" xfId="0" quotePrefix="1" applyBorder="1"/>
    <xf numFmtId="0" fontId="16" fillId="0" borderId="0" xfId="0" applyFont="1"/>
    <xf numFmtId="0" fontId="3" fillId="28" borderId="50" xfId="0" applyFont="1" applyFill="1" applyBorder="1" applyAlignment="1">
      <alignment horizontal="center" vertical="center" wrapText="1"/>
    </xf>
    <xf numFmtId="4" fontId="20" fillId="5" borderId="0" xfId="0" applyNumberFormat="1" applyFont="1" applyFill="1" applyAlignment="1">
      <alignment horizontal="center" vertical="center" wrapText="1"/>
    </xf>
    <xf numFmtId="0" fontId="18" fillId="2" borderId="6" xfId="0" applyFont="1" applyFill="1" applyBorder="1" applyAlignment="1">
      <alignment horizontal="left" vertical="center" wrapText="1"/>
    </xf>
    <xf numFmtId="0" fontId="34" fillId="2" borderId="6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center" vertical="center" wrapText="1"/>
    </xf>
    <xf numFmtId="0" fontId="9" fillId="17" borderId="2" xfId="0" applyFont="1" applyFill="1" applyBorder="1" applyAlignment="1">
      <alignment horizontal="center" vertical="center" wrapText="1"/>
    </xf>
    <xf numFmtId="0" fontId="9" fillId="17" borderId="3" xfId="0" applyFont="1" applyFill="1" applyBorder="1" applyAlignment="1">
      <alignment horizontal="center" vertical="center" wrapText="1"/>
    </xf>
    <xf numFmtId="0" fontId="9" fillId="17" borderId="31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7" borderId="31" xfId="0" applyFont="1" applyFill="1" applyBorder="1" applyAlignment="1">
      <alignment horizontal="center" vertical="center" wrapText="1"/>
    </xf>
    <xf numFmtId="0" fontId="9" fillId="17" borderId="2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9" fillId="17" borderId="13" xfId="0" applyFont="1" applyFill="1" applyBorder="1" applyAlignment="1">
      <alignment horizontal="center" vertical="center" wrapText="1"/>
    </xf>
    <xf numFmtId="0" fontId="9" fillId="17" borderId="14" xfId="0" applyFont="1" applyFill="1" applyBorder="1" applyAlignment="1">
      <alignment horizontal="center" vertical="center" wrapText="1"/>
    </xf>
    <xf numFmtId="0" fontId="9" fillId="17" borderId="28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right" vertical="center"/>
    </xf>
    <xf numFmtId="0" fontId="16" fillId="0" borderId="23" xfId="0" applyFont="1" applyBorder="1" applyAlignment="1">
      <alignment horizontal="right" vertical="center"/>
    </xf>
    <xf numFmtId="0" fontId="3" fillId="7" borderId="31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31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3" fillId="26" borderId="11" xfId="0" applyFont="1" applyFill="1" applyBorder="1" applyAlignment="1">
      <alignment horizontal="center" vertical="center" wrapText="1"/>
    </xf>
    <xf numFmtId="0" fontId="3" fillId="26" borderId="1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9" borderId="3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9" fillId="9" borderId="26" xfId="0" applyFont="1" applyFill="1" applyBorder="1" applyAlignment="1">
      <alignment horizontal="center" vertical="center" wrapText="1"/>
    </xf>
    <xf numFmtId="0" fontId="3" fillId="9" borderId="3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/>
    </xf>
    <xf numFmtId="0" fontId="3" fillId="26" borderId="4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8" borderId="31" xfId="0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left" vertical="center"/>
    </xf>
    <xf numFmtId="0" fontId="9" fillId="8" borderId="26" xfId="0" applyFont="1" applyFill="1" applyBorder="1" applyAlignment="1">
      <alignment horizontal="center" vertical="center" wrapText="1"/>
    </xf>
    <xf numFmtId="0" fontId="3" fillId="8" borderId="31" xfId="0" applyFont="1" applyFill="1" applyBorder="1" applyAlignment="1">
      <alignment horizontal="center" vertical="center" wrapText="1"/>
    </xf>
    <xf numFmtId="0" fontId="3" fillId="8" borderId="40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0" fontId="3" fillId="28" borderId="51" xfId="0" applyFont="1" applyFill="1" applyBorder="1" applyAlignment="1">
      <alignment horizontal="center" vertical="center" wrapText="1"/>
    </xf>
    <xf numFmtId="0" fontId="3" fillId="28" borderId="52" xfId="0" applyFont="1" applyFill="1" applyBorder="1" applyAlignment="1">
      <alignment horizontal="center" vertical="center" wrapText="1"/>
    </xf>
    <xf numFmtId="4" fontId="17" fillId="30" borderId="44" xfId="0" applyNumberFormat="1" applyFont="1" applyFill="1" applyBorder="1" applyAlignment="1">
      <alignment horizontal="center" vertical="center" wrapText="1"/>
    </xf>
    <xf numFmtId="4" fontId="17" fillId="30" borderId="14" xfId="0" applyNumberFormat="1" applyFont="1" applyFill="1" applyBorder="1" applyAlignment="1">
      <alignment horizontal="center" vertical="center" wrapText="1"/>
    </xf>
    <xf numFmtId="4" fontId="17" fillId="30" borderId="45" xfId="0" applyNumberFormat="1" applyFont="1" applyFill="1" applyBorder="1" applyAlignment="1">
      <alignment horizontal="center" vertical="center" wrapText="1"/>
    </xf>
    <xf numFmtId="4" fontId="17" fillId="30" borderId="46" xfId="0" applyNumberFormat="1" applyFont="1" applyFill="1" applyBorder="1" applyAlignment="1">
      <alignment horizontal="center" vertical="center" wrapText="1"/>
    </xf>
    <xf numFmtId="4" fontId="17" fillId="30" borderId="4" xfId="0" applyNumberFormat="1" applyFont="1" applyFill="1" applyBorder="1" applyAlignment="1">
      <alignment horizontal="center" vertical="center" wrapText="1"/>
    </xf>
    <xf numFmtId="4" fontId="17" fillId="30" borderId="47" xfId="0" applyNumberFormat="1" applyFont="1" applyFill="1" applyBorder="1" applyAlignment="1">
      <alignment horizontal="center" vertical="center" wrapText="1"/>
    </xf>
    <xf numFmtId="0" fontId="3" fillId="29" borderId="41" xfId="0" applyFont="1" applyFill="1" applyBorder="1" applyAlignment="1">
      <alignment horizontal="center" vertical="center" wrapText="1"/>
    </xf>
    <xf numFmtId="0" fontId="3" fillId="29" borderId="2" xfId="0" applyFont="1" applyFill="1" applyBorder="1" applyAlignment="1">
      <alignment horizontal="center" vertical="center" wrapText="1"/>
    </xf>
    <xf numFmtId="0" fontId="3" fillId="29" borderId="4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5">
    <cellStyle name="Moeda" xfId="2" builtinId="4"/>
    <cellStyle name="Normal" xfId="0" builtinId="0"/>
    <cellStyle name="Normal 2" xfId="1" xr:uid="{6DF32AF2-36B0-4361-9845-B22927EEF296}"/>
    <cellStyle name="Normal 3" xfId="3" xr:uid="{02D0F4AE-37DD-4EB0-95D4-66B43F1DFE99}"/>
    <cellStyle name="Porcentagem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28575</xdr:rowOff>
    </xdr:from>
    <xdr:ext cx="1828801" cy="473588"/>
    <xdr:pic>
      <xdr:nvPicPr>
        <xdr:cNvPr id="2" name="Imagem 1">
          <a:extLst>
            <a:ext uri="{FF2B5EF4-FFF2-40B4-BE49-F238E27FC236}">
              <a16:creationId xmlns:a16="http://schemas.microsoft.com/office/drawing/2014/main" id="{8916C1DB-9F7D-4B9B-A6AB-6D7C7F0A8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8575"/>
          <a:ext cx="1828801" cy="473588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214</xdr:row>
      <xdr:rowOff>0</xdr:rowOff>
    </xdr:from>
    <xdr:to>
      <xdr:col>0</xdr:col>
      <xdr:colOff>5657143</xdr:colOff>
      <xdr:row>239</xdr:row>
      <xdr:rowOff>113780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087DF5A-A228-8740-F99B-A67BC27A1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347650"/>
          <a:ext cx="5657143" cy="41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5323809</xdr:colOff>
      <xdr:row>264</xdr:row>
      <xdr:rowOff>18582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1E0DBA7B-54D0-0C45-F69E-143D94E41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719625"/>
          <a:ext cx="5323809" cy="3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265</xdr:row>
      <xdr:rowOff>142859</xdr:rowOff>
    </xdr:from>
    <xdr:to>
      <xdr:col>1</xdr:col>
      <xdr:colOff>1209674</xdr:colOff>
      <xdr:row>290</xdr:row>
      <xdr:rowOff>99322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B3401533-AB17-4131-E8DF-B20BF2B38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1760081" y="44988603"/>
          <a:ext cx="4004588" cy="7524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485776</xdr:colOff>
      <xdr:row>0</xdr:row>
      <xdr:rowOff>502163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828801" cy="4735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533401</xdr:colOff>
      <xdr:row>0</xdr:row>
      <xdr:rowOff>502163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828801" cy="4735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28575</xdr:rowOff>
    </xdr:from>
    <xdr:to>
      <xdr:col>3</xdr:col>
      <xdr:colOff>533401</xdr:colOff>
      <xdr:row>0</xdr:row>
      <xdr:rowOff>502163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828801" cy="4735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533401</xdr:colOff>
      <xdr:row>0</xdr:row>
      <xdr:rowOff>502163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828801" cy="4735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533401</xdr:colOff>
      <xdr:row>0</xdr:row>
      <xdr:rowOff>502163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828801" cy="47358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28575</xdr:rowOff>
    </xdr:from>
    <xdr:to>
      <xdr:col>3</xdr:col>
      <xdr:colOff>533401</xdr:colOff>
      <xdr:row>0</xdr:row>
      <xdr:rowOff>502163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88895B-9235-4EDD-B300-3AF66A9FA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828801" cy="473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533401</xdr:colOff>
      <xdr:row>0</xdr:row>
      <xdr:rowOff>502163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B3A3A73-1B93-4891-8A48-DC1581B40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828801" cy="47358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533401</xdr:colOff>
      <xdr:row>0</xdr:row>
      <xdr:rowOff>502163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8D5EFEE-9696-4B6F-A105-7035CC31A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828801" cy="4735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lanaltopr-my.sharepoint.com/personal/alisson_nascimento_presidencia_gov_br/Documents/2024/PLANILHA%20M&#195;E/RODOVIAS/Planilha%20de%20Monitoramento_PPI_2024_16_01_24_PPI_R11.xlsx" TargetMode="External"/><Relationship Id="rId1" Type="http://schemas.openxmlformats.org/officeDocument/2006/relationships/externalLinkPath" Target="/personal/alisson_nascimento_presidencia_gov_br/Documents/2024/PLANILHA%20M&#195;E/RODOVIAS/Planilha%20de%20Monitoramento_PPI_2024_16_01_24_PPI_R1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lanaltopr-my.sharepoint.com/personal/alisson_nascimento_presidencia_gov_br/Documents/2024/PLANILHA%20M&#195;E/NUCLEO%20INTEGRADO/Planilha%20Monitoramento%20de%20Riscos_Modelo_RODOVI&#193;RIO.xlsx" TargetMode="External"/><Relationship Id="rId1" Type="http://schemas.openxmlformats.org/officeDocument/2006/relationships/externalLinkPath" Target="/personal/alisson_nascimento_presidencia_gov_br/Documents/2024/PLANILHA%20M&#195;E/NUCLEO%20INTEGRADO/Planilha%20Monitoramento%20de%20Riscos_Modelo_RODOVI&#193;RI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lanaltopr-my.sharepoint.com/personal/alisson_nascimento_presidencia_gov_br/Documents/2024/PLANILHA%20M&#195;E/RODOVIAS/Planilha%20Monitoramento_PPI_2023_09_01_24_PPI_R10.xlsx" TargetMode="External"/><Relationship Id="rId1" Type="http://schemas.openxmlformats.org/officeDocument/2006/relationships/externalLinkPath" Target="/personal/alisson_nascimento_presidencia_gov_br/Documents/2024/PLANILHA%20M&#195;E/RODOVIAS/Planilha%20Monitoramento_PPI_2023_09_01_24_PPI_R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ÇÕES (1)"/>
      <sheetName val="PER (1)"/>
      <sheetName val="PLAN_EXEC ATÉ ANO ANTERIOR (22)"/>
      <sheetName val="META(1) 2023"/>
      <sheetName val="EXECUTADO ATUAL (pendências 22)"/>
      <sheetName val="À EXECUTAR (1)"/>
      <sheetName val="META(2024)"/>
      <sheetName val="iNEXECUTADO (pendências até 23)"/>
      <sheetName val="À EXECUTAR (2025 DIANTE)"/>
      <sheetName val="LISTA AUXILIAR"/>
      <sheetName val="AUXILIAR"/>
      <sheetName val="RESUMO - Não Preencher"/>
      <sheetName val="OUTROS"/>
      <sheetName val="INSTRUCÕ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Executor NÃO apresentou Projeto Executivo</v>
          </cell>
          <cell r="B5" t="str">
            <v>Ausência de licenças/autorizações ambientais para o empreendimento</v>
          </cell>
          <cell r="C5" t="str">
            <v>Declaração de Utilidade Pública vencidas ou próximas de vencer</v>
          </cell>
          <cell r="D5" t="str">
            <v>Interferência com Rede Elétrica</v>
          </cell>
          <cell r="E5" t="str">
            <v>Acórdão do TCU</v>
          </cell>
          <cell r="F5" t="str">
            <v>Em observações</v>
          </cell>
        </row>
        <row r="6">
          <cell r="A6" t="str">
            <v>Em ANÁLISE Projeto Executivo pelo proponente</v>
          </cell>
          <cell r="B6" t="str">
            <v>Ausência de licenças/autorizações ambientais para as áreas de uso</v>
          </cell>
          <cell r="C6" t="str">
            <v>Judicialização dos processos de desapropriação</v>
          </cell>
          <cell r="D6" t="str">
            <v>Interferência com Redes de Esgoto</v>
          </cell>
          <cell r="E6" t="str">
            <v>Em processo de Relicitação</v>
          </cell>
        </row>
        <row r="7">
          <cell r="A7" t="str">
            <v>Projeto Executivo NÃO aprovado pelo Proponente</v>
          </cell>
          <cell r="B7" t="str">
            <v>Descumprimento de condicionantes ambientais</v>
          </cell>
          <cell r="C7" t="str">
            <v>Morosidade por parte dos órgãos responsáveis pela resolução dos entraves</v>
          </cell>
          <cell r="D7" t="str">
            <v>Interferência com Redes de Gás</v>
          </cell>
          <cell r="E7" t="str">
            <v>Pedido Reequilibrio Econômico-Financeiro - REF</v>
          </cell>
        </row>
        <row r="8">
          <cell r="A8" t="str">
            <v>Projeto Executivo em REVISÃO pelo Executor</v>
          </cell>
          <cell r="B8" t="str">
            <v>Programas ambientais sem execução</v>
          </cell>
          <cell r="C8" t="str">
            <v>Cadastros desatualizados</v>
          </cell>
          <cell r="D8" t="str">
            <v>Interferência com Linhas Férreas</v>
          </cell>
          <cell r="E8" t="str">
            <v>Pedido Revisão de Projeto em Fase de Obra - RPFO</v>
          </cell>
        </row>
        <row r="9">
          <cell r="A9" t="str">
            <v>Projeto Executivo APROVADO pelo Proponente</v>
          </cell>
          <cell r="B9" t="str">
            <v>Descumprimento de exigências dos órgãos ambientais e intervenientes</v>
          </cell>
          <cell r="C9" t="str">
            <v>Falta de Estudos e levantamentos prévios de áreas a serem desapropriadas</v>
          </cell>
          <cell r="D9" t="str">
            <v>Interferências não previstas em Projetos Desatualizados</v>
          </cell>
          <cell r="E9" t="str">
            <v>Firmado TAC</v>
          </cell>
        </row>
        <row r="10">
          <cell r="A10" t="str">
            <v>Projeto Executivo DEFICIENTE</v>
          </cell>
          <cell r="B10" t="str">
            <v>Descumprimento de exigências de órgãos de controle</v>
          </cell>
          <cell r="C10" t="str">
            <v>Ainda não foram iniciados os cadastros</v>
          </cell>
          <cell r="D10" t="str">
            <v>Judicialização dos processos</v>
          </cell>
          <cell r="E10" t="str">
            <v>Não existem pendências administrativas</v>
          </cell>
        </row>
        <row r="11">
          <cell r="A11" t="str">
            <v>DESATUALIZAÇÃO do Projeto executivo em função do tempo decorrido</v>
          </cell>
          <cell r="B11" t="str">
            <v>Medidas de proteção e recuperação ambiental previstas no projeto de engenharia não executadas</v>
          </cell>
          <cell r="C11" t="str">
            <v>Em Processo de Audiência de Conciliação</v>
          </cell>
          <cell r="D11" t="str">
            <v>Morosidade por parte dos órgãos responsáveis pela resolução dos entraves</v>
          </cell>
          <cell r="E11" t="str">
            <v>Aplicado Fator D</v>
          </cell>
        </row>
        <row r="12">
          <cell r="A12" t="str">
            <v>Fato relevante depois da elaboração do projeto executivo decorrente de CASO FORTUITO ou FORÇA MAIOR</v>
          </cell>
          <cell r="B12" t="str">
            <v>RNC não solucionados</v>
          </cell>
          <cell r="C12" t="str">
            <v>Não Existe Pendência de Desapropriação</v>
          </cell>
          <cell r="D12" t="str">
            <v>OUTROS</v>
          </cell>
          <cell r="E12" t="str">
            <v>OUTROS</v>
          </cell>
        </row>
        <row r="13">
          <cell r="A13" t="str">
            <v>OUTROS</v>
          </cell>
          <cell r="B13" t="str">
            <v>Ausência de ASV</v>
          </cell>
          <cell r="C13" t="str">
            <v>OUTROS</v>
          </cell>
        </row>
        <row r="14">
          <cell r="B14" t="str">
            <v>Interferência com comunidades Quilombolas</v>
          </cell>
        </row>
        <row r="15">
          <cell r="B15" t="str">
            <v>Não existe pendência ambiental</v>
          </cell>
        </row>
        <row r="16">
          <cell r="B16" t="str">
            <v>OUTROS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SCOS AMBIENTAIS"/>
      <sheetName val="AUXILIAR"/>
      <sheetName val="LISTA AUXILIAR"/>
    </sheetNames>
    <sheetDataSet>
      <sheetData sheetId="0"/>
      <sheetData sheetId="1">
        <row r="23">
          <cell r="F23" t="str">
            <v>Interferência com Rede Elétrica</v>
          </cell>
        </row>
        <row r="24">
          <cell r="F24" t="str">
            <v>Interferência com Redes de Esgoto</v>
          </cell>
        </row>
        <row r="25">
          <cell r="F25" t="str">
            <v>Interferência com Redes de Gás</v>
          </cell>
        </row>
        <row r="26">
          <cell r="F26" t="str">
            <v>Interferência com Linhas Férreas</v>
          </cell>
        </row>
        <row r="27">
          <cell r="F27" t="str">
            <v>Interferências não previstas em Projetos Desatualizados</v>
          </cell>
        </row>
        <row r="28">
          <cell r="F28" t="str">
            <v>Judicialização dos processos</v>
          </cell>
        </row>
        <row r="29">
          <cell r="F29" t="str">
            <v>Morosidade por parte dos órgãos responsáveis pela resolução dos entraves</v>
          </cell>
        </row>
        <row r="30">
          <cell r="F30" t="str">
            <v>OUTROS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ÇÕES (1)"/>
      <sheetName val="PER (1)"/>
      <sheetName val="PLAN_EXEC ATÉ ANO ANTERIOR (22)"/>
      <sheetName val="META(1) 2023"/>
      <sheetName val="EXECUTADO ATUAL (pendências 22)"/>
      <sheetName val="À EXECUTAR (1)"/>
      <sheetName val="iNEXECUTADO (pendências até 23)"/>
      <sheetName val="META(2024)"/>
      <sheetName val="À EXECUTAR (2025 DIANTE)"/>
      <sheetName val="RESUMO - Não Preencher"/>
      <sheetName val="RISCOS - Não Preencher"/>
      <sheetName val="INVESTIMENTOS - Não Preencher"/>
      <sheetName val="AUXILIAR"/>
      <sheetName val="MODELO INICIAL - Não Preencher"/>
      <sheetName val="OUT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0">
          <cell r="B50">
            <v>3000000</v>
          </cell>
        </row>
      </sheetData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isson Jobim Pereira Nascimento" id="{301C5B3F-6FC0-4F84-AF85-634639713B45}" userId="S::alisson.nascimento@presidencia.gov.br::695bbba7-af20-4ec5-b3d3-8d3621e1ed64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3-07-20T17:52:21.10" personId="{301C5B3F-6FC0-4F84-AF85-634639713B45}" id="{44C94786-C803-4C7E-946A-AD603050CC7F}">
    <text>O número 1 nesta célula é para quantificar o número total de concessões.</text>
  </threadedComment>
  <threadedComment ref="O7" dT="2023-07-04T20:33:19.55" personId="{301C5B3F-6FC0-4F84-AF85-634639713B45}" id="{9C1340EF-DE6E-4BCB-BB44-3F55F16E33F6}">
    <text xml:space="preserve">Pegar o Trecho no PER
</text>
  </threadedComment>
  <threadedComment ref="D9" dT="2023-07-20T17:52:21.10" personId="{301C5B3F-6FC0-4F84-AF85-634639713B45}" id="{B840DCFC-74CC-4C64-8029-85CE58016486}">
    <text>O número 1 nesta célula é para quantificar o número total de concessões.</text>
  </threadedComment>
  <threadedComment ref="D11" dT="2023-07-20T17:52:21.10" personId="{301C5B3F-6FC0-4F84-AF85-634639713B45}" id="{02434542-BF3B-4002-88C2-18B27E4B5D55}">
    <text>O número 1 nesta célula é para quantificar o número total de concessões.</text>
  </threadedComment>
  <threadedComment ref="D13" dT="2023-07-20T17:52:21.10" personId="{301C5B3F-6FC0-4F84-AF85-634639713B45}" id="{529BAB5A-E86A-45EC-8D2C-1F5A6E9439CB}">
    <text>O número 1 nesta célula é para quantificar o número total de concessões.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Z7" dT="2023-07-26T19:07:57.97" personId="{301C5B3F-6FC0-4F84-AF85-634639713B45}" id="{F5776AF4-B44B-4D26-8221-B1C24A0EB37F}">
    <text xml:space="preserve">FOI COLOCADO NA FORMULA O SOMATÓRIO DO PÓS 26 E DEPOIS O SOMATÓRIO DOS OUTROS ANOS
</text>
  </threadedComment>
  <threadedComment ref="CR7" dT="2023-07-26T19:07:57.97" personId="{301C5B3F-6FC0-4F84-AF85-634639713B45}" id="{ED7CD672-88A5-480A-ACF9-14383D4FB514}">
    <text xml:space="preserve">FOI COLOCADO NA FORMULA O SOMATÓRIO DO PÓS 26 E DEPOIS O SOMATÓRIO DOS OUTROS ANOS
</text>
  </threadedComment>
  <threadedComment ref="EJ7" dT="2023-07-26T19:07:57.97" personId="{301C5B3F-6FC0-4F84-AF85-634639713B45}" id="{C07F4DA2-291A-4FBF-96F6-2CA4415FFD5D}">
    <text xml:space="preserve">FOI COLOCADO NA FORMULA O SOMATÓRIO DO PÓS 26 E DEPOIS O SOMATÓRIO DOS OUTROS ANOS
</text>
  </threadedComment>
  <threadedComment ref="GB7" dT="2023-07-26T19:07:57.97" personId="{301C5B3F-6FC0-4F84-AF85-634639713B45}" id="{8CB4761E-7D18-4763-A902-27A5838EDB29}">
    <text xml:space="preserve">FOI COLOCADO NA FORMULA O SOMATÓRIO DO PÓS 26 E DEPOIS O SOMATÓRIO DOS OUTROS ANOS
</text>
  </threadedComment>
  <threadedComment ref="HT7" dT="2023-07-26T19:07:57.97" personId="{301C5B3F-6FC0-4F84-AF85-634639713B45}" id="{49B68818-F1B8-405E-87FE-30F5F288299A}">
    <text xml:space="preserve">FOI COLOCADO NA FORMULA O SOMATÓRIO DO PÓS 26 E DEPOIS O SOMATÓRIO DOS OUTROS ANOS
</text>
  </threadedComment>
  <threadedComment ref="JL7" dT="2023-07-26T19:07:57.97" personId="{301C5B3F-6FC0-4F84-AF85-634639713B45}" id="{A05EF370-C115-4FB0-8A5B-9783CCF3F44A}">
    <text xml:space="preserve">FOI COLOCADO NA FORMULA O SOMATÓRIO DO PÓS 26 E DEPOIS O SOMATÓRIO DOS OUTROS ANOS
</text>
  </threadedComment>
  <threadedComment ref="C9" dT="2023-07-20T17:36:38.00" personId="{301C5B3F-6FC0-4F84-AF85-634639713B45}" id="{7C80FA32-F670-497F-B2EB-754B81B765F0}">
    <text xml:space="preserve">O número 1 neste campo quer dizer que tem linha preenchida inicando serviço. Quano 1 tem preenchido, quando zero não tem nada.
</text>
  </threadedComment>
  <threadedComment ref="C10" dT="2023-07-20T17:36:38.00" personId="{301C5B3F-6FC0-4F84-AF85-634639713B45}" id="{CC73AEF2-AB30-4691-B628-E527058971B0}">
    <text xml:space="preserve">O número 1 neste campo quer dizer que tem linha preenchida inicando serviço. Quano 1 tem preenchido, quando zero não tem nada.
</text>
  </threadedComment>
  <threadedComment ref="C11" dT="2023-07-20T17:36:38.00" personId="{301C5B3F-6FC0-4F84-AF85-634639713B45}" id="{C643BB65-1425-4D01-BD9E-FF40D090B542}">
    <text xml:space="preserve">O número 1 neste campo quer dizer que tem linha preenchida inicando serviço. Quano 1 tem preenchido, quando zero não tem nada.
</text>
  </threadedComment>
  <threadedComment ref="C12" dT="2023-07-20T17:36:38.00" personId="{301C5B3F-6FC0-4F84-AF85-634639713B45}" id="{E7675C55-7B6C-455D-AA6E-3C1EB97D9367}">
    <text xml:space="preserve">O número 1 neste campo quer dizer que tem linha preenchida inicando serviço. Quano 1 tem preenchido, quando zero não tem nada.
</text>
  </threadedComment>
  <threadedComment ref="C13" dT="2023-07-20T17:36:38.00" personId="{301C5B3F-6FC0-4F84-AF85-634639713B45}" id="{EFC14F7D-FEF7-4FE0-B8CB-6A07277A1E08}">
    <text xml:space="preserve">O número 1 neste campo quer dizer que tem linha preenchida inicando serviço. Quano 1 tem preenchido, quando zero não tem nada.
</text>
  </threadedComment>
  <threadedComment ref="C14" dT="2023-07-20T17:36:38.00" personId="{301C5B3F-6FC0-4F84-AF85-634639713B45}" id="{B6EF00FD-750F-43CC-815C-FB83F672B734}">
    <text xml:space="preserve">O número 1 neste campo quer dizer que tem linha preenchida inicando serviço. Quano 1 tem preenchido, quando zero não tem nada.
</text>
  </threadedComment>
  <threadedComment ref="C15" dT="2023-07-20T17:36:38.00" personId="{301C5B3F-6FC0-4F84-AF85-634639713B45}" id="{8A2931F0-9A14-441E-A839-B6B97B32289A}">
    <text xml:space="preserve">O número 1 neste campo quer dizer que tem linha preenchida inicando serviço. Quano 1 tem preenchido, quando zero não tem nada.
</text>
  </threadedComment>
  <threadedComment ref="C16" dT="2023-07-20T17:36:38.00" personId="{301C5B3F-6FC0-4F84-AF85-634639713B45}" id="{0CF17075-C6EC-485E-BDDF-F3B8CDBC1B8A}">
    <text xml:space="preserve">O número 1 neste campo quer dizer que tem linha preenchida inicando serviço. Quano 1 tem preenchido, quando zero não tem nada.
</text>
  </threadedComment>
  <threadedComment ref="C17" dT="2023-07-20T17:36:38.00" personId="{301C5B3F-6FC0-4F84-AF85-634639713B45}" id="{FC42EA27-0964-477C-8C0A-5E66E8656D88}">
    <text xml:space="preserve">O número 1 neste campo quer dizer que tem linha preenchida inicando serviço. Quano 1 tem preenchido, quando zero não tem nada.
</text>
  </threadedComment>
  <threadedComment ref="C18" dT="2023-07-20T17:36:38.00" personId="{301C5B3F-6FC0-4F84-AF85-634639713B45}" id="{AE7BB7C8-808D-419C-AE38-E7295E36FB7D}">
    <text xml:space="preserve">O número 1 neste campo quer dizer que tem linha preenchida inicando serviço. Quano 1 tem preenchido, quando zero não tem nada.
</text>
  </threadedComment>
  <threadedComment ref="C19" dT="2023-07-20T17:36:38.00" personId="{301C5B3F-6FC0-4F84-AF85-634639713B45}" id="{953E38E4-0C6C-447F-99BC-69294963DA7C}">
    <text xml:space="preserve">O número 1 neste campo quer dizer que tem linha preenchida inicando serviço. Quano 1 tem preenchido, quando zero não tem nada.
</text>
  </threadedComment>
  <threadedComment ref="C20" dT="2023-07-20T17:36:38.00" personId="{301C5B3F-6FC0-4F84-AF85-634639713B45}" id="{C6A5242A-4B37-4DED-92B3-C9C4AB129723}">
    <text xml:space="preserve">O número 1 neste campo quer dizer que tem linha preenchida inicando serviço. Quano 1 tem preenchido, quando zero não tem nada.
</text>
  </threadedComment>
  <threadedComment ref="C21" dT="2023-07-20T17:36:38.00" personId="{301C5B3F-6FC0-4F84-AF85-634639713B45}" id="{2F3E94A7-62B6-4EBA-924E-B0B6D0C35549}">
    <text xml:space="preserve">O número 1 neste campo quer dizer que tem linha preenchida inicando serviço. Quano 1 tem preenchido, quando zero não tem nada.
</text>
  </threadedComment>
  <threadedComment ref="C22" dT="2023-07-20T17:36:38.00" personId="{301C5B3F-6FC0-4F84-AF85-634639713B45}" id="{4E2E7393-F242-428D-8B3A-755426C5BC72}">
    <text xml:space="preserve">O número 1 neste campo quer dizer que tem linha preenchida inicando serviço. Quano 1 tem preenchido, quando zero não tem nada.
</text>
  </threadedComment>
  <threadedComment ref="C23" dT="2023-07-20T17:36:38.00" personId="{301C5B3F-6FC0-4F84-AF85-634639713B45}" id="{382C36A9-1811-4845-84D5-E263468EDA54}">
    <text xml:space="preserve">O número 1 neste campo quer dizer que tem linha preenchida inicando serviço. Quano 1 tem preenchido, quando zero não tem nada.
</text>
  </threadedComment>
  <threadedComment ref="C24" dT="2023-07-20T17:36:38.00" personId="{301C5B3F-6FC0-4F84-AF85-634639713B45}" id="{85D6B189-BFC9-49C2-A0BB-C653FDAB33EB}">
    <text xml:space="preserve">O número 1 neste campo quer dizer que tem linha preenchida inicando serviço. Quano 1 tem preenchido, quando zero não tem nada.
</text>
  </threadedComment>
  <threadedComment ref="C26" dT="2023-07-20T17:36:38.00" personId="{301C5B3F-6FC0-4F84-AF85-634639713B45}" id="{27B98A18-A682-4DF5-84F7-5AAD7A5A4FCE}">
    <text xml:space="preserve">O número 1 neste campo quer dizer que tem linha preenchida inicando serviço. Quano 1 tem preenchido, quando zero não tem nada.
</text>
  </threadedComment>
  <threadedComment ref="C27" dT="2023-07-20T17:36:38.00" personId="{301C5B3F-6FC0-4F84-AF85-634639713B45}" id="{C067C516-F457-416C-9901-822F453E6491}">
    <text xml:space="preserve">O número 1 neste campo quer dizer que tem linha preenchida inicando serviço. Quano 1 tem preenchido, quando zero não tem nada.
</text>
  </threadedComment>
  <threadedComment ref="C28" dT="2023-07-20T17:36:38.00" personId="{301C5B3F-6FC0-4F84-AF85-634639713B45}" id="{43A048B8-F6E2-499B-9824-D69B3B786C2C}">
    <text xml:space="preserve">O número 1 neste campo quer dizer que tem linha preenchida inicando serviço. Quano 1 tem preenchido, quando zero não tem nada.
</text>
  </threadedComment>
  <threadedComment ref="C29" dT="2023-07-20T17:36:38.00" personId="{301C5B3F-6FC0-4F84-AF85-634639713B45}" id="{C1122F0A-0EFC-4E37-8A40-F44F0DE9CE63}">
    <text xml:space="preserve">O número 1 neste campo quer dizer que tem linha preenchida inicando serviço. Quano 1 tem preenchido, quando zero não tem nada.
</text>
  </threadedComment>
  <threadedComment ref="C30" dT="2023-07-20T17:36:38.00" personId="{301C5B3F-6FC0-4F84-AF85-634639713B45}" id="{B0893C88-092F-48A0-B3E4-3A6858C0385E}">
    <text xml:space="preserve">O número 1 neste campo quer dizer que tem linha preenchida inicando serviço. Quano 1 tem preenchido, quando zero não tem nada.
</text>
  </threadedComment>
  <threadedComment ref="C31" dT="2023-07-20T17:36:38.00" personId="{301C5B3F-6FC0-4F84-AF85-634639713B45}" id="{6EE73873-4B07-4911-A718-36B3DEE4741A}">
    <text xml:space="preserve">O número 1 neste campo quer dizer que tem linha preenchida inicando serviço. Quano 1 tem preenchido, quando zero não tem nada.
</text>
  </threadedComment>
  <threadedComment ref="C32" dT="2023-07-20T17:36:38.00" personId="{301C5B3F-6FC0-4F84-AF85-634639713B45}" id="{3998C043-2F5F-4761-8061-A36077518D38}">
    <text xml:space="preserve">O número 1 neste campo quer dizer que tem linha preenchida inicando serviço. Quano 1 tem preenchido, quando zero não tem nada.
</text>
  </threadedComment>
  <threadedComment ref="C33" dT="2023-07-20T17:36:38.00" personId="{301C5B3F-6FC0-4F84-AF85-634639713B45}" id="{D9A47722-65FE-4B4E-A66C-0DB4BB3938D8}">
    <text xml:space="preserve">O número 1 neste campo quer dizer que tem linha preenchida inicando serviço. Quano 1 tem preenchido, quando zero não tem nada.
</text>
  </threadedComment>
  <threadedComment ref="C34" dT="2023-07-20T17:36:38.00" personId="{301C5B3F-6FC0-4F84-AF85-634639713B45}" id="{6947C848-3852-47AD-A425-7D517DA4C536}">
    <text xml:space="preserve">O número 1 neste campo quer dizer que tem linha preenchida inicando serviço. Quano 1 tem preenchido, quando zero não tem nada.
</text>
  </threadedComment>
  <threadedComment ref="C35" dT="2023-07-20T17:36:38.00" personId="{301C5B3F-6FC0-4F84-AF85-634639713B45}" id="{2739FEA7-609E-494A-BD6D-904F83AAAF20}">
    <text xml:space="preserve">O número 1 neste campo quer dizer que tem linha preenchida inicando serviço. Quano 1 tem preenchido, quando zero não tem nada.
</text>
  </threadedComment>
  <threadedComment ref="C37" dT="2023-07-20T17:36:38.00" personId="{301C5B3F-6FC0-4F84-AF85-634639713B45}" id="{03F36300-271B-40A0-85ED-2B7E392205D0}">
    <text xml:space="preserve">O número 1 neste campo quer dizer que tem linha preenchida inicando serviço. Quano 1 tem preenchido, quando zero não tem nada.
</text>
  </threadedComment>
  <threadedComment ref="C38" dT="2023-07-20T17:36:38.00" personId="{301C5B3F-6FC0-4F84-AF85-634639713B45}" id="{E5DBB8D2-5A21-4EE4-BCE2-B84C0EEAF6AF}">
    <text xml:space="preserve">O número 1 neste campo quer dizer que tem linha preenchida inicando serviço. Quano 1 tem preenchido, quando zero não tem nada.
</text>
  </threadedComment>
  <threadedComment ref="C40" dT="2023-07-20T17:36:38.00" personId="{301C5B3F-6FC0-4F84-AF85-634639713B45}" id="{9A05567A-1BCD-40DC-A094-CF31721B2EB1}">
    <text xml:space="preserve">O número 1 neste campo quer dizer que tem linha preenchida inicando serviço. Quano 1 tem preenchido, quando zero não tem nada.
</text>
  </threadedComment>
  <threadedComment ref="C41" dT="2023-07-20T17:36:38.00" personId="{301C5B3F-6FC0-4F84-AF85-634639713B45}" id="{563784F0-7B12-47A8-AD32-82251B2EA2DD}">
    <text xml:space="preserve">O número 1 neste campo quer dizer que tem linha preenchida inicando serviço. Quano 1 tem preenchido, quando zero não tem nada.
</text>
  </threadedComment>
  <threadedComment ref="C43" dT="2023-07-20T17:36:38.00" personId="{301C5B3F-6FC0-4F84-AF85-634639713B45}" id="{E9AACFA0-3F66-4F3D-814A-BB60E2149824}">
    <text xml:space="preserve">O número 1 neste campo quer dizer que tem linha preenchida inicando serviço. Quano 1 tem preenchido, quando zero não tem nada.
</text>
  </threadedComment>
  <threadedComment ref="C44" dT="2023-07-20T17:36:38.00" personId="{301C5B3F-6FC0-4F84-AF85-634639713B45}" id="{2F604A39-EFB6-4811-BE2B-6E49360011C7}">
    <text xml:space="preserve">O número 1 neste campo quer dizer que tem linha preenchida inicando serviço. Quano 1 tem preenchido, quando zero não tem nada.
</text>
  </threadedComment>
  <threadedComment ref="C45" dT="2023-07-20T17:36:38.00" personId="{301C5B3F-6FC0-4F84-AF85-634639713B45}" id="{4B5314A4-A2D3-422B-84F7-7520BEE99A3A}">
    <text xml:space="preserve">O número 1 neste campo quer dizer que tem linha preenchida inicando serviço. Quano 1 tem preenchido, quando zero não tem nada.
</text>
  </threadedComment>
  <threadedComment ref="C46" dT="2023-07-20T17:36:38.00" personId="{301C5B3F-6FC0-4F84-AF85-634639713B45}" id="{98FDF6A9-F22A-4178-A828-4B328E680200}">
    <text xml:space="preserve">O número 1 neste campo quer dizer que tem linha preenchida inicando serviço. Quano 1 tem preenchido, quando zero não tem nada.
</text>
  </threadedComment>
  <threadedComment ref="C47" dT="2023-07-20T17:36:38.00" personId="{301C5B3F-6FC0-4F84-AF85-634639713B45}" id="{2B4852A2-1EC8-4D3B-AC7F-A8CCF9647F38}">
    <text xml:space="preserve">O número 1 neste campo quer dizer que tem linha preenchida inicando serviço. Quano 1 tem preenchido, quando zero não tem nada.
</text>
  </threadedComment>
  <threadedComment ref="C48" dT="2023-07-20T17:36:38.00" personId="{301C5B3F-6FC0-4F84-AF85-634639713B45}" id="{4F2D31BC-37A1-477E-BEED-54F399346A39}">
    <text xml:space="preserve">O número 1 neste campo quer dizer que tem linha preenchida inicando serviço. Quano 1 tem preenchido, quando zero não tem nada.
</text>
  </threadedComment>
  <threadedComment ref="C49" dT="2023-07-20T17:36:38.00" personId="{301C5B3F-6FC0-4F84-AF85-634639713B45}" id="{B2DD2789-813A-4E7A-8D6A-4D143EA447D3}">
    <text xml:space="preserve">O número 1 neste campo quer dizer que tem linha preenchida inicando serviço. Quano 1 tem preenchido, quando zero não tem nada.
</text>
  </threadedComment>
  <threadedComment ref="C50" dT="2023-07-20T17:36:38.00" personId="{301C5B3F-6FC0-4F84-AF85-634639713B45}" id="{9D562233-D1E0-4AFE-82DB-1559F3B1DFD4}">
    <text xml:space="preserve">O número 1 neste campo quer dizer que tem linha preenchida inicando serviço. Quano 1 tem preenchido, quando zero não tem nada.
</text>
  </threadedComment>
  <threadedComment ref="C51" dT="2023-07-20T17:36:38.00" personId="{301C5B3F-6FC0-4F84-AF85-634639713B45}" id="{0094A3BD-B22A-4CD8-8E60-981EEED58ED2}">
    <text xml:space="preserve">O número 1 neste campo quer dizer que tem linha preenchida inicando serviço. Quano 1 tem preenchido, quando zero não tem nada.
</text>
  </threadedComment>
  <threadedComment ref="C52" dT="2023-07-20T17:36:38.00" personId="{301C5B3F-6FC0-4F84-AF85-634639713B45}" id="{A92F7868-8A98-4AAF-BDA4-198C351E3296}">
    <text xml:space="preserve">O número 1 neste campo quer dizer que tem linha preenchida inicando serviço. Quano 1 tem preenchido, quando zero não tem nada.
</text>
  </threadedComment>
  <threadedComment ref="C53" dT="2023-07-20T17:36:38.00" personId="{301C5B3F-6FC0-4F84-AF85-634639713B45}" id="{3E0F6A93-1B94-46F8-B526-0A335B390589}">
    <text xml:space="preserve">O número 1 neste campo quer dizer que tem linha preenchida inicando serviço. Quano 1 tem preenchido, quando zero não tem nada.
</text>
  </threadedComment>
  <threadedComment ref="C54" dT="2023-07-20T17:36:38.00" personId="{301C5B3F-6FC0-4F84-AF85-634639713B45}" id="{ABDFD6A3-A055-4D8D-8AD2-F0314171BBAE}">
    <text xml:space="preserve">O número 1 neste campo quer dizer que tem linha preenchida inicando serviço. Quano 1 tem preenchido, quando zero não tem nada.
</text>
  </threadedComment>
  <threadedComment ref="C55" dT="2023-07-20T17:36:38.00" personId="{301C5B3F-6FC0-4F84-AF85-634639713B45}" id="{DC370CAD-B4A6-4369-9F1E-82B1FB61006C}">
    <text xml:space="preserve">O número 1 neste campo quer dizer que tem linha preenchida inicando serviço. Quano 1 tem preenchido, quando zero não tem nada.
</text>
  </threadedComment>
  <threadedComment ref="C56" dT="2023-07-20T17:36:38.00" personId="{301C5B3F-6FC0-4F84-AF85-634639713B45}" id="{E7E1A2EF-EF42-4A21-AA9B-491B4D43E402}">
    <text xml:space="preserve">O número 1 neste campo quer dizer que tem linha preenchida inicando serviço. Quano 1 tem preenchido, quando zero não tem nada.
</text>
  </threadedComment>
  <threadedComment ref="C57" dT="2023-07-20T17:36:38.00" personId="{301C5B3F-6FC0-4F84-AF85-634639713B45}" id="{D4CF1701-326B-4A99-990B-A24DD2A9DCD4}">
    <text xml:space="preserve">O número 1 neste campo quer dizer que tem linha preenchida inicando serviço. Quano 1 tem preenchido, quando zero não tem nada.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9" dT="2023-07-20T17:36:38.00" personId="{301C5B3F-6FC0-4F84-AF85-634639713B45}" id="{E5429202-B110-4D90-9838-BC44A2E48C34}">
    <text xml:space="preserve">O número 1 neste campo quer dizer que tem linha preenchida inicando serviço. Quano 1 tem preenchido, quando zero não tem nada.
</text>
  </threadedComment>
  <threadedComment ref="C12" dT="2023-07-20T17:36:38.00" personId="{301C5B3F-6FC0-4F84-AF85-634639713B45}" id="{91E5019B-D000-4830-B851-851FA78AAA3D}">
    <text xml:space="preserve">O número 1 neste campo quer dizer que tem linha preenchida inicando serviço. Quano 1 tem preenchido, quando zero não tem nada.
</text>
  </threadedComment>
  <threadedComment ref="C15" dT="2023-07-20T17:36:38.00" personId="{301C5B3F-6FC0-4F84-AF85-634639713B45}" id="{0850C596-1ACD-4446-A3A4-59C66D3D8199}">
    <text xml:space="preserve">O número 1 neste campo quer dizer que tem linha preenchida inicando serviço. Quano 1 tem preenchido, quando zero não tem nada.
</text>
  </threadedComment>
  <threadedComment ref="C18" dT="2023-07-20T17:36:38.00" personId="{301C5B3F-6FC0-4F84-AF85-634639713B45}" id="{760E880F-74B2-40A3-AB03-404DC4CD8925}">
    <text xml:space="preserve">O número 1 neste campo quer dizer que tem linha preenchida inicando serviço. Quano 1 tem preenchido, quando zero não tem nada.
</text>
  </threadedComment>
  <threadedComment ref="C21" dT="2023-07-20T17:36:38.00" personId="{301C5B3F-6FC0-4F84-AF85-634639713B45}" id="{3A42B2AB-7027-4007-8665-E003A4BC5D3E}">
    <text xml:space="preserve">O número 1 neste campo quer dizer que tem linha preenchida inicando serviço. Quano 1 tem preenchido, quando zero não tem nada.
</text>
  </threadedComment>
  <threadedComment ref="C22" dT="2023-07-20T17:36:38.00" personId="{301C5B3F-6FC0-4F84-AF85-634639713B45}" id="{4B358BB6-F822-44D3-97C9-17D57733DC04}">
    <text xml:space="preserve">O número 1 neste campo quer dizer que tem linha preenchida inicando serviço. Quano 1 tem preenchido, quando zero não tem nada.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9" dT="2023-07-20T17:36:38.00" personId="{301C5B3F-6FC0-4F84-AF85-634639713B45}" id="{4C6B3773-E8FC-4D9C-8837-1D2F9483AD0F}">
    <text xml:space="preserve">O número 1 neste campo quer dizer que tem linha preenchida inicando serviço. Quano 1 tem preenchido, quando zero não tem nada.
</text>
  </threadedComment>
  <threadedComment ref="D10" dT="2023-07-20T17:36:38.00" personId="{301C5B3F-6FC0-4F84-AF85-634639713B45}" id="{3C34EC7D-8EFE-4C7E-AF84-DD69DD66BB05}">
    <text xml:space="preserve">O número 1 neste campo quer dizer que tem linha preenchida inicando serviço. Quano 1 tem preenchido, quando zero não tem nada.
</text>
  </threadedComment>
  <threadedComment ref="D11" dT="2023-07-20T17:36:38.00" personId="{301C5B3F-6FC0-4F84-AF85-634639713B45}" id="{8BF4C4FC-8103-4B1F-ADE5-2090913DE09E}">
    <text xml:space="preserve">O número 1 neste campo quer dizer que tem linha preenchida inicando serviço. Quano 1 tem preenchido, quando zero não tem nada.
</text>
  </threadedComment>
  <threadedComment ref="D12" dT="2023-07-20T17:36:38.00" personId="{301C5B3F-6FC0-4F84-AF85-634639713B45}" id="{28671F31-7483-41C4-9E30-580DAF44B642}">
    <text xml:space="preserve">O número 1 neste campo quer dizer que tem linha preenchida inicando serviço. Quano 1 tem preenchido, quando zero não tem nada.
</text>
  </threadedComment>
  <threadedComment ref="D13" dT="2023-07-20T17:36:38.00" personId="{301C5B3F-6FC0-4F84-AF85-634639713B45}" id="{D3D2F6D3-1AF0-47CA-8C1F-6D4BC2AAD0FF}">
    <text xml:space="preserve">O número 1 neste campo quer dizer que tem linha preenchida inicando serviço. Quano 1 tem preenchido, quando zero não tem nada.
</text>
  </threadedComment>
  <threadedComment ref="D14" dT="2023-07-20T17:36:38.00" personId="{301C5B3F-6FC0-4F84-AF85-634639713B45}" id="{EB6E11D5-D049-4BC6-BCE3-27B429727E2D}">
    <text xml:space="preserve">O número 1 neste campo quer dizer que tem linha preenchida inicando serviço. Quano 1 tem preenchido, quando zero não tem nada.
</text>
  </threadedComment>
  <threadedComment ref="D15" dT="2023-07-20T17:36:38.00" personId="{301C5B3F-6FC0-4F84-AF85-634639713B45}" id="{5FE15C1A-F330-4B30-8CBF-35AEDF665FC2}">
    <text xml:space="preserve">O número 1 neste campo quer dizer que tem linha preenchida inicando serviço. Quano 1 tem preenchido, quando zero não tem nada.
</text>
  </threadedComment>
  <threadedComment ref="D17" dT="2023-07-20T17:36:38.00" personId="{301C5B3F-6FC0-4F84-AF85-634639713B45}" id="{902C7D82-29A0-42C7-BE72-340E5011C82A}">
    <text xml:space="preserve">O número 1 neste campo quer dizer que tem linha preenchida inicando serviço. Quano 1 tem preenchido, quando zero não tem nada.
</text>
  </threadedComment>
  <threadedComment ref="D18" dT="2023-07-20T17:36:38.00" personId="{301C5B3F-6FC0-4F84-AF85-634639713B45}" id="{FDC968AE-10B8-46F7-B54D-10489C8363E3}">
    <text xml:space="preserve">O número 1 neste campo quer dizer que tem linha preenchida inicando serviço. Quano 1 tem preenchido, quando zero não tem nada.
</text>
  </threadedComment>
  <threadedComment ref="D19" dT="2023-07-20T17:36:38.00" personId="{301C5B3F-6FC0-4F84-AF85-634639713B45}" id="{E619203C-2543-4648-9E9D-66291AB55AB1}">
    <text xml:space="preserve">O número 1 neste campo quer dizer que tem linha preenchida inicando serviço. Quano 1 tem preenchido, quando zero não tem nada.
</text>
  </threadedComment>
  <threadedComment ref="D20" dT="2023-07-20T17:36:38.00" personId="{301C5B3F-6FC0-4F84-AF85-634639713B45}" id="{6A42585F-6EA8-468E-9846-AD5460951008}">
    <text xml:space="preserve">O número 1 neste campo quer dizer que tem linha preenchida inicando serviço. Quano 1 tem preenchido, quando zero não tem nada.
</text>
  </threadedComment>
  <threadedComment ref="D21" dT="2023-07-20T17:36:38.00" personId="{301C5B3F-6FC0-4F84-AF85-634639713B45}" id="{381C665A-BAD5-48F8-A0D7-EDD772F37BE2}">
    <text xml:space="preserve">O número 1 neste campo quer dizer que tem linha preenchida inicando serviço. Quano 1 tem preenchido, quando zero não tem nada.
</text>
  </threadedComment>
  <threadedComment ref="D29" dT="2023-07-20T17:36:38.00" personId="{301C5B3F-6FC0-4F84-AF85-634639713B45}" id="{84861682-FAEC-42C8-AFD4-EC6E5BB487FB}">
    <text xml:space="preserve">O número 1 neste campo quer dizer que tem linha preenchida inicando serviço. Quano 1 tem preenchido, quando zero não tem nada.
</text>
  </threadedComment>
  <threadedComment ref="D30" dT="2023-07-20T17:36:38.00" personId="{301C5B3F-6FC0-4F84-AF85-634639713B45}" id="{2D1CD943-D7FD-4320-9D68-BB8AD5E143E7}">
    <text xml:space="preserve">O número 1 neste campo quer dizer que tem linha preenchida inicando serviço. Quano 1 tem preenchido, quando zero não tem nada.
</text>
  </threadedComment>
  <threadedComment ref="D31" dT="2023-07-20T17:36:38.00" personId="{301C5B3F-6FC0-4F84-AF85-634639713B45}" id="{4A69B9D0-8B83-4BB4-859E-B4B33A0140F9}">
    <text xml:space="preserve">O número 1 neste campo quer dizer que tem linha preenchida inicando serviço. Quano 1 tem preenchido, quando zero não tem nada.
</text>
  </threadedComment>
  <threadedComment ref="D32" dT="2023-07-20T17:36:38.00" personId="{301C5B3F-6FC0-4F84-AF85-634639713B45}" id="{CA716CF9-46BD-4DFB-AB59-A66CB498D82D}">
    <text xml:space="preserve">O número 1 neste campo quer dizer que tem linha preenchida inicando serviço. Quano 1 tem preenchido, quando zero não tem nada.
</text>
  </threadedComment>
  <threadedComment ref="D33" dT="2023-07-20T17:36:38.00" personId="{301C5B3F-6FC0-4F84-AF85-634639713B45}" id="{969AB728-E3E5-44E5-9D1A-97B07A7CA9EE}">
    <text xml:space="preserve">O número 1 neste campo quer dizer que tem linha preenchida inicando serviço. Quano 1 tem preenchido, quando zero não tem nada.
</text>
  </threadedComment>
  <threadedComment ref="D34" dT="2023-07-20T17:36:38.00" personId="{301C5B3F-6FC0-4F84-AF85-634639713B45}" id="{87B30E2B-18D3-489B-8BC1-5AA6C30CF0E6}">
    <text xml:space="preserve">O número 1 neste campo quer dizer que tem linha preenchida inicando serviço. Quano 1 tem preenchido, quando zero não tem nada.
</text>
  </threadedComment>
  <threadedComment ref="D35" dT="2023-07-20T17:36:38.00" personId="{301C5B3F-6FC0-4F84-AF85-634639713B45}" id="{667C4D81-D3FE-4F02-B5CF-725A2F9B7C5E}">
    <text xml:space="preserve">O número 1 neste campo quer dizer que tem linha preenchida inicando serviço. Quano 1 tem preenchido, quando zero não tem nada.
</text>
  </threadedComment>
  <threadedComment ref="D36" dT="2023-07-20T17:36:38.00" personId="{301C5B3F-6FC0-4F84-AF85-634639713B45}" id="{30BF83B6-9B1B-47D9-A959-4503BEE2F0A5}">
    <text xml:space="preserve">O número 1 neste campo quer dizer que tem linha preenchida inicando serviço. Quano 1 tem preenchido, quando zero não tem nada.
</text>
  </threadedComment>
  <threadedComment ref="D37" dT="2023-07-20T17:36:38.00" personId="{301C5B3F-6FC0-4F84-AF85-634639713B45}" id="{4F26A4E7-8BD3-4CF2-92CC-AAB94B90C677}">
    <text xml:space="preserve">O número 1 neste campo quer dizer que tem linha preenchida inicando serviço. Quano 1 tem preenchido, quando zero não tem nada.
</text>
  </threadedComment>
  <threadedComment ref="D38" dT="2023-07-20T17:36:38.00" personId="{301C5B3F-6FC0-4F84-AF85-634639713B45}" id="{FFE6AEFF-6850-43FF-B57D-7550027B67FA}">
    <text xml:space="preserve">O número 1 neste campo quer dizer que tem linha preenchida inicando serviço. Quano 1 tem preenchido, quando zero não tem nada.
</text>
  </threadedComment>
  <threadedComment ref="D39" dT="2023-07-20T17:36:38.00" personId="{301C5B3F-6FC0-4F84-AF85-634639713B45}" id="{8C3ABC1B-650F-406A-BC1E-C1A284A3C1D4}">
    <text xml:space="preserve">O número 1 neste campo quer dizer que tem linha preenchida inicando serviço. Quano 1 tem preenchido, quando zero não tem nada.
</text>
  </threadedComment>
  <threadedComment ref="D40" dT="2023-07-20T17:36:38.00" personId="{301C5B3F-6FC0-4F84-AF85-634639713B45}" id="{8810436E-F8C6-4F1D-AACA-326954B8506C}">
    <text xml:space="preserve">O número 1 neste campo quer dizer que tem linha preenchida inicando serviço. Quano 1 tem preenchido, quando zero não tem nada.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L7" dT="2023-07-26T19:07:57.97" personId="{301C5B3F-6FC0-4F84-AF85-634639713B45}" id="{13224C7C-8EE9-4AD7-A44C-133A1454F339}">
    <text xml:space="preserve">FOI COLOCADO NA FORMULA O SOMATÓRIO DO PÓS 26 E DEPOIS O SOMATÓRIO DOS OUTROS ANOS
</text>
  </threadedComment>
  <threadedComment ref="BP7" dT="2023-07-26T19:07:57.97" personId="{301C5B3F-6FC0-4F84-AF85-634639713B45}" id="{B5E034DB-0097-41E0-AFC7-4C33D8EF5E05}">
    <text xml:space="preserve">FOI COLOCADO NA FORMULA O SOMATÓRIO DO PÓS 26 E DEPOIS O SOMATÓRIO DOS OUTROS ANOS
</text>
  </threadedComment>
  <threadedComment ref="CT7" dT="2023-07-26T19:07:57.97" personId="{301C5B3F-6FC0-4F84-AF85-634639713B45}" id="{601154CF-C7DE-4089-8505-8E3C803E2E89}">
    <text xml:space="preserve">FOI COLOCADO NA FORMULA O SOMATÓRIO DO PÓS 26 E DEPOIS O SOMATÓRIO DOS OUTROS ANOS
</text>
  </threadedComment>
  <threadedComment ref="DX7" dT="2023-07-26T19:07:57.97" personId="{301C5B3F-6FC0-4F84-AF85-634639713B45}" id="{060B0536-42D4-4D9B-9850-1B4CC27761B8}">
    <text xml:space="preserve">FOI COLOCADO NA FORMULA O SOMATÓRIO DO PÓS 26 E DEPOIS O SOMATÓRIO DOS OUTROS ANOS
</text>
  </threadedComment>
  <threadedComment ref="FB7" dT="2023-07-26T19:07:57.97" personId="{301C5B3F-6FC0-4F84-AF85-634639713B45}" id="{474FD583-3C71-41B2-86EC-AA446FCEBFF9}">
    <text xml:space="preserve">FOI COLOCADO NA FORMULA O SOMATÓRIO DO PÓS 26 E DEPOIS O SOMATÓRIO DOS OUTROS ANOS
</text>
  </threadedComment>
  <threadedComment ref="GF7" dT="2023-07-26T19:07:57.97" personId="{301C5B3F-6FC0-4F84-AF85-634639713B45}" id="{4DFCE05A-61CC-442E-B1DC-9ED2A9EE0518}">
    <text xml:space="preserve">FOI COLOCADO NA FORMULA O SOMATÓRIO DO PÓS 26 E DEPOIS O SOMATÓRIO DOS OUTROS ANOS
</text>
  </threadedComment>
  <threadedComment ref="C9" dT="2023-07-20T17:36:38.00" personId="{301C5B3F-6FC0-4F84-AF85-634639713B45}" id="{E3593EBE-B571-4E9C-997C-A682EAF4CF59}">
    <text xml:space="preserve">O número 1 neste campo quer dizer que tem linha preenchida inicando serviço. Quano 1 tem preenchido, quando zero não tem nada.
</text>
  </threadedComment>
  <threadedComment ref="C10" dT="2023-07-20T17:36:38.00" personId="{301C5B3F-6FC0-4F84-AF85-634639713B45}" id="{53DEEAE4-BFA1-4F5B-8059-59197267F421}">
    <text xml:space="preserve">O número 1 neste campo quer dizer que tem linha preenchida inicando serviço. Quano 1 tem preenchido, quando zero não tem nada.
</text>
  </threadedComment>
  <threadedComment ref="C11" dT="2023-07-20T17:36:38.00" personId="{301C5B3F-6FC0-4F84-AF85-634639713B45}" id="{2A109269-5A45-4008-8CB6-52C9766D08A5}">
    <text xml:space="preserve">O número 1 neste campo quer dizer que tem linha preenchida inicando serviço. Quano 1 tem preenchido, quando zero não tem nada.
</text>
  </threadedComment>
  <threadedComment ref="C12" dT="2023-07-20T17:36:38.00" personId="{301C5B3F-6FC0-4F84-AF85-634639713B45}" id="{58206B59-FB8A-4C9E-B479-B95A0A06EAEB}">
    <text xml:space="preserve">O número 1 neste campo quer dizer que tem linha preenchida inicando serviço. Quano 1 tem preenchido, quando zero não tem nada.
</text>
  </threadedComment>
  <threadedComment ref="C13" dT="2023-07-20T17:36:38.00" personId="{301C5B3F-6FC0-4F84-AF85-634639713B45}" id="{1A87F452-60C2-4D64-8ED6-13264C32A15C}">
    <text xml:space="preserve">O número 1 neste campo quer dizer que tem linha preenchida inicando serviço. Quano 1 tem preenchido, quando zero não tem nada.
</text>
  </threadedComment>
  <threadedComment ref="C14" dT="2023-07-20T17:36:38.00" personId="{301C5B3F-6FC0-4F84-AF85-634639713B45}" id="{3EE9E801-1424-4BB7-A42D-8F62E4F87B9C}">
    <text xml:space="preserve">O número 1 neste campo quer dizer que tem linha preenchida inicando serviço. Quano 1 tem preenchido, quando zero não tem nada.
</text>
  </threadedComment>
  <threadedComment ref="C15" dT="2023-07-20T17:36:38.00" personId="{301C5B3F-6FC0-4F84-AF85-634639713B45}" id="{C56A2F8C-2597-4425-B9E4-F6AC643502D1}">
    <text xml:space="preserve">O número 1 neste campo quer dizer que tem linha preenchida inicando serviço. Quano 1 tem preenchido, quando zero não tem nada.
</text>
  </threadedComment>
  <threadedComment ref="C16" dT="2023-07-20T17:36:38.00" personId="{301C5B3F-6FC0-4F84-AF85-634639713B45}" id="{5DB864FE-3ABC-40F2-9454-30C2FCAF4351}">
    <text xml:space="preserve">O número 1 neste campo quer dizer que tem linha preenchida inicando serviço. Quano 1 tem preenchido, quando zero não tem nada.
</text>
  </threadedComment>
  <threadedComment ref="C17" dT="2023-07-20T17:36:38.00" personId="{301C5B3F-6FC0-4F84-AF85-634639713B45}" id="{FE3E83D0-8E64-4475-849C-08409FAA80A0}">
    <text xml:space="preserve">O número 1 neste campo quer dizer que tem linha preenchida inicando serviço. Quano 1 tem preenchido, quando zero não tem nada.
</text>
  </threadedComment>
  <threadedComment ref="C18" dT="2023-07-20T17:36:38.00" personId="{301C5B3F-6FC0-4F84-AF85-634639713B45}" id="{68D41769-0689-4CC7-A6AC-F441B47EE3A1}">
    <text xml:space="preserve">O número 1 neste campo quer dizer que tem linha preenchida inicando serviço. Quano 1 tem preenchido, quando zero não tem nada.
</text>
  </threadedComment>
  <threadedComment ref="C19" dT="2023-07-20T17:36:38.00" personId="{301C5B3F-6FC0-4F84-AF85-634639713B45}" id="{4A3F2E04-F8A1-4082-BA55-6D5D37F8F447}">
    <text xml:space="preserve">O número 1 neste campo quer dizer que tem linha preenchida inicando serviço. Quano 1 tem preenchido, quando zero não tem nada.
</text>
  </threadedComment>
  <threadedComment ref="C20" dT="2023-07-20T17:36:38.00" personId="{301C5B3F-6FC0-4F84-AF85-634639713B45}" id="{748C14A0-A07F-4646-A324-527929CF9C5E}">
    <text xml:space="preserve">O número 1 neste campo quer dizer que tem linha preenchida inicando serviço. Quano 1 tem preenchido, quando zero não tem nada.
</text>
  </threadedComment>
  <threadedComment ref="C21" dT="2023-07-20T17:36:38.00" personId="{301C5B3F-6FC0-4F84-AF85-634639713B45}" id="{BFE39A37-E98E-426F-AA12-6A22B508EEB7}">
    <text xml:space="preserve">O número 1 neste campo quer dizer que tem linha preenchida inicando serviço. Quano 1 tem preenchido, quando zero não tem nada.
</text>
  </threadedComment>
  <threadedComment ref="C22" dT="2023-07-20T17:36:38.00" personId="{301C5B3F-6FC0-4F84-AF85-634639713B45}" id="{1964E4E6-F9F9-418F-8309-8972BD468DFD}">
    <text xml:space="preserve">O número 1 neste campo quer dizer que tem linha preenchida inicando serviço. Quano 1 tem preenchido, quando zero não tem nada.
</text>
  </threadedComment>
  <threadedComment ref="C23" dT="2023-07-20T17:36:38.00" personId="{301C5B3F-6FC0-4F84-AF85-634639713B45}" id="{3277C593-773F-48AE-8FD5-838B38427E8C}">
    <text xml:space="preserve">O número 1 neste campo quer dizer que tem linha preenchida inicando serviço. Quano 1 tem preenchido, quando zero não tem nada.
</text>
  </threadedComment>
  <threadedComment ref="C24" dT="2023-07-20T17:36:38.00" personId="{301C5B3F-6FC0-4F84-AF85-634639713B45}" id="{055C7DD8-40B0-4BB0-857B-BDC9F153F011}">
    <text xml:space="preserve">O número 1 neste campo quer dizer que tem linha preenchida inicando serviço. Quano 1 tem preenchido, quando zero não tem nada.
</text>
  </threadedComment>
  <threadedComment ref="C26" dT="2023-07-20T17:36:38.00" personId="{301C5B3F-6FC0-4F84-AF85-634639713B45}" id="{2A4203C9-B0EF-45FD-A630-C30CA2B3273A}">
    <text xml:space="preserve">O número 1 neste campo quer dizer que tem linha preenchida inicando serviço. Quano 1 tem preenchido, quando zero não tem nada.
</text>
  </threadedComment>
  <threadedComment ref="C27" dT="2023-07-20T17:36:38.00" personId="{301C5B3F-6FC0-4F84-AF85-634639713B45}" id="{27E53544-7BE8-4EA8-A614-95E496F3AB06}">
    <text xml:space="preserve">O número 1 neste campo quer dizer que tem linha preenchida inicando serviço. Quano 1 tem preenchido, quando zero não tem nada.
</text>
  </threadedComment>
  <threadedComment ref="C28" dT="2023-07-20T17:36:38.00" personId="{301C5B3F-6FC0-4F84-AF85-634639713B45}" id="{DE8035E6-6DE7-4A4E-B86F-E35E8908B783}">
    <text xml:space="preserve">O número 1 neste campo quer dizer que tem linha preenchida inicando serviço. Quano 1 tem preenchido, quando zero não tem nada.
</text>
  </threadedComment>
  <threadedComment ref="C29" dT="2023-07-20T17:36:38.00" personId="{301C5B3F-6FC0-4F84-AF85-634639713B45}" id="{D3C4D772-C86D-4800-B4BE-5FA57CE09A1C}">
    <text xml:space="preserve">O número 1 neste campo quer dizer que tem linha preenchida inicando serviço. Quano 1 tem preenchido, quando zero não tem nada.
</text>
  </threadedComment>
  <threadedComment ref="C30" dT="2023-07-20T17:36:38.00" personId="{301C5B3F-6FC0-4F84-AF85-634639713B45}" id="{557CA9D8-C09E-426C-97DB-899011BFBF5F}">
    <text xml:space="preserve">O número 1 neste campo quer dizer que tem linha preenchida inicando serviço. Quano 1 tem preenchido, quando zero não tem nada.
</text>
  </threadedComment>
  <threadedComment ref="C31" dT="2023-07-20T17:36:38.00" personId="{301C5B3F-6FC0-4F84-AF85-634639713B45}" id="{61A931FE-B37D-47E7-8F31-D052BCD83507}">
    <text xml:space="preserve">O número 1 neste campo quer dizer que tem linha preenchida inicando serviço. Quano 1 tem preenchido, quando zero não tem nada.
</text>
  </threadedComment>
  <threadedComment ref="C32" dT="2023-07-20T17:36:38.00" personId="{301C5B3F-6FC0-4F84-AF85-634639713B45}" id="{A3242935-BAC1-4EDE-A393-8224003D085D}">
    <text xml:space="preserve">O número 1 neste campo quer dizer que tem linha preenchida inicando serviço. Quano 1 tem preenchido, quando zero não tem nada.
</text>
  </threadedComment>
  <threadedComment ref="C33" dT="2023-07-20T17:36:38.00" personId="{301C5B3F-6FC0-4F84-AF85-634639713B45}" id="{386C242D-8E4E-41D9-AE18-5CF62365F617}">
    <text xml:space="preserve">O número 1 neste campo quer dizer que tem linha preenchida inicando serviço. Quano 1 tem preenchido, quando zero não tem nada.
</text>
  </threadedComment>
  <threadedComment ref="C34" dT="2023-07-20T17:36:38.00" personId="{301C5B3F-6FC0-4F84-AF85-634639713B45}" id="{83632FF0-D091-4E76-A176-2CDC6FCBB177}">
    <text xml:space="preserve">O número 1 neste campo quer dizer que tem linha preenchida inicando serviço. Quano 1 tem preenchido, quando zero não tem nada.
</text>
  </threadedComment>
  <threadedComment ref="C35" dT="2023-07-20T17:36:38.00" personId="{301C5B3F-6FC0-4F84-AF85-634639713B45}" id="{99DC6CF2-1902-48BD-A5B6-3AACDEE2CC85}">
    <text xml:space="preserve">O número 1 neste campo quer dizer que tem linha preenchida inicando serviço. Quano 1 tem preenchido, quando zero não tem nada.
</text>
  </threadedComment>
  <threadedComment ref="C37" dT="2023-07-20T17:36:38.00" personId="{301C5B3F-6FC0-4F84-AF85-634639713B45}" id="{819C3EF8-215A-4404-B7CE-4B274221D7ED}">
    <text xml:space="preserve">O número 1 neste campo quer dizer que tem linha preenchida inicando serviço. Quano 1 tem preenchido, quando zero não tem nada.
</text>
  </threadedComment>
  <threadedComment ref="C38" dT="2023-07-20T17:36:38.00" personId="{301C5B3F-6FC0-4F84-AF85-634639713B45}" id="{F29C5A17-575C-4DA2-A226-57B010D2FC56}">
    <text xml:space="preserve">O número 1 neste campo quer dizer que tem linha preenchida inicando serviço. Quano 1 tem preenchido, quando zero não tem nada.
</text>
  </threadedComment>
  <threadedComment ref="C40" dT="2023-07-20T17:36:38.00" personId="{301C5B3F-6FC0-4F84-AF85-634639713B45}" id="{406A554D-30AE-4E98-8096-B1DF7528A9B8}">
    <text xml:space="preserve">O número 1 neste campo quer dizer que tem linha preenchida inicando serviço. Quano 1 tem preenchido, quando zero não tem nada.
</text>
  </threadedComment>
  <threadedComment ref="C41" dT="2023-07-20T17:36:38.00" personId="{301C5B3F-6FC0-4F84-AF85-634639713B45}" id="{0C6DA51C-031B-4DB8-A723-810772C2AC71}">
    <text xml:space="preserve">O número 1 neste campo quer dizer que tem linha preenchida inicando serviço. Quano 1 tem preenchido, quando zero não tem nada.
</text>
  </threadedComment>
  <threadedComment ref="C43" dT="2023-07-20T17:36:38.00" personId="{301C5B3F-6FC0-4F84-AF85-634639713B45}" id="{817A4E79-D6A2-4FB8-A25C-32BE6F432D7C}">
    <text xml:space="preserve">O número 1 neste campo quer dizer que tem linha preenchida inicando serviço. Quano 1 tem preenchido, quando zero não tem nada.
</text>
  </threadedComment>
  <threadedComment ref="C44" dT="2023-07-20T17:36:38.00" personId="{301C5B3F-6FC0-4F84-AF85-634639713B45}" id="{6ABC2A49-5230-41E8-93DC-72C5056976D2}">
    <text xml:space="preserve">O número 1 neste campo quer dizer que tem linha preenchida inicando serviço. Quano 1 tem preenchido, quando zero não tem nada.
</text>
  </threadedComment>
  <threadedComment ref="C45" dT="2023-07-20T17:36:38.00" personId="{301C5B3F-6FC0-4F84-AF85-634639713B45}" id="{FF1523A1-D34A-44E9-984E-F5E5E14D3E2F}">
    <text xml:space="preserve">O número 1 neste campo quer dizer que tem linha preenchida inicando serviço. Quano 1 tem preenchido, quando zero não tem nada.
</text>
  </threadedComment>
  <threadedComment ref="C46" dT="2023-07-20T17:36:38.00" personId="{301C5B3F-6FC0-4F84-AF85-634639713B45}" id="{6D0E863D-8A84-4F5F-8C2E-1EF51B3D4732}">
    <text xml:space="preserve">O número 1 neste campo quer dizer que tem linha preenchida inicando serviço. Quano 1 tem preenchido, quando zero não tem nada.
</text>
  </threadedComment>
  <threadedComment ref="C47" dT="2023-07-20T17:36:38.00" personId="{301C5B3F-6FC0-4F84-AF85-634639713B45}" id="{A150FDB3-730D-4C6B-B885-BF3880602827}">
    <text xml:space="preserve">O número 1 neste campo quer dizer que tem linha preenchida inicando serviço. Quano 1 tem preenchido, quando zero não tem nada.
</text>
  </threadedComment>
  <threadedComment ref="C48" dT="2023-07-20T17:36:38.00" personId="{301C5B3F-6FC0-4F84-AF85-634639713B45}" id="{303E32BD-75B3-4C61-9530-36453E276AE1}">
    <text xml:space="preserve">O número 1 neste campo quer dizer que tem linha preenchida inicando serviço. Quano 1 tem preenchido, quando zero não tem nada.
</text>
  </threadedComment>
  <threadedComment ref="C49" dT="2023-07-20T17:36:38.00" personId="{301C5B3F-6FC0-4F84-AF85-634639713B45}" id="{57C5737E-30C6-4D3E-AFCE-27235EFBBA2F}">
    <text xml:space="preserve">O número 1 neste campo quer dizer que tem linha preenchida inicando serviço. Quano 1 tem preenchido, quando zero não tem nada.
</text>
  </threadedComment>
  <threadedComment ref="C50" dT="2023-07-20T17:36:38.00" personId="{301C5B3F-6FC0-4F84-AF85-634639713B45}" id="{978695ED-8F19-408D-A323-FD598E35D1E6}">
    <text xml:space="preserve">O número 1 neste campo quer dizer que tem linha preenchida inicando serviço. Quano 1 tem preenchido, quando zero não tem nada.
</text>
  </threadedComment>
  <threadedComment ref="C51" dT="2023-07-20T17:36:38.00" personId="{301C5B3F-6FC0-4F84-AF85-634639713B45}" id="{7DD3ED8A-AD9C-4913-B67A-BBCC29B886FD}">
    <text xml:space="preserve">O número 1 neste campo quer dizer que tem linha preenchida inicando serviço. Quano 1 tem preenchido, quando zero não tem nada.
</text>
  </threadedComment>
  <threadedComment ref="C52" dT="2023-07-20T17:36:38.00" personId="{301C5B3F-6FC0-4F84-AF85-634639713B45}" id="{558E53EC-96C4-4EDD-975D-995A5640836B}">
    <text xml:space="preserve">O número 1 neste campo quer dizer que tem linha preenchida inicando serviço. Quano 1 tem preenchido, quando zero não tem nada.
</text>
  </threadedComment>
  <threadedComment ref="C53" dT="2023-07-20T17:36:38.00" personId="{301C5B3F-6FC0-4F84-AF85-634639713B45}" id="{11DE2640-D1CD-428C-A378-5FAB627AC853}">
    <text xml:space="preserve">O número 1 neste campo quer dizer que tem linha preenchida inicando serviço. Quano 1 tem preenchido, quando zero não tem nada.
</text>
  </threadedComment>
  <threadedComment ref="C54" dT="2023-07-20T17:36:38.00" personId="{301C5B3F-6FC0-4F84-AF85-634639713B45}" id="{C3539144-10F0-46A7-9C22-1174303F0B5E}">
    <text xml:space="preserve">O número 1 neste campo quer dizer que tem linha preenchida inicando serviço. Quano 1 tem preenchido, quando zero não tem nada.
</text>
  </threadedComment>
  <threadedComment ref="C55" dT="2023-07-20T17:36:38.00" personId="{301C5B3F-6FC0-4F84-AF85-634639713B45}" id="{CF4DD330-65FA-4155-880E-E12B5F4F3A7D}">
    <text xml:space="preserve">O número 1 neste campo quer dizer que tem linha preenchida inicando serviço. Quano 1 tem preenchido, quando zero não tem nada.
</text>
  </threadedComment>
  <threadedComment ref="C56" dT="2023-07-20T17:36:38.00" personId="{301C5B3F-6FC0-4F84-AF85-634639713B45}" id="{0D87BD37-6F6C-4F86-A96E-79C9C559C213}">
    <text xml:space="preserve">O número 1 neste campo quer dizer que tem linha preenchida inicando serviço. Quano 1 tem preenchido, quando zero não tem nada.
</text>
  </threadedComment>
  <threadedComment ref="C57" dT="2023-07-20T17:36:38.00" personId="{301C5B3F-6FC0-4F84-AF85-634639713B45}" id="{DAED1610-C9B2-423D-A0C9-FE0367C7196D}">
    <text xml:space="preserve">O número 1 neste campo quer dizer que tem linha preenchida inicando serviço. Quano 1 tem preenchido, quando zero não tem nada.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9" dT="2023-07-20T17:36:38.00" personId="{301C5B3F-6FC0-4F84-AF85-634639713B45}" id="{C5033563-164E-4331-94A7-715560E8AE8C}">
    <text xml:space="preserve">O número 1 neste campo quer dizer que tem linha preenchida inicando serviço. Quano 1 tem preenchido, quando zero não tem nada.
</text>
  </threadedComment>
  <threadedComment ref="D10" dT="2023-07-20T17:36:38.00" personId="{301C5B3F-6FC0-4F84-AF85-634639713B45}" id="{02EA9894-9A84-4701-B782-33A036A86380}">
    <text xml:space="preserve">O número 1 neste campo quer dizer que tem linha preenchida inicando serviço. Quano 1 tem preenchido, quando zero não tem nada.
</text>
  </threadedComment>
  <threadedComment ref="D11" dT="2023-07-20T17:36:38.00" personId="{301C5B3F-6FC0-4F84-AF85-634639713B45}" id="{0D7C04AF-BD6A-4371-A0E6-DAC56A0FA7CE}">
    <text xml:space="preserve">O número 1 neste campo quer dizer que tem linha preenchida inicando serviço. Quano 1 tem preenchido, quando zero não tem nada.
</text>
  </threadedComment>
  <threadedComment ref="D12" dT="2023-07-20T17:36:38.00" personId="{301C5B3F-6FC0-4F84-AF85-634639713B45}" id="{BF20A677-1181-4287-97FB-8E1D6FAB77B6}">
    <text xml:space="preserve">O número 1 neste campo quer dizer que tem linha preenchida inicando serviço. Quano 1 tem preenchido, quando zero não tem nada.
</text>
  </threadedComment>
  <threadedComment ref="D13" dT="2023-07-20T17:36:38.00" personId="{301C5B3F-6FC0-4F84-AF85-634639713B45}" id="{3FFB47B4-DA92-4A67-BF08-02718EB1B70C}">
    <text xml:space="preserve">O número 1 neste campo quer dizer que tem linha preenchida inicando serviço. Quano 1 tem preenchido, quando zero não tem nada.
</text>
  </threadedComment>
  <threadedComment ref="D14" dT="2023-07-20T17:36:38.00" personId="{301C5B3F-6FC0-4F84-AF85-634639713B45}" id="{7AD7AC86-4B0C-4620-8834-2BCBD7CFE3A2}">
    <text xml:space="preserve">O número 1 neste campo quer dizer que tem linha preenchida inicando serviço. Quano 1 tem preenchido, quando zero não tem nada.
</text>
  </threadedComment>
  <threadedComment ref="D15" dT="2023-07-20T17:36:38.00" personId="{301C5B3F-6FC0-4F84-AF85-634639713B45}" id="{DDBE4A0F-AD1A-475B-B06C-97EA2BD749FC}">
    <text xml:space="preserve">O número 1 neste campo quer dizer que tem linha preenchida inicando serviço. Quano 1 tem preenchido, quando zero não tem nada.
</text>
  </threadedComment>
  <threadedComment ref="D16" dT="2023-07-20T17:36:38.00" personId="{301C5B3F-6FC0-4F84-AF85-634639713B45}" id="{C7061F49-9A67-4FE7-A4BC-D2C8439163D7}">
    <text xml:space="preserve">O número 1 neste campo quer dizer que tem linha preenchida inicando serviço. Quano 1 tem preenchido, quando zero não tem nada.
</text>
  </threadedComment>
  <threadedComment ref="D17" dT="2023-07-20T17:36:38.00" personId="{301C5B3F-6FC0-4F84-AF85-634639713B45}" id="{2A50E938-AED9-4289-A255-4BFC05F1057A}">
    <text xml:space="preserve">O número 1 neste campo quer dizer que tem linha preenchida inicando serviço. Quano 1 tem preenchido, quando zero não tem nada.
</text>
  </threadedComment>
  <threadedComment ref="D18" dT="2023-07-20T17:36:38.00" personId="{301C5B3F-6FC0-4F84-AF85-634639713B45}" id="{309BF4A8-56F9-4036-B748-A3E944A03BE1}">
    <text xml:space="preserve">O número 1 neste campo quer dizer que tem linha preenchida inicando serviço. Quano 1 tem preenchido, quando zero não tem nada.
</text>
  </threadedComment>
  <threadedComment ref="D19" dT="2023-07-20T17:36:38.00" personId="{301C5B3F-6FC0-4F84-AF85-634639713B45}" id="{D4639013-2301-4EE7-AB9B-C88039EB8F60}">
    <text xml:space="preserve">O número 1 neste campo quer dizer que tem linha preenchida inicando serviço. Quano 1 tem preenchido, quando zero não tem nada.
</text>
  </threadedComment>
  <threadedComment ref="D20" dT="2023-07-20T17:36:38.00" personId="{301C5B3F-6FC0-4F84-AF85-634639713B45}" id="{AE3DED91-3CFB-4F9A-8CFF-3714C9B0CDFA}">
    <text xml:space="preserve">O número 1 neste campo quer dizer que tem linha preenchida inicando serviço. Quano 1 tem preenchido, quando zero não tem nada.
</text>
  </threadedComment>
  <threadedComment ref="D21" dT="2023-07-20T17:36:38.00" personId="{301C5B3F-6FC0-4F84-AF85-634639713B45}" id="{F56D0398-0F52-424D-8785-2522D34FB047}">
    <text xml:space="preserve">O número 1 neste campo quer dizer que tem linha preenchida inicando serviço. Quano 1 tem preenchido, quando zero não tem nada.
</text>
  </threadedComment>
  <threadedComment ref="D22" dT="2023-07-20T17:36:38.00" personId="{301C5B3F-6FC0-4F84-AF85-634639713B45}" id="{E3B5B90C-2ECE-48F9-9EF8-A707B823F996}">
    <text xml:space="preserve">O número 1 neste campo quer dizer que tem linha preenchida inicando serviço. Quano 1 tem preenchido, quando zero não tem nada.
</text>
  </threadedComment>
  <threadedComment ref="D23" dT="2023-07-20T17:36:38.00" personId="{301C5B3F-6FC0-4F84-AF85-634639713B45}" id="{1AAB35B6-1DC9-4B86-985D-A157A8C7C219}">
    <text xml:space="preserve">O número 1 neste campo quer dizer que tem linha preenchida inicando serviço. Quano 1 tem preenchido, quando zero não tem nada.
</text>
  </threadedComment>
  <threadedComment ref="D25" dT="2023-07-20T17:36:38.00" personId="{301C5B3F-6FC0-4F84-AF85-634639713B45}" id="{ADC223A2-CC08-45AC-9E4B-5787AD70E0E8}">
    <text xml:space="preserve">O número 1 neste campo quer dizer que tem linha preenchida inicando serviço. Quano 1 tem preenchido, quando zero não tem nada.
</text>
  </threadedComment>
  <threadedComment ref="D26" dT="2023-07-20T17:36:38.00" personId="{301C5B3F-6FC0-4F84-AF85-634639713B45}" id="{7B52CA4B-0D86-49BE-BFDC-A04A5CD85EBF}">
    <text xml:space="preserve">O número 1 neste campo quer dizer que tem linha preenchida inicando serviço. Quano 1 tem preenchido, quando zero não tem nada.
</text>
  </threadedComment>
  <threadedComment ref="D27" dT="2023-07-20T17:36:38.00" personId="{301C5B3F-6FC0-4F84-AF85-634639713B45}" id="{30F45EB2-1561-4791-8C4F-AD49ACEDAE63}">
    <text xml:space="preserve">O número 1 neste campo quer dizer que tem linha preenchida inicando serviço. Quano 1 tem preenchido, quando zero não tem nada.
</text>
  </threadedComment>
  <threadedComment ref="D28" dT="2023-07-20T17:36:38.00" personId="{301C5B3F-6FC0-4F84-AF85-634639713B45}" id="{57513233-11CD-415B-B9E9-779C75E79328}">
    <text xml:space="preserve">O número 1 neste campo quer dizer que tem linha preenchida inicando serviço. Quano 1 tem preenchido, quando zero não tem nada.
</text>
  </threadedComment>
  <threadedComment ref="D29" dT="2023-07-20T17:36:38.00" personId="{301C5B3F-6FC0-4F84-AF85-634639713B45}" id="{25281789-862E-454F-87EE-6444C7C43213}">
    <text xml:space="preserve">O número 1 neste campo quer dizer que tem linha preenchida inicando serviço. Quano 1 tem preenchido, quando zero não tem nada.
</text>
  </threadedComment>
  <threadedComment ref="D30" dT="2023-07-20T17:36:38.00" personId="{301C5B3F-6FC0-4F84-AF85-634639713B45}" id="{11857B94-E428-40D4-B427-4CC4A8F478EC}">
    <text xml:space="preserve">O número 1 neste campo quer dizer que tem linha preenchida inicando serviço. Quano 1 tem preenchido, quando zero não tem nada.
</text>
  </threadedComment>
  <threadedComment ref="D31" dT="2023-07-20T17:36:38.00" personId="{301C5B3F-6FC0-4F84-AF85-634639713B45}" id="{257E9821-F931-45CE-BCFC-590E502516DE}">
    <text xml:space="preserve">O número 1 neste campo quer dizer que tem linha preenchida inicando serviço. Quano 1 tem preenchido, quando zero não tem nada.
</text>
  </threadedComment>
  <threadedComment ref="D32" dT="2023-07-20T17:36:38.00" personId="{301C5B3F-6FC0-4F84-AF85-634639713B45}" id="{D2D8591A-9F9E-4AB5-ABCE-F9413EA39DDD}">
    <text xml:space="preserve">O número 1 neste campo quer dizer que tem linha preenchida inicando serviço. Quano 1 tem preenchido, quando zero não tem nada.
</text>
  </threadedComment>
  <threadedComment ref="D33" dT="2023-07-20T17:36:38.00" personId="{301C5B3F-6FC0-4F84-AF85-634639713B45}" id="{4D6F5E15-1BC5-40B6-A098-D56F0255C14D}">
    <text xml:space="preserve">O número 1 neste campo quer dizer que tem linha preenchida inicando serviço. Quano 1 tem preenchido, quando zero não tem nada.
</text>
  </threadedComment>
  <threadedComment ref="D34" dT="2023-07-20T17:36:38.00" personId="{301C5B3F-6FC0-4F84-AF85-634639713B45}" id="{58CDDD7B-E418-4675-B5E6-A5DAF481A26D}">
    <text xml:space="preserve">O número 1 neste campo quer dizer que tem linha preenchida inicando serviço. Quano 1 tem preenchido, quando zero não tem nada.
</text>
  </threadedComment>
  <threadedComment ref="D42" dT="2023-07-20T17:36:38.00" personId="{301C5B3F-6FC0-4F84-AF85-634639713B45}" id="{FF576574-EC01-4580-A6BF-586E7E906B83}">
    <text xml:space="preserve">O número 1 neste campo quer dizer que tem linha preenchida inicando serviço. Quano 1 tem preenchido, quando zero não tem nada.
</text>
  </threadedComment>
  <threadedComment ref="D43" dT="2023-07-20T17:36:38.00" personId="{301C5B3F-6FC0-4F84-AF85-634639713B45}" id="{07B457DD-FF40-408C-B91B-65AD67F6F68C}">
    <text xml:space="preserve">O número 1 neste campo quer dizer que tem linha preenchida inicando serviço. Quano 1 tem preenchido, quando zero não tem nada.
</text>
  </threadedComment>
  <threadedComment ref="D44" dT="2023-07-20T17:36:38.00" personId="{301C5B3F-6FC0-4F84-AF85-634639713B45}" id="{44A27CC0-E64E-4945-9427-D9EA9B407FC4}">
    <text xml:space="preserve">O número 1 neste campo quer dizer que tem linha preenchida inicando serviço. Quano 1 tem preenchido, quando zero não tem nada.
</text>
  </threadedComment>
  <threadedComment ref="D45" dT="2023-07-20T17:36:38.00" personId="{301C5B3F-6FC0-4F84-AF85-634639713B45}" id="{923589AE-2CCE-4DE8-B1AA-F377595EBC17}">
    <text xml:space="preserve">O número 1 neste campo quer dizer que tem linha preenchida inicando serviço. Quano 1 tem preenchido, quando zero não tem nada.
</text>
  </threadedComment>
  <threadedComment ref="D46" dT="2023-07-20T17:36:38.00" personId="{301C5B3F-6FC0-4F84-AF85-634639713B45}" id="{CCBFDC66-968E-45DE-9EEB-63369D192C21}">
    <text xml:space="preserve">O número 1 neste campo quer dizer que tem linha preenchida inicando serviço. Quano 1 tem preenchido, quando zero não tem nada.
</text>
  </threadedComment>
  <threadedComment ref="D47" dT="2023-07-20T17:36:38.00" personId="{301C5B3F-6FC0-4F84-AF85-634639713B45}" id="{FA7CFA67-7C3E-4EBD-AF4D-47C6A280FAB6}">
    <text xml:space="preserve">O número 1 neste campo quer dizer que tem linha preenchida inicando serviço. Quano 1 tem preenchido, quando zero não tem nada.
</text>
  </threadedComment>
  <threadedComment ref="D48" dT="2023-07-20T17:36:38.00" personId="{301C5B3F-6FC0-4F84-AF85-634639713B45}" id="{6F47348A-2F6B-49F7-B25F-59DD3B899AD6}">
    <text xml:space="preserve">O número 1 neste campo quer dizer que tem linha preenchida inicando serviço. Quano 1 tem preenchido, quando zero não tem nada.
</text>
  </threadedComment>
  <threadedComment ref="D49" dT="2023-07-20T17:36:38.00" personId="{301C5B3F-6FC0-4F84-AF85-634639713B45}" id="{12294914-7F5B-443E-85B3-7AFEE7259D17}">
    <text xml:space="preserve">O número 1 neste campo quer dizer que tem linha preenchida inicando serviço. Quano 1 tem preenchido, quando zero não tem nada.
</text>
  </threadedComment>
  <threadedComment ref="D50" dT="2023-07-20T17:36:38.00" personId="{301C5B3F-6FC0-4F84-AF85-634639713B45}" id="{CBD29B31-961F-4334-AE81-6650BE4A49A4}">
    <text xml:space="preserve">O número 1 neste campo quer dizer que tem linha preenchida inicando serviço. Quano 1 tem preenchido, quando zero não tem nada.
</text>
  </threadedComment>
  <threadedComment ref="D51" dT="2023-07-20T17:36:38.00" personId="{301C5B3F-6FC0-4F84-AF85-634639713B45}" id="{D35C9FC5-0C3C-4C2F-9961-5AF4F9B04FD6}">
    <text xml:space="preserve">O número 1 neste campo quer dizer que tem linha preenchida inicando serviço. Quano 1 tem preenchido, quando zero não tem nada.
</text>
  </threadedComment>
  <threadedComment ref="D52" dT="2023-07-20T17:36:38.00" personId="{301C5B3F-6FC0-4F84-AF85-634639713B45}" id="{A2E9BDBC-695B-4F41-9477-1D389A570B68}">
    <text xml:space="preserve">O número 1 neste campo quer dizer que tem linha preenchida inicando serviço. Quano 1 tem preenchido, quando zero não tem nada.
</text>
  </threadedComment>
  <threadedComment ref="D53" dT="2023-07-20T17:36:38.00" personId="{301C5B3F-6FC0-4F84-AF85-634639713B45}" id="{B471EEB6-AF3D-445D-A077-C8E1AAFD8D83}">
    <text xml:space="preserve">O número 1 neste campo quer dizer que tem linha preenchida inicando serviço. Quano 1 tem preenchido, quando zero não tem nada.
</text>
  </threadedComment>
  <threadedComment ref="D54" dT="2023-07-20T17:36:38.00" personId="{301C5B3F-6FC0-4F84-AF85-634639713B45}" id="{E5BCDFBF-D128-4892-A4DE-DAB7B56E2789}">
    <text xml:space="preserve">O número 1 neste campo quer dizer que tem linha preenchida inicando serviço. Quano 1 tem preenchido, quando zero não tem nada.
</text>
  </threadedComment>
  <threadedComment ref="D55" dT="2023-07-20T17:36:38.00" personId="{301C5B3F-6FC0-4F84-AF85-634639713B45}" id="{29DAFA62-3144-4D25-91CB-545AE6E53F4D}">
    <text xml:space="preserve">O número 1 neste campo quer dizer que tem linha preenchida inicando serviço. Quano 1 tem preenchido, quando zero não tem nada.
</text>
  </threadedComment>
  <threadedComment ref="D56" dT="2023-07-20T17:36:38.00" personId="{301C5B3F-6FC0-4F84-AF85-634639713B45}" id="{51BC3612-93DF-4618-BA80-FCF8D3692A34}">
    <text xml:space="preserve">O número 1 neste campo quer dizer que tem linha preenchida inicando serviço. Quano 1 tem preenchido, quando zero não tem nada.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E7" dT="2023-07-26T19:07:57.97" personId="{301C5B3F-6FC0-4F84-AF85-634639713B45}" id="{CC9B4F0D-C4CC-4701-AD1B-B72A555EED43}">
    <text xml:space="preserve">FOI COLOCADO NA FORMULA O SOMATÓRIO DO PÓS 26 E DEPOIS O SOMATÓRIO DOS OUTROS ANOS
</text>
  </threadedComment>
  <threadedComment ref="BB7" dT="2023-07-26T19:07:57.97" personId="{301C5B3F-6FC0-4F84-AF85-634639713B45}" id="{BD46D977-C7FA-43A2-AAC5-7B182EB1C85E}">
    <text xml:space="preserve">FOI COLOCADO NA FORMULA O SOMATÓRIO DO PÓS 26 E DEPOIS O SOMATÓRIO DOS OUTROS ANOS
</text>
  </threadedComment>
  <threadedComment ref="BY7" dT="2023-07-26T19:07:57.97" personId="{301C5B3F-6FC0-4F84-AF85-634639713B45}" id="{EDC4AB31-DE15-417E-B8AD-9D01E96AE7D2}">
    <text xml:space="preserve">FOI COLOCADO NA FORMULA O SOMATÓRIO DO PÓS 26 E DEPOIS O SOMATÓRIO DOS OUTROS ANOS
</text>
  </threadedComment>
  <threadedComment ref="CV7" dT="2023-07-26T19:07:57.97" personId="{301C5B3F-6FC0-4F84-AF85-634639713B45}" id="{AF80E853-AC09-42F7-BB39-DB98322E26A9}">
    <text xml:space="preserve">FOI COLOCADO NA FORMULA O SOMATÓRIO DO PÓS 26 E DEPOIS O SOMATÓRIO DOS OUTROS ANOS
</text>
  </threadedComment>
  <threadedComment ref="DS7" dT="2023-07-26T19:07:57.97" personId="{301C5B3F-6FC0-4F84-AF85-634639713B45}" id="{476AD8B6-652E-471D-9BC0-1450F937E202}">
    <text xml:space="preserve">FOI COLOCADO NA FORMULA O SOMATÓRIO DO PÓS 26 E DEPOIS O SOMATÓRIO DOS OUTROS ANOS
</text>
  </threadedComment>
  <threadedComment ref="EP7" dT="2023-07-26T19:07:57.97" personId="{301C5B3F-6FC0-4F84-AF85-634639713B45}" id="{87E6A789-1F85-4179-AA81-90F58DDAC110}">
    <text xml:space="preserve">FOI COLOCADO NA FORMULA O SOMATÓRIO DO PÓS 26 E DEPOIS O SOMATÓRIO DOS OUTROS ANOS
</text>
  </threadedComment>
  <threadedComment ref="C9" dT="2023-07-20T17:36:38.00" personId="{301C5B3F-6FC0-4F84-AF85-634639713B45}" id="{26F50004-83A0-4D13-B0E1-AA361AEDD6F3}">
    <text xml:space="preserve">O número 1 neste campo quer dizer que tem linha preenchida inicando serviço. Quano 1 tem preenchido, quando zero não tem nada.
</text>
  </threadedComment>
  <threadedComment ref="C10" dT="2023-07-20T17:36:38.00" personId="{301C5B3F-6FC0-4F84-AF85-634639713B45}" id="{8F926D7D-12DA-4021-B37A-F6B4708AF51B}">
    <text xml:space="preserve">O número 1 neste campo quer dizer que tem linha preenchida inicando serviço. Quano 1 tem preenchido, quando zero não tem nada.
</text>
  </threadedComment>
  <threadedComment ref="C11" dT="2023-07-20T17:36:38.00" personId="{301C5B3F-6FC0-4F84-AF85-634639713B45}" id="{ECEA9644-5AE3-48FB-AAAC-115FE191D594}">
    <text xml:space="preserve">O número 1 neste campo quer dizer que tem linha preenchida inicando serviço. Quano 1 tem preenchido, quando zero não tem nada.
</text>
  </threadedComment>
  <threadedComment ref="C12" dT="2023-07-20T17:36:38.00" personId="{301C5B3F-6FC0-4F84-AF85-634639713B45}" id="{D0B7538C-B8E6-4EF7-B760-B6A717BD5AB1}">
    <text xml:space="preserve">O número 1 neste campo quer dizer que tem linha preenchida inicando serviço. Quano 1 tem preenchido, quando zero não tem nada.
</text>
  </threadedComment>
  <threadedComment ref="C13" dT="2023-07-20T17:36:38.00" personId="{301C5B3F-6FC0-4F84-AF85-634639713B45}" id="{EA3D7623-DF3C-4F06-8A6F-36BDD3519FA2}">
    <text xml:space="preserve">O número 1 neste campo quer dizer que tem linha preenchida inicando serviço. Quano 1 tem preenchido, quando zero não tem nada.
</text>
  </threadedComment>
  <threadedComment ref="C14" dT="2023-07-20T17:36:38.00" personId="{301C5B3F-6FC0-4F84-AF85-634639713B45}" id="{867E8362-806A-4DFE-A618-8FC791D98960}">
    <text xml:space="preserve">O número 1 neste campo quer dizer que tem linha preenchida inicando serviço. Quano 1 tem preenchido, quando zero não tem nada.
</text>
  </threadedComment>
  <threadedComment ref="C15" dT="2023-07-20T17:36:38.00" personId="{301C5B3F-6FC0-4F84-AF85-634639713B45}" id="{CD075F2F-1B8D-4A9C-A7C6-4D2B70F6D2B0}">
    <text xml:space="preserve">O número 1 neste campo quer dizer que tem linha preenchida inicando serviço. Quano 1 tem preenchido, quando zero não tem nada.
</text>
  </threadedComment>
  <threadedComment ref="C16" dT="2023-07-20T17:36:38.00" personId="{301C5B3F-6FC0-4F84-AF85-634639713B45}" id="{275630C8-C7DF-4518-B7E4-900675BB6FC1}">
    <text xml:space="preserve">O número 1 neste campo quer dizer que tem linha preenchida inicando serviço. Quano 1 tem preenchido, quando zero não tem nada.
</text>
  </threadedComment>
  <threadedComment ref="C17" dT="2023-07-20T17:36:38.00" personId="{301C5B3F-6FC0-4F84-AF85-634639713B45}" id="{CC3566F9-0096-47BD-B711-E4D2823A3240}">
    <text xml:space="preserve">O número 1 neste campo quer dizer que tem linha preenchida inicando serviço. Quano 1 tem preenchido, quando zero não tem nada.
</text>
  </threadedComment>
  <threadedComment ref="C18" dT="2023-07-20T17:36:38.00" personId="{301C5B3F-6FC0-4F84-AF85-634639713B45}" id="{97B80E28-67C9-4B51-A3D2-7CD07BEAA88F}">
    <text xml:space="preserve">O número 1 neste campo quer dizer que tem linha preenchida inicando serviço. Quano 1 tem preenchido, quando zero não tem nada.
</text>
  </threadedComment>
  <threadedComment ref="C19" dT="2023-07-20T17:36:38.00" personId="{301C5B3F-6FC0-4F84-AF85-634639713B45}" id="{4518C33F-463E-4261-AEDA-47A47842FC02}">
    <text xml:space="preserve">O número 1 neste campo quer dizer que tem linha preenchida inicando serviço. Quano 1 tem preenchido, quando zero não tem nada.
</text>
  </threadedComment>
  <threadedComment ref="C20" dT="2023-07-20T17:36:38.00" personId="{301C5B3F-6FC0-4F84-AF85-634639713B45}" id="{5DB4404F-A957-4D6F-B9FE-F56F8B132243}">
    <text xml:space="preserve">O número 1 neste campo quer dizer que tem linha preenchida inicando serviço. Quano 1 tem preenchido, quando zero não tem nada.
</text>
  </threadedComment>
  <threadedComment ref="C21" dT="2023-07-20T17:36:38.00" personId="{301C5B3F-6FC0-4F84-AF85-634639713B45}" id="{76932994-D403-4837-90BB-40C93A8CA0D1}">
    <text xml:space="preserve">O número 1 neste campo quer dizer que tem linha preenchida inicando serviço. Quano 1 tem preenchido, quando zero não tem nada.
</text>
  </threadedComment>
  <threadedComment ref="C22" dT="2023-07-20T17:36:38.00" personId="{301C5B3F-6FC0-4F84-AF85-634639713B45}" id="{C04E76C2-A2F2-476E-B1EA-954EDD749D3F}">
    <text xml:space="preserve">O número 1 neste campo quer dizer que tem linha preenchida inicando serviço. Quano 1 tem preenchido, quando zero não tem nada.
</text>
  </threadedComment>
  <threadedComment ref="C23" dT="2023-07-20T17:36:38.00" personId="{301C5B3F-6FC0-4F84-AF85-634639713B45}" id="{C720E5B9-DA95-4512-BE21-E7644FE317AD}">
    <text xml:space="preserve">O número 1 neste campo quer dizer que tem linha preenchida inicando serviço. Quano 1 tem preenchido, quando zero não tem nada.
</text>
  </threadedComment>
  <threadedComment ref="C24" dT="2023-07-20T17:36:38.00" personId="{301C5B3F-6FC0-4F84-AF85-634639713B45}" id="{AEB19342-21CF-47CA-A1A1-4CFC44FA83D4}">
    <text xml:space="preserve">O número 1 neste campo quer dizer que tem linha preenchida inicando serviço. Quano 1 tem preenchido, quando zero não tem nada.
</text>
  </threadedComment>
  <threadedComment ref="C26" dT="2023-07-20T17:36:38.00" personId="{301C5B3F-6FC0-4F84-AF85-634639713B45}" id="{107F8A5F-DBF1-4C93-A4F0-BD1333ADBEC5}">
    <text xml:space="preserve">O número 1 neste campo quer dizer que tem linha preenchida inicando serviço. Quano 1 tem preenchido, quando zero não tem nada.
</text>
  </threadedComment>
  <threadedComment ref="C27" dT="2023-07-20T17:36:38.00" personId="{301C5B3F-6FC0-4F84-AF85-634639713B45}" id="{77DC6355-FCE6-4030-97BD-258E1AD8A284}">
    <text xml:space="preserve">O número 1 neste campo quer dizer que tem linha preenchida inicando serviço. Quano 1 tem preenchido, quando zero não tem nada.
</text>
  </threadedComment>
  <threadedComment ref="C28" dT="2023-07-20T17:36:38.00" personId="{301C5B3F-6FC0-4F84-AF85-634639713B45}" id="{EE94A975-65D7-443D-AC13-D9D8DF0968D4}">
    <text xml:space="preserve">O número 1 neste campo quer dizer que tem linha preenchida inicando serviço. Quano 1 tem preenchido, quando zero não tem nada.
</text>
  </threadedComment>
  <threadedComment ref="C29" dT="2023-07-20T17:36:38.00" personId="{301C5B3F-6FC0-4F84-AF85-634639713B45}" id="{0AB80FB9-6550-4B2F-91D6-6DE3183935F7}">
    <text xml:space="preserve">O número 1 neste campo quer dizer que tem linha preenchida inicando serviço. Quano 1 tem preenchido, quando zero não tem nada.
</text>
  </threadedComment>
  <threadedComment ref="C30" dT="2023-07-20T17:36:38.00" personId="{301C5B3F-6FC0-4F84-AF85-634639713B45}" id="{80927F62-A5F8-4BA8-86D6-81FFCD1431C7}">
    <text xml:space="preserve">O número 1 neste campo quer dizer que tem linha preenchida inicando serviço. Quano 1 tem preenchido, quando zero não tem nada.
</text>
  </threadedComment>
  <threadedComment ref="C31" dT="2023-07-20T17:36:38.00" personId="{301C5B3F-6FC0-4F84-AF85-634639713B45}" id="{DA98A367-E9AE-430F-86F1-6A5CFD19F4E2}">
    <text xml:space="preserve">O número 1 neste campo quer dizer que tem linha preenchida inicando serviço. Quano 1 tem preenchido, quando zero não tem nada.
</text>
  </threadedComment>
  <threadedComment ref="C32" dT="2023-07-20T17:36:38.00" personId="{301C5B3F-6FC0-4F84-AF85-634639713B45}" id="{6F2B3981-1CE5-46A7-800F-26C24B35D331}">
    <text xml:space="preserve">O número 1 neste campo quer dizer que tem linha preenchida inicando serviço. Quano 1 tem preenchido, quando zero não tem nada.
</text>
  </threadedComment>
  <threadedComment ref="C33" dT="2023-07-20T17:36:38.00" personId="{301C5B3F-6FC0-4F84-AF85-634639713B45}" id="{C386874B-21C9-415D-A707-A6C777A1A5F0}">
    <text xml:space="preserve">O número 1 neste campo quer dizer que tem linha preenchida inicando serviço. Quano 1 tem preenchido, quando zero não tem nada.
</text>
  </threadedComment>
  <threadedComment ref="C34" dT="2023-07-20T17:36:38.00" personId="{301C5B3F-6FC0-4F84-AF85-634639713B45}" id="{DD3792EF-4D2E-45C6-A0FA-83DB005DE1E7}">
    <text xml:space="preserve">O número 1 neste campo quer dizer que tem linha preenchida inicando serviço. Quano 1 tem preenchido, quando zero não tem nada.
</text>
  </threadedComment>
  <threadedComment ref="C35" dT="2023-07-20T17:36:38.00" personId="{301C5B3F-6FC0-4F84-AF85-634639713B45}" id="{35801B39-F968-44E2-BC25-98EC47387912}">
    <text xml:space="preserve">O número 1 neste campo quer dizer que tem linha preenchida inicando serviço. Quano 1 tem preenchido, quando zero não tem nada.
</text>
  </threadedComment>
  <threadedComment ref="C37" dT="2023-07-20T17:36:38.00" personId="{301C5B3F-6FC0-4F84-AF85-634639713B45}" id="{E80C6593-02A1-4E2A-BC2C-1FFD0C843343}">
    <text xml:space="preserve">O número 1 neste campo quer dizer que tem linha preenchida inicando serviço. Quano 1 tem preenchido, quando zero não tem nada.
</text>
  </threadedComment>
  <threadedComment ref="C38" dT="2023-07-20T17:36:38.00" personId="{301C5B3F-6FC0-4F84-AF85-634639713B45}" id="{3B75961C-E5CD-4667-BFBF-736737981937}">
    <text xml:space="preserve">O número 1 neste campo quer dizer que tem linha preenchida inicando serviço. Quano 1 tem preenchido, quando zero não tem nada.
</text>
  </threadedComment>
  <threadedComment ref="C40" dT="2023-07-20T17:36:38.00" personId="{301C5B3F-6FC0-4F84-AF85-634639713B45}" id="{A3130C05-7B99-42CE-81FF-EE794AF083EF}">
    <text xml:space="preserve">O número 1 neste campo quer dizer que tem linha preenchida inicando serviço. Quano 1 tem preenchido, quando zero não tem nada.
</text>
  </threadedComment>
  <threadedComment ref="C41" dT="2023-07-20T17:36:38.00" personId="{301C5B3F-6FC0-4F84-AF85-634639713B45}" id="{99EDD801-67F7-4A90-8D37-946AA85C97B6}">
    <text xml:space="preserve">O número 1 neste campo quer dizer que tem linha preenchida inicando serviço. Quano 1 tem preenchido, quando zero não tem nada.
</text>
  </threadedComment>
  <threadedComment ref="C43" dT="2023-07-20T17:36:38.00" personId="{301C5B3F-6FC0-4F84-AF85-634639713B45}" id="{99E8A1A3-F807-4328-8FA8-49690A0B1876}">
    <text xml:space="preserve">O número 1 neste campo quer dizer que tem linha preenchida inicando serviço. Quano 1 tem preenchido, quando zero não tem nada.
</text>
  </threadedComment>
  <threadedComment ref="C44" dT="2023-07-20T17:36:38.00" personId="{301C5B3F-6FC0-4F84-AF85-634639713B45}" id="{A62BF885-3B31-440A-B12C-0203EF863438}">
    <text xml:space="preserve">O número 1 neste campo quer dizer que tem linha preenchida inicando serviço. Quano 1 tem preenchido, quando zero não tem nada.
</text>
  </threadedComment>
  <threadedComment ref="C45" dT="2023-07-20T17:36:38.00" personId="{301C5B3F-6FC0-4F84-AF85-634639713B45}" id="{FEF1204D-A288-41FF-9389-6E8E95D7511B}">
    <text xml:space="preserve">O número 1 neste campo quer dizer que tem linha preenchida inicando serviço. Quano 1 tem preenchido, quando zero não tem nada.
</text>
  </threadedComment>
  <threadedComment ref="C46" dT="2023-07-20T17:36:38.00" personId="{301C5B3F-6FC0-4F84-AF85-634639713B45}" id="{94E4EAB5-EE8E-49F6-9521-338D817BD71E}">
    <text xml:space="preserve">O número 1 neste campo quer dizer que tem linha preenchida inicando serviço. Quano 1 tem preenchido, quando zero não tem nada.
</text>
  </threadedComment>
  <threadedComment ref="C47" dT="2023-07-20T17:36:38.00" personId="{301C5B3F-6FC0-4F84-AF85-634639713B45}" id="{3D73461E-9AEC-4896-9946-20CD25985469}">
    <text xml:space="preserve">O número 1 neste campo quer dizer que tem linha preenchida inicando serviço. Quano 1 tem preenchido, quando zero não tem nada.
</text>
  </threadedComment>
  <threadedComment ref="C48" dT="2023-07-20T17:36:38.00" personId="{301C5B3F-6FC0-4F84-AF85-634639713B45}" id="{1E6BD711-2BA7-4065-BAE9-0CCC636E48FD}">
    <text xml:space="preserve">O número 1 neste campo quer dizer que tem linha preenchida inicando serviço. Quano 1 tem preenchido, quando zero não tem nada.
</text>
  </threadedComment>
  <threadedComment ref="C49" dT="2023-07-20T17:36:38.00" personId="{301C5B3F-6FC0-4F84-AF85-634639713B45}" id="{1EFDD194-417A-434B-87FD-BF5258AC73D3}">
    <text xml:space="preserve">O número 1 neste campo quer dizer que tem linha preenchida inicando serviço. Quano 1 tem preenchido, quando zero não tem nada.
</text>
  </threadedComment>
  <threadedComment ref="C50" dT="2023-07-20T17:36:38.00" personId="{301C5B3F-6FC0-4F84-AF85-634639713B45}" id="{4798E8E1-FE72-4B93-87E7-23C731348033}">
    <text xml:space="preserve">O número 1 neste campo quer dizer que tem linha preenchida inicando serviço. Quano 1 tem preenchido, quando zero não tem nada.
</text>
  </threadedComment>
  <threadedComment ref="C51" dT="2023-07-20T17:36:38.00" personId="{301C5B3F-6FC0-4F84-AF85-634639713B45}" id="{2D89FD83-7143-4254-9071-34BA117240F5}">
    <text xml:space="preserve">O número 1 neste campo quer dizer que tem linha preenchida inicando serviço. Quano 1 tem preenchido, quando zero não tem nada.
</text>
  </threadedComment>
  <threadedComment ref="C52" dT="2023-07-20T17:36:38.00" personId="{301C5B3F-6FC0-4F84-AF85-634639713B45}" id="{C23DB394-9C2E-4DD4-940A-839491977561}">
    <text xml:space="preserve">O número 1 neste campo quer dizer que tem linha preenchida inicando serviço. Quano 1 tem preenchido, quando zero não tem nada.
</text>
  </threadedComment>
  <threadedComment ref="C53" dT="2023-07-20T17:36:38.00" personId="{301C5B3F-6FC0-4F84-AF85-634639713B45}" id="{FED624F6-0FD2-449B-A390-29F3245CE196}">
    <text xml:space="preserve">O número 1 neste campo quer dizer que tem linha preenchida inicando serviço. Quano 1 tem preenchido, quando zero não tem nada.
</text>
  </threadedComment>
  <threadedComment ref="C54" dT="2023-07-20T17:36:38.00" personId="{301C5B3F-6FC0-4F84-AF85-634639713B45}" id="{93E424B9-5E38-4495-A4AE-1473265456E1}">
    <text xml:space="preserve">O número 1 neste campo quer dizer que tem linha preenchida inicando serviço. Quano 1 tem preenchido, quando zero não tem nada.
</text>
  </threadedComment>
  <threadedComment ref="C55" dT="2023-07-20T17:36:38.00" personId="{301C5B3F-6FC0-4F84-AF85-634639713B45}" id="{B73B5AF3-0886-4E54-AA6D-7B735E0B2CF3}">
    <text xml:space="preserve">O número 1 neste campo quer dizer que tem linha preenchida inicando serviço. Quano 1 tem preenchido, quando zero não tem nada.
</text>
  </threadedComment>
  <threadedComment ref="C56" dT="2023-07-20T17:36:38.00" personId="{301C5B3F-6FC0-4F84-AF85-634639713B45}" id="{ACF9E090-B351-42E0-97DD-4BF3E9DAA81A}">
    <text xml:space="preserve">O número 1 neste campo quer dizer que tem linha preenchida inicando serviço. Quano 1 tem preenchido, quando zero não tem nada.
</text>
  </threadedComment>
  <threadedComment ref="C57" dT="2023-07-20T17:36:38.00" personId="{301C5B3F-6FC0-4F84-AF85-634639713B45}" id="{A9423138-DC33-4278-9415-1B25E7F03848}">
    <text xml:space="preserve">O número 1 neste campo quer dizer que tem linha preenchida inicando serviço. Quano 1 tem preenchido, quando zero não tem nada.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2A77-D744-4D0B-8920-753AA151AAE2}">
  <sheetPr>
    <tabColor theme="1"/>
    <outlinePr summaryBelow="0" summaryRight="0"/>
  </sheetPr>
  <dimension ref="A1:R41"/>
  <sheetViews>
    <sheetView showGridLines="0"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G29" sqref="G29"/>
    </sheetView>
  </sheetViews>
  <sheetFormatPr defaultColWidth="14.42578125" defaultRowHeight="15.75" customHeight="1" x14ac:dyDescent="0.2"/>
  <cols>
    <col min="1" max="1" width="9.28515625" hidden="1" customWidth="1"/>
    <col min="2" max="2" width="13.28515625" customWidth="1"/>
    <col min="3" max="3" width="7.7109375" customWidth="1"/>
    <col min="4" max="4" width="7.28515625" customWidth="1"/>
    <col min="5" max="5" width="31.5703125" customWidth="1"/>
    <col min="6" max="6" width="23.28515625" customWidth="1"/>
    <col min="7" max="7" width="17.7109375" customWidth="1"/>
    <col min="8" max="8" width="20.5703125" customWidth="1"/>
    <col min="9" max="13" width="23.140625" customWidth="1"/>
    <col min="14" max="14" width="23.140625" hidden="1" customWidth="1"/>
    <col min="15" max="15" width="35.7109375" customWidth="1"/>
    <col min="16" max="17" width="15.85546875" customWidth="1"/>
    <col min="18" max="18" width="15.42578125" customWidth="1"/>
  </cols>
  <sheetData>
    <row r="1" spans="1:18" ht="45" customHeight="1" x14ac:dyDescent="0.2">
      <c r="F1" s="17"/>
      <c r="L1" s="18" t="s">
        <v>43</v>
      </c>
    </row>
    <row r="2" spans="1:18" ht="20.25" customHeight="1" x14ac:dyDescent="0.2">
      <c r="A2" s="12"/>
      <c r="B2" s="12"/>
      <c r="C2" s="12" t="s">
        <v>0</v>
      </c>
      <c r="D2" s="14"/>
      <c r="E2" s="13" t="s">
        <v>1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41.25" customHeight="1" x14ac:dyDescent="0.2">
      <c r="A3" s="15" t="s">
        <v>3</v>
      </c>
      <c r="B3" s="15" t="s">
        <v>13</v>
      </c>
      <c r="C3" s="15" t="s">
        <v>4</v>
      </c>
      <c r="D3" s="15" t="s">
        <v>5</v>
      </c>
      <c r="E3" s="15" t="s">
        <v>29</v>
      </c>
      <c r="F3" s="15" t="s">
        <v>10</v>
      </c>
      <c r="G3" s="16" t="s">
        <v>37</v>
      </c>
      <c r="H3" s="15" t="s">
        <v>26</v>
      </c>
      <c r="I3" s="15" t="s">
        <v>28</v>
      </c>
      <c r="J3" s="15" t="s">
        <v>30</v>
      </c>
      <c r="K3" s="16" t="s">
        <v>38</v>
      </c>
      <c r="L3" s="15" t="s">
        <v>31</v>
      </c>
      <c r="M3" s="15" t="s">
        <v>32</v>
      </c>
      <c r="N3" s="15" t="s">
        <v>33</v>
      </c>
      <c r="O3" s="15" t="s">
        <v>23</v>
      </c>
      <c r="P3" s="16" t="s">
        <v>34</v>
      </c>
      <c r="Q3" s="16" t="s">
        <v>35</v>
      </c>
      <c r="R3" s="15" t="s">
        <v>36</v>
      </c>
    </row>
    <row r="4" spans="1:18" ht="20.25" customHeight="1" x14ac:dyDescent="0.2">
      <c r="A4" s="15"/>
      <c r="B4" s="88"/>
      <c r="C4" s="86"/>
      <c r="D4" s="86"/>
      <c r="E4" s="81"/>
      <c r="F4" s="88"/>
      <c r="G4" s="86"/>
      <c r="H4" s="86"/>
      <c r="I4" s="86"/>
      <c r="J4" s="86"/>
      <c r="K4" s="86"/>
      <c r="L4" s="86"/>
      <c r="M4" s="87" t="s">
        <v>129</v>
      </c>
      <c r="N4" s="87" t="s">
        <v>128</v>
      </c>
      <c r="O4" s="86"/>
      <c r="P4" s="86"/>
      <c r="Q4" s="86"/>
      <c r="R4" s="87" t="s">
        <v>127</v>
      </c>
    </row>
    <row r="5" spans="1:18" ht="24" customHeight="1" x14ac:dyDescent="0.2">
      <c r="A5" s="15"/>
      <c r="B5" s="85" t="s">
        <v>126</v>
      </c>
      <c r="C5" s="82"/>
      <c r="D5" s="83">
        <f>D7+D9+D11+D13+D15+D17+D19+D21+D23+D25+D27+D29+D31+D33</f>
        <v>14</v>
      </c>
      <c r="E5" s="81"/>
      <c r="F5" s="84"/>
      <c r="G5" s="82"/>
      <c r="H5" s="82"/>
      <c r="I5" s="82"/>
      <c r="J5" s="82"/>
      <c r="K5" s="82"/>
      <c r="L5" s="82"/>
      <c r="M5" s="83" t="e">
        <f>M7+M9+M11+M13+M15+M17+M19+M21+M23+M25+M27+M29+M31+#REF!+#REF!+#REF!+#REF!+#REF!+#REF!+#REF!+#REF!+#REF!+#REF!+#REF!</f>
        <v>#VALUE!</v>
      </c>
      <c r="N5" s="83" t="e">
        <f>N7+N9+N11+N13+N15+N17+N19+N21+N23+N25+N27+N29+N31+#REF!+#REF!+#REF!+#REF!+#REF!+#REF!+#REF!+#REF!+#REF!+#REF!+#REF!</f>
        <v>#REF!</v>
      </c>
      <c r="O5" s="82"/>
      <c r="P5" s="82"/>
      <c r="Q5" s="82"/>
      <c r="R5" s="251" t="e">
        <f>R7+R9+R11+R13+R15+R17+R19+R21+R23+R25+R27+R29+R31+R33</f>
        <v>#VALUE!</v>
      </c>
    </row>
    <row r="6" spans="1:18" ht="12.75" x14ac:dyDescent="0.2">
      <c r="A6" s="15"/>
      <c r="B6" s="80"/>
      <c r="C6" s="79"/>
      <c r="D6" s="79"/>
      <c r="E6" s="78"/>
      <c r="F6" s="80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</row>
    <row r="7" spans="1:18" ht="42" customHeight="1" x14ac:dyDescent="0.2">
      <c r="A7" s="1" t="s">
        <v>7</v>
      </c>
      <c r="B7" s="1" t="s">
        <v>15</v>
      </c>
      <c r="C7" s="1" t="s">
        <v>375</v>
      </c>
      <c r="D7" s="1">
        <v>1</v>
      </c>
      <c r="E7" s="2" t="s">
        <v>180</v>
      </c>
      <c r="F7" s="35" t="s">
        <v>104</v>
      </c>
      <c r="G7" s="2" t="s">
        <v>185</v>
      </c>
      <c r="H7" s="35"/>
      <c r="I7" s="2">
        <v>1998</v>
      </c>
      <c r="J7" s="11">
        <v>36161</v>
      </c>
      <c r="K7" s="2">
        <v>26</v>
      </c>
      <c r="L7" s="2">
        <v>30</v>
      </c>
      <c r="M7" s="142" t="s">
        <v>387</v>
      </c>
      <c r="N7" s="2"/>
      <c r="O7" s="2"/>
      <c r="P7" s="142" t="s">
        <v>276</v>
      </c>
      <c r="Q7" s="2"/>
      <c r="R7" s="3">
        <v>2118</v>
      </c>
    </row>
    <row r="8" spans="1:18" ht="63" customHeight="1" x14ac:dyDescent="0.2">
      <c r="A8" s="4" t="s">
        <v>7</v>
      </c>
      <c r="B8" s="4" t="s">
        <v>15</v>
      </c>
      <c r="C8" s="141"/>
      <c r="D8" s="140"/>
      <c r="E8" s="75"/>
      <c r="F8" s="5"/>
      <c r="G8" s="5"/>
      <c r="H8" s="5"/>
      <c r="I8" s="5"/>
      <c r="J8" s="5"/>
      <c r="K8" s="5"/>
      <c r="L8" s="5"/>
      <c r="M8" s="5"/>
      <c r="N8" s="5"/>
      <c r="O8" s="89"/>
      <c r="P8" s="5"/>
      <c r="Q8" s="5"/>
      <c r="R8" s="6"/>
    </row>
    <row r="9" spans="1:18" ht="42" customHeight="1" x14ac:dyDescent="0.2">
      <c r="A9" s="1" t="s">
        <v>7</v>
      </c>
      <c r="B9" s="1" t="s">
        <v>15</v>
      </c>
      <c r="C9" s="1" t="s">
        <v>376</v>
      </c>
      <c r="D9" s="1">
        <v>1</v>
      </c>
      <c r="E9" s="2" t="s">
        <v>181</v>
      </c>
      <c r="F9" s="35" t="s">
        <v>104</v>
      </c>
      <c r="G9" s="2" t="s">
        <v>185</v>
      </c>
      <c r="H9" s="35"/>
      <c r="I9" s="2">
        <v>1996</v>
      </c>
      <c r="J9" s="11">
        <v>35490</v>
      </c>
      <c r="K9" s="2">
        <v>28</v>
      </c>
      <c r="L9" s="2">
        <v>30</v>
      </c>
      <c r="M9" s="252">
        <v>10.3</v>
      </c>
      <c r="N9" s="2"/>
      <c r="O9" s="2"/>
      <c r="P9" s="253" t="s">
        <v>390</v>
      </c>
      <c r="Q9" s="2"/>
      <c r="R9" s="3">
        <v>7223.4</v>
      </c>
    </row>
    <row r="10" spans="1:18" ht="35.25" customHeight="1" x14ac:dyDescent="0.2">
      <c r="A10" s="4" t="s">
        <v>7</v>
      </c>
      <c r="B10" s="4" t="s">
        <v>15</v>
      </c>
      <c r="C10" s="4"/>
      <c r="D10" s="140"/>
      <c r="E10" s="75"/>
      <c r="F10" s="5"/>
      <c r="G10" s="5"/>
      <c r="H10" s="5"/>
      <c r="I10" s="5"/>
      <c r="J10" s="5"/>
      <c r="K10" s="5"/>
      <c r="L10" s="5"/>
      <c r="M10" s="5"/>
      <c r="N10" s="5"/>
      <c r="O10" s="94"/>
      <c r="P10" s="5"/>
      <c r="Q10" s="5"/>
      <c r="R10" s="6"/>
    </row>
    <row r="11" spans="1:18" ht="42" customHeight="1" x14ac:dyDescent="0.2">
      <c r="A11" s="1" t="s">
        <v>7</v>
      </c>
      <c r="B11" s="1" t="s">
        <v>15</v>
      </c>
      <c r="C11" s="1" t="s">
        <v>377</v>
      </c>
      <c r="D11" s="1">
        <v>1</v>
      </c>
      <c r="E11" s="2" t="s">
        <v>182</v>
      </c>
      <c r="F11" s="35" t="s">
        <v>104</v>
      </c>
      <c r="G11" s="2" t="s">
        <v>185</v>
      </c>
      <c r="H11" s="2"/>
      <c r="I11" s="2">
        <v>1995</v>
      </c>
      <c r="J11" s="11">
        <v>35247</v>
      </c>
      <c r="K11" s="2">
        <v>29</v>
      </c>
      <c r="L11" s="2">
        <v>30</v>
      </c>
      <c r="M11" s="2">
        <v>18.925000000000001</v>
      </c>
      <c r="N11" s="2"/>
      <c r="O11" s="2"/>
      <c r="P11" s="253" t="s">
        <v>391</v>
      </c>
      <c r="Q11" s="2"/>
      <c r="R11" s="3">
        <v>1973.1</v>
      </c>
    </row>
    <row r="12" spans="1:18" ht="15" x14ac:dyDescent="0.2">
      <c r="A12" s="4" t="s">
        <v>7</v>
      </c>
      <c r="B12" s="4" t="s">
        <v>15</v>
      </c>
      <c r="C12" s="4"/>
      <c r="D12" s="140"/>
      <c r="E12" s="75"/>
      <c r="F12" s="5"/>
      <c r="G12" s="5"/>
      <c r="H12" s="5"/>
      <c r="I12" s="5"/>
      <c r="J12" s="5"/>
      <c r="K12" s="5"/>
      <c r="L12" s="5"/>
      <c r="M12" s="5"/>
      <c r="N12" s="5"/>
      <c r="O12" s="94"/>
      <c r="P12" s="5"/>
      <c r="Q12" s="5"/>
      <c r="R12" s="6"/>
    </row>
    <row r="13" spans="1:18" ht="42" customHeight="1" x14ac:dyDescent="0.2">
      <c r="A13" s="1" t="s">
        <v>8</v>
      </c>
      <c r="B13" s="1" t="s">
        <v>15</v>
      </c>
      <c r="C13" s="1" t="s">
        <v>378</v>
      </c>
      <c r="D13" s="1">
        <v>1</v>
      </c>
      <c r="E13" s="2" t="s">
        <v>183</v>
      </c>
      <c r="F13" s="35" t="s">
        <v>104</v>
      </c>
      <c r="G13" s="2" t="s">
        <v>185</v>
      </c>
      <c r="H13" s="35"/>
      <c r="I13" s="2">
        <v>2018</v>
      </c>
      <c r="J13" s="11">
        <v>43677</v>
      </c>
      <c r="K13" s="2">
        <v>5</v>
      </c>
      <c r="L13" s="2">
        <v>30</v>
      </c>
      <c r="M13" s="2"/>
      <c r="N13" s="2"/>
      <c r="O13" s="2"/>
      <c r="P13" s="142" t="s">
        <v>276</v>
      </c>
      <c r="Q13" s="2"/>
      <c r="R13" s="3">
        <v>1544</v>
      </c>
    </row>
    <row r="14" spans="1:18" ht="15" x14ac:dyDescent="0.2">
      <c r="A14" s="4" t="s">
        <v>8</v>
      </c>
      <c r="B14" s="4" t="s">
        <v>15</v>
      </c>
      <c r="C14" s="4"/>
      <c r="D14" s="77"/>
      <c r="E14" s="75"/>
      <c r="F14" s="5"/>
      <c r="G14" s="5"/>
      <c r="H14" s="5"/>
      <c r="I14" s="5"/>
      <c r="J14" s="5"/>
      <c r="K14" s="5"/>
      <c r="L14" s="5"/>
      <c r="M14" s="5"/>
      <c r="N14" s="5"/>
      <c r="O14" s="94"/>
      <c r="P14" s="5"/>
      <c r="Q14" s="5"/>
      <c r="R14" s="6"/>
    </row>
    <row r="15" spans="1:18" ht="42" customHeight="1" x14ac:dyDescent="0.2">
      <c r="A15" s="1" t="s">
        <v>8</v>
      </c>
      <c r="B15" s="1" t="s">
        <v>15</v>
      </c>
      <c r="C15" s="1" t="s">
        <v>379</v>
      </c>
      <c r="D15" s="1">
        <v>1</v>
      </c>
      <c r="E15" s="2" t="s">
        <v>184</v>
      </c>
      <c r="F15" s="35" t="s">
        <v>104</v>
      </c>
      <c r="G15" s="2" t="s">
        <v>185</v>
      </c>
      <c r="H15" s="35"/>
      <c r="I15" s="2">
        <v>1989</v>
      </c>
      <c r="J15" s="11">
        <v>32640</v>
      </c>
      <c r="K15" s="2">
        <v>36</v>
      </c>
      <c r="L15" s="2">
        <v>90</v>
      </c>
      <c r="M15" s="2"/>
      <c r="N15" s="2"/>
      <c r="O15" s="2"/>
      <c r="P15" s="142" t="s">
        <v>276</v>
      </c>
      <c r="Q15" s="2"/>
      <c r="R15" s="3">
        <v>735.3</v>
      </c>
    </row>
    <row r="16" spans="1:18" ht="15" x14ac:dyDescent="0.2">
      <c r="A16" s="4" t="s">
        <v>8</v>
      </c>
      <c r="B16" s="4" t="s">
        <v>15</v>
      </c>
      <c r="C16" s="4"/>
      <c r="D16" s="77"/>
      <c r="E16" s="7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6"/>
    </row>
    <row r="17" spans="1:18" ht="42" customHeight="1" x14ac:dyDescent="0.2">
      <c r="A17" s="1" t="s">
        <v>8</v>
      </c>
      <c r="B17" s="1" t="s">
        <v>15</v>
      </c>
      <c r="C17" s="1" t="s">
        <v>380</v>
      </c>
      <c r="D17" s="1">
        <v>1</v>
      </c>
      <c r="E17" s="2" t="s">
        <v>186</v>
      </c>
      <c r="F17" s="35" t="s">
        <v>104</v>
      </c>
      <c r="G17" s="2" t="s">
        <v>187</v>
      </c>
      <c r="H17" s="2"/>
      <c r="I17" s="2">
        <v>1987</v>
      </c>
      <c r="J17" s="11">
        <v>39436</v>
      </c>
      <c r="K17" s="2">
        <v>17</v>
      </c>
      <c r="L17" s="2">
        <v>30</v>
      </c>
      <c r="M17" s="2"/>
      <c r="N17" s="2"/>
      <c r="O17" s="2"/>
      <c r="P17" s="142" t="s">
        <v>276</v>
      </c>
      <c r="Q17" s="2"/>
      <c r="R17" s="3">
        <v>744.5</v>
      </c>
    </row>
    <row r="18" spans="1:18" ht="15" x14ac:dyDescent="0.2">
      <c r="A18" s="4" t="s">
        <v>8</v>
      </c>
      <c r="B18" s="4" t="s">
        <v>15</v>
      </c>
      <c r="C18" s="4"/>
      <c r="D18" s="77"/>
      <c r="E18" s="75"/>
      <c r="F18" s="5"/>
      <c r="G18" s="5"/>
      <c r="H18" s="5"/>
      <c r="I18" s="5"/>
      <c r="J18" s="5"/>
      <c r="K18" s="5"/>
      <c r="L18" s="5"/>
      <c r="M18" s="5"/>
      <c r="N18" s="5"/>
      <c r="O18" s="130"/>
      <c r="P18" s="7"/>
      <c r="Q18" s="7"/>
      <c r="R18" s="6"/>
    </row>
    <row r="19" spans="1:18" ht="42" customHeight="1" x14ac:dyDescent="0.2">
      <c r="A19" s="1" t="s">
        <v>8</v>
      </c>
      <c r="B19" s="1" t="s">
        <v>15</v>
      </c>
      <c r="C19" s="1" t="s">
        <v>381</v>
      </c>
      <c r="D19" s="1">
        <v>1</v>
      </c>
      <c r="E19" s="2" t="s">
        <v>188</v>
      </c>
      <c r="F19" s="35" t="s">
        <v>104</v>
      </c>
      <c r="G19" s="2" t="s">
        <v>189</v>
      </c>
      <c r="H19" s="35"/>
      <c r="I19" s="2">
        <v>1997</v>
      </c>
      <c r="J19" s="11">
        <v>35612</v>
      </c>
      <c r="K19" s="2">
        <v>28</v>
      </c>
      <c r="L19" s="2">
        <v>30</v>
      </c>
      <c r="M19" s="2"/>
      <c r="N19" s="2"/>
      <c r="O19" s="2"/>
      <c r="P19" s="142" t="s">
        <v>276</v>
      </c>
      <c r="Q19" s="2"/>
      <c r="R19" s="3">
        <v>996.7</v>
      </c>
    </row>
    <row r="20" spans="1:18" ht="52.5" customHeight="1" x14ac:dyDescent="0.2">
      <c r="A20" s="4" t="s">
        <v>8</v>
      </c>
      <c r="B20" s="4" t="s">
        <v>15</v>
      </c>
      <c r="C20" s="4"/>
      <c r="D20" s="77"/>
      <c r="E20" s="75"/>
      <c r="F20" s="5"/>
      <c r="G20" s="5"/>
      <c r="H20" s="5"/>
      <c r="I20" s="5"/>
      <c r="J20" s="5"/>
      <c r="K20" s="5"/>
      <c r="L20" s="5"/>
      <c r="M20" s="5"/>
      <c r="N20" s="5"/>
      <c r="O20" s="128"/>
      <c r="P20" s="7"/>
      <c r="Q20" s="7"/>
      <c r="R20" s="6"/>
    </row>
    <row r="21" spans="1:18" ht="42" customHeight="1" x14ac:dyDescent="0.2">
      <c r="A21" s="1" t="s">
        <v>8</v>
      </c>
      <c r="B21" s="1" t="s">
        <v>15</v>
      </c>
      <c r="C21" s="1" t="s">
        <v>382</v>
      </c>
      <c r="D21" s="1">
        <v>1</v>
      </c>
      <c r="E21" s="2" t="s">
        <v>190</v>
      </c>
      <c r="F21" s="35" t="s">
        <v>104</v>
      </c>
      <c r="G21" s="2" t="s">
        <v>191</v>
      </c>
      <c r="H21" s="2"/>
      <c r="I21" s="2">
        <v>2020</v>
      </c>
      <c r="J21" s="11">
        <v>44442</v>
      </c>
      <c r="K21" s="2">
        <v>3</v>
      </c>
      <c r="L21" s="2">
        <v>35</v>
      </c>
      <c r="M21" s="2"/>
      <c r="N21" s="2"/>
      <c r="O21" s="2"/>
      <c r="P21" s="142" t="s">
        <v>276</v>
      </c>
      <c r="Q21" s="2"/>
      <c r="R21" s="3">
        <v>537</v>
      </c>
    </row>
    <row r="22" spans="1:18" ht="15" x14ac:dyDescent="0.2">
      <c r="A22" s="4" t="s">
        <v>8</v>
      </c>
      <c r="B22" s="4" t="s">
        <v>15</v>
      </c>
      <c r="C22" s="4"/>
      <c r="D22" s="76"/>
      <c r="E22" s="75"/>
      <c r="F22" s="5"/>
      <c r="G22" s="5"/>
      <c r="H22" s="5"/>
      <c r="I22" s="5"/>
      <c r="J22" s="5"/>
      <c r="K22" s="5"/>
      <c r="L22" s="5"/>
      <c r="M22" s="5"/>
      <c r="N22" s="5"/>
      <c r="O22" s="7"/>
      <c r="P22" s="7"/>
      <c r="Q22" s="7"/>
      <c r="R22" s="6"/>
    </row>
    <row r="23" spans="1:18" ht="42" customHeight="1" x14ac:dyDescent="0.2">
      <c r="A23" s="1" t="s">
        <v>8</v>
      </c>
      <c r="B23" s="1" t="s">
        <v>15</v>
      </c>
      <c r="C23" s="1" t="s">
        <v>383</v>
      </c>
      <c r="D23" s="1">
        <v>1</v>
      </c>
      <c r="E23" s="2" t="s">
        <v>192</v>
      </c>
      <c r="F23" s="35" t="s">
        <v>104</v>
      </c>
      <c r="G23" s="2" t="s">
        <v>199</v>
      </c>
      <c r="H23" s="2"/>
      <c r="I23" s="2">
        <v>1996</v>
      </c>
      <c r="J23" s="11">
        <v>35454</v>
      </c>
      <c r="K23" s="2">
        <v>28</v>
      </c>
      <c r="L23" s="2">
        <v>30</v>
      </c>
      <c r="M23" s="2"/>
      <c r="N23" s="2"/>
      <c r="O23" s="2"/>
      <c r="P23" s="253" t="s">
        <v>391</v>
      </c>
      <c r="Q23" s="2"/>
      <c r="R23" s="3">
        <v>162</v>
      </c>
    </row>
    <row r="24" spans="1:18" ht="15" x14ac:dyDescent="0.2">
      <c r="A24" s="4" t="s">
        <v>8</v>
      </c>
      <c r="B24" s="4" t="s">
        <v>15</v>
      </c>
      <c r="C24" s="4"/>
      <c r="D24" s="76"/>
      <c r="E24" s="75"/>
      <c r="F24" s="5"/>
      <c r="G24" s="5"/>
      <c r="H24" s="5"/>
      <c r="I24" s="5"/>
      <c r="J24" s="5"/>
      <c r="K24" s="5"/>
      <c r="L24" s="5"/>
      <c r="M24" s="5"/>
      <c r="N24" s="5"/>
      <c r="O24" s="7"/>
      <c r="P24" s="7"/>
      <c r="Q24" s="7"/>
      <c r="R24" s="6"/>
    </row>
    <row r="25" spans="1:18" ht="42" customHeight="1" x14ac:dyDescent="0.2">
      <c r="A25" s="1" t="s">
        <v>8</v>
      </c>
      <c r="B25" s="1" t="s">
        <v>15</v>
      </c>
      <c r="C25" s="1"/>
      <c r="D25" s="1">
        <v>1</v>
      </c>
      <c r="E25" s="2" t="s">
        <v>193</v>
      </c>
      <c r="F25" s="35" t="s">
        <v>104</v>
      </c>
      <c r="G25" s="2" t="s">
        <v>187</v>
      </c>
      <c r="H25" s="2"/>
      <c r="I25" s="2"/>
      <c r="J25" s="11"/>
      <c r="K25" s="2"/>
      <c r="L25" s="2"/>
      <c r="M25" s="2"/>
      <c r="N25" s="2"/>
      <c r="O25" s="2"/>
      <c r="P25" s="2"/>
      <c r="Q25" s="2"/>
      <c r="R25" s="3"/>
    </row>
    <row r="26" spans="1:18" ht="15" x14ac:dyDescent="0.2">
      <c r="A26" s="4" t="s">
        <v>8</v>
      </c>
      <c r="B26" s="4" t="s">
        <v>15</v>
      </c>
      <c r="C26" s="4"/>
      <c r="D26" s="76"/>
      <c r="E26" s="75"/>
      <c r="F26" s="5"/>
      <c r="G26" s="5"/>
      <c r="H26" s="5"/>
      <c r="I26" s="5"/>
      <c r="J26" s="5"/>
      <c r="K26" s="5"/>
      <c r="L26" s="5"/>
      <c r="M26" s="5"/>
      <c r="N26" s="5"/>
      <c r="O26" s="7"/>
      <c r="P26" s="7"/>
      <c r="Q26" s="7"/>
      <c r="R26" s="6"/>
    </row>
    <row r="27" spans="1:18" ht="42" customHeight="1" x14ac:dyDescent="0.2">
      <c r="A27" s="1" t="s">
        <v>8</v>
      </c>
      <c r="B27" s="1" t="s">
        <v>15</v>
      </c>
      <c r="C27" s="1" t="s">
        <v>384</v>
      </c>
      <c r="D27" s="1">
        <v>1</v>
      </c>
      <c r="E27" s="2" t="s">
        <v>194</v>
      </c>
      <c r="F27" s="35" t="s">
        <v>104</v>
      </c>
      <c r="G27" s="2" t="s">
        <v>189</v>
      </c>
      <c r="H27" s="2"/>
      <c r="I27" s="2">
        <v>1997</v>
      </c>
      <c r="J27" s="11">
        <v>35612</v>
      </c>
      <c r="K27" s="2">
        <v>28</v>
      </c>
      <c r="L27" s="2">
        <v>30</v>
      </c>
      <c r="M27" s="2"/>
      <c r="N27" s="2"/>
      <c r="O27" s="2"/>
      <c r="P27" s="142" t="s">
        <v>276</v>
      </c>
      <c r="Q27" s="2"/>
      <c r="R27" s="3">
        <v>894.2</v>
      </c>
    </row>
    <row r="28" spans="1:18" ht="15" x14ac:dyDescent="0.2">
      <c r="A28" s="4" t="s">
        <v>8</v>
      </c>
      <c r="B28" s="4" t="s">
        <v>15</v>
      </c>
      <c r="C28" s="4"/>
      <c r="D28" s="76"/>
      <c r="E28" s="75"/>
      <c r="F28" s="5"/>
      <c r="G28" s="5"/>
      <c r="H28" s="5"/>
      <c r="I28" s="5"/>
      <c r="J28" s="5"/>
      <c r="K28" s="5"/>
      <c r="L28" s="5"/>
      <c r="M28" s="5"/>
      <c r="N28" s="5"/>
      <c r="O28" s="7"/>
      <c r="P28" s="7"/>
      <c r="Q28" s="7"/>
      <c r="R28" s="6"/>
    </row>
    <row r="29" spans="1:18" ht="42" customHeight="1" x14ac:dyDescent="0.2">
      <c r="A29" s="1" t="s">
        <v>8</v>
      </c>
      <c r="B29" s="1" t="s">
        <v>15</v>
      </c>
      <c r="C29" s="1" t="s">
        <v>385</v>
      </c>
      <c r="D29" s="1">
        <v>1</v>
      </c>
      <c r="E29" s="2" t="s">
        <v>195</v>
      </c>
      <c r="F29" s="35" t="s">
        <v>104</v>
      </c>
      <c r="G29" s="2" t="s">
        <v>196</v>
      </c>
      <c r="H29" s="2"/>
      <c r="I29" s="2">
        <v>1996</v>
      </c>
      <c r="J29" s="11">
        <v>35395</v>
      </c>
      <c r="K29" s="2">
        <v>29</v>
      </c>
      <c r="L29" s="2">
        <v>30</v>
      </c>
      <c r="M29" s="2"/>
      <c r="N29" s="2"/>
      <c r="O29" s="2"/>
      <c r="P29" s="142" t="s">
        <v>276</v>
      </c>
      <c r="Q29" s="2"/>
      <c r="R29" s="3">
        <v>1821.3</v>
      </c>
    </row>
    <row r="30" spans="1:18" ht="15" x14ac:dyDescent="0.2">
      <c r="A30" s="4" t="s">
        <v>8</v>
      </c>
      <c r="B30" s="4" t="s">
        <v>15</v>
      </c>
      <c r="C30" s="4"/>
      <c r="D30" s="77"/>
      <c r="E30" s="75"/>
      <c r="F30" s="5"/>
      <c r="G30" s="5"/>
      <c r="H30" s="5"/>
      <c r="I30" s="5"/>
      <c r="J30" s="5"/>
      <c r="K30" s="5"/>
      <c r="L30" s="5"/>
      <c r="M30" s="5"/>
      <c r="N30" s="5"/>
      <c r="O30" s="7"/>
      <c r="P30" s="7"/>
      <c r="Q30" s="7"/>
      <c r="R30" s="6"/>
    </row>
    <row r="31" spans="1:18" ht="42" customHeight="1" x14ac:dyDescent="0.2">
      <c r="A31" s="1" t="s">
        <v>8</v>
      </c>
      <c r="B31" s="1" t="s">
        <v>15</v>
      </c>
      <c r="C31" s="1" t="s">
        <v>386</v>
      </c>
      <c r="D31" s="1">
        <v>1</v>
      </c>
      <c r="E31" s="2" t="s">
        <v>197</v>
      </c>
      <c r="F31" s="35" t="s">
        <v>104</v>
      </c>
      <c r="G31" s="2" t="s">
        <v>200</v>
      </c>
      <c r="H31" s="2"/>
      <c r="I31" s="2"/>
      <c r="J31" s="11">
        <v>41661</v>
      </c>
      <c r="K31" s="2">
        <v>10</v>
      </c>
      <c r="L31" s="2">
        <v>30</v>
      </c>
      <c r="M31" s="2">
        <v>12.6</v>
      </c>
      <c r="N31" s="2"/>
      <c r="O31" s="2"/>
      <c r="P31" s="142" t="s">
        <v>276</v>
      </c>
      <c r="Q31" s="2"/>
      <c r="R31" s="3" t="s">
        <v>387</v>
      </c>
    </row>
    <row r="32" spans="1:18" ht="15" x14ac:dyDescent="0.2">
      <c r="A32" s="4" t="s">
        <v>8</v>
      </c>
      <c r="B32" s="4" t="s">
        <v>15</v>
      </c>
      <c r="C32" s="4"/>
      <c r="D32" s="76"/>
      <c r="E32" s="75"/>
      <c r="F32" s="5"/>
      <c r="G32" s="5"/>
      <c r="H32" s="5"/>
      <c r="I32" s="5"/>
      <c r="J32" s="5"/>
      <c r="K32" s="5"/>
      <c r="L32" s="5"/>
      <c r="M32" s="5"/>
      <c r="N32" s="5"/>
      <c r="O32" s="7"/>
      <c r="P32" s="7"/>
      <c r="Q32" s="7"/>
      <c r="R32" s="6"/>
    </row>
    <row r="33" spans="1:18" ht="42" customHeight="1" x14ac:dyDescent="0.2">
      <c r="A33" s="1" t="s">
        <v>8</v>
      </c>
      <c r="B33" s="1" t="s">
        <v>15</v>
      </c>
      <c r="C33" s="1"/>
      <c r="D33" s="1">
        <v>1</v>
      </c>
      <c r="E33" s="2" t="s">
        <v>198</v>
      </c>
      <c r="F33" s="35" t="s">
        <v>104</v>
      </c>
      <c r="G33" s="2" t="s">
        <v>187</v>
      </c>
      <c r="H33" s="2"/>
      <c r="I33" s="2"/>
      <c r="J33" s="11"/>
      <c r="K33" s="2"/>
      <c r="L33" s="2"/>
      <c r="M33" s="142" t="s">
        <v>387</v>
      </c>
      <c r="N33" s="2"/>
      <c r="O33" s="2"/>
      <c r="P33" s="2"/>
      <c r="Q33" s="2"/>
      <c r="R33" s="3" t="s">
        <v>387</v>
      </c>
    </row>
    <row r="34" spans="1:18" ht="15" x14ac:dyDescent="0.2">
      <c r="A34" s="4" t="s">
        <v>8</v>
      </c>
      <c r="B34" s="4" t="s">
        <v>15</v>
      </c>
      <c r="C34" s="4"/>
      <c r="D34" s="76"/>
      <c r="E34" s="75"/>
      <c r="F34" s="5"/>
      <c r="G34" s="5"/>
      <c r="H34" s="5"/>
      <c r="I34" s="5"/>
      <c r="J34" s="5"/>
      <c r="K34" s="5"/>
      <c r="L34" s="5"/>
      <c r="M34" s="5"/>
      <c r="N34" s="5"/>
      <c r="O34" s="7"/>
      <c r="P34" s="7"/>
      <c r="Q34" s="7"/>
      <c r="R34" s="6"/>
    </row>
    <row r="38" spans="1:18" ht="15.75" customHeight="1" x14ac:dyDescent="0.2">
      <c r="P38" s="253" t="s">
        <v>388</v>
      </c>
    </row>
    <row r="39" spans="1:18" ht="15.75" customHeight="1" x14ac:dyDescent="0.2">
      <c r="P39" s="253" t="s">
        <v>389</v>
      </c>
    </row>
    <row r="40" spans="1:18" ht="15.75" customHeight="1" x14ac:dyDescent="0.2">
      <c r="P40" s="253" t="s">
        <v>390</v>
      </c>
    </row>
    <row r="41" spans="1:18" ht="15.75" customHeight="1" x14ac:dyDescent="0.2">
      <c r="P41" s="253" t="s">
        <v>391</v>
      </c>
    </row>
  </sheetData>
  <autoFilter ref="A2:R20" xr:uid="{00000000-0009-0000-0000-000000000000}"/>
  <printOptions horizontalCentered="1" gridLines="1"/>
  <pageMargins left="0.7" right="0.7" top="0.75" bottom="0.75" header="0" footer="0"/>
  <pageSetup paperSize="9" scale="50" pageOrder="overThenDown" orientation="landscape" cellComments="atEnd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FBEC-B52D-4FC3-B70B-390864112581}">
  <dimension ref="A4:G27"/>
  <sheetViews>
    <sheetView workbookViewId="0">
      <selection activeCell="B31" sqref="B31"/>
    </sheetView>
  </sheetViews>
  <sheetFormatPr defaultRowHeight="12.75" x14ac:dyDescent="0.2"/>
  <cols>
    <col min="1" max="1" width="95.85546875" customWidth="1"/>
    <col min="2" max="2" width="93.7109375" customWidth="1"/>
    <col min="3" max="3" width="54.28515625" customWidth="1"/>
    <col min="4" max="4" width="54.7109375" customWidth="1"/>
    <col min="5" max="5" width="60.28515625" customWidth="1"/>
    <col min="6" max="6" width="21.7109375" customWidth="1"/>
    <col min="7" max="7" width="13.85546875" customWidth="1"/>
    <col min="9" max="9" width="18.7109375" bestFit="1" customWidth="1"/>
    <col min="10" max="10" width="9.7109375" bestFit="1" customWidth="1"/>
  </cols>
  <sheetData>
    <row r="4" spans="1:7" x14ac:dyDescent="0.2">
      <c r="A4" s="237" t="s">
        <v>61</v>
      </c>
      <c r="B4" s="237" t="s">
        <v>70</v>
      </c>
      <c r="C4" s="238" t="s">
        <v>80</v>
      </c>
      <c r="D4" s="238" t="s">
        <v>340</v>
      </c>
      <c r="E4" s="238" t="s">
        <v>94</v>
      </c>
      <c r="F4" s="238" t="s">
        <v>71</v>
      </c>
      <c r="G4" s="238" t="s">
        <v>341</v>
      </c>
    </row>
    <row r="5" spans="1:7" ht="25.5" x14ac:dyDescent="0.2">
      <c r="A5" s="37" t="s">
        <v>64</v>
      </c>
      <c r="B5" s="37" t="s">
        <v>72</v>
      </c>
      <c r="C5" s="239" t="s">
        <v>81</v>
      </c>
      <c r="D5" s="239" t="s">
        <v>87</v>
      </c>
      <c r="E5" s="239" t="s">
        <v>19</v>
      </c>
      <c r="F5" s="239" t="s">
        <v>342</v>
      </c>
    </row>
    <row r="6" spans="1:7" x14ac:dyDescent="0.2">
      <c r="A6" s="38" t="s">
        <v>65</v>
      </c>
      <c r="B6" s="38" t="s">
        <v>73</v>
      </c>
      <c r="C6" s="127" t="s">
        <v>82</v>
      </c>
      <c r="D6" s="127" t="s">
        <v>88</v>
      </c>
      <c r="E6" s="127" t="s">
        <v>20</v>
      </c>
      <c r="F6" s="240"/>
    </row>
    <row r="7" spans="1:7" ht="25.5" x14ac:dyDescent="0.2">
      <c r="A7" s="37" t="s">
        <v>66</v>
      </c>
      <c r="B7" s="37" t="s">
        <v>74</v>
      </c>
      <c r="C7" s="241" t="s">
        <v>83</v>
      </c>
      <c r="D7" s="241" t="s">
        <v>89</v>
      </c>
      <c r="E7" s="239" t="s">
        <v>21</v>
      </c>
      <c r="F7" s="240"/>
    </row>
    <row r="8" spans="1:7" x14ac:dyDescent="0.2">
      <c r="A8" s="38" t="s">
        <v>67</v>
      </c>
      <c r="B8" s="38" t="s">
        <v>75</v>
      </c>
      <c r="C8" s="127" t="s">
        <v>84</v>
      </c>
      <c r="D8" s="127" t="s">
        <v>90</v>
      </c>
      <c r="E8" s="127" t="s">
        <v>22</v>
      </c>
      <c r="F8" s="240"/>
    </row>
    <row r="9" spans="1:7" ht="25.5" x14ac:dyDescent="0.2">
      <c r="A9" s="37" t="s">
        <v>68</v>
      </c>
      <c r="B9" s="37" t="s">
        <v>76</v>
      </c>
      <c r="C9" s="241" t="s">
        <v>85</v>
      </c>
      <c r="D9" s="241" t="s">
        <v>91</v>
      </c>
      <c r="E9" s="239" t="s">
        <v>25</v>
      </c>
      <c r="F9" s="240"/>
    </row>
    <row r="10" spans="1:7" x14ac:dyDescent="0.2">
      <c r="A10" s="242" t="s">
        <v>62</v>
      </c>
      <c r="B10" s="38" t="s">
        <v>77</v>
      </c>
      <c r="C10" s="127" t="s">
        <v>176</v>
      </c>
      <c r="D10" s="127" t="s">
        <v>92</v>
      </c>
      <c r="E10" s="127" t="s">
        <v>102</v>
      </c>
      <c r="F10" s="240"/>
    </row>
    <row r="11" spans="1:7" ht="25.5" x14ac:dyDescent="0.2">
      <c r="A11" s="37" t="s">
        <v>63</v>
      </c>
      <c r="B11" s="37" t="s">
        <v>78</v>
      </c>
      <c r="C11" s="241" t="s">
        <v>101</v>
      </c>
      <c r="D11" s="241" t="s">
        <v>83</v>
      </c>
      <c r="E11" s="239" t="s">
        <v>103</v>
      </c>
      <c r="F11" s="240"/>
    </row>
    <row r="12" spans="1:7" x14ac:dyDescent="0.2">
      <c r="A12" s="242" t="s">
        <v>69</v>
      </c>
      <c r="B12" s="38" t="s">
        <v>79</v>
      </c>
      <c r="C12" s="127" t="s">
        <v>130</v>
      </c>
      <c r="D12" s="127" t="s">
        <v>71</v>
      </c>
      <c r="E12" s="127" t="s">
        <v>71</v>
      </c>
      <c r="F12" s="240"/>
    </row>
    <row r="13" spans="1:7" x14ac:dyDescent="0.2">
      <c r="A13" s="37" t="s">
        <v>71</v>
      </c>
      <c r="B13" s="241" t="s">
        <v>99</v>
      </c>
      <c r="C13" s="241" t="s">
        <v>71</v>
      </c>
      <c r="E13" s="240"/>
      <c r="F13" s="240"/>
    </row>
    <row r="14" spans="1:7" x14ac:dyDescent="0.2">
      <c r="B14" s="38" t="s">
        <v>100</v>
      </c>
    </row>
    <row r="15" spans="1:7" x14ac:dyDescent="0.2">
      <c r="B15" s="241" t="s">
        <v>131</v>
      </c>
    </row>
    <row r="16" spans="1:7" x14ac:dyDescent="0.2">
      <c r="B16" s="38" t="s">
        <v>71</v>
      </c>
    </row>
    <row r="19" spans="1:4" x14ac:dyDescent="0.2">
      <c r="A19" s="243" t="s">
        <v>335</v>
      </c>
      <c r="B19" s="243" t="s">
        <v>343</v>
      </c>
      <c r="C19" s="237" t="s">
        <v>344</v>
      </c>
      <c r="D19" s="237" t="s">
        <v>338</v>
      </c>
    </row>
    <row r="20" spans="1:4" ht="14.25" x14ac:dyDescent="0.2">
      <c r="A20" s="244" t="s">
        <v>345</v>
      </c>
      <c r="B20" s="244" t="str">
        <f>A4</f>
        <v>PROJETO</v>
      </c>
      <c r="C20" s="245" t="s">
        <v>346</v>
      </c>
      <c r="D20" s="246">
        <v>2</v>
      </c>
    </row>
    <row r="21" spans="1:4" ht="14.25" x14ac:dyDescent="0.2">
      <c r="A21" s="244" t="s">
        <v>347</v>
      </c>
      <c r="B21" s="244" t="str">
        <f>B4</f>
        <v>AMBIENTAL</v>
      </c>
      <c r="C21" s="245" t="s">
        <v>348</v>
      </c>
      <c r="D21" s="246">
        <v>1</v>
      </c>
    </row>
    <row r="22" spans="1:4" ht="14.25" x14ac:dyDescent="0.2">
      <c r="A22" s="244" t="s">
        <v>349</v>
      </c>
      <c r="B22" s="244" t="str">
        <f>C4</f>
        <v>DESAPROPRIAÇÃO</v>
      </c>
      <c r="C22" s="247" t="s">
        <v>350</v>
      </c>
      <c r="D22" s="246">
        <v>0</v>
      </c>
    </row>
    <row r="23" spans="1:4" ht="14.25" x14ac:dyDescent="0.2">
      <c r="A23" s="244" t="s">
        <v>71</v>
      </c>
      <c r="B23" s="244" t="s">
        <v>340</v>
      </c>
      <c r="C23" s="247" t="s">
        <v>351</v>
      </c>
      <c r="D23" s="34"/>
    </row>
    <row r="24" spans="1:4" x14ac:dyDescent="0.2">
      <c r="A24" s="34"/>
      <c r="B24" s="244" t="str">
        <f>E4</f>
        <v>ADMINISTRATIVO</v>
      </c>
      <c r="C24" s="34"/>
      <c r="D24" s="246"/>
    </row>
    <row r="25" spans="1:4" x14ac:dyDescent="0.2">
      <c r="A25" s="34"/>
      <c r="B25" s="244" t="s">
        <v>71</v>
      </c>
      <c r="C25" s="34"/>
      <c r="D25" s="34"/>
    </row>
    <row r="26" spans="1:4" x14ac:dyDescent="0.2">
      <c r="A26" s="34"/>
      <c r="B26" s="248" t="s">
        <v>341</v>
      </c>
      <c r="C26" s="34"/>
      <c r="D26" s="34"/>
    </row>
    <row r="27" spans="1:4" x14ac:dyDescent="0.2">
      <c r="A27" s="249"/>
      <c r="B27" s="249"/>
      <c r="C27" s="249"/>
    </row>
  </sheetData>
  <conditionalFormatting sqref="D20:D22">
    <cfRule type="iconSet" priority="1">
      <iconSet iconSet="3Symbols" showValue="0">
        <cfvo type="percent" val="0"/>
        <cfvo type="num" val="1"/>
        <cfvo type="num" val="2"/>
      </iconSet>
    </cfRule>
  </conditionalFormatting>
  <conditionalFormatting sqref="D24">
    <cfRule type="iconSet" priority="2">
      <iconSet iconSet="3Symbols" showValue="0">
        <cfvo type="percent" val="0"/>
        <cfvo type="num" val="1"/>
        <cfvo type="num" val="2"/>
      </iconSet>
    </cfRule>
  </conditionalFormatting>
  <conditionalFormatting sqref="G23">
    <cfRule type="iconSet" priority="3">
      <iconSet iconSet="3Symbols" showValue="0">
        <cfvo type="percent" val="0"/>
        <cfvo type="num" val="1"/>
        <cfvo type="num" val="2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66"/>
  <sheetViews>
    <sheetView showGridLines="0" workbookViewId="0">
      <selection activeCell="F71" sqref="F71"/>
    </sheetView>
  </sheetViews>
  <sheetFormatPr defaultRowHeight="12.75" x14ac:dyDescent="0.2"/>
  <cols>
    <col min="1" max="1" width="94.7109375" customWidth="1"/>
    <col min="2" max="2" width="18.140625" customWidth="1"/>
    <col min="6" max="6" width="94.140625" customWidth="1"/>
  </cols>
  <sheetData>
    <row r="1" spans="1:6" x14ac:dyDescent="0.2">
      <c r="A1" s="31" t="s">
        <v>13</v>
      </c>
    </row>
    <row r="2" spans="1:6" x14ac:dyDescent="0.2">
      <c r="A2" s="30" t="s">
        <v>14</v>
      </c>
    </row>
    <row r="3" spans="1:6" x14ac:dyDescent="0.2">
      <c r="A3" s="30" t="s">
        <v>15</v>
      </c>
    </row>
    <row r="4" spans="1:6" x14ac:dyDescent="0.2">
      <c r="A4" s="30" t="s">
        <v>16</v>
      </c>
    </row>
    <row r="5" spans="1:6" x14ac:dyDescent="0.2">
      <c r="A5" s="30" t="s">
        <v>17</v>
      </c>
    </row>
    <row r="6" spans="1:6" x14ac:dyDescent="0.2">
      <c r="A6" s="30" t="s">
        <v>18</v>
      </c>
    </row>
    <row r="10" spans="1:6" ht="18" customHeight="1" x14ac:dyDescent="0.2">
      <c r="A10" s="36" t="s">
        <v>61</v>
      </c>
      <c r="F10" s="42" t="s">
        <v>80</v>
      </c>
    </row>
    <row r="11" spans="1:6" ht="21.75" customHeight="1" x14ac:dyDescent="0.2">
      <c r="A11" s="37" t="s">
        <v>64</v>
      </c>
      <c r="F11" s="43" t="s">
        <v>81</v>
      </c>
    </row>
    <row r="12" spans="1:6" ht="21.75" customHeight="1" x14ac:dyDescent="0.2">
      <c r="A12" s="38" t="s">
        <v>65</v>
      </c>
      <c r="F12" s="41" t="s">
        <v>82</v>
      </c>
    </row>
    <row r="13" spans="1:6" ht="21" customHeight="1" x14ac:dyDescent="0.2">
      <c r="A13" s="37" t="s">
        <v>66</v>
      </c>
      <c r="F13" s="40" t="s">
        <v>83</v>
      </c>
    </row>
    <row r="14" spans="1:6" ht="21" customHeight="1" x14ac:dyDescent="0.2">
      <c r="A14" s="38" t="s">
        <v>67</v>
      </c>
      <c r="F14" s="41" t="s">
        <v>84</v>
      </c>
    </row>
    <row r="15" spans="1:6" ht="21" customHeight="1" x14ac:dyDescent="0.2">
      <c r="A15" s="37" t="s">
        <v>68</v>
      </c>
      <c r="F15" s="40" t="s">
        <v>85</v>
      </c>
    </row>
    <row r="16" spans="1:6" ht="21" customHeight="1" x14ac:dyDescent="0.2">
      <c r="A16" s="39" t="s">
        <v>62</v>
      </c>
      <c r="F16" s="127" t="s">
        <v>176</v>
      </c>
    </row>
    <row r="17" spans="1:6" ht="21" customHeight="1" x14ac:dyDescent="0.2">
      <c r="A17" s="37" t="s">
        <v>63</v>
      </c>
      <c r="F17" s="40" t="s">
        <v>101</v>
      </c>
    </row>
    <row r="18" spans="1:6" ht="21.75" customHeight="1" x14ac:dyDescent="0.2">
      <c r="A18" s="39" t="s">
        <v>69</v>
      </c>
      <c r="F18" s="41" t="s">
        <v>130</v>
      </c>
    </row>
    <row r="19" spans="1:6" ht="21" customHeight="1" x14ac:dyDescent="0.2">
      <c r="A19" s="37" t="s">
        <v>71</v>
      </c>
      <c r="F19" s="40" t="s">
        <v>71</v>
      </c>
    </row>
    <row r="20" spans="1:6" x14ac:dyDescent="0.2">
      <c r="A20" s="32"/>
    </row>
    <row r="22" spans="1:6" ht="19.5" customHeight="1" x14ac:dyDescent="0.2">
      <c r="A22" s="36" t="s">
        <v>70</v>
      </c>
      <c r="F22" s="42" t="s">
        <v>86</v>
      </c>
    </row>
    <row r="23" spans="1:6" ht="31.5" customHeight="1" x14ac:dyDescent="0.2">
      <c r="A23" s="37" t="s">
        <v>72</v>
      </c>
      <c r="F23" s="43" t="s">
        <v>87</v>
      </c>
    </row>
    <row r="24" spans="1:6" ht="30" customHeight="1" x14ac:dyDescent="0.2">
      <c r="A24" s="38" t="s">
        <v>73</v>
      </c>
      <c r="F24" s="41" t="s">
        <v>88</v>
      </c>
    </row>
    <row r="25" spans="1:6" ht="25.5" customHeight="1" x14ac:dyDescent="0.2">
      <c r="A25" s="37" t="s">
        <v>74</v>
      </c>
      <c r="F25" s="40" t="s">
        <v>89</v>
      </c>
    </row>
    <row r="26" spans="1:6" ht="25.5" customHeight="1" x14ac:dyDescent="0.2">
      <c r="A26" s="38" t="s">
        <v>75</v>
      </c>
      <c r="F26" s="41" t="s">
        <v>90</v>
      </c>
    </row>
    <row r="27" spans="1:6" ht="32.25" customHeight="1" x14ac:dyDescent="0.2">
      <c r="A27" s="37" t="s">
        <v>76</v>
      </c>
      <c r="F27" s="40" t="s">
        <v>91</v>
      </c>
    </row>
    <row r="28" spans="1:6" ht="33" customHeight="1" x14ac:dyDescent="0.2">
      <c r="A28" s="38" t="s">
        <v>77</v>
      </c>
      <c r="F28" s="41" t="s">
        <v>92</v>
      </c>
    </row>
    <row r="29" spans="1:6" ht="30.75" customHeight="1" x14ac:dyDescent="0.2">
      <c r="A29" s="37" t="s">
        <v>78</v>
      </c>
      <c r="F29" s="40" t="s">
        <v>83</v>
      </c>
    </row>
    <row r="30" spans="1:6" ht="16.5" customHeight="1" x14ac:dyDescent="0.2">
      <c r="A30" s="38" t="s">
        <v>79</v>
      </c>
      <c r="F30" s="41" t="s">
        <v>71</v>
      </c>
    </row>
    <row r="31" spans="1:6" ht="16.5" customHeight="1" x14ac:dyDescent="0.2">
      <c r="A31" s="40" t="s">
        <v>99</v>
      </c>
      <c r="F31" s="33"/>
    </row>
    <row r="32" spans="1:6" ht="16.5" customHeight="1" x14ac:dyDescent="0.2">
      <c r="A32" s="38" t="s">
        <v>100</v>
      </c>
    </row>
    <row r="33" spans="1:6" ht="16.5" customHeight="1" x14ac:dyDescent="0.2">
      <c r="A33" s="40" t="s">
        <v>131</v>
      </c>
    </row>
    <row r="34" spans="1:6" ht="16.5" customHeight="1" x14ac:dyDescent="0.2">
      <c r="A34" s="38" t="s">
        <v>71</v>
      </c>
    </row>
    <row r="37" spans="1:6" ht="20.25" customHeight="1" x14ac:dyDescent="0.2">
      <c r="A37" s="36" t="s">
        <v>93</v>
      </c>
      <c r="F37" s="42" t="s">
        <v>94</v>
      </c>
    </row>
    <row r="38" spans="1:6" ht="21" customHeight="1" x14ac:dyDescent="0.2">
      <c r="A38" s="40" t="s">
        <v>95</v>
      </c>
      <c r="F38" s="43" t="s">
        <v>19</v>
      </c>
    </row>
    <row r="39" spans="1:6" ht="21" customHeight="1" x14ac:dyDescent="0.2">
      <c r="A39" s="41" t="s">
        <v>96</v>
      </c>
      <c r="F39" s="41" t="s">
        <v>20</v>
      </c>
    </row>
    <row r="40" spans="1:6" ht="21" customHeight="1" x14ac:dyDescent="0.2">
      <c r="A40" s="40" t="s">
        <v>97</v>
      </c>
      <c r="F40" s="43" t="s">
        <v>21</v>
      </c>
    </row>
    <row r="41" spans="1:6" ht="20.25" customHeight="1" x14ac:dyDescent="0.2">
      <c r="A41" s="41" t="s">
        <v>98</v>
      </c>
      <c r="F41" s="41" t="s">
        <v>22</v>
      </c>
    </row>
    <row r="42" spans="1:6" ht="21" customHeight="1" x14ac:dyDescent="0.2">
      <c r="A42" s="40" t="s">
        <v>24</v>
      </c>
      <c r="F42" s="43" t="s">
        <v>25</v>
      </c>
    </row>
    <row r="43" spans="1:6" ht="21.75" customHeight="1" x14ac:dyDescent="0.2">
      <c r="A43" s="41" t="s">
        <v>132</v>
      </c>
      <c r="F43" s="41" t="s">
        <v>102</v>
      </c>
    </row>
    <row r="44" spans="1:6" ht="16.5" customHeight="1" x14ac:dyDescent="0.2">
      <c r="A44" s="40" t="s">
        <v>71</v>
      </c>
      <c r="F44" s="43" t="s">
        <v>103</v>
      </c>
    </row>
    <row r="45" spans="1:6" ht="16.5" customHeight="1" x14ac:dyDescent="0.2">
      <c r="F45" s="41" t="s">
        <v>71</v>
      </c>
    </row>
    <row r="47" spans="1:6" x14ac:dyDescent="0.2">
      <c r="A47" s="107" t="s">
        <v>159</v>
      </c>
      <c r="B47" s="107" t="s">
        <v>165</v>
      </c>
    </row>
    <row r="48" spans="1:6" x14ac:dyDescent="0.2">
      <c r="A48" s="34"/>
      <c r="B48" s="103"/>
    </row>
    <row r="49" spans="1:6" x14ac:dyDescent="0.2">
      <c r="A49" s="101" t="s">
        <v>6</v>
      </c>
      <c r="B49" s="103"/>
    </row>
    <row r="50" spans="1:6" x14ac:dyDescent="0.2">
      <c r="A50" s="104" t="s">
        <v>161</v>
      </c>
      <c r="B50" s="105">
        <v>3000000</v>
      </c>
    </row>
    <row r="51" spans="1:6" x14ac:dyDescent="0.2">
      <c r="A51" s="104" t="s">
        <v>177</v>
      </c>
      <c r="B51" s="105">
        <v>8000000</v>
      </c>
    </row>
    <row r="52" spans="1:6" x14ac:dyDescent="0.2">
      <c r="A52" s="101" t="s">
        <v>9</v>
      </c>
      <c r="B52" s="103"/>
    </row>
    <row r="53" spans="1:6" x14ac:dyDescent="0.2">
      <c r="A53" s="104" t="s">
        <v>160</v>
      </c>
      <c r="B53" s="105">
        <v>5000000</v>
      </c>
    </row>
    <row r="54" spans="1:6" x14ac:dyDescent="0.2">
      <c r="A54" s="101"/>
      <c r="B54" s="103"/>
    </row>
    <row r="55" spans="1:6" x14ac:dyDescent="0.2">
      <c r="A55" s="102" t="s">
        <v>41</v>
      </c>
      <c r="B55" s="103"/>
    </row>
    <row r="56" spans="1:6" x14ac:dyDescent="0.2">
      <c r="A56" s="106" t="s">
        <v>134</v>
      </c>
      <c r="B56" s="105">
        <v>30000000</v>
      </c>
    </row>
    <row r="57" spans="1:6" x14ac:dyDescent="0.2">
      <c r="A57" s="106" t="s">
        <v>133</v>
      </c>
      <c r="B57" s="105">
        <v>20000000</v>
      </c>
    </row>
    <row r="58" spans="1:6" x14ac:dyDescent="0.2">
      <c r="A58" s="106" t="s">
        <v>108</v>
      </c>
      <c r="B58" s="105">
        <v>10000000</v>
      </c>
      <c r="F58" s="10" t="s">
        <v>111</v>
      </c>
    </row>
    <row r="59" spans="1:6" x14ac:dyDescent="0.2">
      <c r="A59" s="106" t="s">
        <v>135</v>
      </c>
      <c r="B59" s="105">
        <v>40000000</v>
      </c>
      <c r="F59" t="s">
        <v>109</v>
      </c>
    </row>
    <row r="60" spans="1:6" x14ac:dyDescent="0.2">
      <c r="A60" s="106" t="s">
        <v>157</v>
      </c>
      <c r="B60" s="105">
        <v>30000000</v>
      </c>
    </row>
    <row r="61" spans="1:6" x14ac:dyDescent="0.2">
      <c r="A61" s="116" t="s">
        <v>167</v>
      </c>
      <c r="B61" s="105">
        <v>20000000</v>
      </c>
    </row>
    <row r="62" spans="1:6" x14ac:dyDescent="0.2">
      <c r="A62" s="104" t="s">
        <v>178</v>
      </c>
      <c r="B62" s="105">
        <v>280000000</v>
      </c>
    </row>
    <row r="63" spans="1:6" x14ac:dyDescent="0.2">
      <c r="A63" s="101" t="s">
        <v>39</v>
      </c>
      <c r="B63" s="103"/>
    </row>
    <row r="64" spans="1:6" x14ac:dyDescent="0.2">
      <c r="A64" s="104" t="s">
        <v>162</v>
      </c>
      <c r="B64" s="105">
        <v>4000000</v>
      </c>
    </row>
    <row r="65" spans="1:2" x14ac:dyDescent="0.2">
      <c r="A65" s="34"/>
      <c r="B65" s="103"/>
    </row>
    <row r="66" spans="1:2" x14ac:dyDescent="0.2">
      <c r="A66" s="101" t="s">
        <v>40</v>
      </c>
      <c r="B66" s="103"/>
    </row>
    <row r="67" spans="1:2" x14ac:dyDescent="0.2">
      <c r="A67" s="104" t="s">
        <v>163</v>
      </c>
      <c r="B67" s="105">
        <v>2000000</v>
      </c>
    </row>
    <row r="68" spans="1:2" x14ac:dyDescent="0.2">
      <c r="A68" s="34"/>
      <c r="B68" s="103"/>
    </row>
    <row r="69" spans="1:2" x14ac:dyDescent="0.2">
      <c r="A69" s="101" t="s">
        <v>45</v>
      </c>
      <c r="B69" s="103"/>
    </row>
    <row r="70" spans="1:2" x14ac:dyDescent="0.2">
      <c r="A70" s="104" t="s">
        <v>164</v>
      </c>
      <c r="B70" s="105">
        <v>1000000</v>
      </c>
    </row>
    <row r="73" spans="1:2" x14ac:dyDescent="0.2">
      <c r="A73" t="s">
        <v>329</v>
      </c>
    </row>
    <row r="74" spans="1:2" x14ac:dyDescent="0.2">
      <c r="A74" s="116" t="s">
        <v>330</v>
      </c>
      <c r="B74" s="105">
        <v>50000000</v>
      </c>
    </row>
    <row r="75" spans="1:2" x14ac:dyDescent="0.2">
      <c r="A75" s="104" t="s">
        <v>270</v>
      </c>
      <c r="B75" s="105">
        <v>80000000</v>
      </c>
    </row>
    <row r="125" spans="1:1" x14ac:dyDescent="0.2">
      <c r="A125" s="99"/>
    </row>
    <row r="127" spans="1:1" x14ac:dyDescent="0.2">
      <c r="A127" s="95"/>
    </row>
    <row r="155" spans="1:1" x14ac:dyDescent="0.2">
      <c r="A155" s="95"/>
    </row>
    <row r="156" spans="1:1" x14ac:dyDescent="0.2">
      <c r="A156" s="95"/>
    </row>
    <row r="157" spans="1:1" x14ac:dyDescent="0.2">
      <c r="A157" s="95"/>
    </row>
    <row r="158" spans="1:1" x14ac:dyDescent="0.2">
      <c r="A158" s="95"/>
    </row>
    <row r="161" spans="1:1" x14ac:dyDescent="0.2">
      <c r="A161" s="95"/>
    </row>
    <row r="213" spans="1:1" x14ac:dyDescent="0.2">
      <c r="A213" s="99" t="s">
        <v>179</v>
      </c>
    </row>
    <row r="241" spans="1:1" x14ac:dyDescent="0.2">
      <c r="A241" s="99" t="s">
        <v>125</v>
      </c>
    </row>
    <row r="266" spans="1:1" x14ac:dyDescent="0.2">
      <c r="A266" t="s">
        <v>124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C0626-D856-4C83-B5A1-952CE0678F7E}">
  <dimension ref="A1:C50"/>
  <sheetViews>
    <sheetView workbookViewId="0">
      <selection activeCell="H14" sqref="H14"/>
    </sheetView>
  </sheetViews>
  <sheetFormatPr defaultRowHeight="15" x14ac:dyDescent="0.25"/>
  <cols>
    <col min="1" max="1" width="33.7109375" style="137" customWidth="1"/>
    <col min="2" max="2" width="25.28515625" style="137" customWidth="1"/>
    <col min="3" max="16384" width="9.140625" style="137"/>
  </cols>
  <sheetData>
    <row r="1" spans="1:2" x14ac:dyDescent="0.25">
      <c r="A1" s="136" t="s">
        <v>248</v>
      </c>
      <c r="B1" s="136" t="s">
        <v>249</v>
      </c>
    </row>
    <row r="2" spans="1:2" x14ac:dyDescent="0.25">
      <c r="A2" s="136" t="s">
        <v>180</v>
      </c>
    </row>
    <row r="4" spans="1:2" x14ac:dyDescent="0.25">
      <c r="A4" s="137" t="s">
        <v>250</v>
      </c>
      <c r="B4" s="137" t="s">
        <v>205</v>
      </c>
    </row>
    <row r="5" spans="1:2" x14ac:dyDescent="0.25">
      <c r="A5" s="137" t="s">
        <v>251</v>
      </c>
      <c r="B5" s="137" t="s">
        <v>41</v>
      </c>
    </row>
    <row r="6" spans="1:2" x14ac:dyDescent="0.25">
      <c r="A6" s="137" t="s">
        <v>252</v>
      </c>
      <c r="B6" s="137" t="s">
        <v>41</v>
      </c>
    </row>
    <row r="7" spans="1:2" x14ac:dyDescent="0.25">
      <c r="A7" s="137" t="s">
        <v>253</v>
      </c>
      <c r="B7" s="137" t="s">
        <v>41</v>
      </c>
    </row>
    <row r="8" spans="1:2" x14ac:dyDescent="0.25">
      <c r="A8" s="137" t="s">
        <v>254</v>
      </c>
      <c r="B8" s="137" t="s">
        <v>41</v>
      </c>
    </row>
    <row r="9" spans="1:2" x14ac:dyDescent="0.25">
      <c r="A9" s="137" t="s">
        <v>255</v>
      </c>
      <c r="B9" s="137" t="s">
        <v>41</v>
      </c>
    </row>
    <row r="10" spans="1:2" x14ac:dyDescent="0.25">
      <c r="A10" s="137" t="s">
        <v>256</v>
      </c>
      <c r="B10" s="137" t="s">
        <v>41</v>
      </c>
    </row>
    <row r="11" spans="1:2" x14ac:dyDescent="0.25">
      <c r="A11" s="137" t="s">
        <v>257</v>
      </c>
      <c r="B11" s="137" t="s">
        <v>9</v>
      </c>
    </row>
    <row r="12" spans="1:2" x14ac:dyDescent="0.25">
      <c r="A12" s="137" t="s">
        <v>258</v>
      </c>
      <c r="B12" s="137" t="s">
        <v>39</v>
      </c>
    </row>
    <row r="13" spans="1:2" x14ac:dyDescent="0.25">
      <c r="A13" s="137" t="s">
        <v>259</v>
      </c>
      <c r="B13" s="137" t="s">
        <v>41</v>
      </c>
    </row>
    <row r="15" spans="1:2" x14ac:dyDescent="0.25">
      <c r="A15" s="136" t="s">
        <v>260</v>
      </c>
    </row>
    <row r="17" spans="1:3" x14ac:dyDescent="0.25">
      <c r="A17" s="137" t="s">
        <v>261</v>
      </c>
      <c r="B17" s="137" t="s">
        <v>41</v>
      </c>
    </row>
    <row r="18" spans="1:3" x14ac:dyDescent="0.25">
      <c r="A18" s="137" t="s">
        <v>262</v>
      </c>
      <c r="B18" s="137" t="s">
        <v>41</v>
      </c>
    </row>
    <row r="19" spans="1:3" x14ac:dyDescent="0.25">
      <c r="A19" s="137" t="s">
        <v>263</v>
      </c>
      <c r="B19" s="137" t="s">
        <v>205</v>
      </c>
    </row>
    <row r="20" spans="1:3" x14ac:dyDescent="0.25">
      <c r="A20" s="137" t="s">
        <v>253</v>
      </c>
      <c r="B20" s="137" t="s">
        <v>41</v>
      </c>
    </row>
    <row r="22" spans="1:3" x14ac:dyDescent="0.25">
      <c r="A22" s="136" t="s">
        <v>264</v>
      </c>
    </row>
    <row r="24" spans="1:3" x14ac:dyDescent="0.25">
      <c r="A24" s="137" t="s">
        <v>261</v>
      </c>
      <c r="B24" s="137" t="s">
        <v>41</v>
      </c>
      <c r="C24" s="139" t="s">
        <v>326</v>
      </c>
    </row>
    <row r="25" spans="1:3" x14ac:dyDescent="0.25">
      <c r="A25" s="137" t="s">
        <v>253</v>
      </c>
      <c r="B25" s="137" t="s">
        <v>41</v>
      </c>
      <c r="C25" s="139"/>
    </row>
    <row r="26" spans="1:3" x14ac:dyDescent="0.25">
      <c r="A26" s="137" t="s">
        <v>262</v>
      </c>
      <c r="B26" s="137" t="s">
        <v>41</v>
      </c>
      <c r="C26" s="139"/>
    </row>
    <row r="27" spans="1:3" x14ac:dyDescent="0.25">
      <c r="A27" s="137" t="s">
        <v>265</v>
      </c>
      <c r="B27" s="137" t="s">
        <v>41</v>
      </c>
      <c r="C27" s="139" t="s">
        <v>326</v>
      </c>
    </row>
    <row r="28" spans="1:3" x14ac:dyDescent="0.25">
      <c r="A28" s="137" t="s">
        <v>255</v>
      </c>
      <c r="B28" s="137" t="s">
        <v>41</v>
      </c>
      <c r="C28" s="139"/>
    </row>
    <row r="29" spans="1:3" x14ac:dyDescent="0.25">
      <c r="A29" s="137" t="s">
        <v>254</v>
      </c>
      <c r="B29" s="137" t="s">
        <v>41</v>
      </c>
    </row>
    <row r="30" spans="1:3" x14ac:dyDescent="0.25">
      <c r="A30" s="137" t="s">
        <v>263</v>
      </c>
      <c r="B30" s="137" t="s">
        <v>205</v>
      </c>
    </row>
    <row r="31" spans="1:3" x14ac:dyDescent="0.25">
      <c r="A31" s="137" t="s">
        <v>266</v>
      </c>
      <c r="B31" s="137" t="s">
        <v>205</v>
      </c>
    </row>
    <row r="32" spans="1:3" x14ac:dyDescent="0.25">
      <c r="A32" s="137" t="s">
        <v>267</v>
      </c>
      <c r="B32" s="138" t="s">
        <v>204</v>
      </c>
    </row>
    <row r="33" spans="1:3" x14ac:dyDescent="0.25">
      <c r="A33" s="137" t="s">
        <v>268</v>
      </c>
      <c r="B33" s="139" t="s">
        <v>205</v>
      </c>
    </row>
    <row r="35" spans="1:3" x14ac:dyDescent="0.25">
      <c r="A35" s="136" t="s">
        <v>196</v>
      </c>
    </row>
    <row r="37" spans="1:3" x14ac:dyDescent="0.25">
      <c r="A37" s="137" t="s">
        <v>41</v>
      </c>
      <c r="B37" s="137" t="s">
        <v>41</v>
      </c>
    </row>
    <row r="38" spans="1:3" x14ac:dyDescent="0.25">
      <c r="A38" s="137" t="s">
        <v>254</v>
      </c>
      <c r="B38" s="137" t="s">
        <v>41</v>
      </c>
    </row>
    <row r="39" spans="1:3" x14ac:dyDescent="0.25">
      <c r="A39" s="137" t="s">
        <v>269</v>
      </c>
      <c r="B39" s="137" t="s">
        <v>205</v>
      </c>
    </row>
    <row r="40" spans="1:3" x14ac:dyDescent="0.25">
      <c r="A40" s="137" t="s">
        <v>270</v>
      </c>
      <c r="B40" s="137" t="s">
        <v>205</v>
      </c>
    </row>
    <row r="41" spans="1:3" x14ac:dyDescent="0.25">
      <c r="A41" s="137" t="s">
        <v>262</v>
      </c>
      <c r="B41" s="137" t="s">
        <v>41</v>
      </c>
    </row>
    <row r="43" spans="1:3" x14ac:dyDescent="0.25">
      <c r="A43" s="136" t="s">
        <v>271</v>
      </c>
    </row>
    <row r="45" spans="1:3" x14ac:dyDescent="0.25">
      <c r="A45" s="137" t="s">
        <v>272</v>
      </c>
      <c r="B45" s="137" t="s">
        <v>41</v>
      </c>
      <c r="C45" s="139" t="s">
        <v>326</v>
      </c>
    </row>
    <row r="46" spans="1:3" x14ac:dyDescent="0.25">
      <c r="A46" s="137" t="s">
        <v>254</v>
      </c>
      <c r="B46" s="137" t="s">
        <v>41</v>
      </c>
    </row>
    <row r="47" spans="1:3" x14ac:dyDescent="0.25">
      <c r="A47" s="137" t="s">
        <v>262</v>
      </c>
      <c r="B47" s="137" t="s">
        <v>41</v>
      </c>
    </row>
    <row r="48" spans="1:3" x14ac:dyDescent="0.25">
      <c r="A48" s="137" t="s">
        <v>273</v>
      </c>
      <c r="B48" s="137" t="s">
        <v>9</v>
      </c>
    </row>
    <row r="49" spans="1:2" x14ac:dyDescent="0.25">
      <c r="A49" s="137" t="s">
        <v>258</v>
      </c>
      <c r="B49" s="137" t="s">
        <v>39</v>
      </c>
    </row>
    <row r="50" spans="1:2" x14ac:dyDescent="0.25">
      <c r="A50" s="137" t="s">
        <v>274</v>
      </c>
      <c r="B50" s="137" t="s">
        <v>275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4046F-D5AC-4F76-BB9E-97E589CA92A0}">
  <dimension ref="A1:U24"/>
  <sheetViews>
    <sheetView workbookViewId="0">
      <selection activeCell="A21" sqref="A21:U21"/>
    </sheetView>
  </sheetViews>
  <sheetFormatPr defaultRowHeight="12.75" x14ac:dyDescent="0.2"/>
  <cols>
    <col min="21" max="21" width="20" customWidth="1"/>
  </cols>
  <sheetData>
    <row r="1" spans="1:21" ht="25.5" customHeight="1" x14ac:dyDescent="0.2">
      <c r="A1" s="332" t="s">
        <v>354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</row>
    <row r="2" spans="1:21" ht="20.100000000000001" customHeight="1" x14ac:dyDescent="0.2">
      <c r="A2" s="330" t="s">
        <v>355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  <c r="U2" s="330"/>
    </row>
    <row r="3" spans="1:21" ht="20.100000000000001" customHeight="1" x14ac:dyDescent="0.2">
      <c r="A3" s="330" t="s">
        <v>356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</row>
    <row r="4" spans="1:21" ht="20.100000000000001" customHeight="1" x14ac:dyDescent="0.2">
      <c r="A4" s="330" t="s">
        <v>357</v>
      </c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1"/>
      <c r="T4" s="331"/>
      <c r="U4" s="331"/>
    </row>
    <row r="5" spans="1:21" ht="20.100000000000001" customHeight="1" x14ac:dyDescent="0.2">
      <c r="A5" s="330" t="s">
        <v>358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331"/>
      <c r="U5" s="331"/>
    </row>
    <row r="6" spans="1:21" ht="20.100000000000001" customHeight="1" x14ac:dyDescent="0.2">
      <c r="A6" s="330" t="s">
        <v>359</v>
      </c>
      <c r="B6" s="331"/>
      <c r="C6" s="331"/>
      <c r="D6" s="331"/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1"/>
      <c r="P6" s="331"/>
      <c r="Q6" s="331"/>
      <c r="R6" s="331"/>
      <c r="S6" s="331"/>
      <c r="T6" s="331"/>
      <c r="U6" s="331"/>
    </row>
    <row r="7" spans="1:21" ht="20.100000000000001" customHeight="1" x14ac:dyDescent="0.2">
      <c r="A7" s="330" t="s">
        <v>360</v>
      </c>
      <c r="B7" s="331"/>
      <c r="C7" s="331"/>
      <c r="D7" s="331"/>
      <c r="E7" s="331"/>
      <c r="F7" s="331"/>
      <c r="G7" s="331"/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331"/>
      <c r="S7" s="331"/>
      <c r="T7" s="331"/>
      <c r="U7" s="331"/>
    </row>
    <row r="8" spans="1:21" ht="20.100000000000001" customHeight="1" x14ac:dyDescent="0.2">
      <c r="A8" s="330" t="s">
        <v>361</v>
      </c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</row>
    <row r="9" spans="1:21" ht="20.100000000000001" customHeight="1" x14ac:dyDescent="0.2">
      <c r="A9" s="330" t="s">
        <v>362</v>
      </c>
      <c r="B9" s="331"/>
      <c r="C9" s="331"/>
      <c r="D9" s="331"/>
      <c r="E9" s="331"/>
      <c r="F9" s="331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331"/>
      <c r="R9" s="331"/>
      <c r="S9" s="331"/>
      <c r="T9" s="331"/>
      <c r="U9" s="331"/>
    </row>
    <row r="10" spans="1:21" ht="20.100000000000001" customHeight="1" x14ac:dyDescent="0.2">
      <c r="A10" s="329"/>
      <c r="B10" s="329"/>
      <c r="C10" s="329"/>
      <c r="D10" s="329"/>
      <c r="E10" s="329"/>
      <c r="F10" s="329"/>
      <c r="G10" s="329"/>
      <c r="H10" s="329"/>
      <c r="I10" s="329"/>
      <c r="J10" s="329"/>
      <c r="K10" s="329"/>
      <c r="L10" s="329"/>
      <c r="M10" s="329"/>
      <c r="N10" s="329"/>
      <c r="O10" s="329"/>
      <c r="P10" s="329"/>
      <c r="Q10" s="329"/>
      <c r="R10" s="329"/>
      <c r="S10" s="329"/>
      <c r="T10" s="329"/>
      <c r="U10" s="329"/>
    </row>
    <row r="11" spans="1:21" ht="20.100000000000001" customHeight="1" x14ac:dyDescent="0.2">
      <c r="A11" s="333" t="s">
        <v>363</v>
      </c>
      <c r="B11" s="334"/>
      <c r="C11" s="334"/>
      <c r="D11" s="334"/>
      <c r="E11" s="334"/>
      <c r="F11" s="334"/>
      <c r="G11" s="334"/>
      <c r="H11" s="334"/>
      <c r="I11" s="334"/>
      <c r="J11" s="334"/>
      <c r="K11" s="334"/>
      <c r="L11" s="334"/>
      <c r="M11" s="334"/>
      <c r="N11" s="334"/>
      <c r="O11" s="334"/>
      <c r="P11" s="334"/>
      <c r="Q11" s="334"/>
      <c r="R11" s="334"/>
      <c r="S11" s="334"/>
      <c r="T11" s="334"/>
      <c r="U11" s="334"/>
    </row>
    <row r="12" spans="1:21" ht="20.100000000000001" customHeight="1" x14ac:dyDescent="0.2">
      <c r="A12" s="330" t="s">
        <v>364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1"/>
      <c r="L12" s="331"/>
      <c r="M12" s="331"/>
      <c r="N12" s="331"/>
      <c r="O12" s="331"/>
      <c r="P12" s="331"/>
      <c r="Q12" s="331"/>
      <c r="R12" s="331"/>
      <c r="S12" s="331"/>
      <c r="T12" s="331"/>
      <c r="U12" s="331"/>
    </row>
    <row r="13" spans="1:21" ht="20.100000000000001" customHeight="1" x14ac:dyDescent="0.2">
      <c r="A13" s="330" t="s">
        <v>365</v>
      </c>
      <c r="B13" s="331"/>
      <c r="C13" s="331"/>
      <c r="D13" s="331"/>
      <c r="E13" s="331"/>
      <c r="F13" s="331"/>
      <c r="G13" s="331"/>
      <c r="H13" s="331"/>
      <c r="I13" s="331"/>
      <c r="J13" s="331"/>
      <c r="K13" s="331"/>
      <c r="L13" s="331"/>
      <c r="M13" s="331"/>
      <c r="N13" s="331"/>
      <c r="O13" s="331"/>
      <c r="P13" s="331"/>
      <c r="Q13" s="331"/>
      <c r="R13" s="331"/>
      <c r="S13" s="331"/>
      <c r="T13" s="331"/>
      <c r="U13" s="331"/>
    </row>
    <row r="14" spans="1:21" ht="20.100000000000001" customHeight="1" x14ac:dyDescent="0.2">
      <c r="A14" s="330" t="s">
        <v>366</v>
      </c>
      <c r="B14" s="331"/>
      <c r="C14" s="331"/>
      <c r="D14" s="331"/>
      <c r="E14" s="331"/>
      <c r="F14" s="331"/>
      <c r="G14" s="331"/>
      <c r="H14" s="331"/>
      <c r="I14" s="331"/>
      <c r="J14" s="331"/>
      <c r="K14" s="331"/>
      <c r="L14" s="331"/>
      <c r="M14" s="331"/>
      <c r="N14" s="331"/>
      <c r="O14" s="331"/>
      <c r="P14" s="331"/>
      <c r="Q14" s="331"/>
      <c r="R14" s="331"/>
      <c r="S14" s="331"/>
      <c r="T14" s="331"/>
      <c r="U14" s="331"/>
    </row>
    <row r="15" spans="1:21" ht="20.100000000000001" customHeight="1" x14ac:dyDescent="0.2">
      <c r="A15" s="330" t="s">
        <v>367</v>
      </c>
      <c r="B15" s="331"/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  <c r="Q15" s="331"/>
      <c r="R15" s="331"/>
      <c r="S15" s="331"/>
      <c r="T15" s="331"/>
      <c r="U15" s="331"/>
    </row>
    <row r="16" spans="1:21" ht="20.100000000000001" customHeight="1" x14ac:dyDescent="0.2">
      <c r="A16" s="330" t="s">
        <v>368</v>
      </c>
      <c r="B16" s="330"/>
      <c r="C16" s="330"/>
      <c r="D16" s="330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0"/>
    </row>
    <row r="17" spans="1:21" ht="20.100000000000001" customHeight="1" x14ac:dyDescent="0.2">
      <c r="A17" s="330" t="s">
        <v>369</v>
      </c>
      <c r="B17" s="330"/>
      <c r="C17" s="330"/>
      <c r="D17" s="330"/>
      <c r="E17" s="330"/>
      <c r="F17" s="330"/>
      <c r="G17" s="330"/>
      <c r="H17" s="330"/>
      <c r="I17" s="330"/>
      <c r="J17" s="330"/>
      <c r="K17" s="330"/>
      <c r="L17" s="330"/>
      <c r="M17" s="330"/>
      <c r="N17" s="330"/>
      <c r="O17" s="330"/>
      <c r="P17" s="330"/>
      <c r="Q17" s="330"/>
      <c r="R17" s="330"/>
      <c r="S17" s="330"/>
      <c r="T17" s="330"/>
      <c r="U17" s="330"/>
    </row>
    <row r="18" spans="1:21" ht="20.100000000000001" customHeight="1" x14ac:dyDescent="0.2">
      <c r="A18" s="331" t="s">
        <v>370</v>
      </c>
      <c r="B18" s="331"/>
      <c r="C18" s="331"/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331"/>
      <c r="T18" s="331"/>
      <c r="U18" s="331"/>
    </row>
    <row r="19" spans="1:21" ht="20.100000000000001" customHeight="1" x14ac:dyDescent="0.2">
      <c r="A19" s="331" t="s">
        <v>371</v>
      </c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</row>
    <row r="20" spans="1:21" ht="20.100000000000001" customHeight="1" x14ac:dyDescent="0.2">
      <c r="A20" s="331" t="s">
        <v>372</v>
      </c>
      <c r="B20" s="331"/>
      <c r="C20" s="331"/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</row>
    <row r="21" spans="1:21" ht="20.100000000000001" customHeight="1" x14ac:dyDescent="0.2">
      <c r="A21" s="331" t="s">
        <v>373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</row>
    <row r="22" spans="1:21" ht="20.100000000000001" customHeight="1" x14ac:dyDescent="0.2">
      <c r="A22" s="331" t="s">
        <v>374</v>
      </c>
      <c r="B22" s="331"/>
      <c r="C22" s="331"/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  <c r="Q22" s="331"/>
      <c r="R22" s="331"/>
      <c r="S22" s="331"/>
      <c r="T22" s="331"/>
      <c r="U22" s="331"/>
    </row>
    <row r="23" spans="1:21" ht="20.100000000000001" customHeight="1" x14ac:dyDescent="0.2">
      <c r="A23" s="329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</row>
    <row r="24" spans="1:21" ht="20.100000000000001" customHeight="1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29"/>
      <c r="P24" s="329"/>
      <c r="Q24" s="329"/>
      <c r="R24" s="329"/>
      <c r="S24" s="329"/>
      <c r="T24" s="329"/>
      <c r="U24" s="329"/>
    </row>
  </sheetData>
  <mergeCells count="24">
    <mergeCell ref="A12:U12"/>
    <mergeCell ref="A1:U1"/>
    <mergeCell ref="A2:U2"/>
    <mergeCell ref="A3:U3"/>
    <mergeCell ref="A4:U4"/>
    <mergeCell ref="A5:U5"/>
    <mergeCell ref="A6:U6"/>
    <mergeCell ref="A7:U7"/>
    <mergeCell ref="A8:U8"/>
    <mergeCell ref="A9:U9"/>
    <mergeCell ref="A10:U10"/>
    <mergeCell ref="A11:U11"/>
    <mergeCell ref="A24:U24"/>
    <mergeCell ref="A13:U13"/>
    <mergeCell ref="A14:U14"/>
    <mergeCell ref="A15:U15"/>
    <mergeCell ref="A16:U16"/>
    <mergeCell ref="A17:U17"/>
    <mergeCell ref="A18:U18"/>
    <mergeCell ref="A19:U19"/>
    <mergeCell ref="A20:U20"/>
    <mergeCell ref="A21:U21"/>
    <mergeCell ref="A22:U22"/>
    <mergeCell ref="A23:U2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  <outlinePr summaryBelow="0" summaryRight="0"/>
  </sheetPr>
  <dimension ref="A1:JL57"/>
  <sheetViews>
    <sheetView showGridLines="0" tabSelected="1" workbookViewId="0">
      <pane ySplit="6" topLeftCell="A7" activePane="bottomLeft" state="frozen"/>
      <selection pane="bottomLeft" activeCell="DM7" sqref="DM7"/>
    </sheetView>
  </sheetViews>
  <sheetFormatPr defaultColWidth="14.42578125" defaultRowHeight="15.75" customHeight="1" x14ac:dyDescent="0.2"/>
  <cols>
    <col min="1" max="1" width="13.28515625" customWidth="1"/>
    <col min="2" max="2" width="6.85546875" customWidth="1"/>
    <col min="3" max="3" width="15" customWidth="1"/>
    <col min="4" max="4" width="7.28515625" customWidth="1"/>
    <col min="5" max="5" width="31.5703125" customWidth="1"/>
    <col min="6" max="6" width="23.28515625" customWidth="1"/>
    <col min="7" max="7" width="17.7109375" customWidth="1"/>
    <col min="8" max="8" width="20.5703125" customWidth="1"/>
    <col min="9" max="9" width="30.7109375" customWidth="1"/>
    <col min="10" max="11" width="7.7109375" customWidth="1"/>
    <col min="12" max="12" width="8.42578125" customWidth="1"/>
    <col min="13" max="13" width="15.7109375" customWidth="1"/>
    <col min="14" max="14" width="7.7109375" customWidth="1"/>
    <col min="15" max="15" width="18.28515625" customWidth="1"/>
    <col min="16" max="16" width="30.7109375" customWidth="1"/>
    <col min="17" max="19" width="7.7109375" customWidth="1"/>
    <col min="20" max="20" width="15.7109375" customWidth="1"/>
    <col min="21" max="21" width="7.7109375" customWidth="1"/>
    <col min="22" max="22" width="18.85546875" customWidth="1"/>
    <col min="23" max="23" width="30.7109375" customWidth="1"/>
    <col min="24" max="26" width="7.7109375" customWidth="1"/>
    <col min="27" max="27" width="15.7109375" customWidth="1"/>
    <col min="28" max="28" width="7.7109375" customWidth="1"/>
    <col min="29" max="29" width="16.7109375" customWidth="1"/>
    <col min="30" max="30" width="30.7109375" customWidth="1"/>
    <col min="31" max="33" width="7.7109375" customWidth="1"/>
    <col min="34" max="34" width="15.7109375" customWidth="1"/>
    <col min="35" max="35" width="7.7109375" customWidth="1"/>
    <col min="36" max="36" width="16.7109375" customWidth="1"/>
    <col min="37" max="37" width="30.7109375" customWidth="1"/>
    <col min="38" max="40" width="7.7109375" customWidth="1"/>
    <col min="41" max="41" width="15.7109375" customWidth="1"/>
    <col min="42" max="42" width="7.7109375" customWidth="1"/>
    <col min="43" max="43" width="16.5703125" customWidth="1"/>
    <col min="44" max="44" width="30.7109375" customWidth="1"/>
    <col min="45" max="45" width="8" customWidth="1"/>
    <col min="46" max="47" width="7.7109375" customWidth="1"/>
    <col min="48" max="48" width="15.7109375" customWidth="1"/>
    <col min="49" max="49" width="7.7109375" customWidth="1"/>
    <col min="50" max="50" width="16.42578125" customWidth="1"/>
    <col min="51" max="51" width="15.7109375" customWidth="1"/>
    <col min="52" max="52" width="16.42578125" customWidth="1"/>
    <col min="53" max="53" width="30.7109375" customWidth="1"/>
    <col min="54" max="56" width="7.7109375" customWidth="1"/>
    <col min="57" max="57" width="15.7109375" customWidth="1"/>
    <col min="58" max="58" width="7.7109375" customWidth="1"/>
    <col min="59" max="59" width="17.140625" customWidth="1"/>
    <col min="60" max="60" width="30.7109375" customWidth="1"/>
    <col min="61" max="63" width="7.7109375" customWidth="1"/>
    <col min="64" max="64" width="15.7109375" customWidth="1"/>
    <col min="65" max="65" width="7.7109375" customWidth="1"/>
    <col min="66" max="66" width="16.85546875" customWidth="1"/>
    <col min="67" max="67" width="30.7109375" customWidth="1"/>
    <col min="68" max="70" width="7.7109375" customWidth="1"/>
    <col min="71" max="71" width="15.7109375" customWidth="1"/>
    <col min="72" max="72" width="7.7109375" customWidth="1"/>
    <col min="73" max="73" width="16.85546875" customWidth="1"/>
    <col min="74" max="74" width="30.7109375" customWidth="1"/>
    <col min="75" max="77" width="7.7109375" customWidth="1"/>
    <col min="78" max="78" width="15.7109375" customWidth="1"/>
    <col min="79" max="79" width="7.7109375" customWidth="1"/>
    <col min="80" max="80" width="17" customWidth="1"/>
    <col min="81" max="81" width="30.7109375" customWidth="1"/>
    <col min="82" max="84" width="7.7109375" customWidth="1"/>
    <col min="85" max="85" width="15.7109375" customWidth="1"/>
    <col min="86" max="86" width="7.7109375" customWidth="1"/>
    <col min="87" max="87" width="16.85546875" customWidth="1"/>
    <col min="88" max="88" width="30.7109375" customWidth="1"/>
    <col min="89" max="91" width="7.7109375" customWidth="1"/>
    <col min="92" max="92" width="15.7109375" customWidth="1"/>
    <col min="93" max="93" width="7.7109375" customWidth="1"/>
    <col min="94" max="94" width="17" customWidth="1"/>
    <col min="95" max="95" width="15.7109375" customWidth="1"/>
    <col min="96" max="96" width="16.28515625" customWidth="1"/>
    <col min="97" max="97" width="30.7109375" customWidth="1"/>
    <col min="98" max="100" width="7.7109375" customWidth="1"/>
    <col min="101" max="101" width="15.7109375" customWidth="1"/>
    <col min="102" max="102" width="7.7109375" customWidth="1"/>
    <col min="103" max="103" width="20.5703125" customWidth="1"/>
    <col min="104" max="104" width="30.85546875" customWidth="1"/>
    <col min="105" max="107" width="7.7109375" customWidth="1"/>
    <col min="108" max="108" width="15.7109375" customWidth="1"/>
    <col min="109" max="109" width="7.7109375" customWidth="1"/>
    <col min="110" max="110" width="17" customWidth="1"/>
    <col min="111" max="111" width="30.7109375" customWidth="1"/>
    <col min="112" max="114" width="7.7109375" customWidth="1"/>
    <col min="115" max="115" width="15.7109375" customWidth="1"/>
    <col min="116" max="116" width="7.7109375" customWidth="1"/>
    <col min="117" max="117" width="16.7109375" customWidth="1"/>
    <col min="118" max="118" width="30.7109375" customWidth="1"/>
    <col min="119" max="121" width="7.7109375" customWidth="1"/>
    <col min="122" max="122" width="15.7109375" customWidth="1"/>
    <col min="123" max="123" width="7.7109375" customWidth="1"/>
    <col min="124" max="124" width="16.7109375" customWidth="1"/>
    <col min="125" max="125" width="30.7109375" customWidth="1"/>
    <col min="126" max="128" width="7.7109375" customWidth="1"/>
    <col min="129" max="129" width="15.7109375" customWidth="1"/>
    <col min="130" max="130" width="7.7109375" customWidth="1"/>
    <col min="131" max="131" width="16.85546875" customWidth="1"/>
    <col min="132" max="132" width="30.85546875" customWidth="1"/>
    <col min="133" max="133" width="8.28515625" customWidth="1"/>
    <col min="134" max="134" width="8.5703125" customWidth="1"/>
    <col min="135" max="135" width="7.7109375" customWidth="1"/>
    <col min="136" max="136" width="15.7109375" customWidth="1"/>
    <col min="137" max="137" width="7.7109375" customWidth="1"/>
    <col min="138" max="138" width="17" customWidth="1"/>
    <col min="139" max="139" width="16.28515625" customWidth="1"/>
    <col min="140" max="140" width="16.7109375" customWidth="1"/>
    <col min="141" max="141" width="30.85546875" customWidth="1"/>
    <col min="142" max="144" width="7.7109375" customWidth="1"/>
    <col min="145" max="145" width="15.7109375" customWidth="1"/>
    <col min="146" max="146" width="7.7109375" customWidth="1"/>
    <col min="147" max="147" width="15.7109375" customWidth="1"/>
    <col min="148" max="148" width="30.7109375" customWidth="1"/>
    <col min="149" max="151" width="7.7109375" customWidth="1"/>
    <col min="152" max="152" width="15.7109375" customWidth="1"/>
    <col min="153" max="153" width="7.7109375" customWidth="1"/>
    <col min="154" max="154" width="15.7109375" customWidth="1"/>
    <col min="155" max="155" width="30.85546875" customWidth="1"/>
    <col min="156" max="158" width="7.7109375" customWidth="1"/>
    <col min="159" max="159" width="15.7109375" customWidth="1"/>
    <col min="160" max="160" width="7.7109375" customWidth="1"/>
    <col min="161" max="161" width="15.7109375" customWidth="1"/>
    <col min="162" max="162" width="30.85546875" customWidth="1"/>
    <col min="163" max="165" width="7.7109375" customWidth="1"/>
    <col min="166" max="166" width="15.7109375" customWidth="1"/>
    <col min="167" max="167" width="7.7109375" customWidth="1"/>
    <col min="168" max="168" width="15.7109375" customWidth="1"/>
    <col min="169" max="169" width="31" customWidth="1"/>
    <col min="170" max="172" width="7.7109375" customWidth="1"/>
    <col min="173" max="173" width="15.7109375" customWidth="1"/>
    <col min="174" max="174" width="7.7109375" customWidth="1"/>
    <col min="175" max="175" width="15.7109375" customWidth="1"/>
    <col min="176" max="176" width="30.7109375" customWidth="1"/>
    <col min="177" max="179" width="7.7109375" customWidth="1"/>
    <col min="180" max="180" width="15.7109375" customWidth="1"/>
    <col min="181" max="181" width="7.7109375" customWidth="1"/>
    <col min="182" max="182" width="16.140625" customWidth="1"/>
    <col min="183" max="183" width="15.7109375" customWidth="1"/>
    <col min="184" max="184" width="16.85546875" customWidth="1"/>
    <col min="185" max="185" width="30.7109375" customWidth="1"/>
    <col min="186" max="188" width="7.7109375" customWidth="1"/>
    <col min="189" max="189" width="15.7109375" customWidth="1"/>
    <col min="190" max="190" width="7.7109375" customWidth="1"/>
    <col min="191" max="191" width="16.140625" customWidth="1"/>
    <col min="192" max="192" width="30.7109375" customWidth="1"/>
    <col min="193" max="195" width="7.7109375" customWidth="1"/>
    <col min="196" max="196" width="15.7109375" customWidth="1"/>
    <col min="197" max="197" width="7.7109375" customWidth="1"/>
    <col min="198" max="198" width="17" customWidth="1"/>
    <col min="199" max="199" width="30.7109375" customWidth="1"/>
    <col min="200" max="202" width="7.7109375" customWidth="1"/>
    <col min="203" max="203" width="15.7109375" customWidth="1"/>
    <col min="204" max="204" width="7.7109375" customWidth="1"/>
    <col min="205" max="205" width="16" customWidth="1"/>
    <col min="206" max="206" width="30.7109375" customWidth="1"/>
    <col min="207" max="209" width="7.7109375" customWidth="1"/>
    <col min="210" max="210" width="15.7109375" customWidth="1"/>
    <col min="211" max="211" width="7.7109375" customWidth="1"/>
    <col min="212" max="212" width="16.140625" customWidth="1"/>
    <col min="213" max="213" width="30.85546875" customWidth="1"/>
    <col min="214" max="214" width="7.7109375" customWidth="1"/>
    <col min="215" max="215" width="8.140625" customWidth="1"/>
    <col min="216" max="216" width="7.7109375" customWidth="1"/>
    <col min="217" max="217" width="15.7109375" customWidth="1"/>
    <col min="218" max="218" width="7.7109375" customWidth="1"/>
    <col min="219" max="219" width="16.28515625" customWidth="1"/>
    <col min="220" max="220" width="30.7109375" customWidth="1"/>
    <col min="221" max="221" width="8.42578125" customWidth="1"/>
    <col min="222" max="223" width="7.7109375" customWidth="1"/>
    <col min="224" max="224" width="15.7109375" customWidth="1"/>
    <col min="225" max="225" width="7.7109375" customWidth="1"/>
    <col min="226" max="226" width="16.85546875" customWidth="1"/>
    <col min="227" max="227" width="15.7109375" customWidth="1"/>
    <col min="228" max="228" width="16.85546875" customWidth="1"/>
    <col min="229" max="229" width="30.7109375" customWidth="1"/>
    <col min="230" max="232" width="7.7109375" customWidth="1"/>
    <col min="233" max="233" width="15.7109375" customWidth="1"/>
    <col min="234" max="234" width="7.7109375" customWidth="1"/>
    <col min="235" max="235" width="15.7109375" customWidth="1"/>
    <col min="236" max="236" width="30.7109375" customWidth="1"/>
    <col min="237" max="239" width="7.7109375" customWidth="1"/>
    <col min="240" max="240" width="15.7109375" customWidth="1"/>
    <col min="241" max="241" width="7.7109375" customWidth="1"/>
    <col min="242" max="242" width="15.7109375" customWidth="1"/>
    <col min="243" max="243" width="30.7109375" customWidth="1"/>
    <col min="244" max="246" width="7.7109375" customWidth="1"/>
    <col min="247" max="247" width="15.7109375" customWidth="1"/>
    <col min="248" max="248" width="7.7109375" customWidth="1"/>
    <col min="249" max="249" width="15.7109375" customWidth="1"/>
    <col min="250" max="250" width="30.7109375" customWidth="1"/>
    <col min="251" max="253" width="7.7109375" customWidth="1"/>
    <col min="254" max="254" width="15.7109375" customWidth="1"/>
    <col min="255" max="255" width="7.7109375" customWidth="1"/>
    <col min="256" max="256" width="15.7109375" customWidth="1"/>
    <col min="257" max="257" width="30.85546875" customWidth="1"/>
    <col min="258" max="260" width="7.7109375" customWidth="1"/>
    <col min="261" max="261" width="15.7109375" customWidth="1"/>
    <col min="262" max="262" width="7.7109375" customWidth="1"/>
    <col min="263" max="263" width="15.7109375" customWidth="1"/>
    <col min="264" max="264" width="30.7109375" customWidth="1"/>
    <col min="265" max="267" width="7.7109375" customWidth="1"/>
    <col min="268" max="268" width="15.7109375" customWidth="1"/>
    <col min="269" max="269" width="7.7109375" customWidth="1"/>
    <col min="270" max="271" width="15.7109375" customWidth="1"/>
    <col min="272" max="272" width="16.5703125" customWidth="1"/>
  </cols>
  <sheetData>
    <row r="1" spans="1:272" ht="45" customHeight="1" x14ac:dyDescent="0.2">
      <c r="C1" s="18" t="s">
        <v>42</v>
      </c>
      <c r="F1" s="274" t="s">
        <v>155</v>
      </c>
      <c r="G1" s="274"/>
      <c r="H1" s="274"/>
      <c r="I1" s="273" t="s">
        <v>106</v>
      </c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3"/>
      <c r="AV1" s="273"/>
      <c r="AW1" s="273"/>
      <c r="AX1" s="273"/>
      <c r="AY1" s="273"/>
      <c r="AZ1" s="273"/>
      <c r="BA1" s="273"/>
      <c r="BB1" s="273"/>
      <c r="BC1" s="273"/>
      <c r="BD1" s="273"/>
      <c r="BE1" s="273"/>
      <c r="BF1" s="273"/>
      <c r="BG1" s="273"/>
      <c r="BH1" s="273"/>
      <c r="BI1" s="273"/>
      <c r="BJ1" s="273"/>
      <c r="BK1" s="273"/>
      <c r="BL1" s="273"/>
      <c r="BM1" s="273"/>
      <c r="BN1" s="273"/>
      <c r="BO1" s="273"/>
      <c r="BP1" s="273"/>
      <c r="BQ1" s="273"/>
      <c r="BR1" s="273"/>
      <c r="BS1" s="273"/>
      <c r="BT1" s="273"/>
      <c r="BU1" s="273"/>
      <c r="BV1" s="273"/>
      <c r="BW1" s="273"/>
      <c r="BX1" s="273"/>
      <c r="BY1" s="273"/>
      <c r="BZ1" s="273"/>
      <c r="CA1" s="273"/>
      <c r="CB1" s="273"/>
      <c r="CC1" s="273"/>
      <c r="CD1" s="273"/>
      <c r="CE1" s="273"/>
      <c r="CF1" s="273"/>
      <c r="CG1" s="273"/>
      <c r="CH1" s="273"/>
      <c r="CI1" s="273"/>
      <c r="CJ1" s="273"/>
      <c r="CK1" s="273"/>
      <c r="CL1" s="273"/>
      <c r="CM1" s="273"/>
      <c r="CN1" s="273"/>
      <c r="CO1" s="273"/>
      <c r="CP1" s="273"/>
      <c r="CQ1" s="273"/>
      <c r="CR1" s="273"/>
      <c r="CS1" s="273"/>
      <c r="CT1" s="273"/>
      <c r="CU1" s="273"/>
      <c r="CV1" s="273"/>
      <c r="CW1" s="273"/>
      <c r="CX1" s="273"/>
      <c r="CY1" s="273"/>
      <c r="CZ1" s="273"/>
      <c r="DA1" s="273"/>
      <c r="DB1" s="273"/>
      <c r="DC1" s="273"/>
      <c r="DD1" s="273"/>
      <c r="DE1" s="273"/>
      <c r="DF1" s="273"/>
      <c r="DG1" s="273"/>
      <c r="DH1" s="273"/>
      <c r="DI1" s="273"/>
      <c r="DJ1" s="273"/>
      <c r="DK1" s="273"/>
      <c r="DL1" s="273"/>
      <c r="DM1" s="273"/>
      <c r="DN1" s="273"/>
      <c r="DO1" s="273"/>
      <c r="DP1" s="273"/>
      <c r="DQ1" s="273"/>
      <c r="DR1" s="273"/>
      <c r="DS1" s="273"/>
      <c r="DT1" s="273"/>
      <c r="DU1" s="273"/>
      <c r="DV1" s="273"/>
      <c r="DW1" s="273"/>
      <c r="DX1" s="273"/>
      <c r="DY1" s="273"/>
      <c r="DZ1" s="273"/>
      <c r="EA1" s="273"/>
      <c r="EB1" s="273"/>
      <c r="EC1" s="273"/>
      <c r="ED1" s="273"/>
      <c r="EE1" s="273"/>
      <c r="EF1" s="273"/>
      <c r="EG1" s="273"/>
      <c r="EH1" s="273"/>
      <c r="EI1" s="273"/>
      <c r="EJ1" s="273"/>
      <c r="EK1" s="273"/>
      <c r="EL1" s="273"/>
      <c r="EM1" s="273"/>
      <c r="EN1" s="273"/>
      <c r="EO1" s="273"/>
      <c r="EP1" s="273"/>
      <c r="EQ1" s="273"/>
      <c r="ER1" s="273"/>
      <c r="ES1" s="273"/>
      <c r="ET1" s="273"/>
      <c r="EU1" s="273"/>
      <c r="EV1" s="273"/>
      <c r="EW1" s="273"/>
      <c r="EX1" s="273"/>
      <c r="EY1" s="273"/>
      <c r="EZ1" s="273"/>
      <c r="FA1" s="273"/>
      <c r="FB1" s="273"/>
      <c r="FC1" s="273"/>
      <c r="FD1" s="273"/>
      <c r="FE1" s="273"/>
      <c r="FF1" s="273"/>
      <c r="FG1" s="273"/>
      <c r="FH1" s="273"/>
      <c r="FI1" s="273"/>
      <c r="FJ1" s="273"/>
      <c r="FK1" s="273"/>
      <c r="FL1" s="273"/>
      <c r="FM1" s="273"/>
      <c r="FN1" s="273"/>
      <c r="FO1" s="273"/>
      <c r="FP1" s="273"/>
      <c r="FQ1" s="273"/>
      <c r="FR1" s="273"/>
      <c r="FS1" s="273"/>
      <c r="FT1" s="273"/>
      <c r="FU1" s="273"/>
      <c r="FV1" s="273"/>
      <c r="FW1" s="273"/>
      <c r="FX1" s="273"/>
      <c r="FY1" s="273"/>
      <c r="FZ1" s="273"/>
      <c r="GA1" s="273"/>
      <c r="GB1" s="273"/>
      <c r="GC1" s="273"/>
      <c r="GD1" s="273"/>
      <c r="GE1" s="273"/>
      <c r="GF1" s="273"/>
      <c r="GG1" s="273"/>
      <c r="GH1" s="273"/>
      <c r="GI1" s="273"/>
      <c r="GJ1" s="273"/>
      <c r="GK1" s="273"/>
      <c r="GL1" s="273"/>
      <c r="GM1" s="273"/>
      <c r="GN1" s="273"/>
      <c r="GO1" s="273"/>
      <c r="GP1" s="273"/>
      <c r="GQ1" s="273"/>
      <c r="GR1" s="273"/>
      <c r="GS1" s="273"/>
      <c r="GT1" s="273"/>
      <c r="GU1" s="273"/>
      <c r="GV1" s="273"/>
      <c r="GW1" s="273"/>
      <c r="GX1" s="273"/>
      <c r="GY1" s="273"/>
      <c r="GZ1" s="273"/>
      <c r="HA1" s="273"/>
      <c r="HB1" s="273"/>
      <c r="HC1" s="273"/>
      <c r="HD1" s="273"/>
      <c r="HE1" s="273"/>
      <c r="HF1" s="273"/>
      <c r="HG1" s="273"/>
      <c r="HH1" s="273"/>
      <c r="HI1" s="273"/>
      <c r="HJ1" s="273"/>
      <c r="HK1" s="273"/>
      <c r="HL1" s="273"/>
      <c r="HM1" s="273"/>
      <c r="HN1" s="273"/>
      <c r="HO1" s="273"/>
      <c r="HP1" s="273"/>
      <c r="HQ1" s="273"/>
      <c r="HR1" s="273"/>
      <c r="HS1" s="273"/>
      <c r="HT1" s="273"/>
      <c r="HU1" s="273"/>
      <c r="HV1" s="273"/>
      <c r="HW1" s="273"/>
      <c r="HX1" s="273"/>
      <c r="HY1" s="273"/>
      <c r="HZ1" s="273"/>
      <c r="IA1" s="273"/>
      <c r="IB1" s="273"/>
      <c r="IC1" s="273"/>
      <c r="ID1" s="273"/>
      <c r="IE1" s="273"/>
      <c r="IF1" s="273"/>
      <c r="IG1" s="273"/>
      <c r="IH1" s="273"/>
      <c r="II1" s="273"/>
      <c r="IJ1" s="273"/>
      <c r="IK1" s="273"/>
      <c r="IL1" s="273"/>
      <c r="IM1" s="273"/>
      <c r="IN1" s="273"/>
      <c r="IO1" s="273"/>
      <c r="IP1" s="273"/>
      <c r="IQ1" s="273"/>
      <c r="IR1" s="273"/>
      <c r="IS1" s="273"/>
      <c r="IT1" s="273"/>
      <c r="IU1" s="273"/>
      <c r="IV1" s="273"/>
      <c r="IW1" s="273"/>
      <c r="IX1" s="273"/>
      <c r="IY1" s="273"/>
      <c r="IZ1" s="273"/>
      <c r="JA1" s="273"/>
      <c r="JB1" s="273"/>
      <c r="JC1" s="273"/>
      <c r="JD1" s="273"/>
      <c r="JE1" s="273"/>
      <c r="JF1" s="273"/>
      <c r="JG1" s="273"/>
      <c r="JH1" s="273"/>
      <c r="JI1" s="273"/>
      <c r="JJ1" s="273"/>
      <c r="JK1" s="273"/>
      <c r="JL1" s="273"/>
    </row>
    <row r="2" spans="1:272" ht="20.25" customHeight="1" x14ac:dyDescent="0.2">
      <c r="A2" s="12"/>
      <c r="B2" s="12" t="s">
        <v>0</v>
      </c>
      <c r="C2" s="13"/>
      <c r="D2" s="14"/>
      <c r="E2" s="13" t="s">
        <v>1</v>
      </c>
      <c r="F2" s="14"/>
      <c r="G2" s="14"/>
      <c r="H2" s="145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3"/>
      <c r="BX2" s="143"/>
      <c r="BY2" s="143"/>
      <c r="BZ2" s="143"/>
      <c r="CA2" s="143"/>
      <c r="CB2" s="143"/>
      <c r="CC2" s="143"/>
      <c r="CD2" s="143"/>
      <c r="CE2" s="143"/>
      <c r="CF2" s="143"/>
      <c r="CG2" s="143"/>
      <c r="CH2" s="143"/>
      <c r="CI2" s="143"/>
      <c r="CJ2" s="143"/>
      <c r="CK2" s="143"/>
      <c r="CL2" s="143"/>
      <c r="CM2" s="143"/>
      <c r="CN2" s="143"/>
      <c r="CO2" s="143"/>
      <c r="CP2" s="143"/>
      <c r="CQ2" s="143"/>
      <c r="CR2" s="143"/>
      <c r="CS2" s="143"/>
      <c r="CT2" s="143"/>
      <c r="CU2" s="143"/>
      <c r="CV2" s="143"/>
      <c r="CW2" s="143"/>
      <c r="CX2" s="143"/>
      <c r="CY2" s="143"/>
      <c r="CZ2" s="143"/>
      <c r="DA2" s="143"/>
      <c r="DB2" s="143"/>
      <c r="DC2" s="143"/>
      <c r="DD2" s="143"/>
      <c r="DE2" s="143"/>
      <c r="DF2" s="143"/>
      <c r="DG2" s="143"/>
      <c r="DH2" s="143"/>
      <c r="DI2" s="143"/>
      <c r="DJ2" s="143"/>
      <c r="DK2" s="143"/>
      <c r="DL2" s="143"/>
      <c r="DM2" s="143"/>
      <c r="DN2" s="143"/>
      <c r="DO2" s="143"/>
      <c r="DP2" s="143"/>
      <c r="DQ2" s="143"/>
      <c r="DR2" s="143"/>
      <c r="DS2" s="143"/>
      <c r="DT2" s="143"/>
      <c r="DU2" s="143"/>
      <c r="DV2" s="143"/>
      <c r="DW2" s="143"/>
      <c r="DX2" s="143"/>
      <c r="DY2" s="143"/>
      <c r="DZ2" s="143"/>
      <c r="EA2" s="143"/>
      <c r="EB2" s="143"/>
      <c r="EC2" s="143"/>
      <c r="ED2" s="143"/>
      <c r="EE2" s="143"/>
      <c r="EF2" s="143"/>
      <c r="EG2" s="143"/>
      <c r="EH2" s="143"/>
      <c r="EI2" s="143"/>
      <c r="EJ2" s="143"/>
      <c r="EK2" s="143"/>
      <c r="EL2" s="143"/>
      <c r="EM2" s="143"/>
      <c r="EN2" s="143"/>
      <c r="EO2" s="143"/>
      <c r="EP2" s="143"/>
      <c r="EQ2" s="143"/>
      <c r="ER2" s="143"/>
      <c r="ES2" s="143"/>
      <c r="ET2" s="143"/>
      <c r="EU2" s="143"/>
      <c r="EV2" s="143"/>
      <c r="EW2" s="143"/>
      <c r="EX2" s="143"/>
      <c r="EY2" s="143"/>
      <c r="EZ2" s="143"/>
      <c r="FA2" s="143"/>
      <c r="FB2" s="143"/>
      <c r="FC2" s="143"/>
      <c r="FD2" s="143"/>
      <c r="FE2" s="143"/>
      <c r="FF2" s="143"/>
      <c r="FG2" s="143"/>
      <c r="FH2" s="143"/>
      <c r="FI2" s="143"/>
      <c r="FJ2" s="143"/>
      <c r="FK2" s="143"/>
      <c r="FL2" s="143"/>
      <c r="FM2" s="143"/>
      <c r="FN2" s="143"/>
      <c r="FO2" s="143"/>
      <c r="FP2" s="143"/>
      <c r="FQ2" s="143"/>
      <c r="FR2" s="143"/>
      <c r="FS2" s="143"/>
      <c r="FT2" s="143"/>
      <c r="FU2" s="143"/>
      <c r="FV2" s="143"/>
      <c r="FW2" s="143"/>
      <c r="FX2" s="143"/>
      <c r="FY2" s="143"/>
      <c r="FZ2" s="143"/>
      <c r="GA2" s="143"/>
      <c r="GB2" s="143"/>
      <c r="GC2" s="143"/>
      <c r="GD2" s="143"/>
      <c r="GE2" s="143"/>
      <c r="GF2" s="143"/>
      <c r="GG2" s="143"/>
      <c r="GH2" s="143"/>
      <c r="GI2" s="143"/>
      <c r="GJ2" s="143"/>
      <c r="GK2" s="143"/>
      <c r="GL2" s="143"/>
      <c r="GM2" s="143"/>
      <c r="GN2" s="143"/>
      <c r="GO2" s="143"/>
      <c r="GP2" s="143"/>
      <c r="GQ2" s="143"/>
      <c r="GR2" s="143"/>
      <c r="GS2" s="143"/>
      <c r="GT2" s="143"/>
      <c r="GU2" s="143"/>
      <c r="GV2" s="143"/>
      <c r="GW2" s="143"/>
      <c r="GX2" s="143"/>
      <c r="GY2" s="143"/>
      <c r="GZ2" s="143"/>
      <c r="HA2" s="143"/>
      <c r="HB2" s="143"/>
      <c r="HC2" s="143"/>
      <c r="HD2" s="143"/>
      <c r="HE2" s="143"/>
      <c r="HF2" s="143"/>
      <c r="HG2" s="143"/>
      <c r="HH2" s="143"/>
      <c r="HI2" s="143"/>
      <c r="HJ2" s="143"/>
      <c r="HK2" s="143"/>
      <c r="HL2" s="143"/>
      <c r="HM2" s="143"/>
      <c r="HN2" s="143"/>
      <c r="HO2" s="143"/>
      <c r="HP2" s="143"/>
      <c r="HQ2" s="143"/>
      <c r="HR2" s="143"/>
      <c r="HS2" s="143"/>
      <c r="HT2" s="143"/>
      <c r="HU2" s="143"/>
      <c r="HV2" s="143"/>
      <c r="HW2" s="143"/>
      <c r="HX2" s="143"/>
      <c r="HY2" s="143"/>
      <c r="HZ2" s="143"/>
      <c r="IA2" s="143"/>
      <c r="IB2" s="143"/>
      <c r="IC2" s="143"/>
      <c r="ID2" s="143"/>
      <c r="IE2" s="143"/>
      <c r="IF2" s="143"/>
      <c r="IG2" s="143"/>
      <c r="IH2" s="143"/>
      <c r="II2" s="143"/>
      <c r="IJ2" s="143"/>
      <c r="IK2" s="143"/>
      <c r="IL2" s="143"/>
      <c r="IM2" s="143"/>
      <c r="IN2" s="143"/>
      <c r="IO2" s="143"/>
      <c r="IP2" s="143"/>
      <c r="IQ2" s="143"/>
      <c r="IR2" s="143"/>
      <c r="IS2" s="143"/>
      <c r="IT2" s="143"/>
      <c r="IU2" s="143"/>
      <c r="IV2" s="143"/>
      <c r="IW2" s="143"/>
      <c r="IX2" s="143"/>
      <c r="IY2" s="143"/>
      <c r="IZ2" s="143"/>
      <c r="JA2" s="143"/>
      <c r="JB2" s="143"/>
      <c r="JC2" s="143"/>
      <c r="JD2" s="143"/>
      <c r="JE2" s="143"/>
      <c r="JF2" s="143"/>
      <c r="JG2" s="143"/>
      <c r="JH2" s="143"/>
      <c r="JI2" s="143"/>
      <c r="JJ2" s="143"/>
      <c r="JK2" s="143"/>
      <c r="JL2" s="144"/>
    </row>
    <row r="3" spans="1:272" ht="41.25" customHeight="1" x14ac:dyDescent="0.2">
      <c r="A3" s="15" t="s">
        <v>13</v>
      </c>
      <c r="B3" s="15" t="s">
        <v>4</v>
      </c>
      <c r="C3" s="15" t="s">
        <v>27</v>
      </c>
      <c r="D3" s="15" t="s">
        <v>5</v>
      </c>
      <c r="E3" s="15" t="s">
        <v>29</v>
      </c>
      <c r="F3" s="15" t="s">
        <v>10</v>
      </c>
      <c r="G3" s="16" t="s">
        <v>37</v>
      </c>
      <c r="H3" s="146" t="s">
        <v>26</v>
      </c>
      <c r="I3" s="271" t="s">
        <v>204</v>
      </c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55"/>
      <c r="AQ3" s="255"/>
      <c r="AR3" s="255"/>
      <c r="AS3" s="255"/>
      <c r="AT3" s="255"/>
      <c r="AU3" s="255"/>
      <c r="AV3" s="255"/>
      <c r="AW3" s="255"/>
      <c r="AX3" s="255"/>
      <c r="AY3" s="255"/>
      <c r="AZ3" s="272"/>
      <c r="BA3" s="257" t="s">
        <v>9</v>
      </c>
      <c r="BB3" s="255"/>
      <c r="BC3" s="255"/>
      <c r="BD3" s="255"/>
      <c r="BE3" s="255"/>
      <c r="BF3" s="255"/>
      <c r="BG3" s="255"/>
      <c r="BH3" s="255"/>
      <c r="BI3" s="255"/>
      <c r="BJ3" s="255"/>
      <c r="BK3" s="255"/>
      <c r="BL3" s="255"/>
      <c r="BM3" s="255"/>
      <c r="BN3" s="255"/>
      <c r="BO3" s="255"/>
      <c r="BP3" s="255"/>
      <c r="BQ3" s="255"/>
      <c r="BR3" s="255"/>
      <c r="BS3" s="255"/>
      <c r="BT3" s="255"/>
      <c r="BU3" s="255"/>
      <c r="BV3" s="255"/>
      <c r="BW3" s="255"/>
      <c r="BX3" s="255"/>
      <c r="BY3" s="255"/>
      <c r="BZ3" s="255"/>
      <c r="CA3" s="255"/>
      <c r="CB3" s="255"/>
      <c r="CC3" s="255"/>
      <c r="CD3" s="255"/>
      <c r="CE3" s="255"/>
      <c r="CF3" s="255"/>
      <c r="CG3" s="255"/>
      <c r="CH3" s="255"/>
      <c r="CI3" s="255"/>
      <c r="CJ3" s="255"/>
      <c r="CK3" s="255"/>
      <c r="CL3" s="255"/>
      <c r="CM3" s="255"/>
      <c r="CN3" s="255"/>
      <c r="CO3" s="255"/>
      <c r="CP3" s="255"/>
      <c r="CQ3" s="255"/>
      <c r="CR3" s="272"/>
      <c r="CS3" s="257" t="s">
        <v>41</v>
      </c>
      <c r="CT3" s="255"/>
      <c r="CU3" s="255"/>
      <c r="CV3" s="255"/>
      <c r="CW3" s="255"/>
      <c r="CX3" s="255"/>
      <c r="CY3" s="255"/>
      <c r="CZ3" s="255"/>
      <c r="DA3" s="255"/>
      <c r="DB3" s="255"/>
      <c r="DC3" s="255"/>
      <c r="DD3" s="255"/>
      <c r="DE3" s="255"/>
      <c r="DF3" s="255"/>
      <c r="DG3" s="255"/>
      <c r="DH3" s="255"/>
      <c r="DI3" s="255"/>
      <c r="DJ3" s="255"/>
      <c r="DK3" s="255"/>
      <c r="DL3" s="255"/>
      <c r="DM3" s="255"/>
      <c r="DN3" s="255"/>
      <c r="DO3" s="255"/>
      <c r="DP3" s="255"/>
      <c r="DQ3" s="255"/>
      <c r="DR3" s="255"/>
      <c r="DS3" s="255"/>
      <c r="DT3" s="255"/>
      <c r="DU3" s="255"/>
      <c r="DV3" s="255"/>
      <c r="DW3" s="255"/>
      <c r="DX3" s="255"/>
      <c r="DY3" s="255"/>
      <c r="DZ3" s="255"/>
      <c r="EA3" s="255"/>
      <c r="EB3" s="255"/>
      <c r="EC3" s="255"/>
      <c r="ED3" s="255"/>
      <c r="EE3" s="255"/>
      <c r="EF3" s="255"/>
      <c r="EG3" s="255"/>
      <c r="EH3" s="255"/>
      <c r="EI3" s="255"/>
      <c r="EJ3" s="272"/>
      <c r="EK3" s="257" t="s">
        <v>39</v>
      </c>
      <c r="EL3" s="255"/>
      <c r="EM3" s="255"/>
      <c r="EN3" s="255"/>
      <c r="EO3" s="255"/>
      <c r="EP3" s="255"/>
      <c r="EQ3" s="255"/>
      <c r="ER3" s="255"/>
      <c r="ES3" s="255"/>
      <c r="ET3" s="255"/>
      <c r="EU3" s="255"/>
      <c r="EV3" s="255"/>
      <c r="EW3" s="255"/>
      <c r="EX3" s="255"/>
      <c r="EY3" s="255"/>
      <c r="EZ3" s="255"/>
      <c r="FA3" s="255"/>
      <c r="FB3" s="255"/>
      <c r="FC3" s="255"/>
      <c r="FD3" s="255"/>
      <c r="FE3" s="255"/>
      <c r="FF3" s="255"/>
      <c r="FG3" s="255"/>
      <c r="FH3" s="255"/>
      <c r="FI3" s="255"/>
      <c r="FJ3" s="255"/>
      <c r="FK3" s="255"/>
      <c r="FL3" s="255"/>
      <c r="FM3" s="255"/>
      <c r="FN3" s="255"/>
      <c r="FO3" s="255"/>
      <c r="FP3" s="255"/>
      <c r="FQ3" s="255"/>
      <c r="FR3" s="255"/>
      <c r="FS3" s="255"/>
      <c r="FT3" s="255"/>
      <c r="FU3" s="255"/>
      <c r="FV3" s="255"/>
      <c r="FW3" s="255"/>
      <c r="FX3" s="255"/>
      <c r="FY3" s="255"/>
      <c r="FZ3" s="255"/>
      <c r="GA3" s="255"/>
      <c r="GB3" s="272"/>
      <c r="GC3" s="271" t="s">
        <v>205</v>
      </c>
      <c r="GD3" s="255"/>
      <c r="GE3" s="255"/>
      <c r="GF3" s="255"/>
      <c r="GG3" s="255"/>
      <c r="GH3" s="255"/>
      <c r="GI3" s="255"/>
      <c r="GJ3" s="255"/>
      <c r="GK3" s="255"/>
      <c r="GL3" s="255"/>
      <c r="GM3" s="255"/>
      <c r="GN3" s="255"/>
      <c r="GO3" s="255"/>
      <c r="GP3" s="255"/>
      <c r="GQ3" s="255"/>
      <c r="GR3" s="255"/>
      <c r="GS3" s="255"/>
      <c r="GT3" s="255"/>
      <c r="GU3" s="255"/>
      <c r="GV3" s="255"/>
      <c r="GW3" s="255"/>
      <c r="GX3" s="255"/>
      <c r="GY3" s="255"/>
      <c r="GZ3" s="255"/>
      <c r="HA3" s="255"/>
      <c r="HB3" s="255"/>
      <c r="HC3" s="255"/>
      <c r="HD3" s="255"/>
      <c r="HE3" s="255"/>
      <c r="HF3" s="255"/>
      <c r="HG3" s="255"/>
      <c r="HH3" s="255"/>
      <c r="HI3" s="255"/>
      <c r="HJ3" s="255"/>
      <c r="HK3" s="255"/>
      <c r="HL3" s="255"/>
      <c r="HM3" s="255"/>
      <c r="HN3" s="255"/>
      <c r="HO3" s="255"/>
      <c r="HP3" s="255"/>
      <c r="HQ3" s="255"/>
      <c r="HR3" s="255"/>
      <c r="HS3" s="255"/>
      <c r="HT3" s="272"/>
      <c r="HU3" s="271" t="s">
        <v>247</v>
      </c>
      <c r="HV3" s="255"/>
      <c r="HW3" s="255"/>
      <c r="HX3" s="255"/>
      <c r="HY3" s="255"/>
      <c r="HZ3" s="255"/>
      <c r="IA3" s="255"/>
      <c r="IB3" s="255"/>
      <c r="IC3" s="255"/>
      <c r="ID3" s="255"/>
      <c r="IE3" s="255"/>
      <c r="IF3" s="255"/>
      <c r="IG3" s="255"/>
      <c r="IH3" s="255"/>
      <c r="II3" s="255"/>
      <c r="IJ3" s="255"/>
      <c r="IK3" s="255"/>
      <c r="IL3" s="255"/>
      <c r="IM3" s="255"/>
      <c r="IN3" s="255"/>
      <c r="IO3" s="255"/>
      <c r="IP3" s="255"/>
      <c r="IQ3" s="255"/>
      <c r="IR3" s="255"/>
      <c r="IS3" s="255"/>
      <c r="IT3" s="255"/>
      <c r="IU3" s="255"/>
      <c r="IV3" s="255"/>
      <c r="IW3" s="255"/>
      <c r="IX3" s="255"/>
      <c r="IY3" s="255"/>
      <c r="IZ3" s="255"/>
      <c r="JA3" s="255"/>
      <c r="JB3" s="255"/>
      <c r="JC3" s="255"/>
      <c r="JD3" s="255"/>
      <c r="JE3" s="255"/>
      <c r="JF3" s="255"/>
      <c r="JG3" s="255"/>
      <c r="JH3" s="255"/>
      <c r="JI3" s="255"/>
      <c r="JJ3" s="255"/>
      <c r="JK3" s="255"/>
      <c r="JL3" s="272"/>
    </row>
    <row r="4" spans="1:272" ht="20.25" customHeight="1" x14ac:dyDescent="0.2">
      <c r="A4" s="258"/>
      <c r="B4" s="259"/>
      <c r="C4" s="259"/>
      <c r="D4" s="259"/>
      <c r="E4" s="260"/>
      <c r="F4" s="258"/>
      <c r="G4" s="259"/>
      <c r="H4" s="267"/>
      <c r="I4" s="257" t="s">
        <v>110</v>
      </c>
      <c r="J4" s="255"/>
      <c r="K4" s="255"/>
      <c r="L4" s="255"/>
      <c r="M4" s="255"/>
      <c r="N4" s="255"/>
      <c r="O4" s="256"/>
      <c r="P4" s="254">
        <v>2023</v>
      </c>
      <c r="Q4" s="255"/>
      <c r="R4" s="255"/>
      <c r="S4" s="255"/>
      <c r="T4" s="255"/>
      <c r="U4" s="255"/>
      <c r="V4" s="256"/>
      <c r="W4" s="254">
        <v>2024</v>
      </c>
      <c r="X4" s="255"/>
      <c r="Y4" s="255"/>
      <c r="Z4" s="255"/>
      <c r="AA4" s="255"/>
      <c r="AB4" s="255"/>
      <c r="AC4" s="256"/>
      <c r="AD4" s="254">
        <v>2025</v>
      </c>
      <c r="AE4" s="255"/>
      <c r="AF4" s="255"/>
      <c r="AG4" s="255"/>
      <c r="AH4" s="255"/>
      <c r="AI4" s="255"/>
      <c r="AJ4" s="256"/>
      <c r="AK4" s="254">
        <v>2026</v>
      </c>
      <c r="AL4" s="255"/>
      <c r="AM4" s="255"/>
      <c r="AN4" s="255"/>
      <c r="AO4" s="255"/>
      <c r="AP4" s="255"/>
      <c r="AQ4" s="256"/>
      <c r="AR4" s="254" t="s">
        <v>53</v>
      </c>
      <c r="AS4" s="255"/>
      <c r="AT4" s="255"/>
      <c r="AU4" s="255"/>
      <c r="AV4" s="255"/>
      <c r="AW4" s="255"/>
      <c r="AX4" s="255"/>
      <c r="AY4" s="255"/>
      <c r="AZ4" s="272"/>
      <c r="BA4" s="257" t="s">
        <v>110</v>
      </c>
      <c r="BB4" s="255"/>
      <c r="BC4" s="255"/>
      <c r="BD4" s="255"/>
      <c r="BE4" s="255"/>
      <c r="BF4" s="255"/>
      <c r="BG4" s="256"/>
      <c r="BH4" s="254">
        <v>2023</v>
      </c>
      <c r="BI4" s="255"/>
      <c r="BJ4" s="255"/>
      <c r="BK4" s="255"/>
      <c r="BL4" s="255"/>
      <c r="BM4" s="255"/>
      <c r="BN4" s="256"/>
      <c r="BO4" s="254">
        <v>2024</v>
      </c>
      <c r="BP4" s="255"/>
      <c r="BQ4" s="255"/>
      <c r="BR4" s="255"/>
      <c r="BS4" s="255"/>
      <c r="BT4" s="255"/>
      <c r="BU4" s="256"/>
      <c r="BV4" s="254">
        <v>2025</v>
      </c>
      <c r="BW4" s="255"/>
      <c r="BX4" s="255"/>
      <c r="BY4" s="255"/>
      <c r="BZ4" s="255"/>
      <c r="CA4" s="255"/>
      <c r="CB4" s="256"/>
      <c r="CC4" s="254">
        <v>2026</v>
      </c>
      <c r="CD4" s="255"/>
      <c r="CE4" s="255"/>
      <c r="CF4" s="255"/>
      <c r="CG4" s="255"/>
      <c r="CH4" s="255"/>
      <c r="CI4" s="256"/>
      <c r="CJ4" s="254" t="s">
        <v>53</v>
      </c>
      <c r="CK4" s="255"/>
      <c r="CL4" s="255"/>
      <c r="CM4" s="255"/>
      <c r="CN4" s="255"/>
      <c r="CO4" s="255"/>
      <c r="CP4" s="255"/>
      <c r="CQ4" s="255"/>
      <c r="CR4" s="272"/>
      <c r="CS4" s="257" t="s">
        <v>110</v>
      </c>
      <c r="CT4" s="255"/>
      <c r="CU4" s="255"/>
      <c r="CV4" s="255"/>
      <c r="CW4" s="255"/>
      <c r="CX4" s="255"/>
      <c r="CY4" s="256"/>
      <c r="CZ4" s="254">
        <v>2023</v>
      </c>
      <c r="DA4" s="255"/>
      <c r="DB4" s="255"/>
      <c r="DC4" s="255"/>
      <c r="DD4" s="255"/>
      <c r="DE4" s="255"/>
      <c r="DF4" s="256"/>
      <c r="DG4" s="254">
        <v>2024</v>
      </c>
      <c r="DH4" s="255"/>
      <c r="DI4" s="255"/>
      <c r="DJ4" s="255"/>
      <c r="DK4" s="255"/>
      <c r="DL4" s="255"/>
      <c r="DM4" s="256"/>
      <c r="DN4" s="254">
        <v>2025</v>
      </c>
      <c r="DO4" s="255"/>
      <c r="DP4" s="255"/>
      <c r="DQ4" s="255"/>
      <c r="DR4" s="255"/>
      <c r="DS4" s="255"/>
      <c r="DT4" s="256"/>
      <c r="DU4" s="254">
        <v>2026</v>
      </c>
      <c r="DV4" s="255"/>
      <c r="DW4" s="255"/>
      <c r="DX4" s="255"/>
      <c r="DY4" s="255"/>
      <c r="DZ4" s="255"/>
      <c r="EA4" s="256"/>
      <c r="EB4" s="254" t="s">
        <v>53</v>
      </c>
      <c r="EC4" s="255"/>
      <c r="ED4" s="255"/>
      <c r="EE4" s="255"/>
      <c r="EF4" s="255"/>
      <c r="EG4" s="255"/>
      <c r="EH4" s="255"/>
      <c r="EI4" s="255"/>
      <c r="EJ4" s="272"/>
      <c r="EK4" s="257" t="s">
        <v>110</v>
      </c>
      <c r="EL4" s="255"/>
      <c r="EM4" s="255"/>
      <c r="EN4" s="255"/>
      <c r="EO4" s="255"/>
      <c r="EP4" s="255"/>
      <c r="EQ4" s="256"/>
      <c r="ER4" s="254">
        <v>2023</v>
      </c>
      <c r="ES4" s="255"/>
      <c r="ET4" s="255"/>
      <c r="EU4" s="255"/>
      <c r="EV4" s="255"/>
      <c r="EW4" s="255"/>
      <c r="EX4" s="256"/>
      <c r="EY4" s="254">
        <v>2024</v>
      </c>
      <c r="EZ4" s="255"/>
      <c r="FA4" s="255"/>
      <c r="FB4" s="255"/>
      <c r="FC4" s="255"/>
      <c r="FD4" s="255"/>
      <c r="FE4" s="256"/>
      <c r="FF4" s="254">
        <v>2025</v>
      </c>
      <c r="FG4" s="255"/>
      <c r="FH4" s="255"/>
      <c r="FI4" s="255"/>
      <c r="FJ4" s="255"/>
      <c r="FK4" s="255"/>
      <c r="FL4" s="256"/>
      <c r="FM4" s="254">
        <v>2026</v>
      </c>
      <c r="FN4" s="255"/>
      <c r="FO4" s="255"/>
      <c r="FP4" s="255"/>
      <c r="FQ4" s="255"/>
      <c r="FR4" s="255"/>
      <c r="FS4" s="256"/>
      <c r="FT4" s="254" t="s">
        <v>53</v>
      </c>
      <c r="FU4" s="255"/>
      <c r="FV4" s="255"/>
      <c r="FW4" s="255"/>
      <c r="FX4" s="255"/>
      <c r="FY4" s="255"/>
      <c r="FZ4" s="255"/>
      <c r="GA4" s="255"/>
      <c r="GB4" s="272"/>
      <c r="GC4" s="257" t="s">
        <v>110</v>
      </c>
      <c r="GD4" s="255"/>
      <c r="GE4" s="255"/>
      <c r="GF4" s="255"/>
      <c r="GG4" s="255"/>
      <c r="GH4" s="255"/>
      <c r="GI4" s="256"/>
      <c r="GJ4" s="254">
        <v>2023</v>
      </c>
      <c r="GK4" s="255"/>
      <c r="GL4" s="255"/>
      <c r="GM4" s="255"/>
      <c r="GN4" s="255"/>
      <c r="GO4" s="255"/>
      <c r="GP4" s="256"/>
      <c r="GQ4" s="254">
        <v>2024</v>
      </c>
      <c r="GR4" s="255"/>
      <c r="GS4" s="255"/>
      <c r="GT4" s="255"/>
      <c r="GU4" s="255"/>
      <c r="GV4" s="255"/>
      <c r="GW4" s="256"/>
      <c r="GX4" s="254">
        <v>2025</v>
      </c>
      <c r="GY4" s="255"/>
      <c r="GZ4" s="255"/>
      <c r="HA4" s="255"/>
      <c r="HB4" s="255"/>
      <c r="HC4" s="255"/>
      <c r="HD4" s="256"/>
      <c r="HE4" s="254">
        <v>2026</v>
      </c>
      <c r="HF4" s="255"/>
      <c r="HG4" s="255"/>
      <c r="HH4" s="255"/>
      <c r="HI4" s="255"/>
      <c r="HJ4" s="255"/>
      <c r="HK4" s="256"/>
      <c r="HL4" s="254" t="s">
        <v>53</v>
      </c>
      <c r="HM4" s="255"/>
      <c r="HN4" s="255"/>
      <c r="HO4" s="255"/>
      <c r="HP4" s="255"/>
      <c r="HQ4" s="255"/>
      <c r="HR4" s="255"/>
      <c r="HS4" s="255"/>
      <c r="HT4" s="272"/>
      <c r="HU4" s="257" t="s">
        <v>110</v>
      </c>
      <c r="HV4" s="255"/>
      <c r="HW4" s="255"/>
      <c r="HX4" s="255"/>
      <c r="HY4" s="255"/>
      <c r="HZ4" s="255"/>
      <c r="IA4" s="256"/>
      <c r="IB4" s="254">
        <v>2023</v>
      </c>
      <c r="IC4" s="255"/>
      <c r="ID4" s="255"/>
      <c r="IE4" s="255"/>
      <c r="IF4" s="255"/>
      <c r="IG4" s="255"/>
      <c r="IH4" s="256"/>
      <c r="II4" s="254">
        <v>2024</v>
      </c>
      <c r="IJ4" s="255"/>
      <c r="IK4" s="255"/>
      <c r="IL4" s="255"/>
      <c r="IM4" s="255"/>
      <c r="IN4" s="255"/>
      <c r="IO4" s="256"/>
      <c r="IP4" s="254">
        <v>2025</v>
      </c>
      <c r="IQ4" s="255"/>
      <c r="IR4" s="255"/>
      <c r="IS4" s="255"/>
      <c r="IT4" s="255"/>
      <c r="IU4" s="255"/>
      <c r="IV4" s="256"/>
      <c r="IW4" s="254">
        <v>2026</v>
      </c>
      <c r="IX4" s="255"/>
      <c r="IY4" s="255"/>
      <c r="IZ4" s="255"/>
      <c r="JA4" s="255"/>
      <c r="JB4" s="255"/>
      <c r="JC4" s="256"/>
      <c r="JD4" s="275" t="s">
        <v>53</v>
      </c>
      <c r="JE4" s="276"/>
      <c r="JF4" s="276"/>
      <c r="JG4" s="276"/>
      <c r="JH4" s="276"/>
      <c r="JI4" s="276"/>
      <c r="JJ4" s="276"/>
      <c r="JK4" s="276"/>
      <c r="JL4" s="277"/>
    </row>
    <row r="5" spans="1:272" ht="24" customHeight="1" x14ac:dyDescent="0.2">
      <c r="A5" s="261"/>
      <c r="B5" s="262"/>
      <c r="C5" s="262"/>
      <c r="D5" s="262"/>
      <c r="E5" s="263"/>
      <c r="F5" s="261"/>
      <c r="G5" s="262"/>
      <c r="H5" s="268"/>
      <c r="I5" s="257" t="s">
        <v>48</v>
      </c>
      <c r="J5" s="255"/>
      <c r="K5" s="255"/>
      <c r="L5" s="256"/>
      <c r="M5" s="45" t="s">
        <v>107</v>
      </c>
      <c r="N5" s="45" t="s">
        <v>112</v>
      </c>
      <c r="O5" s="150" t="s">
        <v>49</v>
      </c>
      <c r="P5" s="254" t="s">
        <v>48</v>
      </c>
      <c r="Q5" s="255"/>
      <c r="R5" s="255"/>
      <c r="S5" s="256"/>
      <c r="T5" s="45" t="s">
        <v>107</v>
      </c>
      <c r="U5" s="45" t="s">
        <v>112</v>
      </c>
      <c r="V5" s="150" t="s">
        <v>49</v>
      </c>
      <c r="W5" s="254" t="s">
        <v>48</v>
      </c>
      <c r="X5" s="255"/>
      <c r="Y5" s="255"/>
      <c r="Z5" s="256"/>
      <c r="AA5" s="45" t="s">
        <v>107</v>
      </c>
      <c r="AB5" s="45" t="s">
        <v>112</v>
      </c>
      <c r="AC5" s="150" t="s">
        <v>49</v>
      </c>
      <c r="AD5" s="254" t="s">
        <v>48</v>
      </c>
      <c r="AE5" s="255"/>
      <c r="AF5" s="255"/>
      <c r="AG5" s="256"/>
      <c r="AH5" s="45" t="s">
        <v>107</v>
      </c>
      <c r="AI5" s="45" t="s">
        <v>112</v>
      </c>
      <c r="AJ5" s="150" t="s">
        <v>49</v>
      </c>
      <c r="AK5" s="254" t="s">
        <v>48</v>
      </c>
      <c r="AL5" s="255"/>
      <c r="AM5" s="255"/>
      <c r="AN5" s="256"/>
      <c r="AO5" s="45" t="s">
        <v>107</v>
      </c>
      <c r="AP5" s="45" t="s">
        <v>112</v>
      </c>
      <c r="AQ5" s="150" t="s">
        <v>49</v>
      </c>
      <c r="AR5" s="270" t="s">
        <v>48</v>
      </c>
      <c r="AS5" s="255"/>
      <c r="AT5" s="255"/>
      <c r="AU5" s="256"/>
      <c r="AV5" s="45" t="s">
        <v>107</v>
      </c>
      <c r="AW5" s="45" t="s">
        <v>112</v>
      </c>
      <c r="AX5" s="73"/>
      <c r="AY5" s="110" t="s">
        <v>166</v>
      </c>
      <c r="AZ5" s="151" t="s">
        <v>175</v>
      </c>
      <c r="BA5" s="257" t="s">
        <v>48</v>
      </c>
      <c r="BB5" s="255"/>
      <c r="BC5" s="255"/>
      <c r="BD5" s="256"/>
      <c r="BE5" s="45" t="s">
        <v>107</v>
      </c>
      <c r="BF5" s="45" t="s">
        <v>112</v>
      </c>
      <c r="BG5" s="150" t="s">
        <v>49</v>
      </c>
      <c r="BH5" s="254" t="s">
        <v>48</v>
      </c>
      <c r="BI5" s="255"/>
      <c r="BJ5" s="255"/>
      <c r="BK5" s="256"/>
      <c r="BL5" s="45" t="s">
        <v>107</v>
      </c>
      <c r="BM5" s="45" t="s">
        <v>112</v>
      </c>
      <c r="BN5" s="150" t="s">
        <v>49</v>
      </c>
      <c r="BO5" s="254" t="s">
        <v>48</v>
      </c>
      <c r="BP5" s="255"/>
      <c r="BQ5" s="255"/>
      <c r="BR5" s="256"/>
      <c r="BS5" s="45" t="s">
        <v>107</v>
      </c>
      <c r="BT5" s="45" t="s">
        <v>112</v>
      </c>
      <c r="BU5" s="150" t="s">
        <v>49</v>
      </c>
      <c r="BV5" s="254" t="s">
        <v>48</v>
      </c>
      <c r="BW5" s="255"/>
      <c r="BX5" s="255"/>
      <c r="BY5" s="256"/>
      <c r="BZ5" s="45" t="s">
        <v>107</v>
      </c>
      <c r="CA5" s="45" t="s">
        <v>112</v>
      </c>
      <c r="CB5" s="150" t="s">
        <v>49</v>
      </c>
      <c r="CC5" s="254" t="s">
        <v>48</v>
      </c>
      <c r="CD5" s="255"/>
      <c r="CE5" s="255"/>
      <c r="CF5" s="256"/>
      <c r="CG5" s="45" t="s">
        <v>107</v>
      </c>
      <c r="CH5" s="45" t="s">
        <v>112</v>
      </c>
      <c r="CI5" s="150" t="s">
        <v>49</v>
      </c>
      <c r="CJ5" s="254" t="s">
        <v>48</v>
      </c>
      <c r="CK5" s="255"/>
      <c r="CL5" s="255"/>
      <c r="CM5" s="256"/>
      <c r="CN5" s="45" t="s">
        <v>107</v>
      </c>
      <c r="CO5" s="45" t="s">
        <v>112</v>
      </c>
      <c r="CP5" s="73"/>
      <c r="CQ5" s="110" t="s">
        <v>166</v>
      </c>
      <c r="CR5" s="151" t="s">
        <v>175</v>
      </c>
      <c r="CS5" s="257" t="s">
        <v>48</v>
      </c>
      <c r="CT5" s="255"/>
      <c r="CU5" s="255"/>
      <c r="CV5" s="256"/>
      <c r="CW5" s="45" t="s">
        <v>107</v>
      </c>
      <c r="CX5" s="45" t="s">
        <v>112</v>
      </c>
      <c r="CY5" s="150" t="s">
        <v>49</v>
      </c>
      <c r="CZ5" s="254" t="s">
        <v>48</v>
      </c>
      <c r="DA5" s="255"/>
      <c r="DB5" s="255"/>
      <c r="DC5" s="256"/>
      <c r="DD5" s="45" t="s">
        <v>107</v>
      </c>
      <c r="DE5" s="45" t="s">
        <v>112</v>
      </c>
      <c r="DF5" s="150" t="s">
        <v>49</v>
      </c>
      <c r="DG5" s="254" t="s">
        <v>48</v>
      </c>
      <c r="DH5" s="255"/>
      <c r="DI5" s="255"/>
      <c r="DJ5" s="256"/>
      <c r="DK5" s="45" t="s">
        <v>107</v>
      </c>
      <c r="DL5" s="45" t="s">
        <v>112</v>
      </c>
      <c r="DM5" s="150" t="s">
        <v>49</v>
      </c>
      <c r="DN5" s="254" t="s">
        <v>48</v>
      </c>
      <c r="DO5" s="255"/>
      <c r="DP5" s="255"/>
      <c r="DQ5" s="256"/>
      <c r="DR5" s="45" t="s">
        <v>107</v>
      </c>
      <c r="DS5" s="45" t="s">
        <v>112</v>
      </c>
      <c r="DT5" s="150" t="s">
        <v>49</v>
      </c>
      <c r="DU5" s="254" t="s">
        <v>48</v>
      </c>
      <c r="DV5" s="255"/>
      <c r="DW5" s="255"/>
      <c r="DX5" s="256"/>
      <c r="DY5" s="45" t="s">
        <v>107</v>
      </c>
      <c r="DZ5" s="45" t="s">
        <v>112</v>
      </c>
      <c r="EA5" s="150" t="s">
        <v>49</v>
      </c>
      <c r="EB5" s="254" t="s">
        <v>48</v>
      </c>
      <c r="EC5" s="255"/>
      <c r="ED5" s="255"/>
      <c r="EE5" s="256"/>
      <c r="EF5" s="45" t="s">
        <v>107</v>
      </c>
      <c r="EG5" s="45" t="s">
        <v>112</v>
      </c>
      <c r="EH5" s="73"/>
      <c r="EI5" s="110" t="s">
        <v>166</v>
      </c>
      <c r="EJ5" s="151" t="s">
        <v>175</v>
      </c>
      <c r="EK5" s="257" t="s">
        <v>48</v>
      </c>
      <c r="EL5" s="255"/>
      <c r="EM5" s="255"/>
      <c r="EN5" s="256"/>
      <c r="EO5" s="45" t="s">
        <v>107</v>
      </c>
      <c r="EP5" s="45" t="s">
        <v>112</v>
      </c>
      <c r="EQ5" s="150" t="s">
        <v>49</v>
      </c>
      <c r="ER5" s="254" t="s">
        <v>48</v>
      </c>
      <c r="ES5" s="255"/>
      <c r="ET5" s="255"/>
      <c r="EU5" s="256"/>
      <c r="EV5" s="45" t="s">
        <v>107</v>
      </c>
      <c r="EW5" s="45" t="s">
        <v>112</v>
      </c>
      <c r="EX5" s="150" t="s">
        <v>49</v>
      </c>
      <c r="EY5" s="254" t="s">
        <v>48</v>
      </c>
      <c r="EZ5" s="255"/>
      <c r="FA5" s="255"/>
      <c r="FB5" s="256"/>
      <c r="FC5" s="45" t="s">
        <v>107</v>
      </c>
      <c r="FD5" s="45" t="s">
        <v>112</v>
      </c>
      <c r="FE5" s="150" t="s">
        <v>49</v>
      </c>
      <c r="FF5" s="254" t="s">
        <v>48</v>
      </c>
      <c r="FG5" s="255"/>
      <c r="FH5" s="255"/>
      <c r="FI5" s="256"/>
      <c r="FJ5" s="45" t="s">
        <v>107</v>
      </c>
      <c r="FK5" s="45" t="s">
        <v>112</v>
      </c>
      <c r="FL5" s="150" t="s">
        <v>49</v>
      </c>
      <c r="FM5" s="254" t="s">
        <v>48</v>
      </c>
      <c r="FN5" s="255"/>
      <c r="FO5" s="255"/>
      <c r="FP5" s="256"/>
      <c r="FQ5" s="45" t="s">
        <v>107</v>
      </c>
      <c r="FR5" s="45" t="s">
        <v>112</v>
      </c>
      <c r="FS5" s="150" t="s">
        <v>49</v>
      </c>
      <c r="FT5" s="254" t="s">
        <v>48</v>
      </c>
      <c r="FU5" s="255"/>
      <c r="FV5" s="255"/>
      <c r="FW5" s="256"/>
      <c r="FX5" s="45" t="s">
        <v>107</v>
      </c>
      <c r="FY5" s="45" t="s">
        <v>112</v>
      </c>
      <c r="FZ5" s="73"/>
      <c r="GA5" s="110" t="s">
        <v>166</v>
      </c>
      <c r="GB5" s="151" t="s">
        <v>175</v>
      </c>
      <c r="GC5" s="257" t="s">
        <v>48</v>
      </c>
      <c r="GD5" s="255"/>
      <c r="GE5" s="255"/>
      <c r="GF5" s="256"/>
      <c r="GG5" s="45" t="s">
        <v>107</v>
      </c>
      <c r="GH5" s="45" t="s">
        <v>112</v>
      </c>
      <c r="GI5" s="150" t="s">
        <v>49</v>
      </c>
      <c r="GJ5" s="254" t="s">
        <v>48</v>
      </c>
      <c r="GK5" s="255"/>
      <c r="GL5" s="255"/>
      <c r="GM5" s="256"/>
      <c r="GN5" s="45" t="s">
        <v>107</v>
      </c>
      <c r="GO5" s="45" t="s">
        <v>112</v>
      </c>
      <c r="GP5" s="150" t="s">
        <v>49</v>
      </c>
      <c r="GQ5" s="254" t="s">
        <v>48</v>
      </c>
      <c r="GR5" s="255"/>
      <c r="GS5" s="255"/>
      <c r="GT5" s="256"/>
      <c r="GU5" s="45" t="s">
        <v>107</v>
      </c>
      <c r="GV5" s="45" t="s">
        <v>112</v>
      </c>
      <c r="GW5" s="150" t="s">
        <v>49</v>
      </c>
      <c r="GX5" s="254" t="s">
        <v>48</v>
      </c>
      <c r="GY5" s="255"/>
      <c r="GZ5" s="255"/>
      <c r="HA5" s="256"/>
      <c r="HB5" s="45" t="s">
        <v>107</v>
      </c>
      <c r="HC5" s="45" t="s">
        <v>112</v>
      </c>
      <c r="HD5" s="150" t="s">
        <v>49</v>
      </c>
      <c r="HE5" s="254" t="s">
        <v>48</v>
      </c>
      <c r="HF5" s="255"/>
      <c r="HG5" s="255"/>
      <c r="HH5" s="256"/>
      <c r="HI5" s="45" t="s">
        <v>107</v>
      </c>
      <c r="HJ5" s="45" t="s">
        <v>112</v>
      </c>
      <c r="HK5" s="150" t="s">
        <v>49</v>
      </c>
      <c r="HL5" s="254" t="s">
        <v>48</v>
      </c>
      <c r="HM5" s="255"/>
      <c r="HN5" s="255"/>
      <c r="HO5" s="256"/>
      <c r="HP5" s="45" t="s">
        <v>107</v>
      </c>
      <c r="HQ5" s="45" t="s">
        <v>112</v>
      </c>
      <c r="HR5" s="73"/>
      <c r="HS5" s="110" t="s">
        <v>166</v>
      </c>
      <c r="HT5" s="151" t="s">
        <v>175</v>
      </c>
      <c r="HU5" s="257" t="s">
        <v>48</v>
      </c>
      <c r="HV5" s="255"/>
      <c r="HW5" s="255"/>
      <c r="HX5" s="256"/>
      <c r="HY5" s="45" t="s">
        <v>107</v>
      </c>
      <c r="HZ5" s="45" t="s">
        <v>112</v>
      </c>
      <c r="IA5" s="150" t="s">
        <v>49</v>
      </c>
      <c r="IB5" s="254" t="s">
        <v>48</v>
      </c>
      <c r="IC5" s="255"/>
      <c r="ID5" s="255"/>
      <c r="IE5" s="256"/>
      <c r="IF5" s="45" t="s">
        <v>107</v>
      </c>
      <c r="IG5" s="45" t="s">
        <v>112</v>
      </c>
      <c r="IH5" s="150" t="s">
        <v>49</v>
      </c>
      <c r="II5" s="254" t="s">
        <v>48</v>
      </c>
      <c r="IJ5" s="255"/>
      <c r="IK5" s="255"/>
      <c r="IL5" s="256"/>
      <c r="IM5" s="45" t="s">
        <v>107</v>
      </c>
      <c r="IN5" s="45" t="s">
        <v>112</v>
      </c>
      <c r="IO5" s="150" t="s">
        <v>49</v>
      </c>
      <c r="IP5" s="254" t="s">
        <v>48</v>
      </c>
      <c r="IQ5" s="255"/>
      <c r="IR5" s="255"/>
      <c r="IS5" s="256"/>
      <c r="IT5" s="45" t="s">
        <v>107</v>
      </c>
      <c r="IU5" s="45" t="s">
        <v>112</v>
      </c>
      <c r="IV5" s="150" t="s">
        <v>49</v>
      </c>
      <c r="IW5" s="254" t="s">
        <v>48</v>
      </c>
      <c r="IX5" s="255"/>
      <c r="IY5" s="255"/>
      <c r="IZ5" s="256"/>
      <c r="JA5" s="45" t="s">
        <v>107</v>
      </c>
      <c r="JB5" s="45" t="s">
        <v>112</v>
      </c>
      <c r="JC5" s="150" t="s">
        <v>49</v>
      </c>
      <c r="JD5" s="254" t="s">
        <v>48</v>
      </c>
      <c r="JE5" s="255"/>
      <c r="JF5" s="255"/>
      <c r="JG5" s="256"/>
      <c r="JH5" s="45" t="s">
        <v>107</v>
      </c>
      <c r="JI5" s="45" t="s">
        <v>112</v>
      </c>
      <c r="JJ5" s="73"/>
      <c r="JK5" s="112" t="s">
        <v>166</v>
      </c>
      <c r="JL5" s="151" t="s">
        <v>175</v>
      </c>
    </row>
    <row r="6" spans="1:272" ht="24" customHeight="1" thickBot="1" x14ac:dyDescent="0.25">
      <c r="A6" s="264"/>
      <c r="B6" s="265"/>
      <c r="C6" s="265"/>
      <c r="D6" s="265"/>
      <c r="E6" s="266"/>
      <c r="F6" s="264"/>
      <c r="G6" s="265"/>
      <c r="H6" s="269"/>
      <c r="I6" s="152" t="s">
        <v>136</v>
      </c>
      <c r="J6" s="46" t="s">
        <v>56</v>
      </c>
      <c r="K6" s="47" t="s">
        <v>55</v>
      </c>
      <c r="L6" s="47" t="s">
        <v>57</v>
      </c>
      <c r="M6" s="47"/>
      <c r="N6" s="47"/>
      <c r="O6" s="45"/>
      <c r="P6" s="46" t="s">
        <v>136</v>
      </c>
      <c r="Q6" s="46" t="s">
        <v>56</v>
      </c>
      <c r="R6" s="47" t="s">
        <v>55</v>
      </c>
      <c r="S6" s="47" t="s">
        <v>57</v>
      </c>
      <c r="T6" s="47"/>
      <c r="U6" s="47"/>
      <c r="V6" s="45"/>
      <c r="W6" s="46" t="s">
        <v>136</v>
      </c>
      <c r="X6" s="46" t="s">
        <v>56</v>
      </c>
      <c r="Y6" s="47" t="s">
        <v>55</v>
      </c>
      <c r="Z6" s="47" t="s">
        <v>57</v>
      </c>
      <c r="AA6" s="47"/>
      <c r="AB6" s="47"/>
      <c r="AC6" s="45"/>
      <c r="AD6" s="46" t="s">
        <v>136</v>
      </c>
      <c r="AE6" s="46" t="s">
        <v>56</v>
      </c>
      <c r="AF6" s="47" t="s">
        <v>55</v>
      </c>
      <c r="AG6" s="47" t="s">
        <v>57</v>
      </c>
      <c r="AH6" s="47"/>
      <c r="AI6" s="47"/>
      <c r="AJ6" s="45"/>
      <c r="AK6" s="46" t="s">
        <v>136</v>
      </c>
      <c r="AL6" s="46" t="s">
        <v>56</v>
      </c>
      <c r="AM6" s="47" t="s">
        <v>55</v>
      </c>
      <c r="AN6" s="47" t="s">
        <v>57</v>
      </c>
      <c r="AO6" s="47"/>
      <c r="AP6" s="47"/>
      <c r="AQ6" s="45"/>
      <c r="AR6" s="46" t="s">
        <v>56</v>
      </c>
      <c r="AS6" s="46" t="s">
        <v>56</v>
      </c>
      <c r="AT6" s="47" t="s">
        <v>55</v>
      </c>
      <c r="AU6" s="47" t="s">
        <v>57</v>
      </c>
      <c r="AV6" s="47"/>
      <c r="AW6" s="47"/>
      <c r="AX6" s="73" t="s">
        <v>221</v>
      </c>
      <c r="AY6" s="72" t="e">
        <f>#REF!+#REF!+#REF!+#REF!+#REF!+AY7+#REF!+#REF!+#REF!+#REF!+#REF!+#REF!+#REF!+#REF!+#REF!+#REF!+#REF!+#REF!+#REF!+#REF!+#REF!+#REF!+#REF!+#REF!</f>
        <v>#REF!</v>
      </c>
      <c r="AZ6" s="153" t="e">
        <f>#REF!+#REF!+#REF!+#REF!+#REF!+AZ7+#REF!+#REF!+#REF!+#REF!+#REF!+#REF!+#REF!+#REF!+#REF!+#REF!+#REF!+#REF!+#REF!+#REF!+#REF!+#REF!+#REF!+#REF!</f>
        <v>#REF!</v>
      </c>
      <c r="BA6" s="152" t="s">
        <v>136</v>
      </c>
      <c r="BB6" s="46" t="s">
        <v>56</v>
      </c>
      <c r="BC6" s="47" t="s">
        <v>55</v>
      </c>
      <c r="BD6" s="47" t="s">
        <v>57</v>
      </c>
      <c r="BE6" s="47"/>
      <c r="BF6" s="47"/>
      <c r="BG6" s="45"/>
      <c r="BH6" s="46" t="s">
        <v>136</v>
      </c>
      <c r="BI6" s="46" t="s">
        <v>56</v>
      </c>
      <c r="BJ6" s="47" t="s">
        <v>55</v>
      </c>
      <c r="BK6" s="47" t="s">
        <v>57</v>
      </c>
      <c r="BL6" s="47"/>
      <c r="BM6" s="47"/>
      <c r="BN6" s="45"/>
      <c r="BO6" s="46" t="s">
        <v>136</v>
      </c>
      <c r="BP6" s="46" t="s">
        <v>56</v>
      </c>
      <c r="BQ6" s="47" t="s">
        <v>55</v>
      </c>
      <c r="BR6" s="47" t="s">
        <v>57</v>
      </c>
      <c r="BS6" s="47"/>
      <c r="BT6" s="47"/>
      <c r="BU6" s="45"/>
      <c r="BV6" s="46" t="s">
        <v>136</v>
      </c>
      <c r="BW6" s="46" t="s">
        <v>56</v>
      </c>
      <c r="BX6" s="47" t="s">
        <v>55</v>
      </c>
      <c r="BY6" s="47" t="s">
        <v>57</v>
      </c>
      <c r="BZ6" s="47"/>
      <c r="CA6" s="47"/>
      <c r="CB6" s="45"/>
      <c r="CC6" s="46" t="s">
        <v>136</v>
      </c>
      <c r="CD6" s="46" t="s">
        <v>56</v>
      </c>
      <c r="CE6" s="47" t="s">
        <v>55</v>
      </c>
      <c r="CF6" s="47" t="s">
        <v>57</v>
      </c>
      <c r="CG6" s="47"/>
      <c r="CH6" s="47"/>
      <c r="CI6" s="45"/>
      <c r="CJ6" s="46" t="s">
        <v>136</v>
      </c>
      <c r="CK6" s="46" t="s">
        <v>56</v>
      </c>
      <c r="CL6" s="47" t="s">
        <v>55</v>
      </c>
      <c r="CM6" s="47" t="s">
        <v>57</v>
      </c>
      <c r="CN6" s="47"/>
      <c r="CO6" s="47"/>
      <c r="CP6" s="73" t="s">
        <v>116</v>
      </c>
      <c r="CQ6" s="72" t="e">
        <f>#REF!+#REF!+#REF!+#REF!+#REF!+CQ7+#REF!+#REF!+#REF!+#REF!+#REF!+#REF!+#REF!+#REF!+#REF!+#REF!+#REF!+#REF!+#REF!+#REF!+#REF!+#REF!+#REF!+#REF!</f>
        <v>#REF!</v>
      </c>
      <c r="CR6" s="153" t="e">
        <f>#REF!+#REF!+#REF!+#REF!+#REF!+CR7+#REF!+#REF!+#REF!+#REF!+#REF!+#REF!+#REF!+#REF!+#REF!+#REF!+#REF!+#REF!+#REF!+#REF!+#REF!+#REF!+#REF!+#REF!</f>
        <v>#REF!</v>
      </c>
      <c r="CS6" s="152" t="s">
        <v>136</v>
      </c>
      <c r="CT6" s="46" t="s">
        <v>56</v>
      </c>
      <c r="CU6" s="47" t="s">
        <v>55</v>
      </c>
      <c r="CV6" s="47" t="s">
        <v>57</v>
      </c>
      <c r="CW6" s="47"/>
      <c r="CX6" s="47"/>
      <c r="CY6" s="45"/>
      <c r="CZ6" s="46" t="s">
        <v>136</v>
      </c>
      <c r="DA6" s="46" t="s">
        <v>56</v>
      </c>
      <c r="DB6" s="47" t="s">
        <v>55</v>
      </c>
      <c r="DC6" s="47" t="s">
        <v>57</v>
      </c>
      <c r="DD6" s="47"/>
      <c r="DE6" s="47"/>
      <c r="DF6" s="45"/>
      <c r="DG6" s="46" t="s">
        <v>136</v>
      </c>
      <c r="DH6" s="46" t="s">
        <v>56</v>
      </c>
      <c r="DI6" s="47" t="s">
        <v>55</v>
      </c>
      <c r="DJ6" s="47" t="s">
        <v>57</v>
      </c>
      <c r="DK6" s="47"/>
      <c r="DL6" s="47"/>
      <c r="DM6" s="45"/>
      <c r="DN6" s="46" t="s">
        <v>136</v>
      </c>
      <c r="DO6" s="46" t="s">
        <v>56</v>
      </c>
      <c r="DP6" s="47" t="s">
        <v>55</v>
      </c>
      <c r="DQ6" s="47" t="s">
        <v>57</v>
      </c>
      <c r="DR6" s="47"/>
      <c r="DS6" s="47"/>
      <c r="DT6" s="45"/>
      <c r="DU6" s="46" t="s">
        <v>136</v>
      </c>
      <c r="DV6" s="46" t="s">
        <v>56</v>
      </c>
      <c r="DW6" s="47" t="s">
        <v>55</v>
      </c>
      <c r="DX6" s="47" t="s">
        <v>57</v>
      </c>
      <c r="DY6" s="47"/>
      <c r="DZ6" s="47"/>
      <c r="EA6" s="45"/>
      <c r="EB6" s="46" t="s">
        <v>136</v>
      </c>
      <c r="EC6" s="46" t="s">
        <v>56</v>
      </c>
      <c r="ED6" s="47" t="s">
        <v>55</v>
      </c>
      <c r="EE6" s="47" t="s">
        <v>57</v>
      </c>
      <c r="EF6" s="47"/>
      <c r="EG6" s="47"/>
      <c r="EH6" s="73" t="s">
        <v>117</v>
      </c>
      <c r="EI6" s="72" t="e">
        <f>#REF!+#REF!+#REF!+#REF!+#REF!+EI7+#REF!+#REF!+#REF!+#REF!+#REF!+#REF!+#REF!+#REF!+#REF!+#REF!+#REF!+#REF!+#REF!+#REF!+#REF!+#REF!+#REF!+#REF!</f>
        <v>#REF!</v>
      </c>
      <c r="EJ6" s="153" t="e">
        <f>#REF!+#REF!+#REF!+#REF!+#REF!+EJ7+#REF!+#REF!+#REF!+#REF!+#REF!+#REF!+#REF!+#REF!+#REF!+#REF!+#REF!+#REF!+#REF!+#REF!+#REF!+#REF!+#REF!+#REF!</f>
        <v>#REF!</v>
      </c>
      <c r="EK6" s="152" t="s">
        <v>136</v>
      </c>
      <c r="EL6" s="46" t="s">
        <v>56</v>
      </c>
      <c r="EM6" s="47" t="s">
        <v>55</v>
      </c>
      <c r="EN6" s="47" t="s">
        <v>57</v>
      </c>
      <c r="EO6" s="47"/>
      <c r="EP6" s="47"/>
      <c r="EQ6" s="45"/>
      <c r="ER6" s="46" t="s">
        <v>136</v>
      </c>
      <c r="ES6" s="46" t="s">
        <v>56</v>
      </c>
      <c r="ET6" s="47" t="s">
        <v>55</v>
      </c>
      <c r="EU6" s="47" t="s">
        <v>57</v>
      </c>
      <c r="EV6" s="47"/>
      <c r="EW6" s="47"/>
      <c r="EX6" s="45"/>
      <c r="EY6" s="46" t="s">
        <v>136</v>
      </c>
      <c r="EZ6" s="46" t="s">
        <v>56</v>
      </c>
      <c r="FA6" s="47" t="s">
        <v>55</v>
      </c>
      <c r="FB6" s="47" t="s">
        <v>57</v>
      </c>
      <c r="FC6" s="47"/>
      <c r="FD6" s="47"/>
      <c r="FE6" s="45"/>
      <c r="FF6" s="46" t="s">
        <v>136</v>
      </c>
      <c r="FG6" s="46" t="s">
        <v>56</v>
      </c>
      <c r="FH6" s="47" t="s">
        <v>55</v>
      </c>
      <c r="FI6" s="47" t="s">
        <v>57</v>
      </c>
      <c r="FJ6" s="47"/>
      <c r="FK6" s="47"/>
      <c r="FL6" s="45"/>
      <c r="FM6" s="46" t="s">
        <v>136</v>
      </c>
      <c r="FN6" s="46" t="s">
        <v>56</v>
      </c>
      <c r="FO6" s="47" t="s">
        <v>55</v>
      </c>
      <c r="FP6" s="47" t="s">
        <v>57</v>
      </c>
      <c r="FQ6" s="47"/>
      <c r="FR6" s="47"/>
      <c r="FS6" s="45"/>
      <c r="FT6" s="46" t="s">
        <v>136</v>
      </c>
      <c r="FU6" s="46" t="s">
        <v>56</v>
      </c>
      <c r="FV6" s="47" t="s">
        <v>55</v>
      </c>
      <c r="FW6" s="47" t="s">
        <v>57</v>
      </c>
      <c r="FX6" s="47"/>
      <c r="FY6" s="47"/>
      <c r="FZ6" s="73" t="s">
        <v>119</v>
      </c>
      <c r="GA6" s="72" t="e">
        <f>#REF!+#REF!+#REF!+#REF!+#REF!+GA7+#REF!+#REF!+#REF!+#REF!+#REF!+#REF!+#REF!+#REF!+#REF!+#REF!+#REF!+#REF!+#REF!+#REF!+#REF!+#REF!+#REF!+#REF!</f>
        <v>#REF!</v>
      </c>
      <c r="GB6" s="153" t="e">
        <f>#REF!+#REF!+#REF!+#REF!+#REF!+GB7+#REF!+#REF!+#REF!+#REF!+#REF!+#REF!+#REF!+#REF!+#REF!+#REF!+#REF!+#REF!+#REF!+#REF!+#REF!+#REF!+#REF!+#REF!</f>
        <v>#REF!</v>
      </c>
      <c r="GC6" s="152" t="s">
        <v>136</v>
      </c>
      <c r="GD6" s="46" t="s">
        <v>56</v>
      </c>
      <c r="GE6" s="47" t="s">
        <v>55</v>
      </c>
      <c r="GF6" s="47" t="s">
        <v>57</v>
      </c>
      <c r="GG6" s="47"/>
      <c r="GH6" s="47"/>
      <c r="GI6" s="45"/>
      <c r="GJ6" s="46" t="s">
        <v>136</v>
      </c>
      <c r="GK6" s="46" t="s">
        <v>56</v>
      </c>
      <c r="GL6" s="47" t="s">
        <v>55</v>
      </c>
      <c r="GM6" s="47" t="s">
        <v>57</v>
      </c>
      <c r="GN6" s="47"/>
      <c r="GO6" s="47"/>
      <c r="GP6" s="45"/>
      <c r="GQ6" s="46" t="s">
        <v>136</v>
      </c>
      <c r="GR6" s="46" t="s">
        <v>56</v>
      </c>
      <c r="GS6" s="47" t="s">
        <v>55</v>
      </c>
      <c r="GT6" s="47" t="s">
        <v>57</v>
      </c>
      <c r="GU6" s="47"/>
      <c r="GV6" s="47"/>
      <c r="GW6" s="45"/>
      <c r="GX6" s="46" t="s">
        <v>136</v>
      </c>
      <c r="GY6" s="46" t="s">
        <v>56</v>
      </c>
      <c r="GZ6" s="47" t="s">
        <v>55</v>
      </c>
      <c r="HA6" s="47" t="s">
        <v>57</v>
      </c>
      <c r="HB6" s="47"/>
      <c r="HC6" s="47"/>
      <c r="HD6" s="45"/>
      <c r="HE6" s="46" t="s">
        <v>136</v>
      </c>
      <c r="HF6" s="46" t="s">
        <v>56</v>
      </c>
      <c r="HG6" s="47" t="s">
        <v>55</v>
      </c>
      <c r="HH6" s="47" t="s">
        <v>57</v>
      </c>
      <c r="HI6" s="47"/>
      <c r="HJ6" s="47"/>
      <c r="HK6" s="45"/>
      <c r="HL6" s="46" t="s">
        <v>136</v>
      </c>
      <c r="HM6" s="46" t="s">
        <v>56</v>
      </c>
      <c r="HN6" s="47" t="s">
        <v>55</v>
      </c>
      <c r="HO6" s="47" t="s">
        <v>57</v>
      </c>
      <c r="HP6" s="47"/>
      <c r="HQ6" s="47"/>
      <c r="HR6" s="73" t="s">
        <v>223</v>
      </c>
      <c r="HS6" s="72" t="e">
        <f>#REF!+#REF!+#REF!+#REF!+#REF!+HS7+#REF!+#REF!+#REF!+#REF!+#REF!+#REF!+#REF!+#REF!+#REF!+#REF!+#REF!+#REF!+#REF!+#REF!+#REF!+#REF!+#REF!+#REF!</f>
        <v>#REF!</v>
      </c>
      <c r="HT6" s="153" t="e">
        <f>#REF!+#REF!+#REF!+#REF!+#REF!+HT7+#REF!+#REF!+#REF!+#REF!+#REF!+#REF!+#REF!+#REF!+#REF!+#REF!+#REF!+#REF!+#REF!+#REF!+#REF!+#REF!+#REF!+#REF!</f>
        <v>#REF!</v>
      </c>
      <c r="HU6" s="152" t="s">
        <v>136</v>
      </c>
      <c r="HV6" s="46" t="s">
        <v>56</v>
      </c>
      <c r="HW6" s="47" t="s">
        <v>55</v>
      </c>
      <c r="HX6" s="47" t="s">
        <v>57</v>
      </c>
      <c r="HY6" s="45"/>
      <c r="HZ6" s="45"/>
      <c r="IA6" s="45"/>
      <c r="IB6" s="46" t="s">
        <v>136</v>
      </c>
      <c r="IC6" s="46" t="s">
        <v>56</v>
      </c>
      <c r="ID6" s="47" t="s">
        <v>55</v>
      </c>
      <c r="IE6" s="47" t="s">
        <v>57</v>
      </c>
      <c r="IF6" s="45"/>
      <c r="IG6" s="45"/>
      <c r="IH6" s="45"/>
      <c r="II6" s="46" t="s">
        <v>136</v>
      </c>
      <c r="IJ6" s="46" t="s">
        <v>56</v>
      </c>
      <c r="IK6" s="47" t="s">
        <v>55</v>
      </c>
      <c r="IL6" s="47" t="s">
        <v>57</v>
      </c>
      <c r="IM6" s="45"/>
      <c r="IN6" s="45"/>
      <c r="IO6" s="45"/>
      <c r="IP6" s="46" t="s">
        <v>136</v>
      </c>
      <c r="IQ6" s="46" t="s">
        <v>56</v>
      </c>
      <c r="IR6" s="47" t="s">
        <v>55</v>
      </c>
      <c r="IS6" s="47" t="s">
        <v>57</v>
      </c>
      <c r="IT6" s="45"/>
      <c r="IU6" s="45"/>
      <c r="IV6" s="45"/>
      <c r="IW6" s="46" t="s">
        <v>136</v>
      </c>
      <c r="IX6" s="46" t="s">
        <v>56</v>
      </c>
      <c r="IY6" s="47" t="s">
        <v>55</v>
      </c>
      <c r="IZ6" s="47" t="s">
        <v>57</v>
      </c>
      <c r="JA6" s="45"/>
      <c r="JB6" s="45"/>
      <c r="JC6" s="45"/>
      <c r="JD6" s="46" t="s">
        <v>136</v>
      </c>
      <c r="JE6" s="46" t="s">
        <v>56</v>
      </c>
      <c r="JF6" s="47" t="s">
        <v>55</v>
      </c>
      <c r="JG6" s="47" t="s">
        <v>57</v>
      </c>
      <c r="JH6" s="45"/>
      <c r="JI6" s="45"/>
      <c r="JJ6" s="73" t="s">
        <v>225</v>
      </c>
      <c r="JK6" s="109" t="e">
        <f>#REF!+#REF!+#REF!+#REF!+#REF!+JK7+#REF!+#REF!+#REF!+#REF!+#REF!+#REF!+#REF!+#REF!+#REF!+#REF!+#REF!+#REF!+#REF!+#REF!+#REF!+#REF!+#REF!+#REF!</f>
        <v>#REF!</v>
      </c>
      <c r="JL6" s="159" t="e">
        <f>#REF!+#REF!+#REF!+#REF!+#REF!+JL7+#REF!+#REF!+#REF!+#REF!+#REF!+#REF!+#REF!+#REF!+#REF!+#REF!+#REF!+#REF!+#REF!+#REF!+#REF!+#REF!+#REF!+#REF!</f>
        <v>#REF!</v>
      </c>
    </row>
    <row r="7" spans="1:272" ht="42" customHeight="1" thickTop="1" thickBot="1" x14ac:dyDescent="0.25">
      <c r="A7" s="1" t="s">
        <v>15</v>
      </c>
      <c r="B7" s="1"/>
      <c r="C7" s="2"/>
      <c r="D7" s="1">
        <v>1</v>
      </c>
      <c r="E7" s="2" t="s">
        <v>190</v>
      </c>
      <c r="F7" s="35" t="s">
        <v>104</v>
      </c>
      <c r="G7" s="2" t="s">
        <v>191</v>
      </c>
      <c r="H7" s="147"/>
      <c r="I7" s="154"/>
      <c r="J7" s="2"/>
      <c r="K7" s="2"/>
      <c r="L7" s="2"/>
      <c r="M7" s="35" t="s">
        <v>114</v>
      </c>
      <c r="N7" s="60">
        <f>N8+N25+N36+N39+N42</f>
        <v>366.78200000000004</v>
      </c>
      <c r="O7" s="60">
        <f>O8+O25+O36+O39+O42</f>
        <v>1100346000</v>
      </c>
      <c r="P7" s="2"/>
      <c r="Q7" s="2"/>
      <c r="R7" s="2"/>
      <c r="S7" s="2"/>
      <c r="T7" s="35" t="s">
        <v>114</v>
      </c>
      <c r="U7" s="60">
        <f>U8+U25+U36+U39+U42</f>
        <v>12.976000000000003</v>
      </c>
      <c r="V7" s="60">
        <f>V8+V25+V36+V39+V42</f>
        <v>38928000</v>
      </c>
      <c r="W7" s="2"/>
      <c r="X7" s="2"/>
      <c r="Y7" s="2"/>
      <c r="Z7" s="2"/>
      <c r="AA7" s="35" t="s">
        <v>114</v>
      </c>
      <c r="AB7" s="60">
        <f>AB8+AB25+AB36+AB39+AB42</f>
        <v>44.970300000000009</v>
      </c>
      <c r="AC7" s="60">
        <f>AC8+AC25+AC36+AC39+AC42</f>
        <v>134910900.00000003</v>
      </c>
      <c r="AD7" s="2"/>
      <c r="AE7" s="2"/>
      <c r="AF7" s="2"/>
      <c r="AG7" s="2"/>
      <c r="AH7" s="35" t="s">
        <v>114</v>
      </c>
      <c r="AI7" s="60">
        <f>AI8+AI25+AI36+AI39+AI42</f>
        <v>70.478800000000021</v>
      </c>
      <c r="AJ7" s="60">
        <f>AJ8+AJ25+AJ36+AJ39+AJ42</f>
        <v>211436400.00000006</v>
      </c>
      <c r="AK7" s="2"/>
      <c r="AL7" s="2"/>
      <c r="AM7" s="2"/>
      <c r="AN7" s="2"/>
      <c r="AO7" s="35" t="s">
        <v>114</v>
      </c>
      <c r="AP7" s="60">
        <f>AP8+AP25+AP36+AP39+AP42</f>
        <v>42.322900000000018</v>
      </c>
      <c r="AQ7" s="60">
        <f>AQ8+AQ25+AQ36+AQ39+AQ42</f>
        <v>126968700.00000006</v>
      </c>
      <c r="AR7" s="2"/>
      <c r="AS7" s="2"/>
      <c r="AT7" s="2"/>
      <c r="AU7" s="2"/>
      <c r="AV7" s="35" t="s">
        <v>114</v>
      </c>
      <c r="AW7" s="60">
        <f>AW8+AW25+AW36+AW39+AW42</f>
        <v>16.687000000000001</v>
      </c>
      <c r="AX7" s="68" t="s">
        <v>220</v>
      </c>
      <c r="AY7" s="69">
        <f>AW7+AP7+AI7+AB7+U7+N7</f>
        <v>554.2170000000001</v>
      </c>
      <c r="AZ7" s="69">
        <f>AZ8+AQ7+AJ7+AC7+V7+O7</f>
        <v>1662651000</v>
      </c>
      <c r="BA7" s="154"/>
      <c r="BB7" s="70"/>
      <c r="BC7" s="2"/>
      <c r="BD7" s="2"/>
      <c r="BE7" s="35" t="s">
        <v>114</v>
      </c>
      <c r="BF7" s="60">
        <f>BF8+BF25+BF36+BF39+BF42</f>
        <v>0</v>
      </c>
      <c r="BG7" s="60">
        <f>BG8+BG25+BG36+BG39+BG42</f>
        <v>0</v>
      </c>
      <c r="BH7" s="2"/>
      <c r="BI7" s="2"/>
      <c r="BJ7" s="2"/>
      <c r="BK7" s="2"/>
      <c r="BL7" s="35" t="s">
        <v>114</v>
      </c>
      <c r="BM7" s="60">
        <f>BM8+BM25+BM36+BM39+BM42</f>
        <v>0</v>
      </c>
      <c r="BN7" s="60">
        <f>BN8+BN25+BN36+BN39+BN42</f>
        <v>0</v>
      </c>
      <c r="BO7" s="2"/>
      <c r="BP7" s="2"/>
      <c r="BQ7" s="2"/>
      <c r="BR7" s="2"/>
      <c r="BS7" s="35" t="s">
        <v>114</v>
      </c>
      <c r="BT7" s="60">
        <f>BT8+BT25+BT36+BT39+BT42</f>
        <v>0</v>
      </c>
      <c r="BU7" s="60">
        <f>BU8+BU25+BU36+BU39+BU42</f>
        <v>0</v>
      </c>
      <c r="BV7" s="2"/>
      <c r="BW7" s="2"/>
      <c r="BX7" s="2"/>
      <c r="BY7" s="2"/>
      <c r="BZ7" s="35" t="s">
        <v>114</v>
      </c>
      <c r="CA7" s="60">
        <f>CA8+CA25+CA36+CA39+CA42</f>
        <v>0</v>
      </c>
      <c r="CB7" s="60">
        <f>CB8+CB25+CB36+CB39+CB42</f>
        <v>0</v>
      </c>
      <c r="CC7" s="2"/>
      <c r="CD7" s="2"/>
      <c r="CE7" s="2"/>
      <c r="CF7" s="2"/>
      <c r="CG7" s="35" t="s">
        <v>114</v>
      </c>
      <c r="CH7" s="60">
        <f>CH8+CH25+CH36+CH39+CH42</f>
        <v>0</v>
      </c>
      <c r="CI7" s="60">
        <f>CI8+CI25+CI36+CI39+CI42</f>
        <v>0</v>
      </c>
      <c r="CJ7" s="2"/>
      <c r="CK7" s="2"/>
      <c r="CL7" s="2"/>
      <c r="CM7" s="2"/>
      <c r="CN7" s="35" t="s">
        <v>114</v>
      </c>
      <c r="CO7" s="60">
        <f>CO8+CO25+CO36+CO39+CO42</f>
        <v>0</v>
      </c>
      <c r="CP7" s="68" t="s">
        <v>115</v>
      </c>
      <c r="CQ7" s="69">
        <f>CO7+CH7+CA7+BT7+BM7+BF7</f>
        <v>0</v>
      </c>
      <c r="CR7" s="69">
        <f>CR8+CI7+CB7+BU7+BN7+BG7</f>
        <v>0</v>
      </c>
      <c r="CS7" s="154"/>
      <c r="CT7" s="70"/>
      <c r="CU7" s="2"/>
      <c r="CV7" s="2"/>
      <c r="CW7" s="35" t="s">
        <v>114</v>
      </c>
      <c r="CX7" s="60">
        <f>CX8+CX25+CX36+CX39+CX42</f>
        <v>780</v>
      </c>
      <c r="CY7" s="60">
        <f>CY8+CY25+CY36+CY39+CY42</f>
        <v>218400000000</v>
      </c>
      <c r="CZ7" s="2"/>
      <c r="DA7" s="2"/>
      <c r="DB7" s="2"/>
      <c r="DC7" s="2"/>
      <c r="DD7" s="35" t="s">
        <v>114</v>
      </c>
      <c r="DE7" s="60">
        <f>DE8+DE25+DE36+DE39+DE42</f>
        <v>7.55</v>
      </c>
      <c r="DF7" s="60">
        <f>DF8+DF25+DF36+DF39+DF42</f>
        <v>147500000</v>
      </c>
      <c r="DG7" s="2"/>
      <c r="DH7" s="2"/>
      <c r="DI7" s="2"/>
      <c r="DJ7" s="2"/>
      <c r="DK7" s="35" t="s">
        <v>114</v>
      </c>
      <c r="DL7" s="60">
        <f>DL8+DL25+DL36+DL39+DL42</f>
        <v>22.1</v>
      </c>
      <c r="DM7" s="60">
        <f>DM8+DM25+DM36+DM39+DM42</f>
        <v>416500000</v>
      </c>
      <c r="DN7" s="2"/>
      <c r="DO7" s="2"/>
      <c r="DP7" s="2"/>
      <c r="DQ7" s="2"/>
      <c r="DR7" s="35" t="s">
        <v>114</v>
      </c>
      <c r="DS7" s="60">
        <f>DS8+DS25+DS36+DS39+DS42</f>
        <v>20.100000000000001</v>
      </c>
      <c r="DT7" s="60">
        <f>DT8+DT25+DT36+DT39+DT42</f>
        <v>358500000</v>
      </c>
      <c r="DU7" s="2"/>
      <c r="DV7" s="2"/>
      <c r="DW7" s="2"/>
      <c r="DX7" s="2"/>
      <c r="DY7" s="35" t="s">
        <v>114</v>
      </c>
      <c r="DZ7" s="60">
        <f>DZ8+DZ25+DZ36+DZ39+DZ42</f>
        <v>15.100000000000001</v>
      </c>
      <c r="EA7" s="60">
        <f>EA8+EA25+EA36+EA39+EA42</f>
        <v>273500000</v>
      </c>
      <c r="EB7" s="2"/>
      <c r="EC7" s="2"/>
      <c r="ED7" s="2"/>
      <c r="EE7" s="2"/>
      <c r="EF7" s="35" t="s">
        <v>114</v>
      </c>
      <c r="EG7" s="60">
        <f>EG8+EG25+EG36+EG39+EG42</f>
        <v>9</v>
      </c>
      <c r="EH7" s="68" t="s">
        <v>118</v>
      </c>
      <c r="EI7" s="69">
        <f>EG7+DZ7+DS7+DL7+DE7+CX7</f>
        <v>853.85</v>
      </c>
      <c r="EJ7" s="69">
        <f>EJ8+EA7+DT7+DM7+DF7+CY7</f>
        <v>219696000000</v>
      </c>
      <c r="EK7" s="154"/>
      <c r="EL7" s="70"/>
      <c r="EM7" s="2"/>
      <c r="EN7" s="2"/>
      <c r="EO7" s="35" t="s">
        <v>114</v>
      </c>
      <c r="EP7" s="60">
        <f>EP8+EP25+EP36+EP39+EP42</f>
        <v>0</v>
      </c>
      <c r="EQ7" s="60">
        <f>EQ8+EQ25+EQ36+EQ39+EQ42</f>
        <v>0</v>
      </c>
      <c r="ER7" s="2"/>
      <c r="ES7" s="2"/>
      <c r="ET7" s="2"/>
      <c r="EU7" s="2"/>
      <c r="EV7" s="35" t="s">
        <v>114</v>
      </c>
      <c r="EW7" s="60">
        <f>EW8+EW25+EW36+EW39+EW42</f>
        <v>0</v>
      </c>
      <c r="EX7" s="60">
        <f>EX8+EX25+EX36+EX39+EX42</f>
        <v>0</v>
      </c>
      <c r="EY7" s="2"/>
      <c r="EZ7" s="2"/>
      <c r="FA7" s="2"/>
      <c r="FB7" s="2"/>
      <c r="FC7" s="35" t="s">
        <v>114</v>
      </c>
      <c r="FD7" s="60">
        <f>FD8+FD25+FD36+FD39+FD42</f>
        <v>0</v>
      </c>
      <c r="FE7" s="60">
        <f>FE8+FE25+FE36+FE39+FE42</f>
        <v>0</v>
      </c>
      <c r="FF7" s="2"/>
      <c r="FG7" s="2"/>
      <c r="FH7" s="2"/>
      <c r="FI7" s="2"/>
      <c r="FJ7" s="35" t="s">
        <v>114</v>
      </c>
      <c r="FK7" s="60">
        <f>FK8+FK25+FK36+FK39+FK42</f>
        <v>0</v>
      </c>
      <c r="FL7" s="60">
        <f>FL8+FL25+FL36+FL39+FL42</f>
        <v>0</v>
      </c>
      <c r="FM7" s="2"/>
      <c r="FN7" s="2"/>
      <c r="FO7" s="2"/>
      <c r="FP7" s="2"/>
      <c r="FQ7" s="35" t="s">
        <v>114</v>
      </c>
      <c r="FR7" s="60">
        <f>FR8+FR25+FR36+FR39+FR42</f>
        <v>0</v>
      </c>
      <c r="FS7" s="60">
        <f>FS8+FS25+FS36+FS39+FS42</f>
        <v>0</v>
      </c>
      <c r="FT7" s="2"/>
      <c r="FU7" s="2"/>
      <c r="FV7" s="2"/>
      <c r="FW7" s="2"/>
      <c r="FX7" s="35" t="s">
        <v>114</v>
      </c>
      <c r="FY7" s="60">
        <f>FY8+FY25+FY36+FY39+FY42</f>
        <v>0</v>
      </c>
      <c r="FZ7" s="68" t="s">
        <v>120</v>
      </c>
      <c r="GA7" s="69">
        <f>FY7+FR7+FK7+FD7+EW7+EP7</f>
        <v>0</v>
      </c>
      <c r="GB7" s="69">
        <f>GB8+FS7+FL7+FE7+EX7+EQ7</f>
        <v>0</v>
      </c>
      <c r="GC7" s="154"/>
      <c r="GD7" s="70"/>
      <c r="GE7" s="2"/>
      <c r="GF7" s="2"/>
      <c r="GG7" s="35" t="s">
        <v>114</v>
      </c>
      <c r="GH7" s="60">
        <f>GH8+GH25+GH36+GH39+GH42</f>
        <v>0.9</v>
      </c>
      <c r="GI7" s="60">
        <f>GI8+GI25+GI36+GI39+GI42</f>
        <v>60000000</v>
      </c>
      <c r="GJ7" s="2"/>
      <c r="GK7" s="2"/>
      <c r="GL7" s="2"/>
      <c r="GM7" s="2"/>
      <c r="GN7" s="35" t="s">
        <v>114</v>
      </c>
      <c r="GO7" s="60">
        <f>GO8+GO25+GO36+GO39+GO42</f>
        <v>0</v>
      </c>
      <c r="GP7" s="60">
        <f>GP8+GP25+GP36+GP39+GP42</f>
        <v>0</v>
      </c>
      <c r="GQ7" s="2"/>
      <c r="GR7" s="2"/>
      <c r="GS7" s="2"/>
      <c r="GT7" s="2"/>
      <c r="GU7" s="35" t="s">
        <v>114</v>
      </c>
      <c r="GV7" s="60">
        <f>GV8+GV25+GV36+GV39+GV42</f>
        <v>0</v>
      </c>
      <c r="GW7" s="60">
        <f>GW8+GW25+GW36+GW39+GW42</f>
        <v>0</v>
      </c>
      <c r="GX7" s="2"/>
      <c r="GY7" s="2"/>
      <c r="GZ7" s="2"/>
      <c r="HA7" s="2"/>
      <c r="HB7" s="35" t="s">
        <v>114</v>
      </c>
      <c r="HC7" s="60">
        <f>HC8+HC25+HC36+HC39+HC42</f>
        <v>1</v>
      </c>
      <c r="HD7" s="60">
        <f>HD8+HD25+HD36+HD39+HD42</f>
        <v>59000000</v>
      </c>
      <c r="HE7" s="2"/>
      <c r="HF7" s="2"/>
      <c r="HG7" s="2"/>
      <c r="HH7" s="2"/>
      <c r="HI7" s="35" t="s">
        <v>114</v>
      </c>
      <c r="HJ7" s="60">
        <f>HJ8+HJ25+HJ36+HJ39+HJ42</f>
        <v>2.1</v>
      </c>
      <c r="HK7" s="60">
        <f>HK8+HK25+HK36+HK39+HK42</f>
        <v>111000000</v>
      </c>
      <c r="HL7" s="2"/>
      <c r="HM7" s="2"/>
      <c r="HN7" s="2"/>
      <c r="HO7" s="2"/>
      <c r="HP7" s="35" t="s">
        <v>114</v>
      </c>
      <c r="HQ7" s="60">
        <f>HQ8+HQ25+HQ36+HQ39+HQ42</f>
        <v>1</v>
      </c>
      <c r="HR7" s="68" t="s">
        <v>222</v>
      </c>
      <c r="HS7" s="126">
        <f>HQ7+HJ7+HC7+GV7+GO7+GH7</f>
        <v>5</v>
      </c>
      <c r="HT7" s="69">
        <f>HT8+HK7+HD7+GW7+GP7+GI7</f>
        <v>280000000</v>
      </c>
      <c r="HU7" s="154"/>
      <c r="HV7" s="70"/>
      <c r="HW7" s="70"/>
      <c r="HX7" s="70"/>
      <c r="HY7" s="35" t="s">
        <v>114</v>
      </c>
      <c r="HZ7" s="60">
        <f>HZ8+HZ25+HZ36+HZ39+HZ42</f>
        <v>0</v>
      </c>
      <c r="IA7" s="60">
        <f>IA8+IA25+IA36+IA39+IA42</f>
        <v>0</v>
      </c>
      <c r="IB7" s="2"/>
      <c r="IC7" s="2"/>
      <c r="ID7" s="2"/>
      <c r="IE7" s="2"/>
      <c r="IF7" s="35" t="s">
        <v>114</v>
      </c>
      <c r="IG7" s="60">
        <f>IG8+IG25+IG36+IG39+IG42</f>
        <v>0</v>
      </c>
      <c r="IH7" s="60">
        <f>IH8+IH25+IH36+IH39+IH42</f>
        <v>0</v>
      </c>
      <c r="II7" s="2"/>
      <c r="IJ7" s="2"/>
      <c r="IK7" s="2"/>
      <c r="IL7" s="2"/>
      <c r="IM7" s="35" t="s">
        <v>114</v>
      </c>
      <c r="IN7" s="60">
        <f>IN8+IN25+IN36+IN39+IN42</f>
        <v>0</v>
      </c>
      <c r="IO7" s="60">
        <f>IO8+IO25+IO36+IO39+IO42</f>
        <v>0</v>
      </c>
      <c r="IP7" s="2"/>
      <c r="IQ7" s="2"/>
      <c r="IR7" s="2"/>
      <c r="IS7" s="2"/>
      <c r="IT7" s="35" t="s">
        <v>114</v>
      </c>
      <c r="IU7" s="60">
        <f>IU8+IU25+IU36+IU39+IU42</f>
        <v>0</v>
      </c>
      <c r="IV7" s="60">
        <f>IV8+IV25+IV36+IV39+IV42</f>
        <v>0</v>
      </c>
      <c r="IW7" s="2"/>
      <c r="IX7" s="2"/>
      <c r="IY7" s="2"/>
      <c r="IZ7" s="2"/>
      <c r="JA7" s="35" t="s">
        <v>114</v>
      </c>
      <c r="JB7" s="60">
        <f>JB8+JB25+JB36+JB39+JB42</f>
        <v>0</v>
      </c>
      <c r="JC7" s="60">
        <f>JC8+JC25+JC36+JC39+JC42</f>
        <v>0</v>
      </c>
      <c r="JD7" s="2"/>
      <c r="JE7" s="2"/>
      <c r="JF7" s="2"/>
      <c r="JG7" s="2"/>
      <c r="JH7" s="35" t="s">
        <v>114</v>
      </c>
      <c r="JI7" s="60">
        <f>JI8+JI25+JI36+JI39+JI42</f>
        <v>0</v>
      </c>
      <c r="JJ7" s="68" t="s">
        <v>224</v>
      </c>
      <c r="JK7" s="113">
        <f>JI7+JB7+IU7+IN7+IG7+HZ7</f>
        <v>0</v>
      </c>
      <c r="JL7" s="69">
        <f>JL8+JC7+IV7+IO7+IH7+IA7</f>
        <v>0</v>
      </c>
    </row>
    <row r="8" spans="1:272" thickTop="1" x14ac:dyDescent="0.2">
      <c r="A8" s="54" t="s">
        <v>15</v>
      </c>
      <c r="B8" s="54"/>
      <c r="C8" s="55"/>
      <c r="D8" s="96"/>
      <c r="E8" s="122" t="s">
        <v>201</v>
      </c>
      <c r="F8" s="129" t="s">
        <v>104</v>
      </c>
      <c r="G8" s="129" t="s">
        <v>191</v>
      </c>
      <c r="H8" s="148"/>
      <c r="I8" s="155"/>
      <c r="J8" s="55"/>
      <c r="K8" s="55"/>
      <c r="L8" s="55"/>
      <c r="M8" s="59" t="s">
        <v>113</v>
      </c>
      <c r="N8" s="58">
        <f>SUM(N9:N24)</f>
        <v>39.9968</v>
      </c>
      <c r="O8" s="58">
        <f>SUM(O9:O24)</f>
        <v>119990400</v>
      </c>
      <c r="P8" s="55"/>
      <c r="Q8" s="55"/>
      <c r="R8" s="55"/>
      <c r="S8" s="55"/>
      <c r="T8" s="59" t="s">
        <v>113</v>
      </c>
      <c r="U8" s="58">
        <f>SUM(U9:U24)</f>
        <v>9.9992000000000001</v>
      </c>
      <c r="V8" s="58">
        <f>SUM(V9:V24)</f>
        <v>29997600</v>
      </c>
      <c r="W8" s="55"/>
      <c r="X8" s="55"/>
      <c r="Y8" s="55"/>
      <c r="Z8" s="55"/>
      <c r="AA8" s="59" t="s">
        <v>113</v>
      </c>
      <c r="AB8" s="58">
        <f>SUM(AB9:AB24)</f>
        <v>31.247499999999999</v>
      </c>
      <c r="AC8" s="58">
        <f>SUM(AC9:AC24)</f>
        <v>93742500</v>
      </c>
      <c r="AD8" s="55"/>
      <c r="AE8" s="55"/>
      <c r="AF8" s="55"/>
      <c r="AG8" s="55"/>
      <c r="AH8" s="59" t="s">
        <v>113</v>
      </c>
      <c r="AI8" s="58">
        <f>SUM(AI9:AI24)</f>
        <v>29.997600000000002</v>
      </c>
      <c r="AJ8" s="58">
        <f>SUM(AJ9:AJ24)</f>
        <v>89992800</v>
      </c>
      <c r="AK8" s="55"/>
      <c r="AL8" s="55"/>
      <c r="AM8" s="55"/>
      <c r="AN8" s="55"/>
      <c r="AO8" s="59" t="s">
        <v>113</v>
      </c>
      <c r="AP8" s="58">
        <f>SUM(AP9:AP24)</f>
        <v>13.748900000000001</v>
      </c>
      <c r="AQ8" s="58">
        <f>SUM(AQ9:AQ24)</f>
        <v>41246700</v>
      </c>
      <c r="AR8" s="55"/>
      <c r="AS8" s="55"/>
      <c r="AT8" s="55"/>
      <c r="AU8" s="55"/>
      <c r="AV8" s="59" t="s">
        <v>113</v>
      </c>
      <c r="AW8" s="58">
        <f>SUM(AW9:AW24)</f>
        <v>0</v>
      </c>
      <c r="AX8" s="58">
        <f>SUM(AX9:AX24)</f>
        <v>0</v>
      </c>
      <c r="AY8" s="35" t="s">
        <v>114</v>
      </c>
      <c r="AZ8" s="60">
        <f>AX8+AX25+AX36+AX39+AX42</f>
        <v>50061000</v>
      </c>
      <c r="BA8" s="155"/>
      <c r="BB8" s="55"/>
      <c r="BC8" s="55"/>
      <c r="BD8" s="55"/>
      <c r="BE8" s="59" t="s">
        <v>113</v>
      </c>
      <c r="BF8" s="58">
        <f>SUM(BF9:BF24)</f>
        <v>0</v>
      </c>
      <c r="BG8" s="58">
        <f>SUM(BG9:BG24)</f>
        <v>0</v>
      </c>
      <c r="BH8" s="55"/>
      <c r="BI8" s="55"/>
      <c r="BJ8" s="55"/>
      <c r="BK8" s="55"/>
      <c r="BL8" s="59" t="s">
        <v>113</v>
      </c>
      <c r="BM8" s="58">
        <f>SUM(BM9:BM24)</f>
        <v>0</v>
      </c>
      <c r="BN8" s="58">
        <f>SUM(BN9:BN24)</f>
        <v>0</v>
      </c>
      <c r="BO8" s="55"/>
      <c r="BP8" s="55"/>
      <c r="BQ8" s="55"/>
      <c r="BR8" s="55"/>
      <c r="BS8" s="59" t="s">
        <v>113</v>
      </c>
      <c r="BT8" s="58">
        <f>SUM(BT9:BT24)</f>
        <v>0</v>
      </c>
      <c r="BU8" s="58">
        <f>SUM(BU9:BU24)</f>
        <v>0</v>
      </c>
      <c r="BV8" s="55"/>
      <c r="BW8" s="55"/>
      <c r="BX8" s="55"/>
      <c r="BY8" s="55"/>
      <c r="BZ8" s="59" t="s">
        <v>113</v>
      </c>
      <c r="CA8" s="58">
        <f>SUM(CA9:CA24)</f>
        <v>0</v>
      </c>
      <c r="CB8" s="58">
        <f>SUM(CB9:CB24)</f>
        <v>0</v>
      </c>
      <c r="CC8" s="55"/>
      <c r="CD8" s="55"/>
      <c r="CE8" s="55"/>
      <c r="CF8" s="55"/>
      <c r="CG8" s="59" t="s">
        <v>113</v>
      </c>
      <c r="CH8" s="58">
        <f>SUM(CH9:CH24)</f>
        <v>0</v>
      </c>
      <c r="CI8" s="58">
        <f>SUM(CI9:CI24)</f>
        <v>0</v>
      </c>
      <c r="CJ8" s="55"/>
      <c r="CK8" s="55"/>
      <c r="CL8" s="55"/>
      <c r="CM8" s="55"/>
      <c r="CN8" s="59" t="s">
        <v>113</v>
      </c>
      <c r="CO8" s="58">
        <f>SUM(CO9:CO24)</f>
        <v>0</v>
      </c>
      <c r="CP8" s="58">
        <f>SUM(CP9:CP24)</f>
        <v>0</v>
      </c>
      <c r="CQ8" s="35" t="s">
        <v>114</v>
      </c>
      <c r="CR8" s="60">
        <f>CP8+CP25+CP36+CP39+CP42</f>
        <v>0</v>
      </c>
      <c r="CS8" s="155"/>
      <c r="CT8" s="55"/>
      <c r="CU8" s="55"/>
      <c r="CV8" s="55"/>
      <c r="CW8" s="59" t="s">
        <v>113</v>
      </c>
      <c r="CX8" s="58">
        <f>SUM(CX9:CX24)</f>
        <v>0</v>
      </c>
      <c r="CY8" s="58">
        <f>SUM(CY9:CY24)</f>
        <v>0</v>
      </c>
      <c r="CZ8" s="55"/>
      <c r="DA8" s="55"/>
      <c r="DB8" s="55"/>
      <c r="DC8" s="57"/>
      <c r="DD8" s="59" t="s">
        <v>113</v>
      </c>
      <c r="DE8" s="58">
        <f>SUM(DE9:DE24)</f>
        <v>1.9</v>
      </c>
      <c r="DF8" s="58">
        <f>SUM(DF9:DF24)</f>
        <v>36500000</v>
      </c>
      <c r="DG8" s="55"/>
      <c r="DH8" s="55"/>
      <c r="DI8" s="55"/>
      <c r="DJ8" s="55"/>
      <c r="DK8" s="59" t="s">
        <v>113</v>
      </c>
      <c r="DL8" s="58">
        <f>SUM(DL9:DL24)</f>
        <v>6.6</v>
      </c>
      <c r="DM8" s="58">
        <f>SUM(DM9:DM24)</f>
        <v>114500000</v>
      </c>
      <c r="DN8" s="55"/>
      <c r="DO8" s="55"/>
      <c r="DP8" s="55"/>
      <c r="DQ8" s="55"/>
      <c r="DR8" s="59" t="s">
        <v>113</v>
      </c>
      <c r="DS8" s="58">
        <f>SUM(DS9:DS24)</f>
        <v>10.800000000000002</v>
      </c>
      <c r="DT8" s="58">
        <f>SUM(DT9:DT24)</f>
        <v>174500000</v>
      </c>
      <c r="DU8" s="55"/>
      <c r="DV8" s="55"/>
      <c r="DW8" s="55"/>
      <c r="DX8" s="55"/>
      <c r="DY8" s="59" t="s">
        <v>113</v>
      </c>
      <c r="DZ8" s="58">
        <f>SUM(DZ9:DZ24)</f>
        <v>5.4</v>
      </c>
      <c r="EA8" s="58">
        <f>SUM(EA9:EA24)</f>
        <v>87500000</v>
      </c>
      <c r="EB8" s="55"/>
      <c r="EC8" s="55"/>
      <c r="ED8" s="55"/>
      <c r="EE8" s="55"/>
      <c r="EF8" s="59" t="s">
        <v>113</v>
      </c>
      <c r="EG8" s="58">
        <f>SUM(EG9:EG24)</f>
        <v>2</v>
      </c>
      <c r="EH8" s="58">
        <f>SUM(EH9:EH24)</f>
        <v>20000000</v>
      </c>
      <c r="EI8" s="35" t="s">
        <v>114</v>
      </c>
      <c r="EJ8" s="60">
        <f>EH8+EH25+EH36+EH39+EH42</f>
        <v>100000000</v>
      </c>
      <c r="EK8" s="155"/>
      <c r="EL8" s="55"/>
      <c r="EM8" s="55"/>
      <c r="EN8" s="55"/>
      <c r="EO8" s="59" t="s">
        <v>113</v>
      </c>
      <c r="EP8" s="58">
        <f>SUM(EP9:EP24)</f>
        <v>0</v>
      </c>
      <c r="EQ8" s="58">
        <f>SUM(EQ9:EQ24)</f>
        <v>0</v>
      </c>
      <c r="ER8" s="55"/>
      <c r="ES8" s="55"/>
      <c r="ET8" s="55"/>
      <c r="EU8" s="55"/>
      <c r="EV8" s="59" t="s">
        <v>113</v>
      </c>
      <c r="EW8" s="58">
        <f>SUM(EW9:EW24)</f>
        <v>0</v>
      </c>
      <c r="EX8" s="58">
        <f>SUM(EX9:EX24)</f>
        <v>0</v>
      </c>
      <c r="EY8" s="55"/>
      <c r="EZ8" s="55"/>
      <c r="FA8" s="55"/>
      <c r="FB8" s="55"/>
      <c r="FC8" s="59" t="s">
        <v>113</v>
      </c>
      <c r="FD8" s="58">
        <f>SUM(FD9:FD24)</f>
        <v>0</v>
      </c>
      <c r="FE8" s="58">
        <f>SUM(FE9:FE24)</f>
        <v>0</v>
      </c>
      <c r="FF8" s="55"/>
      <c r="FG8" s="55"/>
      <c r="FH8" s="55"/>
      <c r="FI8" s="55"/>
      <c r="FJ8" s="59" t="s">
        <v>113</v>
      </c>
      <c r="FK8" s="58">
        <f>SUM(FK9:FK24)</f>
        <v>0</v>
      </c>
      <c r="FL8" s="58">
        <f>SUM(FL9:FL24)</f>
        <v>0</v>
      </c>
      <c r="FM8" s="55"/>
      <c r="FN8" s="55"/>
      <c r="FO8" s="55"/>
      <c r="FP8" s="55"/>
      <c r="FQ8" s="59" t="s">
        <v>113</v>
      </c>
      <c r="FR8" s="58">
        <f>SUM(FR9:FR24)</f>
        <v>0</v>
      </c>
      <c r="FS8" s="58">
        <f>SUM(FS9:FS24)</f>
        <v>0</v>
      </c>
      <c r="FT8" s="55"/>
      <c r="FU8" s="55"/>
      <c r="FV8" s="55"/>
      <c r="FW8" s="55"/>
      <c r="FX8" s="59" t="s">
        <v>113</v>
      </c>
      <c r="FY8" s="58">
        <f>SUM(FY9:FY24)</f>
        <v>0</v>
      </c>
      <c r="FZ8" s="58">
        <f>SUM(FZ9:FZ24)</f>
        <v>0</v>
      </c>
      <c r="GA8" s="35" t="s">
        <v>114</v>
      </c>
      <c r="GB8" s="60">
        <f>FZ8+FZ25+FZ36+FZ39+FZ42</f>
        <v>0</v>
      </c>
      <c r="GC8" s="155"/>
      <c r="GD8" s="55"/>
      <c r="GE8" s="55"/>
      <c r="GF8" s="55"/>
      <c r="GG8" s="59" t="s">
        <v>113</v>
      </c>
      <c r="GH8" s="58">
        <f>SUM(GH9:GH24)</f>
        <v>0</v>
      </c>
      <c r="GI8" s="58">
        <f>SUM(GI9:GI24)</f>
        <v>0</v>
      </c>
      <c r="GJ8" s="55"/>
      <c r="GK8" s="55"/>
      <c r="GL8" s="55"/>
      <c r="GM8" s="55"/>
      <c r="GN8" s="59" t="s">
        <v>113</v>
      </c>
      <c r="GO8" s="58">
        <f>SUM(GO9:GO24)</f>
        <v>0</v>
      </c>
      <c r="GP8" s="58">
        <f>SUM(GP9:GP24)</f>
        <v>0</v>
      </c>
      <c r="GQ8" s="55"/>
      <c r="GR8" s="55"/>
      <c r="GS8" s="55"/>
      <c r="GT8" s="55"/>
      <c r="GU8" s="59" t="s">
        <v>113</v>
      </c>
      <c r="GV8" s="58">
        <f>SUM(GV9:GV24)</f>
        <v>0</v>
      </c>
      <c r="GW8" s="58">
        <f>SUM(GW9:GW24)</f>
        <v>0</v>
      </c>
      <c r="GX8" s="55"/>
      <c r="GY8" s="55"/>
      <c r="GZ8" s="55"/>
      <c r="HA8" s="55"/>
      <c r="HB8" s="59" t="s">
        <v>113</v>
      </c>
      <c r="HC8" s="58">
        <f>SUM(HC9:HC24)</f>
        <v>0.5</v>
      </c>
      <c r="HD8" s="58">
        <f>SUM(HD9:HD24)</f>
        <v>25000000</v>
      </c>
      <c r="HE8" s="55"/>
      <c r="HF8" s="55"/>
      <c r="HG8" s="55"/>
      <c r="HH8" s="55"/>
      <c r="HI8" s="59" t="s">
        <v>113</v>
      </c>
      <c r="HJ8" s="58">
        <f>SUM(HJ9:HJ24)</f>
        <v>1.5</v>
      </c>
      <c r="HK8" s="58">
        <f>SUM(HK9:HK24)</f>
        <v>75000000</v>
      </c>
      <c r="HL8" s="55"/>
      <c r="HM8" s="55"/>
      <c r="HN8" s="55"/>
      <c r="HO8" s="55"/>
      <c r="HP8" s="59" t="s">
        <v>113</v>
      </c>
      <c r="HQ8" s="58">
        <f>SUM(HQ9:HQ24)</f>
        <v>0</v>
      </c>
      <c r="HR8" s="58">
        <f>SUM(HR9:HR24)</f>
        <v>0</v>
      </c>
      <c r="HS8" s="35" t="s">
        <v>114</v>
      </c>
      <c r="HT8" s="60">
        <f>HR8+HR25+HR36+HR39+HR42</f>
        <v>50000000</v>
      </c>
      <c r="HU8" s="155"/>
      <c r="HV8" s="55"/>
      <c r="HW8" s="55"/>
      <c r="HX8" s="55"/>
      <c r="HY8" s="59" t="s">
        <v>113</v>
      </c>
      <c r="HZ8" s="58">
        <f>SUM(HZ9:HZ24)</f>
        <v>0</v>
      </c>
      <c r="IA8" s="58">
        <f>SUM(IA9:IA24)</f>
        <v>0</v>
      </c>
      <c r="IB8" s="55"/>
      <c r="IC8" s="55"/>
      <c r="ID8" s="55"/>
      <c r="IE8" s="55"/>
      <c r="IF8" s="59" t="s">
        <v>113</v>
      </c>
      <c r="IG8" s="58">
        <f>SUM(IG9:IG24)</f>
        <v>0</v>
      </c>
      <c r="IH8" s="58">
        <f>SUM(IH9:IH24)</f>
        <v>0</v>
      </c>
      <c r="II8" s="55"/>
      <c r="IJ8" s="55"/>
      <c r="IK8" s="55"/>
      <c r="IL8" s="55"/>
      <c r="IM8" s="59" t="s">
        <v>113</v>
      </c>
      <c r="IN8" s="58">
        <f>SUM(IN9:IN24)</f>
        <v>0</v>
      </c>
      <c r="IO8" s="58">
        <f>SUM(IO9:IO24)</f>
        <v>0</v>
      </c>
      <c r="IP8" s="55"/>
      <c r="IQ8" s="55"/>
      <c r="IR8" s="55"/>
      <c r="IS8" s="55"/>
      <c r="IT8" s="59" t="s">
        <v>113</v>
      </c>
      <c r="IU8" s="58">
        <f>SUM(IU9:IU24)</f>
        <v>0</v>
      </c>
      <c r="IV8" s="58">
        <f>SUM(IV9:IV24)</f>
        <v>0</v>
      </c>
      <c r="IW8" s="55"/>
      <c r="IX8" s="55"/>
      <c r="IY8" s="55"/>
      <c r="IZ8" s="55"/>
      <c r="JA8" s="59" t="s">
        <v>113</v>
      </c>
      <c r="JB8" s="58">
        <f>SUM(JB9:JB24)</f>
        <v>0</v>
      </c>
      <c r="JC8" s="58">
        <f>SUM(JC9:JC24)</f>
        <v>0</v>
      </c>
      <c r="JD8" s="55"/>
      <c r="JE8" s="55"/>
      <c r="JF8" s="55"/>
      <c r="JG8" s="55"/>
      <c r="JH8" s="59" t="s">
        <v>113</v>
      </c>
      <c r="JI8" s="58">
        <f>SUM(JI9:JI24)</f>
        <v>0</v>
      </c>
      <c r="JJ8" s="58">
        <f>SUM(JJ9:JJ24)</f>
        <v>0</v>
      </c>
      <c r="JK8" s="35" t="s">
        <v>114</v>
      </c>
      <c r="JL8" s="60">
        <f>JJ8+JJ25+JJ36+JJ39+JJ42</f>
        <v>0</v>
      </c>
    </row>
    <row r="9" spans="1:272" ht="30" x14ac:dyDescent="0.2">
      <c r="A9" s="4" t="s">
        <v>15</v>
      </c>
      <c r="B9" s="131"/>
      <c r="C9" s="8">
        <v>1</v>
      </c>
      <c r="D9" s="97"/>
      <c r="E9" s="75" t="s">
        <v>219</v>
      </c>
      <c r="F9" s="93" t="s">
        <v>104</v>
      </c>
      <c r="G9" s="5" t="s">
        <v>191</v>
      </c>
      <c r="H9" s="149"/>
      <c r="I9" s="48" t="s">
        <v>282</v>
      </c>
      <c r="J9" s="48">
        <v>1401.71</v>
      </c>
      <c r="K9" s="48">
        <v>1526.7</v>
      </c>
      <c r="L9" s="48">
        <f>K9-J9</f>
        <v>124.99000000000001</v>
      </c>
      <c r="M9" s="49">
        <v>32</v>
      </c>
      <c r="N9" s="206">
        <f t="shared" ref="N9" si="0">L9*M9/100</f>
        <v>39.9968</v>
      </c>
      <c r="O9" s="120">
        <f>N9*AUXILIAR!$B$50</f>
        <v>119990400</v>
      </c>
      <c r="P9" s="48" t="s">
        <v>282</v>
      </c>
      <c r="Q9" s="48">
        <v>1401.71</v>
      </c>
      <c r="R9" s="48">
        <v>1526.7</v>
      </c>
      <c r="S9" s="48">
        <f>R9-Q9</f>
        <v>124.99000000000001</v>
      </c>
      <c r="T9" s="49">
        <v>8</v>
      </c>
      <c r="U9" s="206">
        <f t="shared" ref="U9" si="1">S9*T9/100</f>
        <v>9.9992000000000001</v>
      </c>
      <c r="V9" s="120">
        <f>U9*AUXILIAR!$B$50</f>
        <v>29997600</v>
      </c>
      <c r="W9" s="48" t="s">
        <v>282</v>
      </c>
      <c r="X9" s="48">
        <v>1401.71</v>
      </c>
      <c r="Y9" s="48">
        <v>1526.7</v>
      </c>
      <c r="Z9" s="48">
        <f>Y9-X9</f>
        <v>124.99000000000001</v>
      </c>
      <c r="AA9" s="49">
        <v>25</v>
      </c>
      <c r="AB9" s="206">
        <f t="shared" ref="AB9" si="2">Z9*AA9/100</f>
        <v>31.247499999999999</v>
      </c>
      <c r="AC9" s="120">
        <f>AB9*AUXILIAR!$B$50</f>
        <v>93742500</v>
      </c>
      <c r="AD9" s="48" t="s">
        <v>282</v>
      </c>
      <c r="AE9" s="48">
        <v>1401.71</v>
      </c>
      <c r="AF9" s="48">
        <v>1526.7</v>
      </c>
      <c r="AG9" s="48">
        <f>AF9-AE9</f>
        <v>124.99000000000001</v>
      </c>
      <c r="AH9" s="49">
        <v>24</v>
      </c>
      <c r="AI9" s="206">
        <f t="shared" ref="AI9" si="3">AG9*AH9/100</f>
        <v>29.997600000000002</v>
      </c>
      <c r="AJ9" s="120">
        <f>AI9*AUXILIAR!$B$50</f>
        <v>89992800</v>
      </c>
      <c r="AK9" s="48" t="s">
        <v>282</v>
      </c>
      <c r="AL9" s="48">
        <v>1401.71</v>
      </c>
      <c r="AM9" s="48">
        <v>1526.7</v>
      </c>
      <c r="AN9" s="48">
        <f>AM9-AL9</f>
        <v>124.99000000000001</v>
      </c>
      <c r="AO9" s="49">
        <v>11</v>
      </c>
      <c r="AP9" s="206">
        <f t="shared" ref="AP9" si="4">AN9*AO9/100</f>
        <v>13.748900000000001</v>
      </c>
      <c r="AQ9" s="120">
        <f>AP9*AUXILIAR!$B$50</f>
        <v>41246700</v>
      </c>
      <c r="AR9" s="5"/>
      <c r="AS9" s="5"/>
      <c r="AT9" s="5"/>
      <c r="AU9" s="5"/>
      <c r="AV9" s="5"/>
      <c r="AW9" s="5"/>
      <c r="AX9" s="5"/>
      <c r="AY9" s="5"/>
      <c r="AZ9" s="149"/>
      <c r="BA9" s="157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149"/>
      <c r="CS9" s="157"/>
      <c r="CT9" s="5"/>
      <c r="CU9" s="5"/>
      <c r="CV9" s="5"/>
      <c r="CW9" s="5"/>
      <c r="CX9" s="5"/>
      <c r="CY9" s="5"/>
      <c r="CZ9" s="48" t="s">
        <v>206</v>
      </c>
      <c r="DA9" s="48">
        <v>1372.7560000000001</v>
      </c>
      <c r="DB9" s="48">
        <v>1372.7560000000001</v>
      </c>
      <c r="DC9" s="48">
        <v>1</v>
      </c>
      <c r="DD9" s="212">
        <v>25</v>
      </c>
      <c r="DE9" s="49">
        <f t="shared" ref="DE9" si="5">DC9*DD9/100</f>
        <v>0.25</v>
      </c>
      <c r="DF9" s="108">
        <f>DE9*AUXILIAR!$B$61</f>
        <v>5000000</v>
      </c>
      <c r="DG9" s="48" t="s">
        <v>206</v>
      </c>
      <c r="DH9" s="48">
        <v>1372.7560000000001</v>
      </c>
      <c r="DI9" s="48">
        <v>1372.7560000000001</v>
      </c>
      <c r="DJ9" s="48">
        <v>1</v>
      </c>
      <c r="DK9" s="212">
        <v>30</v>
      </c>
      <c r="DL9" s="49">
        <f t="shared" ref="DL9" si="6">DJ9*DK9/100</f>
        <v>0.3</v>
      </c>
      <c r="DM9" s="108">
        <f>DL9*AUXILIAR!$B$61</f>
        <v>6000000</v>
      </c>
      <c r="DN9" s="48" t="s">
        <v>206</v>
      </c>
      <c r="DO9" s="48">
        <v>1372.7560000000001</v>
      </c>
      <c r="DP9" s="48">
        <v>1372.7560000000001</v>
      </c>
      <c r="DQ9" s="48">
        <v>1</v>
      </c>
      <c r="DR9" s="212">
        <v>65</v>
      </c>
      <c r="DS9" s="49">
        <f t="shared" ref="DS9:DS10" si="7">DQ9*DR9/100</f>
        <v>0.65</v>
      </c>
      <c r="DT9" s="108">
        <f>DS9*AUXILIAR!$B$61</f>
        <v>13000000</v>
      </c>
      <c r="DU9" s="48" t="s">
        <v>206</v>
      </c>
      <c r="DV9" s="48">
        <v>1372.7560000000001</v>
      </c>
      <c r="DW9" s="48">
        <v>1372.7560000000001</v>
      </c>
      <c r="DX9" s="48">
        <v>1</v>
      </c>
      <c r="DY9" s="212">
        <v>35</v>
      </c>
      <c r="DZ9" s="49">
        <f t="shared" ref="DZ9:DZ23" si="8">DX9*DY9/100</f>
        <v>0.35</v>
      </c>
      <c r="EA9" s="108">
        <f>DZ9*AUXILIAR!$B$61</f>
        <v>7000000</v>
      </c>
      <c r="EB9" s="48" t="s">
        <v>212</v>
      </c>
      <c r="EC9" s="48">
        <v>1434.6949999999999</v>
      </c>
      <c r="ED9" s="48">
        <v>1434.6949999999999</v>
      </c>
      <c r="EE9" s="48">
        <v>1</v>
      </c>
      <c r="EF9" s="49">
        <v>100</v>
      </c>
      <c r="EG9" s="49">
        <f t="shared" ref="EG9:EG10" si="9">EE9*EF9/100</f>
        <v>1</v>
      </c>
      <c r="EH9" s="108">
        <f>EG9*AUXILIAR!$B$58</f>
        <v>10000000</v>
      </c>
      <c r="EI9" s="125"/>
      <c r="EJ9" s="125"/>
      <c r="EK9" s="157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149"/>
      <c r="GC9" s="157"/>
      <c r="GD9" s="5"/>
      <c r="GE9" s="5"/>
      <c r="GF9" s="5"/>
      <c r="GG9" s="5"/>
      <c r="GH9" s="5"/>
      <c r="GI9" s="5"/>
      <c r="GJ9" s="51"/>
      <c r="GK9" s="51"/>
      <c r="GL9" s="51"/>
      <c r="GM9" s="50"/>
      <c r="GN9" s="51"/>
      <c r="GO9" s="50"/>
      <c r="GP9" s="125"/>
      <c r="GQ9" s="51"/>
      <c r="GR9" s="51"/>
      <c r="GS9" s="51"/>
      <c r="GT9" s="50"/>
      <c r="GU9" s="51"/>
      <c r="GV9" s="50"/>
      <c r="GW9" s="125"/>
      <c r="GX9" s="48" t="s">
        <v>331</v>
      </c>
      <c r="GY9" s="48"/>
      <c r="GZ9" s="48"/>
      <c r="HA9" s="48">
        <v>1</v>
      </c>
      <c r="HB9" s="48">
        <v>50</v>
      </c>
      <c r="HC9" s="49">
        <f t="shared" ref="HC9" si="10">HA9*HB9/100</f>
        <v>0.5</v>
      </c>
      <c r="HD9" s="108">
        <f>HC9*AUXILIAR!$B$74</f>
        <v>25000000</v>
      </c>
      <c r="HE9" s="48" t="s">
        <v>331</v>
      </c>
      <c r="HF9" s="48"/>
      <c r="HG9" s="48"/>
      <c r="HH9" s="48">
        <v>1</v>
      </c>
      <c r="HI9" s="48">
        <v>50</v>
      </c>
      <c r="HJ9" s="49">
        <f t="shared" ref="HJ9" si="11">HH9*HI9/100</f>
        <v>0.5</v>
      </c>
      <c r="HK9" s="108">
        <f>HJ9*AUXILIAR!$B$74</f>
        <v>25000000</v>
      </c>
      <c r="HL9" s="51"/>
      <c r="HM9" s="51"/>
      <c r="HN9" s="51"/>
      <c r="HO9" s="51"/>
      <c r="HP9" s="51"/>
      <c r="HQ9" s="50"/>
      <c r="HR9" s="125"/>
      <c r="HS9" s="5"/>
      <c r="HT9" s="149"/>
      <c r="HU9" s="157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114"/>
      <c r="JL9" s="160"/>
    </row>
    <row r="10" spans="1:272" ht="30" x14ac:dyDescent="0.2">
      <c r="A10" s="4" t="s">
        <v>15</v>
      </c>
      <c r="B10" s="131"/>
      <c r="C10" s="8">
        <v>1</v>
      </c>
      <c r="D10" s="97"/>
      <c r="E10" s="75" t="s">
        <v>219</v>
      </c>
      <c r="F10" s="93" t="s">
        <v>104</v>
      </c>
      <c r="G10" s="5" t="s">
        <v>191</v>
      </c>
      <c r="H10" s="149"/>
      <c r="I10" s="15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149"/>
      <c r="BA10" s="157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149"/>
      <c r="CS10" s="157"/>
      <c r="CT10" s="5"/>
      <c r="CU10" s="5"/>
      <c r="CV10" s="5"/>
      <c r="CW10" s="5"/>
      <c r="CX10" s="5"/>
      <c r="CY10" s="5"/>
      <c r="CZ10" s="48" t="s">
        <v>287</v>
      </c>
      <c r="DA10" s="48">
        <v>1426</v>
      </c>
      <c r="DB10" s="48">
        <v>1426</v>
      </c>
      <c r="DC10" s="48">
        <v>1</v>
      </c>
      <c r="DD10" s="212">
        <v>25</v>
      </c>
      <c r="DE10" s="49">
        <f t="shared" ref="DE10:DE15" si="12">DC10*DD10/100</f>
        <v>0.25</v>
      </c>
      <c r="DF10" s="108">
        <f>DE10*AUXILIAR!$B$61</f>
        <v>5000000</v>
      </c>
      <c r="DG10" s="48" t="s">
        <v>207</v>
      </c>
      <c r="DH10" s="48">
        <v>1383.133</v>
      </c>
      <c r="DI10" s="48">
        <v>1383.133</v>
      </c>
      <c r="DJ10" s="48">
        <v>1</v>
      </c>
      <c r="DK10" s="212">
        <v>50</v>
      </c>
      <c r="DL10" s="49">
        <f t="shared" ref="DL10:DL23" si="13">DJ10*DK10/100</f>
        <v>0.5</v>
      </c>
      <c r="DM10" s="108">
        <f>DL10*AUXILIAR!$B$57</f>
        <v>10000000</v>
      </c>
      <c r="DN10" s="48" t="s">
        <v>207</v>
      </c>
      <c r="DO10" s="48">
        <v>1383.133</v>
      </c>
      <c r="DP10" s="48">
        <v>1383.133</v>
      </c>
      <c r="DQ10" s="48">
        <v>1</v>
      </c>
      <c r="DR10" s="212">
        <v>50</v>
      </c>
      <c r="DS10" s="49">
        <f t="shared" si="7"/>
        <v>0.5</v>
      </c>
      <c r="DT10" s="108">
        <f>DS10*AUXILIAR!$B$57</f>
        <v>10000000</v>
      </c>
      <c r="DU10" s="48" t="s">
        <v>207</v>
      </c>
      <c r="DV10" s="48">
        <v>1383.133</v>
      </c>
      <c r="DW10" s="48">
        <v>1383.133</v>
      </c>
      <c r="DX10" s="48">
        <v>1</v>
      </c>
      <c r="DY10" s="212">
        <v>50</v>
      </c>
      <c r="DZ10" s="49">
        <f t="shared" si="8"/>
        <v>0.5</v>
      </c>
      <c r="EA10" s="108">
        <f>DZ10*AUXILIAR!$B$57</f>
        <v>10000000</v>
      </c>
      <c r="EB10" s="48" t="s">
        <v>214</v>
      </c>
      <c r="EC10" s="48">
        <v>1374.421</v>
      </c>
      <c r="ED10" s="48">
        <v>1374.421</v>
      </c>
      <c r="EE10" s="48">
        <v>1</v>
      </c>
      <c r="EF10" s="49">
        <v>100</v>
      </c>
      <c r="EG10" s="49">
        <f t="shared" si="9"/>
        <v>1</v>
      </c>
      <c r="EH10" s="108">
        <f>EG10*AUXILIAR!$B$58</f>
        <v>10000000</v>
      </c>
      <c r="EI10" s="125"/>
      <c r="EJ10" s="125"/>
      <c r="EK10" s="157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149"/>
      <c r="GC10" s="157"/>
      <c r="GD10" s="5"/>
      <c r="GE10" s="5"/>
      <c r="GF10" s="5"/>
      <c r="GG10" s="5"/>
      <c r="GH10" s="5"/>
      <c r="GI10" s="5"/>
      <c r="GJ10" s="51"/>
      <c r="GK10" s="51"/>
      <c r="GL10" s="51"/>
      <c r="GM10" s="50"/>
      <c r="GN10" s="51"/>
      <c r="GO10" s="50"/>
      <c r="GP10" s="125"/>
      <c r="GQ10" s="51"/>
      <c r="GR10" s="51"/>
      <c r="GS10" s="51"/>
      <c r="GT10" s="50"/>
      <c r="GU10" s="51"/>
      <c r="GV10" s="50"/>
      <c r="GW10" s="125"/>
      <c r="GX10" s="51"/>
      <c r="GY10" s="51"/>
      <c r="GZ10" s="51"/>
      <c r="HA10" s="51"/>
      <c r="HB10" s="51"/>
      <c r="HC10" s="50"/>
      <c r="HD10" s="125"/>
      <c r="HE10" s="48" t="s">
        <v>332</v>
      </c>
      <c r="HF10" s="48"/>
      <c r="HG10" s="48"/>
      <c r="HH10" s="48">
        <v>1</v>
      </c>
      <c r="HI10" s="48">
        <v>100</v>
      </c>
      <c r="HJ10" s="49">
        <f t="shared" ref="HJ10" si="14">HH10*HI10/100</f>
        <v>1</v>
      </c>
      <c r="HK10" s="108">
        <f>HJ10*AUXILIAR!$B$74</f>
        <v>50000000</v>
      </c>
      <c r="HL10" s="51"/>
      <c r="HM10" s="51"/>
      <c r="HN10" s="51"/>
      <c r="HO10" s="51"/>
      <c r="HP10" s="51"/>
      <c r="HQ10" s="50"/>
      <c r="HR10" s="125"/>
      <c r="HS10" s="5"/>
      <c r="HT10" s="149"/>
      <c r="HU10" s="157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114"/>
      <c r="JL10" s="160"/>
    </row>
    <row r="11" spans="1:272" ht="15" x14ac:dyDescent="0.2">
      <c r="A11" s="4" t="s">
        <v>15</v>
      </c>
      <c r="B11" s="131"/>
      <c r="C11" s="8">
        <v>1</v>
      </c>
      <c r="D11" s="97"/>
      <c r="E11" s="75" t="s">
        <v>219</v>
      </c>
      <c r="F11" s="93" t="s">
        <v>104</v>
      </c>
      <c r="G11" s="5" t="s">
        <v>191</v>
      </c>
      <c r="H11" s="149"/>
      <c r="I11" s="15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149"/>
      <c r="BA11" s="157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149"/>
      <c r="CS11" s="157"/>
      <c r="CT11" s="5"/>
      <c r="CU11" s="5"/>
      <c r="CV11" s="5"/>
      <c r="CW11" s="5"/>
      <c r="CX11" s="5"/>
      <c r="CY11" s="5"/>
      <c r="CZ11" s="48" t="s">
        <v>288</v>
      </c>
      <c r="DA11" s="48">
        <v>1426</v>
      </c>
      <c r="DB11" s="48">
        <v>1426</v>
      </c>
      <c r="DC11" s="48">
        <v>1</v>
      </c>
      <c r="DD11" s="212">
        <v>25</v>
      </c>
      <c r="DE11" s="49">
        <f t="shared" si="12"/>
        <v>0.25</v>
      </c>
      <c r="DF11" s="108">
        <f>DE11*AUXILIAR!$B$61</f>
        <v>5000000</v>
      </c>
      <c r="DG11" s="48" t="s">
        <v>208</v>
      </c>
      <c r="DH11" s="48">
        <v>1384.693</v>
      </c>
      <c r="DI11" s="48">
        <v>1384.693</v>
      </c>
      <c r="DJ11" s="48">
        <v>1</v>
      </c>
      <c r="DK11" s="212">
        <v>50</v>
      </c>
      <c r="DL11" s="49">
        <f t="shared" si="13"/>
        <v>0.5</v>
      </c>
      <c r="DM11" s="108">
        <f>DL11*AUXILIAR!$B$61</f>
        <v>10000000</v>
      </c>
      <c r="DN11" s="48" t="s">
        <v>208</v>
      </c>
      <c r="DO11" s="48">
        <v>1384.693</v>
      </c>
      <c r="DP11" s="48">
        <v>1384.693</v>
      </c>
      <c r="DQ11" s="48">
        <v>1</v>
      </c>
      <c r="DR11" s="212">
        <v>50</v>
      </c>
      <c r="DS11" s="49">
        <f t="shared" ref="DS11:DS13" si="15">DQ11*DR11/100</f>
        <v>0.5</v>
      </c>
      <c r="DT11" s="108">
        <f>DS11*AUXILIAR!$B$61</f>
        <v>10000000</v>
      </c>
      <c r="DU11" s="48" t="s">
        <v>208</v>
      </c>
      <c r="DV11" s="48">
        <v>1384.693</v>
      </c>
      <c r="DW11" s="48">
        <v>1384.693</v>
      </c>
      <c r="DX11" s="48">
        <v>1</v>
      </c>
      <c r="DY11" s="212">
        <v>50</v>
      </c>
      <c r="DZ11" s="49">
        <f t="shared" si="8"/>
        <v>0.5</v>
      </c>
      <c r="EA11" s="108">
        <f>DZ11*AUXILIAR!$B$61</f>
        <v>10000000</v>
      </c>
      <c r="EB11" s="51"/>
      <c r="EC11" s="51"/>
      <c r="ED11" s="51"/>
      <c r="EE11" s="51"/>
      <c r="EF11" s="50"/>
      <c r="EG11" s="50"/>
      <c r="EH11" s="125"/>
      <c r="EI11" s="5"/>
      <c r="EJ11" s="149"/>
      <c r="EK11" s="157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149"/>
      <c r="GC11" s="157"/>
      <c r="GD11" s="5"/>
      <c r="GE11" s="5"/>
      <c r="GF11" s="5"/>
      <c r="GG11" s="5"/>
      <c r="GH11" s="5"/>
      <c r="GI11" s="5"/>
      <c r="GJ11" s="51"/>
      <c r="GK11" s="51"/>
      <c r="GL11" s="51"/>
      <c r="GM11" s="50"/>
      <c r="GN11" s="51"/>
      <c r="GO11" s="50"/>
      <c r="GP11" s="125"/>
      <c r="GQ11" s="51"/>
      <c r="GR11" s="51"/>
      <c r="GS11" s="51"/>
      <c r="GT11" s="50"/>
      <c r="GU11" s="51"/>
      <c r="GV11" s="50"/>
      <c r="GW11" s="125"/>
      <c r="GX11" s="51"/>
      <c r="GY11" s="51"/>
      <c r="GZ11" s="51"/>
      <c r="HA11" s="50"/>
      <c r="HB11" s="51"/>
      <c r="HC11" s="50"/>
      <c r="HD11" s="125"/>
      <c r="HE11" s="51"/>
      <c r="HF11" s="51"/>
      <c r="HG11" s="51"/>
      <c r="HH11" s="50"/>
      <c r="HI11" s="51"/>
      <c r="HJ11" s="50"/>
      <c r="HK11" s="125"/>
      <c r="HL11" s="51"/>
      <c r="HM11" s="51"/>
      <c r="HN11" s="51"/>
      <c r="HO11" s="51"/>
      <c r="HP11" s="51"/>
      <c r="HQ11" s="50"/>
      <c r="HR11" s="125"/>
      <c r="HS11" s="5"/>
      <c r="HT11" s="149"/>
      <c r="HU11" s="157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114"/>
      <c r="JL11" s="160"/>
    </row>
    <row r="12" spans="1:272" ht="15" x14ac:dyDescent="0.2">
      <c r="A12" s="4" t="s">
        <v>15</v>
      </c>
      <c r="B12" s="131"/>
      <c r="C12" s="8">
        <v>1</v>
      </c>
      <c r="D12" s="97"/>
      <c r="E12" s="75" t="s">
        <v>219</v>
      </c>
      <c r="F12" s="93" t="s">
        <v>104</v>
      </c>
      <c r="G12" s="5" t="s">
        <v>191</v>
      </c>
      <c r="H12" s="149"/>
      <c r="I12" s="15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149"/>
      <c r="BA12" s="157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149"/>
      <c r="CS12" s="157"/>
      <c r="CT12" s="5"/>
      <c r="CU12" s="5"/>
      <c r="CV12" s="5"/>
      <c r="CW12" s="5"/>
      <c r="CX12" s="5"/>
      <c r="CY12" s="5"/>
      <c r="CZ12" s="48" t="s">
        <v>289</v>
      </c>
      <c r="DA12" s="48">
        <v>1433</v>
      </c>
      <c r="DB12" s="48">
        <v>1433</v>
      </c>
      <c r="DC12" s="48">
        <v>1</v>
      </c>
      <c r="DD12" s="212">
        <v>50</v>
      </c>
      <c r="DE12" s="49">
        <f t="shared" si="12"/>
        <v>0.5</v>
      </c>
      <c r="DF12" s="108">
        <f>DE12*AUXILIAR!$B$61</f>
        <v>10000000</v>
      </c>
      <c r="DG12" s="48" t="s">
        <v>209</v>
      </c>
      <c r="DH12" s="48">
        <v>1389.9649999999999</v>
      </c>
      <c r="DI12" s="48">
        <v>1389.9649999999999</v>
      </c>
      <c r="DJ12" s="48">
        <v>1</v>
      </c>
      <c r="DK12" s="212">
        <v>50</v>
      </c>
      <c r="DL12" s="49">
        <f t="shared" si="13"/>
        <v>0.5</v>
      </c>
      <c r="DM12" s="108">
        <f>DL12*AUXILIAR!$B$58</f>
        <v>5000000</v>
      </c>
      <c r="DN12" s="48" t="s">
        <v>209</v>
      </c>
      <c r="DO12" s="48">
        <v>1389.9649999999999</v>
      </c>
      <c r="DP12" s="48">
        <v>1389.9649999999999</v>
      </c>
      <c r="DQ12" s="48">
        <v>1</v>
      </c>
      <c r="DR12" s="212">
        <v>50</v>
      </c>
      <c r="DS12" s="49">
        <f t="shared" si="15"/>
        <v>0.5</v>
      </c>
      <c r="DT12" s="108">
        <f>DS12*AUXILIAR!$B$58</f>
        <v>5000000</v>
      </c>
      <c r="DU12" s="48" t="s">
        <v>209</v>
      </c>
      <c r="DV12" s="48">
        <v>1389.9649999999999</v>
      </c>
      <c r="DW12" s="48">
        <v>1389.9649999999999</v>
      </c>
      <c r="DX12" s="48">
        <v>1</v>
      </c>
      <c r="DY12" s="212">
        <v>50</v>
      </c>
      <c r="DZ12" s="49">
        <f t="shared" si="8"/>
        <v>0.5</v>
      </c>
      <c r="EA12" s="108">
        <f>DZ12*AUXILIAR!$B$58</f>
        <v>5000000</v>
      </c>
      <c r="EB12" s="51"/>
      <c r="EC12" s="51"/>
      <c r="ED12" s="51"/>
      <c r="EE12" s="51"/>
      <c r="EF12" s="50"/>
      <c r="EG12" s="50"/>
      <c r="EH12" s="125"/>
      <c r="EI12" s="5"/>
      <c r="EJ12" s="149"/>
      <c r="EK12" s="157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149"/>
      <c r="GC12" s="157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1"/>
      <c r="GR12" s="51"/>
      <c r="GS12" s="51"/>
      <c r="GT12" s="50"/>
      <c r="GU12" s="51"/>
      <c r="GV12" s="50"/>
      <c r="GW12" s="125"/>
      <c r="GX12" s="51"/>
      <c r="GY12" s="51"/>
      <c r="GZ12" s="51"/>
      <c r="HA12" s="50"/>
      <c r="HB12" s="51"/>
      <c r="HC12" s="50"/>
      <c r="HD12" s="125"/>
      <c r="HE12" s="51"/>
      <c r="HF12" s="51"/>
      <c r="HG12" s="51"/>
      <c r="HH12" s="50"/>
      <c r="HI12" s="51"/>
      <c r="HJ12" s="50"/>
      <c r="HK12" s="125"/>
      <c r="HL12" s="5"/>
      <c r="HM12" s="5"/>
      <c r="HN12" s="5"/>
      <c r="HO12" s="5"/>
      <c r="HP12" s="5"/>
      <c r="HQ12" s="5"/>
      <c r="HR12" s="5"/>
      <c r="HS12" s="5"/>
      <c r="HT12" s="149"/>
      <c r="HU12" s="157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114"/>
      <c r="JL12" s="160"/>
    </row>
    <row r="13" spans="1:272" ht="15" x14ac:dyDescent="0.2">
      <c r="A13" s="4" t="s">
        <v>15</v>
      </c>
      <c r="B13" s="131"/>
      <c r="C13" s="8">
        <v>1</v>
      </c>
      <c r="D13" s="97"/>
      <c r="E13" s="75" t="s">
        <v>219</v>
      </c>
      <c r="F13" s="93" t="s">
        <v>104</v>
      </c>
      <c r="G13" s="5" t="s">
        <v>191</v>
      </c>
      <c r="H13" s="149"/>
      <c r="I13" s="15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149"/>
      <c r="BA13" s="157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149"/>
      <c r="CS13" s="157"/>
      <c r="CT13" s="5"/>
      <c r="CU13" s="5"/>
      <c r="CV13" s="5"/>
      <c r="CW13" s="5"/>
      <c r="CX13" s="5"/>
      <c r="CY13" s="5"/>
      <c r="CZ13" s="48" t="s">
        <v>291</v>
      </c>
      <c r="DA13" s="48">
        <v>1471</v>
      </c>
      <c r="DB13" s="48">
        <v>1471</v>
      </c>
      <c r="DC13" s="48">
        <v>1</v>
      </c>
      <c r="DD13" s="212">
        <v>15</v>
      </c>
      <c r="DE13" s="49">
        <f t="shared" si="12"/>
        <v>0.15</v>
      </c>
      <c r="DF13" s="108">
        <f>DE13*AUXILIAR!$B$58</f>
        <v>1500000</v>
      </c>
      <c r="DG13" s="48" t="s">
        <v>317</v>
      </c>
      <c r="DH13" s="48">
        <v>1391</v>
      </c>
      <c r="DI13" s="48">
        <v>1391</v>
      </c>
      <c r="DJ13" s="48">
        <v>1</v>
      </c>
      <c r="DK13" s="212">
        <v>100</v>
      </c>
      <c r="DL13" s="49">
        <f t="shared" si="13"/>
        <v>1</v>
      </c>
      <c r="DM13" s="108">
        <f>DL13*AUXILIAR!$B$61</f>
        <v>20000000</v>
      </c>
      <c r="DN13" s="48" t="s">
        <v>318</v>
      </c>
      <c r="DO13" s="48">
        <v>1416</v>
      </c>
      <c r="DP13" s="48">
        <v>1416</v>
      </c>
      <c r="DQ13" s="48">
        <v>1</v>
      </c>
      <c r="DR13" s="212">
        <v>50</v>
      </c>
      <c r="DS13" s="49">
        <f t="shared" si="15"/>
        <v>0.5</v>
      </c>
      <c r="DT13" s="108">
        <f>DS13*AUXILIAR!$B$57</f>
        <v>10000000</v>
      </c>
      <c r="DU13" s="48" t="s">
        <v>318</v>
      </c>
      <c r="DV13" s="48">
        <v>1416</v>
      </c>
      <c r="DW13" s="48">
        <v>1416</v>
      </c>
      <c r="DX13" s="48">
        <v>1</v>
      </c>
      <c r="DY13" s="212">
        <v>50</v>
      </c>
      <c r="DZ13" s="49">
        <f t="shared" si="8"/>
        <v>0.5</v>
      </c>
      <c r="EA13" s="108">
        <f>DZ13*AUXILIAR!$B$57</f>
        <v>10000000</v>
      </c>
      <c r="EB13" s="51"/>
      <c r="EC13" s="51"/>
      <c r="ED13" s="51"/>
      <c r="EE13" s="51"/>
      <c r="EF13" s="50"/>
      <c r="EG13" s="50"/>
      <c r="EH13" s="125"/>
      <c r="EI13" s="5"/>
      <c r="EJ13" s="149"/>
      <c r="EK13" s="157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149"/>
      <c r="GC13" s="157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1"/>
      <c r="GR13" s="51"/>
      <c r="GS13" s="51"/>
      <c r="GT13" s="50"/>
      <c r="GU13" s="51"/>
      <c r="GV13" s="50"/>
      <c r="GW13" s="125"/>
      <c r="GX13" s="51"/>
      <c r="GY13" s="51"/>
      <c r="GZ13" s="51"/>
      <c r="HA13" s="50"/>
      <c r="HB13" s="51"/>
      <c r="HC13" s="50"/>
      <c r="HD13" s="125"/>
      <c r="HE13" s="51"/>
      <c r="HF13" s="51"/>
      <c r="HG13" s="51"/>
      <c r="HH13" s="50"/>
      <c r="HI13" s="51"/>
      <c r="HJ13" s="50"/>
      <c r="HK13" s="125"/>
      <c r="HL13" s="5"/>
      <c r="HM13" s="5"/>
      <c r="HN13" s="5"/>
      <c r="HO13" s="5"/>
      <c r="HP13" s="5"/>
      <c r="HQ13" s="5"/>
      <c r="HR13" s="5"/>
      <c r="HS13" s="5"/>
      <c r="HT13" s="149"/>
      <c r="HU13" s="157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114"/>
      <c r="JL13" s="160"/>
    </row>
    <row r="14" spans="1:272" ht="15" x14ac:dyDescent="0.2">
      <c r="A14" s="4" t="s">
        <v>15</v>
      </c>
      <c r="B14" s="131"/>
      <c r="C14" s="8">
        <v>1</v>
      </c>
      <c r="D14" s="97"/>
      <c r="E14" s="75" t="s">
        <v>219</v>
      </c>
      <c r="F14" s="93" t="s">
        <v>104</v>
      </c>
      <c r="G14" s="5" t="s">
        <v>191</v>
      </c>
      <c r="H14" s="149"/>
      <c r="I14" s="15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149"/>
      <c r="BA14" s="157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149"/>
      <c r="CS14" s="157"/>
      <c r="CT14" s="5"/>
      <c r="CU14" s="5"/>
      <c r="CV14" s="5"/>
      <c r="CW14" s="5"/>
      <c r="CX14" s="5"/>
      <c r="CY14" s="5"/>
      <c r="CZ14" s="48" t="s">
        <v>292</v>
      </c>
      <c r="DA14" s="48">
        <v>1479</v>
      </c>
      <c r="DB14" s="48">
        <v>1479</v>
      </c>
      <c r="DC14" s="48">
        <v>1</v>
      </c>
      <c r="DD14" s="212">
        <v>25</v>
      </c>
      <c r="DE14" s="49">
        <f t="shared" si="12"/>
        <v>0.25</v>
      </c>
      <c r="DF14" s="108">
        <f>DE14*AUXILIAR!$B$61</f>
        <v>5000000</v>
      </c>
      <c r="DG14" s="48" t="s">
        <v>318</v>
      </c>
      <c r="DH14" s="48">
        <v>1416</v>
      </c>
      <c r="DI14" s="48">
        <v>1416</v>
      </c>
      <c r="DJ14" s="48">
        <v>1</v>
      </c>
      <c r="DK14" s="212">
        <v>50</v>
      </c>
      <c r="DL14" s="49">
        <f t="shared" si="13"/>
        <v>0.5</v>
      </c>
      <c r="DM14" s="108">
        <f>DL14*AUXILIAR!$B$57</f>
        <v>10000000</v>
      </c>
      <c r="DN14" s="48" t="s">
        <v>287</v>
      </c>
      <c r="DO14" s="48">
        <v>1426</v>
      </c>
      <c r="DP14" s="48">
        <v>1426</v>
      </c>
      <c r="DQ14" s="48">
        <v>1</v>
      </c>
      <c r="DR14" s="212">
        <v>75</v>
      </c>
      <c r="DS14" s="49">
        <f t="shared" ref="DS14:DS17" si="16">DQ14*DR14/100</f>
        <v>0.75</v>
      </c>
      <c r="DT14" s="108">
        <f>DS14*AUXILIAR!$B$61</f>
        <v>15000000</v>
      </c>
      <c r="DU14" s="48" t="s">
        <v>287</v>
      </c>
      <c r="DV14" s="48">
        <v>1426</v>
      </c>
      <c r="DW14" s="48">
        <v>1426</v>
      </c>
      <c r="DX14" s="48">
        <v>1</v>
      </c>
      <c r="DY14" s="212">
        <v>25</v>
      </c>
      <c r="DZ14" s="49">
        <f t="shared" si="8"/>
        <v>0.25</v>
      </c>
      <c r="EA14" s="108">
        <f>DZ14*AUXILIAR!$B$61</f>
        <v>5000000</v>
      </c>
      <c r="EB14" s="51"/>
      <c r="EC14" s="51"/>
      <c r="ED14" s="51"/>
      <c r="EE14" s="51"/>
      <c r="EF14" s="50"/>
      <c r="EG14" s="50"/>
      <c r="EH14" s="125"/>
      <c r="EI14" s="5"/>
      <c r="EJ14" s="149"/>
      <c r="EK14" s="157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149"/>
      <c r="GC14" s="157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1"/>
      <c r="GR14" s="51"/>
      <c r="GS14" s="51"/>
      <c r="GT14" s="50"/>
      <c r="GU14" s="51"/>
      <c r="GV14" s="50"/>
      <c r="GW14" s="125"/>
      <c r="GX14" s="51"/>
      <c r="GY14" s="51"/>
      <c r="GZ14" s="51"/>
      <c r="HA14" s="50"/>
      <c r="HB14" s="51"/>
      <c r="HC14" s="50"/>
      <c r="HD14" s="125"/>
      <c r="HE14" s="51"/>
      <c r="HF14" s="51"/>
      <c r="HG14" s="51"/>
      <c r="HH14" s="50"/>
      <c r="HI14" s="51"/>
      <c r="HJ14" s="50"/>
      <c r="HK14" s="125"/>
      <c r="HL14" s="5"/>
      <c r="HM14" s="5"/>
      <c r="HN14" s="5"/>
      <c r="HO14" s="5"/>
      <c r="HP14" s="5"/>
      <c r="HQ14" s="5"/>
      <c r="HR14" s="5"/>
      <c r="HS14" s="5"/>
      <c r="HT14" s="149"/>
      <c r="HU14" s="157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114"/>
      <c r="JL14" s="160"/>
    </row>
    <row r="15" spans="1:272" ht="15" x14ac:dyDescent="0.2">
      <c r="A15" s="4" t="s">
        <v>15</v>
      </c>
      <c r="B15" s="131"/>
      <c r="C15" s="8">
        <v>1</v>
      </c>
      <c r="D15" s="97"/>
      <c r="E15" s="75" t="s">
        <v>219</v>
      </c>
      <c r="F15" s="93" t="s">
        <v>104</v>
      </c>
      <c r="G15" s="5" t="s">
        <v>191</v>
      </c>
      <c r="H15" s="149"/>
      <c r="I15" s="15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149"/>
      <c r="BA15" s="157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149"/>
      <c r="CS15" s="157"/>
      <c r="CT15" s="5"/>
      <c r="CU15" s="5"/>
      <c r="CV15" s="5"/>
      <c r="CW15" s="5"/>
      <c r="CX15" s="5"/>
      <c r="CY15" s="5"/>
      <c r="CZ15" s="48" t="s">
        <v>294</v>
      </c>
      <c r="DA15" s="48">
        <v>1490</v>
      </c>
      <c r="DB15" s="48">
        <v>1490</v>
      </c>
      <c r="DC15" s="48">
        <v>1</v>
      </c>
      <c r="DD15" s="212">
        <v>25</v>
      </c>
      <c r="DE15" s="49">
        <f t="shared" si="12"/>
        <v>0.25</v>
      </c>
      <c r="DF15" s="108">
        <f>DE15*AUXILIAR!$B$61</f>
        <v>5000000</v>
      </c>
      <c r="DG15" s="48" t="s">
        <v>287</v>
      </c>
      <c r="DH15" s="48">
        <v>1426</v>
      </c>
      <c r="DI15" s="48">
        <v>1426</v>
      </c>
      <c r="DJ15" s="48">
        <v>1</v>
      </c>
      <c r="DK15" s="212">
        <v>25</v>
      </c>
      <c r="DL15" s="49">
        <f t="shared" si="13"/>
        <v>0.25</v>
      </c>
      <c r="DM15" s="108">
        <f>DL15*AUXILIAR!$B$61</f>
        <v>5000000</v>
      </c>
      <c r="DN15" s="48" t="s">
        <v>288</v>
      </c>
      <c r="DO15" s="48">
        <v>1426</v>
      </c>
      <c r="DP15" s="48">
        <v>1426</v>
      </c>
      <c r="DQ15" s="48">
        <v>1</v>
      </c>
      <c r="DR15" s="212">
        <v>75</v>
      </c>
      <c r="DS15" s="49">
        <f t="shared" si="16"/>
        <v>0.75</v>
      </c>
      <c r="DT15" s="108">
        <f>DS15*AUXILIAR!$B$61</f>
        <v>15000000</v>
      </c>
      <c r="DU15" s="48" t="s">
        <v>288</v>
      </c>
      <c r="DV15" s="48">
        <v>1426</v>
      </c>
      <c r="DW15" s="48">
        <v>1426</v>
      </c>
      <c r="DX15" s="48">
        <v>1</v>
      </c>
      <c r="DY15" s="212">
        <v>25</v>
      </c>
      <c r="DZ15" s="49">
        <f t="shared" si="8"/>
        <v>0.25</v>
      </c>
      <c r="EA15" s="108">
        <f>DZ15*AUXILIAR!$B$61</f>
        <v>5000000</v>
      </c>
      <c r="EB15" s="51"/>
      <c r="EC15" s="51"/>
      <c r="ED15" s="51"/>
      <c r="EE15" s="51"/>
      <c r="EF15" s="50"/>
      <c r="EG15" s="50"/>
      <c r="EH15" s="125"/>
      <c r="EI15" s="5"/>
      <c r="EJ15" s="149"/>
      <c r="EK15" s="157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149"/>
      <c r="GC15" s="157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1"/>
      <c r="GR15" s="51"/>
      <c r="GS15" s="51"/>
      <c r="GT15" s="50"/>
      <c r="GU15" s="51"/>
      <c r="GV15" s="50"/>
      <c r="GW15" s="125"/>
      <c r="GX15" s="51"/>
      <c r="GY15" s="51"/>
      <c r="GZ15" s="51"/>
      <c r="HA15" s="50"/>
      <c r="HB15" s="51"/>
      <c r="HC15" s="50"/>
      <c r="HD15" s="125"/>
      <c r="HE15" s="51"/>
      <c r="HF15" s="51"/>
      <c r="HG15" s="134"/>
      <c r="HH15" s="50"/>
      <c r="HI15" s="51"/>
      <c r="HJ15" s="50"/>
      <c r="HK15" s="125"/>
      <c r="HL15" s="5"/>
      <c r="HM15" s="5"/>
      <c r="HN15" s="5"/>
      <c r="HO15" s="5"/>
      <c r="HP15" s="5"/>
      <c r="HQ15" s="5"/>
      <c r="HR15" s="5"/>
      <c r="HS15" s="5"/>
      <c r="HT15" s="149"/>
      <c r="HU15" s="157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114"/>
      <c r="JL15" s="160"/>
    </row>
    <row r="16" spans="1:272" ht="15" x14ac:dyDescent="0.2">
      <c r="A16" s="4" t="s">
        <v>15</v>
      </c>
      <c r="B16" s="131"/>
      <c r="C16" s="8">
        <v>1</v>
      </c>
      <c r="D16" s="97"/>
      <c r="E16" s="75" t="s">
        <v>219</v>
      </c>
      <c r="F16" s="93" t="s">
        <v>104</v>
      </c>
      <c r="G16" s="5" t="s">
        <v>191</v>
      </c>
      <c r="H16" s="149"/>
      <c r="I16" s="15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149"/>
      <c r="BA16" s="157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149"/>
      <c r="CS16" s="157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210"/>
      <c r="DE16" s="5"/>
      <c r="DF16" s="5"/>
      <c r="DG16" s="48" t="s">
        <v>288</v>
      </c>
      <c r="DH16" s="48">
        <v>1426</v>
      </c>
      <c r="DI16" s="48">
        <v>1426</v>
      </c>
      <c r="DJ16" s="48">
        <v>1</v>
      </c>
      <c r="DK16" s="212">
        <v>25</v>
      </c>
      <c r="DL16" s="49">
        <f t="shared" si="13"/>
        <v>0.25</v>
      </c>
      <c r="DM16" s="108">
        <f>DL16*AUXILIAR!$B$61</f>
        <v>5000000</v>
      </c>
      <c r="DN16" s="48" t="s">
        <v>290</v>
      </c>
      <c r="DO16" s="48">
        <v>1435</v>
      </c>
      <c r="DP16" s="48">
        <v>1435</v>
      </c>
      <c r="DQ16" s="48">
        <v>1</v>
      </c>
      <c r="DR16" s="212">
        <v>50</v>
      </c>
      <c r="DS16" s="49">
        <f t="shared" si="16"/>
        <v>0.5</v>
      </c>
      <c r="DT16" s="108">
        <f>DS16*AUXILIAR!$B$58</f>
        <v>5000000</v>
      </c>
      <c r="DU16" s="48" t="s">
        <v>290</v>
      </c>
      <c r="DV16" s="48">
        <v>1435</v>
      </c>
      <c r="DW16" s="48">
        <v>1435</v>
      </c>
      <c r="DX16" s="48">
        <v>1</v>
      </c>
      <c r="DY16" s="212">
        <v>50</v>
      </c>
      <c r="DZ16" s="49">
        <f t="shared" si="8"/>
        <v>0.5</v>
      </c>
      <c r="EA16" s="108">
        <f>DZ16*AUXILIAR!$B$58</f>
        <v>5000000</v>
      </c>
      <c r="EB16" s="51"/>
      <c r="EC16" s="51"/>
      <c r="ED16" s="51"/>
      <c r="EE16" s="51"/>
      <c r="EF16" s="50"/>
      <c r="EG16" s="50"/>
      <c r="EH16" s="125"/>
      <c r="EI16" s="5"/>
      <c r="EJ16" s="149"/>
      <c r="EK16" s="157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149"/>
      <c r="GC16" s="157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1"/>
      <c r="GY16" s="51"/>
      <c r="GZ16" s="51"/>
      <c r="HA16" s="50"/>
      <c r="HB16" s="51"/>
      <c r="HC16" s="50"/>
      <c r="HD16" s="125"/>
      <c r="HE16" s="51"/>
      <c r="HF16" s="51"/>
      <c r="HG16" s="51"/>
      <c r="HH16" s="50"/>
      <c r="HI16" s="51"/>
      <c r="HJ16" s="50"/>
      <c r="HK16" s="125"/>
      <c r="HL16" s="5"/>
      <c r="HM16" s="5"/>
      <c r="HN16" s="5"/>
      <c r="HO16" s="5"/>
      <c r="HP16" s="5"/>
      <c r="HQ16" s="5"/>
      <c r="HR16" s="5"/>
      <c r="HS16" s="5"/>
      <c r="HT16" s="149"/>
      <c r="HU16" s="157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114"/>
      <c r="JL16" s="160"/>
    </row>
    <row r="17" spans="1:272" ht="15" x14ac:dyDescent="0.2">
      <c r="A17" s="4" t="s">
        <v>15</v>
      </c>
      <c r="B17" s="131"/>
      <c r="C17" s="8">
        <v>1</v>
      </c>
      <c r="D17" s="97"/>
      <c r="E17" s="75" t="s">
        <v>219</v>
      </c>
      <c r="F17" s="93" t="s">
        <v>104</v>
      </c>
      <c r="G17" s="5" t="s">
        <v>191</v>
      </c>
      <c r="H17" s="149"/>
      <c r="I17" s="157"/>
      <c r="J17" s="5"/>
      <c r="K17" s="5"/>
      <c r="L17" s="5"/>
      <c r="M17" s="5"/>
      <c r="N17" s="98"/>
      <c r="O17" s="98"/>
      <c r="P17" s="5"/>
      <c r="Q17" s="5"/>
      <c r="R17" s="5"/>
      <c r="S17" s="5"/>
      <c r="T17" s="5"/>
      <c r="U17" s="98"/>
      <c r="V17" s="98"/>
      <c r="W17" s="5"/>
      <c r="X17" s="5"/>
      <c r="Y17" s="5"/>
      <c r="Z17" s="5"/>
      <c r="AA17" s="5"/>
      <c r="AB17" s="98"/>
      <c r="AC17" s="98"/>
      <c r="AD17" s="5"/>
      <c r="AE17" s="5"/>
      <c r="AF17" s="5"/>
      <c r="AG17" s="5"/>
      <c r="AH17" s="5"/>
      <c r="AI17" s="98"/>
      <c r="AJ17" s="98"/>
      <c r="AK17" s="5"/>
      <c r="AL17" s="5"/>
      <c r="AM17" s="5"/>
      <c r="AN17" s="5"/>
      <c r="AO17" s="5"/>
      <c r="AP17" s="98"/>
      <c r="AQ17" s="98"/>
      <c r="AR17" s="5"/>
      <c r="AS17" s="5"/>
      <c r="AT17" s="5"/>
      <c r="AU17" s="5"/>
      <c r="AV17" s="5"/>
      <c r="AW17" s="98"/>
      <c r="AX17" s="98"/>
      <c r="AY17" s="5"/>
      <c r="AZ17" s="149"/>
      <c r="BA17" s="157"/>
      <c r="BB17" s="5"/>
      <c r="BC17" s="5"/>
      <c r="BD17" s="5"/>
      <c r="BE17" s="5"/>
      <c r="BF17" s="98"/>
      <c r="BG17" s="98"/>
      <c r="BH17" s="5"/>
      <c r="BI17" s="5"/>
      <c r="BJ17" s="5"/>
      <c r="BK17" s="5"/>
      <c r="BL17" s="5"/>
      <c r="BM17" s="98"/>
      <c r="BN17" s="98"/>
      <c r="BO17" s="5"/>
      <c r="BP17" s="5"/>
      <c r="BQ17" s="5"/>
      <c r="BR17" s="5"/>
      <c r="BS17" s="5"/>
      <c r="BT17" s="98"/>
      <c r="BU17" s="98"/>
      <c r="BV17" s="5"/>
      <c r="BW17" s="5"/>
      <c r="BX17" s="5"/>
      <c r="BY17" s="5"/>
      <c r="BZ17" s="5"/>
      <c r="CA17" s="98"/>
      <c r="CB17" s="98"/>
      <c r="CC17" s="5"/>
      <c r="CD17" s="5"/>
      <c r="CE17" s="5"/>
      <c r="CF17" s="5"/>
      <c r="CG17" s="5"/>
      <c r="CH17" s="98"/>
      <c r="CI17" s="98"/>
      <c r="CJ17" s="5"/>
      <c r="CK17" s="5"/>
      <c r="CL17" s="5"/>
      <c r="CM17" s="5"/>
      <c r="CN17" s="5"/>
      <c r="CO17" s="98"/>
      <c r="CP17" s="98"/>
      <c r="CQ17" s="5"/>
      <c r="CR17" s="149"/>
      <c r="CS17" s="157"/>
      <c r="CT17" s="5"/>
      <c r="CU17" s="5"/>
      <c r="CV17" s="5"/>
      <c r="CW17" s="5"/>
      <c r="CX17" s="98"/>
      <c r="CY17" s="98"/>
      <c r="CZ17" s="5"/>
      <c r="DA17" s="5"/>
      <c r="DB17" s="5"/>
      <c r="DC17" s="5"/>
      <c r="DD17" s="210"/>
      <c r="DE17" s="98"/>
      <c r="DF17" s="98"/>
      <c r="DG17" s="48" t="s">
        <v>289</v>
      </c>
      <c r="DH17" s="48">
        <v>1433</v>
      </c>
      <c r="DI17" s="48">
        <v>1433</v>
      </c>
      <c r="DJ17" s="48">
        <v>1</v>
      </c>
      <c r="DK17" s="212">
        <v>100</v>
      </c>
      <c r="DL17" s="49">
        <f t="shared" si="13"/>
        <v>1</v>
      </c>
      <c r="DM17" s="108">
        <f>DL17*AUXILIAR!$B$61</f>
        <v>20000000</v>
      </c>
      <c r="DN17" s="48" t="s">
        <v>291</v>
      </c>
      <c r="DO17" s="48">
        <v>1471</v>
      </c>
      <c r="DP17" s="48">
        <v>1471</v>
      </c>
      <c r="DQ17" s="48">
        <v>1</v>
      </c>
      <c r="DR17" s="212">
        <v>65</v>
      </c>
      <c r="DS17" s="49">
        <f t="shared" si="16"/>
        <v>0.65</v>
      </c>
      <c r="DT17" s="108">
        <f>DS17*AUXILIAR!$B$58</f>
        <v>6500000</v>
      </c>
      <c r="DU17" s="48" t="s">
        <v>291</v>
      </c>
      <c r="DV17" s="48">
        <v>1471</v>
      </c>
      <c r="DW17" s="48">
        <v>1471</v>
      </c>
      <c r="DX17" s="48">
        <v>1</v>
      </c>
      <c r="DY17" s="212">
        <v>35</v>
      </c>
      <c r="DZ17" s="49">
        <f t="shared" si="8"/>
        <v>0.35</v>
      </c>
      <c r="EA17" s="108">
        <f>DZ17*AUXILIAR!$B$58</f>
        <v>3500000</v>
      </c>
      <c r="EB17" s="51"/>
      <c r="EC17" s="51"/>
      <c r="ED17" s="51"/>
      <c r="EE17" s="51"/>
      <c r="EF17" s="50"/>
      <c r="EG17" s="50"/>
      <c r="EH17" s="125"/>
      <c r="EI17" s="5"/>
      <c r="EJ17" s="149"/>
      <c r="EK17" s="157"/>
      <c r="EL17" s="5"/>
      <c r="EM17" s="5"/>
      <c r="EN17" s="5"/>
      <c r="EO17" s="5"/>
      <c r="EP17" s="98"/>
      <c r="EQ17" s="98"/>
      <c r="ER17" s="5"/>
      <c r="ES17" s="5"/>
      <c r="ET17" s="5"/>
      <c r="EU17" s="5"/>
      <c r="EV17" s="5"/>
      <c r="EW17" s="98"/>
      <c r="EX17" s="98"/>
      <c r="EY17" s="5"/>
      <c r="EZ17" s="5"/>
      <c r="FA17" s="5"/>
      <c r="FB17" s="5"/>
      <c r="FC17" s="5"/>
      <c r="FD17" s="98"/>
      <c r="FE17" s="98"/>
      <c r="FF17" s="5"/>
      <c r="FG17" s="5"/>
      <c r="FH17" s="5"/>
      <c r="FI17" s="5"/>
      <c r="FJ17" s="5"/>
      <c r="FK17" s="98"/>
      <c r="FL17" s="98"/>
      <c r="FM17" s="5"/>
      <c r="FN17" s="5"/>
      <c r="FO17" s="5"/>
      <c r="FP17" s="5"/>
      <c r="FQ17" s="5"/>
      <c r="FR17" s="98"/>
      <c r="FS17" s="98"/>
      <c r="FT17" s="5"/>
      <c r="FU17" s="5"/>
      <c r="FV17" s="5"/>
      <c r="FW17" s="5"/>
      <c r="FX17" s="5"/>
      <c r="FY17" s="98"/>
      <c r="FZ17" s="98"/>
      <c r="GA17" s="5"/>
      <c r="GB17" s="149"/>
      <c r="GC17" s="157"/>
      <c r="GD17" s="5"/>
      <c r="GE17" s="5"/>
      <c r="GF17" s="5"/>
      <c r="GG17" s="5"/>
      <c r="GH17" s="98"/>
      <c r="GI17" s="98"/>
      <c r="GJ17" s="5"/>
      <c r="GK17" s="5"/>
      <c r="GL17" s="5"/>
      <c r="GM17" s="5"/>
      <c r="GN17" s="5"/>
      <c r="GO17" s="98"/>
      <c r="GP17" s="98"/>
      <c r="GQ17" s="5"/>
      <c r="GR17" s="5"/>
      <c r="GS17" s="5"/>
      <c r="GT17" s="5"/>
      <c r="GU17" s="5"/>
      <c r="GV17" s="98"/>
      <c r="GW17" s="98"/>
      <c r="GX17" s="51"/>
      <c r="GY17" s="51"/>
      <c r="GZ17" s="51"/>
      <c r="HA17" s="50"/>
      <c r="HB17" s="51"/>
      <c r="HC17" s="92"/>
      <c r="HD17" s="124"/>
      <c r="HE17" s="51"/>
      <c r="HF17" s="51"/>
      <c r="HG17" s="51"/>
      <c r="HH17" s="50"/>
      <c r="HI17" s="51"/>
      <c r="HJ17" s="92"/>
      <c r="HK17" s="124"/>
      <c r="HL17" s="5"/>
      <c r="HM17" s="5"/>
      <c r="HN17" s="5"/>
      <c r="HO17" s="5"/>
      <c r="HP17" s="5"/>
      <c r="HQ17" s="98"/>
      <c r="HR17" s="98"/>
      <c r="HS17" s="5"/>
      <c r="HT17" s="149"/>
      <c r="HU17" s="157"/>
      <c r="HV17" s="5"/>
      <c r="HW17" s="5"/>
      <c r="HX17" s="5"/>
      <c r="HY17" s="5"/>
      <c r="HZ17" s="98"/>
      <c r="IA17" s="98"/>
      <c r="IB17" s="5"/>
      <c r="IC17" s="5"/>
      <c r="ID17" s="5"/>
      <c r="IE17" s="5"/>
      <c r="IF17" s="5"/>
      <c r="IG17" s="98"/>
      <c r="IH17" s="98"/>
      <c r="II17" s="5"/>
      <c r="IJ17" s="5"/>
      <c r="IK17" s="5"/>
      <c r="IL17" s="5"/>
      <c r="IM17" s="5"/>
      <c r="IN17" s="98"/>
      <c r="IO17" s="98"/>
      <c r="IP17" s="5"/>
      <c r="IQ17" s="5"/>
      <c r="IR17" s="5"/>
      <c r="IS17" s="5"/>
      <c r="IT17" s="5"/>
      <c r="IU17" s="98"/>
      <c r="IV17" s="98"/>
      <c r="IW17" s="5"/>
      <c r="IX17" s="5"/>
      <c r="IY17" s="5"/>
      <c r="IZ17" s="5"/>
      <c r="JA17" s="5"/>
      <c r="JB17" s="98"/>
      <c r="JC17" s="98"/>
      <c r="JD17" s="5"/>
      <c r="JE17" s="5"/>
      <c r="JF17" s="5"/>
      <c r="JG17" s="5"/>
      <c r="JH17" s="5"/>
      <c r="JI17" s="98"/>
      <c r="JJ17" s="98"/>
      <c r="JK17" s="114"/>
      <c r="JL17" s="160"/>
    </row>
    <row r="18" spans="1:272" ht="15" x14ac:dyDescent="0.2">
      <c r="A18" s="4" t="s">
        <v>15</v>
      </c>
      <c r="B18" s="131"/>
      <c r="C18" s="8">
        <v>1</v>
      </c>
      <c r="D18" s="97"/>
      <c r="E18" s="75" t="s">
        <v>219</v>
      </c>
      <c r="F18" s="93" t="s">
        <v>104</v>
      </c>
      <c r="G18" s="5" t="s">
        <v>191</v>
      </c>
      <c r="H18" s="149"/>
      <c r="I18" s="157"/>
      <c r="J18" s="5"/>
      <c r="K18" s="5"/>
      <c r="L18" s="5"/>
      <c r="M18" s="5"/>
      <c r="N18" s="98"/>
      <c r="O18" s="98"/>
      <c r="P18" s="5"/>
      <c r="Q18" s="5"/>
      <c r="R18" s="5"/>
      <c r="S18" s="5"/>
      <c r="T18" s="5"/>
      <c r="U18" s="98"/>
      <c r="V18" s="98"/>
      <c r="W18" s="5"/>
      <c r="X18" s="5"/>
      <c r="Y18" s="5"/>
      <c r="Z18" s="5"/>
      <c r="AA18" s="5"/>
      <c r="AB18" s="98"/>
      <c r="AC18" s="98"/>
      <c r="AD18" s="5"/>
      <c r="AE18" s="5"/>
      <c r="AF18" s="5"/>
      <c r="AG18" s="5"/>
      <c r="AH18" s="5"/>
      <c r="AI18" s="98"/>
      <c r="AJ18" s="98"/>
      <c r="AK18" s="5"/>
      <c r="AL18" s="5"/>
      <c r="AM18" s="5"/>
      <c r="AN18" s="5"/>
      <c r="AO18" s="5"/>
      <c r="AP18" s="98"/>
      <c r="AQ18" s="98"/>
      <c r="AR18" s="5"/>
      <c r="AS18" s="5"/>
      <c r="AT18" s="5"/>
      <c r="AU18" s="5"/>
      <c r="AV18" s="5"/>
      <c r="AW18" s="98"/>
      <c r="AX18" s="98"/>
      <c r="AY18" s="5"/>
      <c r="AZ18" s="149"/>
      <c r="BA18" s="157"/>
      <c r="BB18" s="5"/>
      <c r="BC18" s="5"/>
      <c r="BD18" s="5"/>
      <c r="BE18" s="5"/>
      <c r="BF18" s="98"/>
      <c r="BG18" s="98"/>
      <c r="BH18" s="5"/>
      <c r="BI18" s="5"/>
      <c r="BJ18" s="5"/>
      <c r="BK18" s="5"/>
      <c r="BL18" s="5"/>
      <c r="BM18" s="98"/>
      <c r="BN18" s="98"/>
      <c r="BO18" s="5"/>
      <c r="BP18" s="5"/>
      <c r="BQ18" s="5"/>
      <c r="BR18" s="5"/>
      <c r="BS18" s="5"/>
      <c r="BT18" s="98"/>
      <c r="BU18" s="98"/>
      <c r="BV18" s="5"/>
      <c r="BW18" s="5"/>
      <c r="BX18" s="5"/>
      <c r="BY18" s="5"/>
      <c r="BZ18" s="5"/>
      <c r="CA18" s="98"/>
      <c r="CB18" s="98"/>
      <c r="CC18" s="5"/>
      <c r="CD18" s="5"/>
      <c r="CE18" s="5"/>
      <c r="CF18" s="5"/>
      <c r="CG18" s="5"/>
      <c r="CH18" s="98"/>
      <c r="CI18" s="98"/>
      <c r="CJ18" s="5"/>
      <c r="CK18" s="5"/>
      <c r="CL18" s="5"/>
      <c r="CM18" s="5"/>
      <c r="CN18" s="5"/>
      <c r="CO18" s="98"/>
      <c r="CP18" s="98"/>
      <c r="CQ18" s="5"/>
      <c r="CR18" s="149"/>
      <c r="CS18" s="157"/>
      <c r="CT18" s="5"/>
      <c r="CU18" s="5"/>
      <c r="CV18" s="5"/>
      <c r="CW18" s="5"/>
      <c r="CX18" s="98"/>
      <c r="CY18" s="98"/>
      <c r="CZ18" s="5"/>
      <c r="DA18" s="5"/>
      <c r="DB18" s="5"/>
      <c r="DC18" s="5"/>
      <c r="DD18" s="210"/>
      <c r="DE18" s="98"/>
      <c r="DF18" s="98"/>
      <c r="DG18" s="48" t="s">
        <v>290</v>
      </c>
      <c r="DH18" s="48">
        <v>1435</v>
      </c>
      <c r="DI18" s="48">
        <v>1435</v>
      </c>
      <c r="DJ18" s="48">
        <v>1</v>
      </c>
      <c r="DK18" s="212">
        <v>50</v>
      </c>
      <c r="DL18" s="49">
        <f t="shared" si="13"/>
        <v>0.5</v>
      </c>
      <c r="DM18" s="108">
        <f>DL18*AUXILIAR!$B$58</f>
        <v>5000000</v>
      </c>
      <c r="DN18" s="48" t="s">
        <v>292</v>
      </c>
      <c r="DO18" s="48">
        <v>1479</v>
      </c>
      <c r="DP18" s="48">
        <v>1479</v>
      </c>
      <c r="DQ18" s="48">
        <v>1</v>
      </c>
      <c r="DR18" s="212">
        <v>70</v>
      </c>
      <c r="DS18" s="49">
        <f t="shared" ref="DS18:DS19" si="17">DQ18*DR18/100</f>
        <v>0.7</v>
      </c>
      <c r="DT18" s="108">
        <f>DS18*AUXILIAR!$B$61</f>
        <v>14000000</v>
      </c>
      <c r="DU18" s="48" t="s">
        <v>292</v>
      </c>
      <c r="DV18" s="48">
        <v>1479</v>
      </c>
      <c r="DW18" s="48">
        <v>1479</v>
      </c>
      <c r="DX18" s="48">
        <v>1</v>
      </c>
      <c r="DY18" s="212">
        <v>30</v>
      </c>
      <c r="DZ18" s="49">
        <f t="shared" si="8"/>
        <v>0.3</v>
      </c>
      <c r="EA18" s="108">
        <f>DZ18*AUXILIAR!$B$61</f>
        <v>6000000</v>
      </c>
      <c r="EB18" s="51"/>
      <c r="EC18" s="51"/>
      <c r="ED18" s="51"/>
      <c r="EE18" s="51"/>
      <c r="EF18" s="50"/>
      <c r="EG18" s="50"/>
      <c r="EH18" s="125"/>
      <c r="EI18" s="5"/>
      <c r="EJ18" s="149"/>
      <c r="EK18" s="157"/>
      <c r="EL18" s="5"/>
      <c r="EM18" s="5"/>
      <c r="EN18" s="5"/>
      <c r="EO18" s="5"/>
      <c r="EP18" s="98"/>
      <c r="EQ18" s="98"/>
      <c r="ER18" s="5"/>
      <c r="ES18" s="5"/>
      <c r="ET18" s="5"/>
      <c r="EU18" s="5"/>
      <c r="EV18" s="5"/>
      <c r="EW18" s="98"/>
      <c r="EX18" s="98"/>
      <c r="EY18" s="5"/>
      <c r="EZ18" s="5"/>
      <c r="FA18" s="5"/>
      <c r="FB18" s="5"/>
      <c r="FC18" s="5"/>
      <c r="FD18" s="98"/>
      <c r="FE18" s="98"/>
      <c r="FF18" s="5"/>
      <c r="FG18" s="5"/>
      <c r="FH18" s="5"/>
      <c r="FI18" s="5"/>
      <c r="FJ18" s="5"/>
      <c r="FK18" s="98"/>
      <c r="FL18" s="98"/>
      <c r="FM18" s="5"/>
      <c r="FN18" s="5"/>
      <c r="FO18" s="5"/>
      <c r="FP18" s="5"/>
      <c r="FQ18" s="5"/>
      <c r="FR18" s="98"/>
      <c r="FS18" s="98"/>
      <c r="FT18" s="5"/>
      <c r="FU18" s="5"/>
      <c r="FV18" s="5"/>
      <c r="FW18" s="5"/>
      <c r="FX18" s="5"/>
      <c r="FY18" s="98"/>
      <c r="FZ18" s="98"/>
      <c r="GA18" s="5"/>
      <c r="GB18" s="149"/>
      <c r="GC18" s="157"/>
      <c r="GD18" s="5"/>
      <c r="GE18" s="5"/>
      <c r="GF18" s="5"/>
      <c r="GG18" s="5"/>
      <c r="GH18" s="98"/>
      <c r="GI18" s="98"/>
      <c r="GJ18" s="5"/>
      <c r="GK18" s="5"/>
      <c r="GL18" s="5"/>
      <c r="GM18" s="5"/>
      <c r="GN18" s="5"/>
      <c r="GO18" s="98"/>
      <c r="GP18" s="98"/>
      <c r="GQ18" s="5"/>
      <c r="GR18" s="5"/>
      <c r="GS18" s="5"/>
      <c r="GT18" s="5"/>
      <c r="GU18" s="5"/>
      <c r="GV18" s="98"/>
      <c r="GW18" s="98"/>
      <c r="GX18" s="51"/>
      <c r="GY18" s="51"/>
      <c r="GZ18" s="51"/>
      <c r="HA18" s="50"/>
      <c r="HB18" s="51"/>
      <c r="HC18" s="92"/>
      <c r="HD18" s="124"/>
      <c r="HE18" s="51"/>
      <c r="HF18" s="51"/>
      <c r="HG18" s="51"/>
      <c r="HH18" s="50"/>
      <c r="HI18" s="51"/>
      <c r="HJ18" s="92"/>
      <c r="HK18" s="124"/>
      <c r="HL18" s="5"/>
      <c r="HM18" s="5"/>
      <c r="HN18" s="5"/>
      <c r="HO18" s="5"/>
      <c r="HP18" s="5"/>
      <c r="HQ18" s="98"/>
      <c r="HR18" s="98"/>
      <c r="HS18" s="5"/>
      <c r="HT18" s="149"/>
      <c r="HU18" s="157"/>
      <c r="HV18" s="5"/>
      <c r="HW18" s="5"/>
      <c r="HX18" s="5"/>
      <c r="HY18" s="5"/>
      <c r="HZ18" s="98"/>
      <c r="IA18" s="98"/>
      <c r="IB18" s="5"/>
      <c r="IC18" s="5"/>
      <c r="ID18" s="5"/>
      <c r="IE18" s="5"/>
      <c r="IF18" s="5"/>
      <c r="IG18" s="98"/>
      <c r="IH18" s="98"/>
      <c r="II18" s="5"/>
      <c r="IJ18" s="5"/>
      <c r="IK18" s="5"/>
      <c r="IL18" s="5"/>
      <c r="IM18" s="5"/>
      <c r="IN18" s="98"/>
      <c r="IO18" s="98"/>
      <c r="IP18" s="5"/>
      <c r="IQ18" s="5"/>
      <c r="IR18" s="5"/>
      <c r="IS18" s="5"/>
      <c r="IT18" s="5"/>
      <c r="IU18" s="98"/>
      <c r="IV18" s="98"/>
      <c r="IW18" s="5"/>
      <c r="IX18" s="5"/>
      <c r="IY18" s="5"/>
      <c r="IZ18" s="5"/>
      <c r="JA18" s="5"/>
      <c r="JB18" s="98"/>
      <c r="JC18" s="98"/>
      <c r="JD18" s="5"/>
      <c r="JE18" s="5"/>
      <c r="JF18" s="5"/>
      <c r="JG18" s="5"/>
      <c r="JH18" s="5"/>
      <c r="JI18" s="98"/>
      <c r="JJ18" s="98"/>
      <c r="JK18" s="114"/>
      <c r="JL18" s="160"/>
    </row>
    <row r="19" spans="1:272" ht="15" x14ac:dyDescent="0.2">
      <c r="A19" s="4" t="s">
        <v>15</v>
      </c>
      <c r="B19" s="131"/>
      <c r="C19" s="8">
        <v>1</v>
      </c>
      <c r="D19" s="97"/>
      <c r="E19" s="75" t="s">
        <v>219</v>
      </c>
      <c r="F19" s="93" t="s">
        <v>104</v>
      </c>
      <c r="G19" s="5" t="s">
        <v>191</v>
      </c>
      <c r="H19" s="149"/>
      <c r="I19" s="157"/>
      <c r="J19" s="5"/>
      <c r="K19" s="5"/>
      <c r="L19" s="5"/>
      <c r="M19" s="5"/>
      <c r="N19" s="98"/>
      <c r="O19" s="98"/>
      <c r="P19" s="5"/>
      <c r="Q19" s="5"/>
      <c r="R19" s="5"/>
      <c r="S19" s="5"/>
      <c r="T19" s="5"/>
      <c r="U19" s="98"/>
      <c r="V19" s="98"/>
      <c r="W19" s="5"/>
      <c r="X19" s="5"/>
      <c r="Y19" s="5"/>
      <c r="Z19" s="5"/>
      <c r="AA19" s="5"/>
      <c r="AB19" s="98"/>
      <c r="AC19" s="98"/>
      <c r="AD19" s="5"/>
      <c r="AE19" s="5"/>
      <c r="AF19" s="5"/>
      <c r="AG19" s="5"/>
      <c r="AH19" s="5"/>
      <c r="AI19" s="98"/>
      <c r="AJ19" s="98"/>
      <c r="AK19" s="5"/>
      <c r="AL19" s="5"/>
      <c r="AM19" s="5"/>
      <c r="AN19" s="5"/>
      <c r="AO19" s="5"/>
      <c r="AP19" s="98"/>
      <c r="AQ19" s="98"/>
      <c r="AR19" s="5"/>
      <c r="AS19" s="5"/>
      <c r="AT19" s="5"/>
      <c r="AU19" s="5"/>
      <c r="AV19" s="5"/>
      <c r="AW19" s="98"/>
      <c r="AX19" s="98"/>
      <c r="AY19" s="5"/>
      <c r="AZ19" s="149"/>
      <c r="BA19" s="157"/>
      <c r="BB19" s="5"/>
      <c r="BC19" s="5"/>
      <c r="BD19" s="5"/>
      <c r="BE19" s="5"/>
      <c r="BF19" s="98"/>
      <c r="BG19" s="98"/>
      <c r="BH19" s="5"/>
      <c r="BI19" s="5"/>
      <c r="BJ19" s="5"/>
      <c r="BK19" s="5"/>
      <c r="BL19" s="5"/>
      <c r="BM19" s="98"/>
      <c r="BN19" s="98"/>
      <c r="BO19" s="5"/>
      <c r="BP19" s="5"/>
      <c r="BQ19" s="5"/>
      <c r="BR19" s="5"/>
      <c r="BS19" s="5"/>
      <c r="BT19" s="98"/>
      <c r="BU19" s="98"/>
      <c r="BV19" s="5"/>
      <c r="BW19" s="5"/>
      <c r="BX19" s="5"/>
      <c r="BY19" s="5"/>
      <c r="BZ19" s="5"/>
      <c r="CA19" s="98"/>
      <c r="CB19" s="98"/>
      <c r="CC19" s="5"/>
      <c r="CD19" s="5"/>
      <c r="CE19" s="5"/>
      <c r="CF19" s="5"/>
      <c r="CG19" s="5"/>
      <c r="CH19" s="98"/>
      <c r="CI19" s="98"/>
      <c r="CJ19" s="5"/>
      <c r="CK19" s="5"/>
      <c r="CL19" s="5"/>
      <c r="CM19" s="5"/>
      <c r="CN19" s="5"/>
      <c r="CO19" s="98"/>
      <c r="CP19" s="98"/>
      <c r="CQ19" s="5"/>
      <c r="CR19" s="149"/>
      <c r="CS19" s="157"/>
      <c r="CT19" s="5"/>
      <c r="CU19" s="5"/>
      <c r="CV19" s="5"/>
      <c r="CW19" s="5"/>
      <c r="CX19" s="98"/>
      <c r="CY19" s="98"/>
      <c r="CZ19" s="5"/>
      <c r="DA19" s="5"/>
      <c r="DB19" s="5"/>
      <c r="DC19" s="5"/>
      <c r="DD19" s="5"/>
      <c r="DE19" s="98"/>
      <c r="DF19" s="98"/>
      <c r="DG19" s="48" t="s">
        <v>291</v>
      </c>
      <c r="DH19" s="48">
        <v>1471</v>
      </c>
      <c r="DI19" s="48">
        <v>1471</v>
      </c>
      <c r="DJ19" s="48">
        <v>1</v>
      </c>
      <c r="DK19" s="212">
        <v>25</v>
      </c>
      <c r="DL19" s="49">
        <f t="shared" si="13"/>
        <v>0.25</v>
      </c>
      <c r="DM19" s="108">
        <f>DL19*AUXILIAR!$B$58</f>
        <v>2500000</v>
      </c>
      <c r="DN19" s="48" t="s">
        <v>293</v>
      </c>
      <c r="DO19" s="48">
        <v>1483</v>
      </c>
      <c r="DP19" s="48">
        <v>1483</v>
      </c>
      <c r="DQ19" s="48">
        <v>1</v>
      </c>
      <c r="DR19" s="212">
        <v>50</v>
      </c>
      <c r="DS19" s="49">
        <f t="shared" si="17"/>
        <v>0.5</v>
      </c>
      <c r="DT19" s="108">
        <f>DS19*AUXILIAR!$B$58</f>
        <v>5000000</v>
      </c>
      <c r="DU19" s="48" t="s">
        <v>293</v>
      </c>
      <c r="DV19" s="48">
        <v>1483</v>
      </c>
      <c r="DW19" s="48">
        <v>1483</v>
      </c>
      <c r="DX19" s="48">
        <v>1</v>
      </c>
      <c r="DY19" s="212">
        <v>50</v>
      </c>
      <c r="DZ19" s="49">
        <f t="shared" si="8"/>
        <v>0.5</v>
      </c>
      <c r="EA19" s="108">
        <f>DZ19*AUXILIAR!$B$58</f>
        <v>5000000</v>
      </c>
      <c r="EB19" s="51"/>
      <c r="EC19" s="51"/>
      <c r="ED19" s="51"/>
      <c r="EE19" s="51"/>
      <c r="EF19" s="50"/>
      <c r="EG19" s="50"/>
      <c r="EH19" s="125"/>
      <c r="EI19" s="5"/>
      <c r="EJ19" s="149"/>
      <c r="EK19" s="157"/>
      <c r="EL19" s="5"/>
      <c r="EM19" s="5"/>
      <c r="EN19" s="5"/>
      <c r="EO19" s="5"/>
      <c r="EP19" s="98"/>
      <c r="EQ19" s="98"/>
      <c r="ER19" s="5"/>
      <c r="ES19" s="5"/>
      <c r="ET19" s="5"/>
      <c r="EU19" s="5"/>
      <c r="EV19" s="5"/>
      <c r="EW19" s="98"/>
      <c r="EX19" s="98"/>
      <c r="EY19" s="5"/>
      <c r="EZ19" s="5"/>
      <c r="FA19" s="5"/>
      <c r="FB19" s="5"/>
      <c r="FC19" s="5"/>
      <c r="FD19" s="98"/>
      <c r="FE19" s="98"/>
      <c r="FF19" s="5"/>
      <c r="FG19" s="5"/>
      <c r="FH19" s="5"/>
      <c r="FI19" s="5"/>
      <c r="FJ19" s="5"/>
      <c r="FK19" s="98"/>
      <c r="FL19" s="98"/>
      <c r="FM19" s="5"/>
      <c r="FN19" s="5"/>
      <c r="FO19" s="5"/>
      <c r="FP19" s="5"/>
      <c r="FQ19" s="5"/>
      <c r="FR19" s="98"/>
      <c r="FS19" s="98"/>
      <c r="FT19" s="5"/>
      <c r="FU19" s="5"/>
      <c r="FV19" s="5"/>
      <c r="FW19" s="5"/>
      <c r="FX19" s="5"/>
      <c r="FY19" s="98"/>
      <c r="FZ19" s="98"/>
      <c r="GA19" s="5"/>
      <c r="GB19" s="149"/>
      <c r="GC19" s="157"/>
      <c r="GD19" s="5"/>
      <c r="GE19" s="5"/>
      <c r="GF19" s="5"/>
      <c r="GG19" s="5"/>
      <c r="GH19" s="98"/>
      <c r="GI19" s="98"/>
      <c r="GJ19" s="5"/>
      <c r="GK19" s="5"/>
      <c r="GL19" s="5"/>
      <c r="GM19" s="5"/>
      <c r="GN19" s="5"/>
      <c r="GO19" s="98"/>
      <c r="GP19" s="98"/>
      <c r="GQ19" s="5"/>
      <c r="GR19" s="5"/>
      <c r="GS19" s="5"/>
      <c r="GT19" s="5"/>
      <c r="GU19" s="5"/>
      <c r="GV19" s="98"/>
      <c r="GW19" s="98"/>
      <c r="GX19" s="51"/>
      <c r="GY19" s="51"/>
      <c r="GZ19" s="51"/>
      <c r="HA19" s="50"/>
      <c r="HB19" s="51"/>
      <c r="HC19" s="92"/>
      <c r="HD19" s="124"/>
      <c r="HE19" s="51"/>
      <c r="HF19" s="51"/>
      <c r="HG19" s="51"/>
      <c r="HH19" s="50"/>
      <c r="HI19" s="51"/>
      <c r="HJ19" s="92"/>
      <c r="HK19" s="124"/>
      <c r="HL19" s="5"/>
      <c r="HM19" s="5"/>
      <c r="HN19" s="5"/>
      <c r="HO19" s="5"/>
      <c r="HP19" s="5"/>
      <c r="HQ19" s="98"/>
      <c r="HR19" s="98"/>
      <c r="HS19" s="5"/>
      <c r="HT19" s="149"/>
      <c r="HU19" s="157"/>
      <c r="HV19" s="5"/>
      <c r="HW19" s="5"/>
      <c r="HX19" s="5"/>
      <c r="HY19" s="5"/>
      <c r="HZ19" s="98"/>
      <c r="IA19" s="98"/>
      <c r="IB19" s="5"/>
      <c r="IC19" s="5"/>
      <c r="ID19" s="5"/>
      <c r="IE19" s="5"/>
      <c r="IF19" s="5"/>
      <c r="IG19" s="98"/>
      <c r="IH19" s="98"/>
      <c r="II19" s="5"/>
      <c r="IJ19" s="5"/>
      <c r="IK19" s="5"/>
      <c r="IL19" s="5"/>
      <c r="IM19" s="5"/>
      <c r="IN19" s="98"/>
      <c r="IO19" s="98"/>
      <c r="IP19" s="5"/>
      <c r="IQ19" s="5"/>
      <c r="IR19" s="5"/>
      <c r="IS19" s="5"/>
      <c r="IT19" s="5"/>
      <c r="IU19" s="98"/>
      <c r="IV19" s="98"/>
      <c r="IW19" s="5"/>
      <c r="IX19" s="5"/>
      <c r="IY19" s="5"/>
      <c r="IZ19" s="5"/>
      <c r="JA19" s="5"/>
      <c r="JB19" s="98"/>
      <c r="JC19" s="98"/>
      <c r="JD19" s="5"/>
      <c r="JE19" s="5"/>
      <c r="JF19" s="5"/>
      <c r="JG19" s="5"/>
      <c r="JH19" s="5"/>
      <c r="JI19" s="98"/>
      <c r="JJ19" s="98"/>
      <c r="JK19" s="114"/>
      <c r="JL19" s="160"/>
    </row>
    <row r="20" spans="1:272" ht="15" x14ac:dyDescent="0.2">
      <c r="A20" s="4" t="s">
        <v>15</v>
      </c>
      <c r="B20" s="131"/>
      <c r="C20" s="8">
        <v>1</v>
      </c>
      <c r="D20" s="97"/>
      <c r="E20" s="75" t="s">
        <v>219</v>
      </c>
      <c r="F20" s="93" t="s">
        <v>104</v>
      </c>
      <c r="G20" s="5" t="s">
        <v>191</v>
      </c>
      <c r="H20" s="149"/>
      <c r="I20" s="157"/>
      <c r="J20" s="5"/>
      <c r="K20" s="5"/>
      <c r="L20" s="5"/>
      <c r="M20" s="5"/>
      <c r="N20" s="98"/>
      <c r="O20" s="98"/>
      <c r="P20" s="5"/>
      <c r="Q20" s="5"/>
      <c r="R20" s="5"/>
      <c r="S20" s="5"/>
      <c r="T20" s="5"/>
      <c r="U20" s="98"/>
      <c r="V20" s="98"/>
      <c r="W20" s="5"/>
      <c r="X20" s="5"/>
      <c r="Y20" s="5"/>
      <c r="Z20" s="5"/>
      <c r="AA20" s="5"/>
      <c r="AB20" s="98"/>
      <c r="AC20" s="98"/>
      <c r="AD20" s="5"/>
      <c r="AE20" s="5"/>
      <c r="AF20" s="5"/>
      <c r="AG20" s="5"/>
      <c r="AH20" s="5"/>
      <c r="AI20" s="98"/>
      <c r="AJ20" s="98"/>
      <c r="AK20" s="5"/>
      <c r="AL20" s="5"/>
      <c r="AM20" s="5"/>
      <c r="AN20" s="5"/>
      <c r="AO20" s="5"/>
      <c r="AP20" s="98"/>
      <c r="AQ20" s="98"/>
      <c r="AR20" s="5"/>
      <c r="AS20" s="5"/>
      <c r="AT20" s="5"/>
      <c r="AU20" s="5"/>
      <c r="AV20" s="5"/>
      <c r="AW20" s="98"/>
      <c r="AX20" s="98"/>
      <c r="AY20" s="5"/>
      <c r="AZ20" s="149"/>
      <c r="BA20" s="157"/>
      <c r="BB20" s="5"/>
      <c r="BC20" s="5"/>
      <c r="BD20" s="5"/>
      <c r="BE20" s="5"/>
      <c r="BF20" s="98"/>
      <c r="BG20" s="98"/>
      <c r="BH20" s="5"/>
      <c r="BI20" s="5"/>
      <c r="BJ20" s="5"/>
      <c r="BK20" s="5"/>
      <c r="BL20" s="5"/>
      <c r="BM20" s="98"/>
      <c r="BN20" s="98"/>
      <c r="BO20" s="5"/>
      <c r="BP20" s="5"/>
      <c r="BQ20" s="5"/>
      <c r="BR20" s="5"/>
      <c r="BS20" s="5"/>
      <c r="BT20" s="98"/>
      <c r="BU20" s="98"/>
      <c r="BV20" s="5"/>
      <c r="BW20" s="5"/>
      <c r="BX20" s="5"/>
      <c r="BY20" s="5"/>
      <c r="BZ20" s="5"/>
      <c r="CA20" s="98"/>
      <c r="CB20" s="98"/>
      <c r="CC20" s="5"/>
      <c r="CD20" s="5"/>
      <c r="CE20" s="5"/>
      <c r="CF20" s="5"/>
      <c r="CG20" s="5"/>
      <c r="CH20" s="98"/>
      <c r="CI20" s="98"/>
      <c r="CJ20" s="5"/>
      <c r="CK20" s="5"/>
      <c r="CL20" s="5"/>
      <c r="CM20" s="5"/>
      <c r="CN20" s="5"/>
      <c r="CO20" s="98"/>
      <c r="CP20" s="98"/>
      <c r="CQ20" s="5"/>
      <c r="CR20" s="149"/>
      <c r="CS20" s="157"/>
      <c r="CT20" s="5"/>
      <c r="CU20" s="5"/>
      <c r="CV20" s="5"/>
      <c r="CW20" s="5"/>
      <c r="CX20" s="98"/>
      <c r="CY20" s="98"/>
      <c r="CZ20" s="5"/>
      <c r="DA20" s="5"/>
      <c r="DB20" s="5"/>
      <c r="DC20" s="5"/>
      <c r="DD20" s="5"/>
      <c r="DE20" s="98"/>
      <c r="DF20" s="98"/>
      <c r="DG20" s="48" t="s">
        <v>292</v>
      </c>
      <c r="DH20" s="48">
        <v>1479</v>
      </c>
      <c r="DI20" s="48">
        <v>1479</v>
      </c>
      <c r="DJ20" s="48">
        <v>1</v>
      </c>
      <c r="DK20" s="212">
        <v>20</v>
      </c>
      <c r="DL20" s="49">
        <f t="shared" si="13"/>
        <v>0.2</v>
      </c>
      <c r="DM20" s="108">
        <f>DL20*AUXILIAR!$B$61</f>
        <v>4000000</v>
      </c>
      <c r="DN20" s="48" t="s">
        <v>294</v>
      </c>
      <c r="DO20" s="48">
        <v>1490</v>
      </c>
      <c r="DP20" s="48">
        <v>1490</v>
      </c>
      <c r="DQ20" s="48">
        <v>1</v>
      </c>
      <c r="DR20" s="212">
        <v>70</v>
      </c>
      <c r="DS20" s="49">
        <f t="shared" ref="DS20:DS21" si="18">DQ20*DR20/100</f>
        <v>0.7</v>
      </c>
      <c r="DT20" s="108">
        <f>DS20*AUXILIAR!$B$61</f>
        <v>14000000</v>
      </c>
      <c r="DU20" s="48" t="s">
        <v>294</v>
      </c>
      <c r="DV20" s="48">
        <v>1490</v>
      </c>
      <c r="DW20" s="48">
        <v>1490</v>
      </c>
      <c r="DX20" s="48">
        <v>1</v>
      </c>
      <c r="DY20" s="212">
        <v>30</v>
      </c>
      <c r="DZ20" s="49">
        <f t="shared" si="8"/>
        <v>0.3</v>
      </c>
      <c r="EA20" s="108">
        <f>DZ20*AUXILIAR!$B$61</f>
        <v>6000000</v>
      </c>
      <c r="EB20" s="51"/>
      <c r="EC20" s="51"/>
      <c r="ED20" s="51"/>
      <c r="EE20" s="51"/>
      <c r="EF20" s="50"/>
      <c r="EG20" s="50"/>
      <c r="EH20" s="125"/>
      <c r="EI20" s="5"/>
      <c r="EJ20" s="149"/>
      <c r="EK20" s="157"/>
      <c r="EL20" s="5"/>
      <c r="EM20" s="5"/>
      <c r="EN20" s="5"/>
      <c r="EO20" s="5"/>
      <c r="EP20" s="98"/>
      <c r="EQ20" s="98"/>
      <c r="ER20" s="5"/>
      <c r="ES20" s="5"/>
      <c r="ET20" s="5"/>
      <c r="EU20" s="5"/>
      <c r="EV20" s="5"/>
      <c r="EW20" s="98"/>
      <c r="EX20" s="98"/>
      <c r="EY20" s="5"/>
      <c r="EZ20" s="5"/>
      <c r="FA20" s="5"/>
      <c r="FB20" s="5"/>
      <c r="FC20" s="5"/>
      <c r="FD20" s="98"/>
      <c r="FE20" s="98"/>
      <c r="FF20" s="5"/>
      <c r="FG20" s="5"/>
      <c r="FH20" s="5"/>
      <c r="FI20" s="5"/>
      <c r="FJ20" s="5"/>
      <c r="FK20" s="98"/>
      <c r="FL20" s="98"/>
      <c r="FM20" s="5"/>
      <c r="FN20" s="5"/>
      <c r="FO20" s="5"/>
      <c r="FP20" s="5"/>
      <c r="FQ20" s="5"/>
      <c r="FR20" s="98"/>
      <c r="FS20" s="98"/>
      <c r="FT20" s="5"/>
      <c r="FU20" s="5"/>
      <c r="FV20" s="5"/>
      <c r="FW20" s="5"/>
      <c r="FX20" s="5"/>
      <c r="FY20" s="98"/>
      <c r="FZ20" s="98"/>
      <c r="GA20" s="5"/>
      <c r="GB20" s="149"/>
      <c r="GC20" s="157"/>
      <c r="GD20" s="5"/>
      <c r="GE20" s="5"/>
      <c r="GF20" s="5"/>
      <c r="GG20" s="5"/>
      <c r="GH20" s="98"/>
      <c r="GI20" s="98"/>
      <c r="GJ20" s="5"/>
      <c r="GK20" s="5"/>
      <c r="GL20" s="5"/>
      <c r="GM20" s="5"/>
      <c r="GN20" s="5"/>
      <c r="GO20" s="98"/>
      <c r="GP20" s="98"/>
      <c r="GQ20" s="5"/>
      <c r="GR20" s="5"/>
      <c r="GS20" s="5"/>
      <c r="GT20" s="5"/>
      <c r="GU20" s="5"/>
      <c r="GV20" s="98"/>
      <c r="GW20" s="98"/>
      <c r="GX20" s="51"/>
      <c r="GY20" s="51"/>
      <c r="GZ20" s="51"/>
      <c r="HA20" s="50"/>
      <c r="HB20" s="51"/>
      <c r="HC20" s="92"/>
      <c r="HD20" s="124"/>
      <c r="HE20" s="51"/>
      <c r="HF20" s="51"/>
      <c r="HG20" s="51"/>
      <c r="HH20" s="50"/>
      <c r="HI20" s="51"/>
      <c r="HJ20" s="92"/>
      <c r="HK20" s="124"/>
      <c r="HL20" s="5"/>
      <c r="HM20" s="5"/>
      <c r="HN20" s="5"/>
      <c r="HO20" s="5"/>
      <c r="HP20" s="5"/>
      <c r="HQ20" s="98"/>
      <c r="HR20" s="98"/>
      <c r="HS20" s="5"/>
      <c r="HT20" s="149"/>
      <c r="HU20" s="157"/>
      <c r="HV20" s="5"/>
      <c r="HW20" s="5"/>
      <c r="HX20" s="5"/>
      <c r="HY20" s="5"/>
      <c r="HZ20" s="98"/>
      <c r="IA20" s="98"/>
      <c r="IB20" s="5"/>
      <c r="IC20" s="5"/>
      <c r="ID20" s="5"/>
      <c r="IE20" s="5"/>
      <c r="IF20" s="5"/>
      <c r="IG20" s="98"/>
      <c r="IH20" s="98"/>
      <c r="II20" s="5"/>
      <c r="IJ20" s="5"/>
      <c r="IK20" s="5"/>
      <c r="IL20" s="5"/>
      <c r="IM20" s="5"/>
      <c r="IN20" s="98"/>
      <c r="IO20" s="98"/>
      <c r="IP20" s="5"/>
      <c r="IQ20" s="5"/>
      <c r="IR20" s="5"/>
      <c r="IS20" s="5"/>
      <c r="IT20" s="5"/>
      <c r="IU20" s="98"/>
      <c r="IV20" s="98"/>
      <c r="IW20" s="5"/>
      <c r="IX20" s="5"/>
      <c r="IY20" s="5"/>
      <c r="IZ20" s="5"/>
      <c r="JA20" s="5"/>
      <c r="JB20" s="98"/>
      <c r="JC20" s="98"/>
      <c r="JD20" s="5"/>
      <c r="JE20" s="5"/>
      <c r="JF20" s="5"/>
      <c r="JG20" s="5"/>
      <c r="JH20" s="5"/>
      <c r="JI20" s="98"/>
      <c r="JJ20" s="98"/>
      <c r="JK20" s="114"/>
      <c r="JL20" s="160"/>
    </row>
    <row r="21" spans="1:272" ht="15" x14ac:dyDescent="0.2">
      <c r="A21" s="4" t="s">
        <v>15</v>
      </c>
      <c r="B21" s="131"/>
      <c r="C21" s="8">
        <v>1</v>
      </c>
      <c r="D21" s="97"/>
      <c r="E21" s="75" t="s">
        <v>219</v>
      </c>
      <c r="F21" s="93" t="s">
        <v>104</v>
      </c>
      <c r="G21" s="5" t="s">
        <v>191</v>
      </c>
      <c r="H21" s="149"/>
      <c r="I21" s="157"/>
      <c r="J21" s="5"/>
      <c r="K21" s="5"/>
      <c r="L21" s="5"/>
      <c r="M21" s="5"/>
      <c r="N21" s="98"/>
      <c r="O21" s="98"/>
      <c r="P21" s="5"/>
      <c r="Q21" s="5"/>
      <c r="R21" s="5"/>
      <c r="S21" s="5"/>
      <c r="T21" s="5"/>
      <c r="U21" s="98"/>
      <c r="V21" s="98"/>
      <c r="W21" s="5"/>
      <c r="X21" s="5"/>
      <c r="Y21" s="5"/>
      <c r="Z21" s="5"/>
      <c r="AA21" s="5"/>
      <c r="AB21" s="98"/>
      <c r="AC21" s="98"/>
      <c r="AD21" s="5"/>
      <c r="AE21" s="5"/>
      <c r="AF21" s="5"/>
      <c r="AG21" s="5"/>
      <c r="AH21" s="5"/>
      <c r="AI21" s="98"/>
      <c r="AJ21" s="98"/>
      <c r="AK21" s="5"/>
      <c r="AL21" s="5"/>
      <c r="AM21" s="5"/>
      <c r="AN21" s="5"/>
      <c r="AO21" s="5"/>
      <c r="AP21" s="98"/>
      <c r="AQ21" s="98"/>
      <c r="AR21" s="5"/>
      <c r="AS21" s="5"/>
      <c r="AT21" s="5"/>
      <c r="AU21" s="5"/>
      <c r="AV21" s="5"/>
      <c r="AW21" s="98"/>
      <c r="AX21" s="98"/>
      <c r="AY21" s="5"/>
      <c r="AZ21" s="149"/>
      <c r="BA21" s="157"/>
      <c r="BB21" s="5"/>
      <c r="BC21" s="5"/>
      <c r="BD21" s="5"/>
      <c r="BE21" s="5"/>
      <c r="BF21" s="98"/>
      <c r="BG21" s="98"/>
      <c r="BH21" s="5"/>
      <c r="BI21" s="5"/>
      <c r="BJ21" s="5"/>
      <c r="BK21" s="5"/>
      <c r="BL21" s="5"/>
      <c r="BM21" s="98"/>
      <c r="BN21" s="98"/>
      <c r="BO21" s="5"/>
      <c r="BP21" s="5"/>
      <c r="BQ21" s="5"/>
      <c r="BR21" s="5"/>
      <c r="BS21" s="5"/>
      <c r="BT21" s="98"/>
      <c r="BU21" s="98"/>
      <c r="BV21" s="5"/>
      <c r="BW21" s="5"/>
      <c r="BX21" s="5"/>
      <c r="BY21" s="5"/>
      <c r="BZ21" s="5"/>
      <c r="CA21" s="98"/>
      <c r="CB21" s="98"/>
      <c r="CC21" s="5"/>
      <c r="CD21" s="5"/>
      <c r="CE21" s="5"/>
      <c r="CF21" s="5"/>
      <c r="CG21" s="5"/>
      <c r="CH21" s="98"/>
      <c r="CI21" s="98"/>
      <c r="CJ21" s="5"/>
      <c r="CK21" s="5"/>
      <c r="CL21" s="5"/>
      <c r="CM21" s="5"/>
      <c r="CN21" s="5"/>
      <c r="CO21" s="98"/>
      <c r="CP21" s="98"/>
      <c r="CQ21" s="5"/>
      <c r="CR21" s="149"/>
      <c r="CS21" s="157"/>
      <c r="CT21" s="5"/>
      <c r="CU21" s="5"/>
      <c r="CV21" s="5"/>
      <c r="CW21" s="5"/>
      <c r="CX21" s="98"/>
      <c r="CY21" s="98"/>
      <c r="CZ21" s="5"/>
      <c r="DA21" s="5"/>
      <c r="DB21" s="5"/>
      <c r="DC21" s="5"/>
      <c r="DD21" s="5"/>
      <c r="DE21" s="98"/>
      <c r="DF21" s="98"/>
      <c r="DG21" s="48" t="s">
        <v>293</v>
      </c>
      <c r="DH21" s="48">
        <v>1483</v>
      </c>
      <c r="DI21" s="48">
        <v>1483</v>
      </c>
      <c r="DJ21" s="48">
        <v>1</v>
      </c>
      <c r="DK21" s="212">
        <v>50</v>
      </c>
      <c r="DL21" s="49">
        <f t="shared" si="13"/>
        <v>0.5</v>
      </c>
      <c r="DM21" s="108">
        <f>DL21*AUXILIAR!$B$58</f>
        <v>5000000</v>
      </c>
      <c r="DN21" s="48" t="s">
        <v>323</v>
      </c>
      <c r="DO21" s="48">
        <v>1374</v>
      </c>
      <c r="DP21" s="48">
        <v>1374</v>
      </c>
      <c r="DQ21" s="48">
        <v>1</v>
      </c>
      <c r="DR21" s="212">
        <v>100</v>
      </c>
      <c r="DS21" s="49">
        <f t="shared" si="18"/>
        <v>1</v>
      </c>
      <c r="DT21" s="108">
        <f>DS21*AUXILIAR!$B$58</f>
        <v>10000000</v>
      </c>
      <c r="DU21" s="48" t="s">
        <v>324</v>
      </c>
      <c r="DV21" s="48">
        <v>1402</v>
      </c>
      <c r="DW21" s="48">
        <v>1402</v>
      </c>
      <c r="DX21" s="48">
        <v>1</v>
      </c>
      <c r="DY21" s="212">
        <v>20</v>
      </c>
      <c r="DZ21" s="49">
        <f t="shared" si="8"/>
        <v>0.2</v>
      </c>
      <c r="EA21" s="108">
        <f>DZ21*AUXILIAR!$B$58</f>
        <v>2000000</v>
      </c>
      <c r="EB21" s="51"/>
      <c r="EC21" s="51"/>
      <c r="ED21" s="51"/>
      <c r="EE21" s="51"/>
      <c r="EF21" s="50"/>
      <c r="EG21" s="50"/>
      <c r="EH21" s="125"/>
      <c r="EI21" s="5"/>
      <c r="EJ21" s="149"/>
      <c r="EK21" s="157"/>
      <c r="EL21" s="5"/>
      <c r="EM21" s="5"/>
      <c r="EN21" s="5"/>
      <c r="EO21" s="5"/>
      <c r="EP21" s="98"/>
      <c r="EQ21" s="98"/>
      <c r="ER21" s="5"/>
      <c r="ES21" s="5"/>
      <c r="ET21" s="5"/>
      <c r="EU21" s="5"/>
      <c r="EV21" s="5"/>
      <c r="EW21" s="98"/>
      <c r="EX21" s="98"/>
      <c r="EY21" s="5"/>
      <c r="EZ21" s="5"/>
      <c r="FA21" s="5"/>
      <c r="FB21" s="5"/>
      <c r="FC21" s="5"/>
      <c r="FD21" s="98"/>
      <c r="FE21" s="98"/>
      <c r="FF21" s="5"/>
      <c r="FG21" s="5"/>
      <c r="FH21" s="5"/>
      <c r="FI21" s="5"/>
      <c r="FJ21" s="5"/>
      <c r="FK21" s="98"/>
      <c r="FL21" s="98"/>
      <c r="FM21" s="5"/>
      <c r="FN21" s="5"/>
      <c r="FO21" s="5"/>
      <c r="FP21" s="5"/>
      <c r="FQ21" s="5"/>
      <c r="FR21" s="98"/>
      <c r="FS21" s="98"/>
      <c r="FT21" s="5"/>
      <c r="FU21" s="5"/>
      <c r="FV21" s="5"/>
      <c r="FW21" s="5"/>
      <c r="FX21" s="5"/>
      <c r="FY21" s="98"/>
      <c r="FZ21" s="98"/>
      <c r="GA21" s="5"/>
      <c r="GB21" s="149"/>
      <c r="GC21" s="157"/>
      <c r="GD21" s="5"/>
      <c r="GE21" s="5"/>
      <c r="GF21" s="5"/>
      <c r="GG21" s="5"/>
      <c r="GH21" s="98"/>
      <c r="GI21" s="98"/>
      <c r="GJ21" s="5"/>
      <c r="GK21" s="5"/>
      <c r="GL21" s="5"/>
      <c r="GM21" s="5"/>
      <c r="GN21" s="5"/>
      <c r="GO21" s="98"/>
      <c r="GP21" s="98"/>
      <c r="GQ21" s="5"/>
      <c r="GR21" s="5"/>
      <c r="GS21" s="5"/>
      <c r="GT21" s="5"/>
      <c r="GU21" s="5"/>
      <c r="GV21" s="98"/>
      <c r="GW21" s="98"/>
      <c r="GX21" s="51"/>
      <c r="GY21" s="51"/>
      <c r="GZ21" s="51"/>
      <c r="HA21" s="50"/>
      <c r="HB21" s="51"/>
      <c r="HC21" s="92"/>
      <c r="HD21" s="124"/>
      <c r="HE21" s="51"/>
      <c r="HF21" s="51"/>
      <c r="HG21" s="51"/>
      <c r="HH21" s="50"/>
      <c r="HI21" s="51"/>
      <c r="HJ21" s="92"/>
      <c r="HK21" s="124"/>
      <c r="HL21" s="5"/>
      <c r="HM21" s="5"/>
      <c r="HN21" s="5"/>
      <c r="HO21" s="5"/>
      <c r="HP21" s="5"/>
      <c r="HQ21" s="98"/>
      <c r="HR21" s="98"/>
      <c r="HS21" s="5"/>
      <c r="HT21" s="149"/>
      <c r="HU21" s="157"/>
      <c r="HV21" s="5"/>
      <c r="HW21" s="5"/>
      <c r="HX21" s="5"/>
      <c r="HY21" s="5"/>
      <c r="HZ21" s="98"/>
      <c r="IA21" s="98"/>
      <c r="IB21" s="5"/>
      <c r="IC21" s="5"/>
      <c r="ID21" s="5"/>
      <c r="IE21" s="5"/>
      <c r="IF21" s="5"/>
      <c r="IG21" s="98"/>
      <c r="IH21" s="98"/>
      <c r="II21" s="5"/>
      <c r="IJ21" s="5"/>
      <c r="IK21" s="5"/>
      <c r="IL21" s="5"/>
      <c r="IM21" s="5"/>
      <c r="IN21" s="98"/>
      <c r="IO21" s="98"/>
      <c r="IP21" s="5"/>
      <c r="IQ21" s="5"/>
      <c r="IR21" s="5"/>
      <c r="IS21" s="5"/>
      <c r="IT21" s="5"/>
      <c r="IU21" s="98"/>
      <c r="IV21" s="98"/>
      <c r="IW21" s="5"/>
      <c r="IX21" s="5"/>
      <c r="IY21" s="5"/>
      <c r="IZ21" s="5"/>
      <c r="JA21" s="5"/>
      <c r="JB21" s="98"/>
      <c r="JC21" s="98"/>
      <c r="JD21" s="5"/>
      <c r="JE21" s="5"/>
      <c r="JF21" s="5"/>
      <c r="JG21" s="5"/>
      <c r="JH21" s="5"/>
      <c r="JI21" s="98"/>
      <c r="JJ21" s="98"/>
      <c r="JK21" s="114"/>
      <c r="JL21" s="160"/>
    </row>
    <row r="22" spans="1:272" ht="15" x14ac:dyDescent="0.2">
      <c r="A22" s="4" t="s">
        <v>15</v>
      </c>
      <c r="B22" s="131"/>
      <c r="C22" s="8">
        <v>1</v>
      </c>
      <c r="D22" s="97"/>
      <c r="E22" s="75" t="s">
        <v>219</v>
      </c>
      <c r="F22" s="93" t="s">
        <v>104</v>
      </c>
      <c r="G22" s="5" t="s">
        <v>191</v>
      </c>
      <c r="H22" s="149"/>
      <c r="I22" s="157"/>
      <c r="J22" s="5"/>
      <c r="K22" s="5"/>
      <c r="L22" s="5"/>
      <c r="M22" s="5"/>
      <c r="N22" s="98"/>
      <c r="O22" s="98"/>
      <c r="P22" s="5"/>
      <c r="Q22" s="5"/>
      <c r="R22" s="5"/>
      <c r="S22" s="5"/>
      <c r="T22" s="5"/>
      <c r="U22" s="98"/>
      <c r="V22" s="98"/>
      <c r="W22" s="5"/>
      <c r="X22" s="5"/>
      <c r="Y22" s="5"/>
      <c r="Z22" s="5"/>
      <c r="AA22" s="5"/>
      <c r="AB22" s="98"/>
      <c r="AC22" s="98"/>
      <c r="AD22" s="5"/>
      <c r="AE22" s="5"/>
      <c r="AF22" s="5"/>
      <c r="AG22" s="5"/>
      <c r="AH22" s="5"/>
      <c r="AI22" s="98"/>
      <c r="AJ22" s="98"/>
      <c r="AK22" s="5"/>
      <c r="AL22" s="5"/>
      <c r="AM22" s="5"/>
      <c r="AN22" s="5"/>
      <c r="AO22" s="5"/>
      <c r="AP22" s="98"/>
      <c r="AQ22" s="98"/>
      <c r="AR22" s="5"/>
      <c r="AS22" s="5"/>
      <c r="AT22" s="5"/>
      <c r="AU22" s="5"/>
      <c r="AV22" s="5"/>
      <c r="AW22" s="98"/>
      <c r="AX22" s="98"/>
      <c r="AY22" s="5"/>
      <c r="AZ22" s="149"/>
      <c r="BA22" s="157"/>
      <c r="BB22" s="5"/>
      <c r="BC22" s="5"/>
      <c r="BD22" s="5"/>
      <c r="BE22" s="5"/>
      <c r="BF22" s="98"/>
      <c r="BG22" s="98"/>
      <c r="BH22" s="5"/>
      <c r="BI22" s="5"/>
      <c r="BJ22" s="5"/>
      <c r="BK22" s="5"/>
      <c r="BL22" s="5"/>
      <c r="BM22" s="98"/>
      <c r="BN22" s="98"/>
      <c r="BO22" s="5"/>
      <c r="BP22" s="5"/>
      <c r="BQ22" s="5"/>
      <c r="BR22" s="5"/>
      <c r="BS22" s="5"/>
      <c r="BT22" s="98"/>
      <c r="BU22" s="98"/>
      <c r="BV22" s="5"/>
      <c r="BW22" s="5"/>
      <c r="BX22" s="5"/>
      <c r="BY22" s="5"/>
      <c r="BZ22" s="5"/>
      <c r="CA22" s="98"/>
      <c r="CB22" s="98"/>
      <c r="CC22" s="5"/>
      <c r="CD22" s="5"/>
      <c r="CE22" s="5"/>
      <c r="CF22" s="5"/>
      <c r="CG22" s="5"/>
      <c r="CH22" s="98"/>
      <c r="CI22" s="98"/>
      <c r="CJ22" s="5"/>
      <c r="CK22" s="5"/>
      <c r="CL22" s="5"/>
      <c r="CM22" s="5"/>
      <c r="CN22" s="5"/>
      <c r="CO22" s="98"/>
      <c r="CP22" s="98"/>
      <c r="CQ22" s="5"/>
      <c r="CR22" s="149"/>
      <c r="CS22" s="157"/>
      <c r="CT22" s="5"/>
      <c r="CU22" s="5"/>
      <c r="CV22" s="5"/>
      <c r="CW22" s="5"/>
      <c r="CX22" s="98"/>
      <c r="CY22" s="98"/>
      <c r="CZ22" s="5"/>
      <c r="DA22" s="5"/>
      <c r="DB22" s="5"/>
      <c r="DC22" s="5"/>
      <c r="DD22" s="5"/>
      <c r="DE22" s="98"/>
      <c r="DF22" s="98"/>
      <c r="DG22" s="48" t="s">
        <v>294</v>
      </c>
      <c r="DH22" s="48">
        <v>1490</v>
      </c>
      <c r="DI22" s="48">
        <v>1490</v>
      </c>
      <c r="DJ22" s="48">
        <v>1</v>
      </c>
      <c r="DK22" s="212">
        <v>25</v>
      </c>
      <c r="DL22" s="49">
        <f t="shared" si="13"/>
        <v>0.25</v>
      </c>
      <c r="DM22" s="108">
        <f>DL22*AUXILIAR!$B$61</f>
        <v>5000000</v>
      </c>
      <c r="DN22" s="48" t="s">
        <v>324</v>
      </c>
      <c r="DO22" s="48">
        <v>1402</v>
      </c>
      <c r="DP22" s="48">
        <v>1402</v>
      </c>
      <c r="DQ22" s="48">
        <v>1</v>
      </c>
      <c r="DR22" s="212">
        <v>100</v>
      </c>
      <c r="DS22" s="49">
        <f t="shared" ref="DS22:DS24" si="19">DQ22*DR22/100</f>
        <v>1</v>
      </c>
      <c r="DT22" s="108">
        <f>DS22*AUXILIAR!$B$58</f>
        <v>10000000</v>
      </c>
      <c r="DU22" s="48" t="s">
        <v>319</v>
      </c>
      <c r="DV22" s="48">
        <v>1441</v>
      </c>
      <c r="DW22" s="48">
        <v>1441</v>
      </c>
      <c r="DX22" s="48">
        <v>1</v>
      </c>
      <c r="DY22" s="212">
        <v>20</v>
      </c>
      <c r="DZ22" s="49">
        <f t="shared" si="8"/>
        <v>0.2</v>
      </c>
      <c r="EA22" s="108">
        <f>DZ22*AUXILIAR!$B$57</f>
        <v>4000000</v>
      </c>
      <c r="EB22" s="51"/>
      <c r="EC22" s="51"/>
      <c r="ED22" s="51"/>
      <c r="EE22" s="51"/>
      <c r="EF22" s="50"/>
      <c r="EG22" s="50"/>
      <c r="EH22" s="125"/>
      <c r="EI22" s="5"/>
      <c r="EJ22" s="149"/>
      <c r="EK22" s="157"/>
      <c r="EL22" s="5"/>
      <c r="EM22" s="5"/>
      <c r="EN22" s="5"/>
      <c r="EO22" s="5"/>
      <c r="EP22" s="98"/>
      <c r="EQ22" s="98"/>
      <c r="ER22" s="5"/>
      <c r="ES22" s="5"/>
      <c r="ET22" s="5"/>
      <c r="EU22" s="5"/>
      <c r="EV22" s="5"/>
      <c r="EW22" s="98"/>
      <c r="EX22" s="98"/>
      <c r="EY22" s="5"/>
      <c r="EZ22" s="5"/>
      <c r="FA22" s="5"/>
      <c r="FB22" s="5"/>
      <c r="FC22" s="5"/>
      <c r="FD22" s="98"/>
      <c r="FE22" s="98"/>
      <c r="FF22" s="5"/>
      <c r="FG22" s="5"/>
      <c r="FH22" s="5"/>
      <c r="FI22" s="5"/>
      <c r="FJ22" s="5"/>
      <c r="FK22" s="98"/>
      <c r="FL22" s="98"/>
      <c r="FM22" s="5"/>
      <c r="FN22" s="5"/>
      <c r="FO22" s="5"/>
      <c r="FP22" s="5"/>
      <c r="FQ22" s="5"/>
      <c r="FR22" s="98"/>
      <c r="FS22" s="98"/>
      <c r="FT22" s="5"/>
      <c r="FU22" s="5"/>
      <c r="FV22" s="5"/>
      <c r="FW22" s="5"/>
      <c r="FX22" s="5"/>
      <c r="FY22" s="98"/>
      <c r="FZ22" s="98"/>
      <c r="GA22" s="5"/>
      <c r="GB22" s="149"/>
      <c r="GC22" s="157"/>
      <c r="GD22" s="5"/>
      <c r="GE22" s="5"/>
      <c r="GF22" s="5"/>
      <c r="GG22" s="5"/>
      <c r="GH22" s="98"/>
      <c r="GI22" s="98"/>
      <c r="GJ22" s="5"/>
      <c r="GK22" s="5"/>
      <c r="GL22" s="5"/>
      <c r="GM22" s="5"/>
      <c r="GN22" s="5"/>
      <c r="GO22" s="98"/>
      <c r="GP22" s="98"/>
      <c r="GQ22" s="5"/>
      <c r="GR22" s="5"/>
      <c r="GS22" s="5"/>
      <c r="GT22" s="5"/>
      <c r="GU22" s="5"/>
      <c r="GV22" s="98"/>
      <c r="GW22" s="98"/>
      <c r="GX22" s="51"/>
      <c r="GY22" s="51"/>
      <c r="GZ22" s="51"/>
      <c r="HA22" s="50"/>
      <c r="HB22" s="51"/>
      <c r="HC22" s="92"/>
      <c r="HD22" s="124"/>
      <c r="HE22" s="51"/>
      <c r="HF22" s="51"/>
      <c r="HG22" s="51"/>
      <c r="HH22" s="50"/>
      <c r="HI22" s="51"/>
      <c r="HJ22" s="92"/>
      <c r="HK22" s="124"/>
      <c r="HL22" s="5"/>
      <c r="HM22" s="5"/>
      <c r="HN22" s="5"/>
      <c r="HO22" s="5"/>
      <c r="HP22" s="5"/>
      <c r="HQ22" s="98"/>
      <c r="HR22" s="98"/>
      <c r="HS22" s="5"/>
      <c r="HT22" s="149"/>
      <c r="HU22" s="157"/>
      <c r="HV22" s="5"/>
      <c r="HW22" s="5"/>
      <c r="HX22" s="5"/>
      <c r="HY22" s="5"/>
      <c r="HZ22" s="98"/>
      <c r="IA22" s="98"/>
      <c r="IB22" s="5"/>
      <c r="IC22" s="5"/>
      <c r="ID22" s="5"/>
      <c r="IE22" s="5"/>
      <c r="IF22" s="5"/>
      <c r="IG22" s="98"/>
      <c r="IH22" s="98"/>
      <c r="II22" s="5"/>
      <c r="IJ22" s="5"/>
      <c r="IK22" s="5"/>
      <c r="IL22" s="5"/>
      <c r="IM22" s="5"/>
      <c r="IN22" s="98"/>
      <c r="IO22" s="98"/>
      <c r="IP22" s="5"/>
      <c r="IQ22" s="5"/>
      <c r="IR22" s="5"/>
      <c r="IS22" s="5"/>
      <c r="IT22" s="5"/>
      <c r="IU22" s="98"/>
      <c r="IV22" s="98"/>
      <c r="IW22" s="5"/>
      <c r="IX22" s="5"/>
      <c r="IY22" s="5"/>
      <c r="IZ22" s="5"/>
      <c r="JA22" s="5"/>
      <c r="JB22" s="98"/>
      <c r="JC22" s="98"/>
      <c r="JD22" s="5"/>
      <c r="JE22" s="5"/>
      <c r="JF22" s="5"/>
      <c r="JG22" s="5"/>
      <c r="JH22" s="5"/>
      <c r="JI22" s="98"/>
      <c r="JJ22" s="98"/>
      <c r="JK22" s="114"/>
      <c r="JL22" s="160"/>
    </row>
    <row r="23" spans="1:272" ht="15" x14ac:dyDescent="0.2">
      <c r="A23" s="4" t="s">
        <v>15</v>
      </c>
      <c r="B23" s="131"/>
      <c r="C23" s="8">
        <v>1</v>
      </c>
      <c r="D23" s="97"/>
      <c r="E23" s="75" t="s">
        <v>219</v>
      </c>
      <c r="F23" s="93" t="s">
        <v>104</v>
      </c>
      <c r="G23" s="5" t="s">
        <v>191</v>
      </c>
      <c r="H23" s="149"/>
      <c r="I23" s="157"/>
      <c r="J23" s="5"/>
      <c r="K23" s="5"/>
      <c r="L23" s="5"/>
      <c r="M23" s="5"/>
      <c r="N23" s="98"/>
      <c r="O23" s="98"/>
      <c r="P23" s="5"/>
      <c r="Q23" s="5"/>
      <c r="R23" s="5"/>
      <c r="S23" s="5"/>
      <c r="T23" s="5"/>
      <c r="U23" s="98"/>
      <c r="V23" s="98"/>
      <c r="W23" s="5"/>
      <c r="X23" s="5"/>
      <c r="Y23" s="5"/>
      <c r="Z23" s="5"/>
      <c r="AA23" s="5"/>
      <c r="AB23" s="98"/>
      <c r="AC23" s="98"/>
      <c r="AD23" s="5"/>
      <c r="AE23" s="5"/>
      <c r="AF23" s="5"/>
      <c r="AG23" s="5"/>
      <c r="AH23" s="5"/>
      <c r="AI23" s="98"/>
      <c r="AJ23" s="98"/>
      <c r="AK23" s="5"/>
      <c r="AL23" s="5"/>
      <c r="AM23" s="5"/>
      <c r="AN23" s="5"/>
      <c r="AO23" s="5"/>
      <c r="AP23" s="98"/>
      <c r="AQ23" s="98"/>
      <c r="AR23" s="5"/>
      <c r="AS23" s="5"/>
      <c r="AT23" s="5"/>
      <c r="AU23" s="5"/>
      <c r="AV23" s="5"/>
      <c r="AW23" s="98"/>
      <c r="AX23" s="98"/>
      <c r="AY23" s="5"/>
      <c r="AZ23" s="149"/>
      <c r="BA23" s="157"/>
      <c r="BB23" s="5"/>
      <c r="BC23" s="5"/>
      <c r="BD23" s="5"/>
      <c r="BE23" s="5"/>
      <c r="BF23" s="98"/>
      <c r="BG23" s="98"/>
      <c r="BH23" s="5"/>
      <c r="BI23" s="5"/>
      <c r="BJ23" s="5"/>
      <c r="BK23" s="5"/>
      <c r="BL23" s="5"/>
      <c r="BM23" s="98"/>
      <c r="BN23" s="98"/>
      <c r="BO23" s="5"/>
      <c r="BP23" s="5"/>
      <c r="BQ23" s="5"/>
      <c r="BR23" s="5"/>
      <c r="BS23" s="5"/>
      <c r="BT23" s="98"/>
      <c r="BU23" s="98"/>
      <c r="BV23" s="5"/>
      <c r="BW23" s="5"/>
      <c r="BX23" s="5"/>
      <c r="BY23" s="5"/>
      <c r="BZ23" s="5"/>
      <c r="CA23" s="98"/>
      <c r="CB23" s="98"/>
      <c r="CC23" s="5"/>
      <c r="CD23" s="5"/>
      <c r="CE23" s="5"/>
      <c r="CF23" s="5"/>
      <c r="CG23" s="5"/>
      <c r="CH23" s="98"/>
      <c r="CI23" s="98"/>
      <c r="CJ23" s="5"/>
      <c r="CK23" s="5"/>
      <c r="CL23" s="5"/>
      <c r="CM23" s="5"/>
      <c r="CN23" s="5"/>
      <c r="CO23" s="98"/>
      <c r="CP23" s="98"/>
      <c r="CQ23" s="5"/>
      <c r="CR23" s="149"/>
      <c r="CS23" s="157"/>
      <c r="CT23" s="5"/>
      <c r="CU23" s="5"/>
      <c r="CV23" s="5"/>
      <c r="CW23" s="5"/>
      <c r="CX23" s="98"/>
      <c r="CY23" s="98"/>
      <c r="CZ23" s="5"/>
      <c r="DA23" s="5"/>
      <c r="DB23" s="5"/>
      <c r="DC23" s="5"/>
      <c r="DD23" s="5"/>
      <c r="DE23" s="98"/>
      <c r="DF23" s="98"/>
      <c r="DG23" s="48" t="s">
        <v>319</v>
      </c>
      <c r="DH23" s="48">
        <v>1441</v>
      </c>
      <c r="DI23" s="48">
        <v>1441</v>
      </c>
      <c r="DJ23" s="48">
        <v>1</v>
      </c>
      <c r="DK23" s="212">
        <v>10</v>
      </c>
      <c r="DL23" s="49">
        <f t="shared" si="13"/>
        <v>0.1</v>
      </c>
      <c r="DM23" s="108">
        <f>DL23*AUXILIAR!$B$57</f>
        <v>2000000</v>
      </c>
      <c r="DN23" s="48" t="s">
        <v>319</v>
      </c>
      <c r="DO23" s="48">
        <v>1441</v>
      </c>
      <c r="DP23" s="48">
        <v>1441</v>
      </c>
      <c r="DQ23" s="48">
        <v>1</v>
      </c>
      <c r="DR23" s="212">
        <v>80</v>
      </c>
      <c r="DS23" s="49">
        <f t="shared" si="19"/>
        <v>0.8</v>
      </c>
      <c r="DT23" s="108">
        <f>DS23*AUXILIAR!$B$57</f>
        <v>16000000</v>
      </c>
      <c r="DU23" s="48" t="s">
        <v>325</v>
      </c>
      <c r="DV23" s="48">
        <v>1493</v>
      </c>
      <c r="DW23" s="48">
        <v>1493</v>
      </c>
      <c r="DX23" s="48">
        <v>1</v>
      </c>
      <c r="DY23" s="212">
        <v>20</v>
      </c>
      <c r="DZ23" s="49">
        <f t="shared" si="8"/>
        <v>0.2</v>
      </c>
      <c r="EA23" s="108">
        <f>DZ23*AUXILIAR!$B$57</f>
        <v>4000000</v>
      </c>
      <c r="EB23" s="51"/>
      <c r="EC23" s="51"/>
      <c r="ED23" s="51"/>
      <c r="EE23" s="51"/>
      <c r="EF23" s="50"/>
      <c r="EG23" s="50"/>
      <c r="EH23" s="125"/>
      <c r="EI23" s="5"/>
      <c r="EJ23" s="149"/>
      <c r="EK23" s="157"/>
      <c r="EL23" s="5"/>
      <c r="EM23" s="5"/>
      <c r="EN23" s="5"/>
      <c r="EO23" s="5"/>
      <c r="EP23" s="98"/>
      <c r="EQ23" s="98"/>
      <c r="ER23" s="5"/>
      <c r="ES23" s="5"/>
      <c r="ET23" s="5"/>
      <c r="EU23" s="5"/>
      <c r="EV23" s="5"/>
      <c r="EW23" s="98"/>
      <c r="EX23" s="98"/>
      <c r="EY23" s="5"/>
      <c r="EZ23" s="5"/>
      <c r="FA23" s="5"/>
      <c r="FB23" s="5"/>
      <c r="FC23" s="5"/>
      <c r="FD23" s="98"/>
      <c r="FE23" s="98"/>
      <c r="FF23" s="5"/>
      <c r="FG23" s="5"/>
      <c r="FH23" s="5"/>
      <c r="FI23" s="5"/>
      <c r="FJ23" s="5"/>
      <c r="FK23" s="98"/>
      <c r="FL23" s="98"/>
      <c r="FM23" s="5"/>
      <c r="FN23" s="5"/>
      <c r="FO23" s="5"/>
      <c r="FP23" s="5"/>
      <c r="FQ23" s="5"/>
      <c r="FR23" s="98"/>
      <c r="FS23" s="98"/>
      <c r="FT23" s="5"/>
      <c r="FU23" s="5"/>
      <c r="FV23" s="5"/>
      <c r="FW23" s="5"/>
      <c r="FX23" s="5"/>
      <c r="FY23" s="98"/>
      <c r="FZ23" s="98"/>
      <c r="GA23" s="5"/>
      <c r="GB23" s="149"/>
      <c r="GC23" s="157"/>
      <c r="GD23" s="5"/>
      <c r="GE23" s="5"/>
      <c r="GF23" s="5"/>
      <c r="GG23" s="5"/>
      <c r="GH23" s="98"/>
      <c r="GI23" s="98"/>
      <c r="GJ23" s="5"/>
      <c r="GK23" s="5"/>
      <c r="GL23" s="5"/>
      <c r="GM23" s="5"/>
      <c r="GN23" s="5"/>
      <c r="GO23" s="98"/>
      <c r="GP23" s="98"/>
      <c r="GQ23" s="5"/>
      <c r="GR23" s="5"/>
      <c r="GS23" s="5"/>
      <c r="GT23" s="5"/>
      <c r="GU23" s="5"/>
      <c r="GV23" s="98"/>
      <c r="GW23" s="98"/>
      <c r="GX23" s="51"/>
      <c r="GY23" s="51"/>
      <c r="GZ23" s="51"/>
      <c r="HA23" s="50"/>
      <c r="HB23" s="51"/>
      <c r="HC23" s="92"/>
      <c r="HD23" s="124"/>
      <c r="HE23" s="51"/>
      <c r="HF23" s="51"/>
      <c r="HG23" s="51"/>
      <c r="HH23" s="50"/>
      <c r="HI23" s="51"/>
      <c r="HJ23" s="92"/>
      <c r="HK23" s="124"/>
      <c r="HL23" s="5"/>
      <c r="HM23" s="5"/>
      <c r="HN23" s="5"/>
      <c r="HO23" s="5"/>
      <c r="HP23" s="5"/>
      <c r="HQ23" s="98"/>
      <c r="HR23" s="98"/>
      <c r="HS23" s="5"/>
      <c r="HT23" s="149"/>
      <c r="HU23" s="157"/>
      <c r="HV23" s="5"/>
      <c r="HW23" s="5"/>
      <c r="HX23" s="5"/>
      <c r="HY23" s="5"/>
      <c r="HZ23" s="98"/>
      <c r="IA23" s="98"/>
      <c r="IB23" s="5"/>
      <c r="IC23" s="5"/>
      <c r="ID23" s="5"/>
      <c r="IE23" s="5"/>
      <c r="IF23" s="5"/>
      <c r="IG23" s="98"/>
      <c r="IH23" s="98"/>
      <c r="II23" s="5"/>
      <c r="IJ23" s="5"/>
      <c r="IK23" s="5"/>
      <c r="IL23" s="5"/>
      <c r="IM23" s="5"/>
      <c r="IN23" s="98"/>
      <c r="IO23" s="98"/>
      <c r="IP23" s="5"/>
      <c r="IQ23" s="5"/>
      <c r="IR23" s="5"/>
      <c r="IS23" s="5"/>
      <c r="IT23" s="5"/>
      <c r="IU23" s="98"/>
      <c r="IV23" s="98"/>
      <c r="IW23" s="5"/>
      <c r="IX23" s="5"/>
      <c r="IY23" s="5"/>
      <c r="IZ23" s="5"/>
      <c r="JA23" s="5"/>
      <c r="JB23" s="98"/>
      <c r="JC23" s="98"/>
      <c r="JD23" s="5"/>
      <c r="JE23" s="5"/>
      <c r="JF23" s="5"/>
      <c r="JG23" s="5"/>
      <c r="JH23" s="5"/>
      <c r="JI23" s="98"/>
      <c r="JJ23" s="98"/>
      <c r="JK23" s="114"/>
      <c r="JL23" s="160"/>
    </row>
    <row r="24" spans="1:272" ht="15" x14ac:dyDescent="0.2">
      <c r="A24" s="4" t="s">
        <v>15</v>
      </c>
      <c r="B24" s="131"/>
      <c r="C24" s="8">
        <v>1</v>
      </c>
      <c r="D24" s="97"/>
      <c r="E24" s="75" t="s">
        <v>219</v>
      </c>
      <c r="F24" s="93" t="s">
        <v>104</v>
      </c>
      <c r="G24" s="5" t="s">
        <v>191</v>
      </c>
      <c r="H24" s="149"/>
      <c r="I24" s="157"/>
      <c r="J24" s="5"/>
      <c r="K24" s="5"/>
      <c r="L24" s="5"/>
      <c r="M24" s="5"/>
      <c r="N24" s="98"/>
      <c r="O24" s="98"/>
      <c r="P24" s="5"/>
      <c r="Q24" s="5"/>
      <c r="R24" s="5"/>
      <c r="S24" s="5"/>
      <c r="T24" s="5"/>
      <c r="U24" s="98"/>
      <c r="V24" s="98"/>
      <c r="W24" s="5"/>
      <c r="X24" s="5"/>
      <c r="Y24" s="5"/>
      <c r="Z24" s="5"/>
      <c r="AA24" s="5"/>
      <c r="AB24" s="98"/>
      <c r="AC24" s="98"/>
      <c r="AD24" s="5"/>
      <c r="AE24" s="5"/>
      <c r="AF24" s="5"/>
      <c r="AG24" s="5"/>
      <c r="AH24" s="5"/>
      <c r="AI24" s="98"/>
      <c r="AJ24" s="98"/>
      <c r="AK24" s="5"/>
      <c r="AL24" s="5"/>
      <c r="AM24" s="5"/>
      <c r="AN24" s="5"/>
      <c r="AO24" s="5"/>
      <c r="AP24" s="98"/>
      <c r="AQ24" s="98"/>
      <c r="AR24" s="5"/>
      <c r="AS24" s="5"/>
      <c r="AT24" s="5"/>
      <c r="AU24" s="5"/>
      <c r="AV24" s="5"/>
      <c r="AW24" s="98"/>
      <c r="AX24" s="98"/>
      <c r="AY24" s="5"/>
      <c r="AZ24" s="149"/>
      <c r="BA24" s="157"/>
      <c r="BB24" s="5"/>
      <c r="BC24" s="5"/>
      <c r="BD24" s="5"/>
      <c r="BE24" s="5"/>
      <c r="BF24" s="98"/>
      <c r="BG24" s="98"/>
      <c r="BH24" s="5"/>
      <c r="BI24" s="5"/>
      <c r="BJ24" s="5"/>
      <c r="BK24" s="5"/>
      <c r="BL24" s="5"/>
      <c r="BM24" s="98"/>
      <c r="BN24" s="98"/>
      <c r="BO24" s="5"/>
      <c r="BP24" s="5"/>
      <c r="BQ24" s="5"/>
      <c r="BR24" s="5"/>
      <c r="BS24" s="5"/>
      <c r="BT24" s="98"/>
      <c r="BU24" s="98"/>
      <c r="BV24" s="5"/>
      <c r="BW24" s="5"/>
      <c r="BX24" s="5"/>
      <c r="BY24" s="5"/>
      <c r="BZ24" s="5"/>
      <c r="CA24" s="98"/>
      <c r="CB24" s="98"/>
      <c r="CC24" s="5"/>
      <c r="CD24" s="5"/>
      <c r="CE24" s="5"/>
      <c r="CF24" s="5"/>
      <c r="CG24" s="5"/>
      <c r="CH24" s="98"/>
      <c r="CI24" s="98"/>
      <c r="CJ24" s="5"/>
      <c r="CK24" s="5"/>
      <c r="CL24" s="5"/>
      <c r="CM24" s="5"/>
      <c r="CN24" s="5"/>
      <c r="CO24" s="98"/>
      <c r="CP24" s="98"/>
      <c r="CQ24" s="5"/>
      <c r="CR24" s="149"/>
      <c r="CS24" s="157"/>
      <c r="CT24" s="5"/>
      <c r="CU24" s="5"/>
      <c r="CV24" s="5"/>
      <c r="CW24" s="5"/>
      <c r="CX24" s="98"/>
      <c r="CY24" s="98"/>
      <c r="CZ24" s="5"/>
      <c r="DA24" s="5"/>
      <c r="DB24" s="5"/>
      <c r="DC24" s="5"/>
      <c r="DD24" s="5"/>
      <c r="DE24" s="98"/>
      <c r="DF24" s="98"/>
      <c r="DG24" s="5"/>
      <c r="DH24" s="5"/>
      <c r="DI24" s="5"/>
      <c r="DJ24" s="5"/>
      <c r="DK24" s="5"/>
      <c r="DL24" s="98"/>
      <c r="DM24" s="98"/>
      <c r="DN24" s="48" t="s">
        <v>325</v>
      </c>
      <c r="DO24" s="48">
        <v>1493</v>
      </c>
      <c r="DP24" s="48">
        <v>1493</v>
      </c>
      <c r="DQ24" s="48">
        <v>1</v>
      </c>
      <c r="DR24" s="212">
        <v>80</v>
      </c>
      <c r="DS24" s="49">
        <f t="shared" si="19"/>
        <v>0.8</v>
      </c>
      <c r="DT24" s="108">
        <f>DS24*AUXILIAR!$B$57</f>
        <v>16000000</v>
      </c>
      <c r="DU24" s="51"/>
      <c r="DV24" s="51"/>
      <c r="DW24" s="51"/>
      <c r="DX24" s="51"/>
      <c r="DY24" s="214"/>
      <c r="DZ24" s="50"/>
      <c r="EA24" s="125"/>
      <c r="EB24" s="51"/>
      <c r="EC24" s="51"/>
      <c r="ED24" s="51"/>
      <c r="EE24" s="51"/>
      <c r="EF24" s="50"/>
      <c r="EG24" s="50"/>
      <c r="EH24" s="125"/>
      <c r="EI24" s="5"/>
      <c r="EJ24" s="149"/>
      <c r="EK24" s="157"/>
      <c r="EL24" s="5"/>
      <c r="EM24" s="5"/>
      <c r="EN24" s="5"/>
      <c r="EO24" s="5"/>
      <c r="EP24" s="98"/>
      <c r="EQ24" s="98"/>
      <c r="ER24" s="5"/>
      <c r="ES24" s="5"/>
      <c r="ET24" s="5"/>
      <c r="EU24" s="5"/>
      <c r="EV24" s="5"/>
      <c r="EW24" s="98"/>
      <c r="EX24" s="98"/>
      <c r="EY24" s="5"/>
      <c r="EZ24" s="5"/>
      <c r="FA24" s="5"/>
      <c r="FB24" s="5"/>
      <c r="FC24" s="5"/>
      <c r="FD24" s="98"/>
      <c r="FE24" s="98"/>
      <c r="FF24" s="5"/>
      <c r="FG24" s="5"/>
      <c r="FH24" s="5"/>
      <c r="FI24" s="5"/>
      <c r="FJ24" s="5"/>
      <c r="FK24" s="98"/>
      <c r="FL24" s="98"/>
      <c r="FM24" s="5"/>
      <c r="FN24" s="5"/>
      <c r="FO24" s="5"/>
      <c r="FP24" s="5"/>
      <c r="FQ24" s="5"/>
      <c r="FR24" s="98"/>
      <c r="FS24" s="98"/>
      <c r="FT24" s="5"/>
      <c r="FU24" s="5"/>
      <c r="FV24" s="5"/>
      <c r="FW24" s="5"/>
      <c r="FX24" s="5"/>
      <c r="FY24" s="98"/>
      <c r="FZ24" s="98"/>
      <c r="GA24" s="5"/>
      <c r="GB24" s="149"/>
      <c r="GC24" s="157"/>
      <c r="GD24" s="5"/>
      <c r="GE24" s="5"/>
      <c r="GF24" s="5"/>
      <c r="GG24" s="5"/>
      <c r="GH24" s="98"/>
      <c r="GI24" s="98"/>
      <c r="GJ24" s="5"/>
      <c r="GK24" s="5"/>
      <c r="GL24" s="5"/>
      <c r="GM24" s="5"/>
      <c r="GN24" s="5"/>
      <c r="GO24" s="98"/>
      <c r="GP24" s="98"/>
      <c r="GQ24" s="5"/>
      <c r="GR24" s="5"/>
      <c r="GS24" s="5"/>
      <c r="GT24" s="5"/>
      <c r="GU24" s="5"/>
      <c r="GV24" s="98"/>
      <c r="GW24" s="98"/>
      <c r="GX24" s="51"/>
      <c r="GY24" s="51"/>
      <c r="GZ24" s="51"/>
      <c r="HA24" s="50"/>
      <c r="HB24" s="51"/>
      <c r="HC24" s="92"/>
      <c r="HD24" s="124"/>
      <c r="HE24" s="51"/>
      <c r="HF24" s="51"/>
      <c r="HG24" s="51"/>
      <c r="HH24" s="50"/>
      <c r="HI24" s="51"/>
      <c r="HJ24" s="92"/>
      <c r="HK24" s="124"/>
      <c r="HL24" s="5"/>
      <c r="HM24" s="5"/>
      <c r="HN24" s="5"/>
      <c r="HO24" s="5"/>
      <c r="HP24" s="5"/>
      <c r="HQ24" s="98"/>
      <c r="HR24" s="98"/>
      <c r="HS24" s="5"/>
      <c r="HT24" s="149"/>
      <c r="HU24" s="157"/>
      <c r="HV24" s="5"/>
      <c r="HW24" s="5"/>
      <c r="HX24" s="5"/>
      <c r="HY24" s="5"/>
      <c r="HZ24" s="98"/>
      <c r="IA24" s="98"/>
      <c r="IB24" s="5"/>
      <c r="IC24" s="5"/>
      <c r="ID24" s="5"/>
      <c r="IE24" s="5"/>
      <c r="IF24" s="5"/>
      <c r="IG24" s="98"/>
      <c r="IH24" s="98"/>
      <c r="II24" s="5"/>
      <c r="IJ24" s="5"/>
      <c r="IK24" s="5"/>
      <c r="IL24" s="5"/>
      <c r="IM24" s="5"/>
      <c r="IN24" s="98"/>
      <c r="IO24" s="98"/>
      <c r="IP24" s="5"/>
      <c r="IQ24" s="5"/>
      <c r="IR24" s="5"/>
      <c r="IS24" s="5"/>
      <c r="IT24" s="5"/>
      <c r="IU24" s="98"/>
      <c r="IV24" s="98"/>
      <c r="IW24" s="5"/>
      <c r="IX24" s="5"/>
      <c r="IY24" s="5"/>
      <c r="IZ24" s="5"/>
      <c r="JA24" s="5"/>
      <c r="JB24" s="98"/>
      <c r="JC24" s="98"/>
      <c r="JD24" s="5"/>
      <c r="JE24" s="5"/>
      <c r="JF24" s="5"/>
      <c r="JG24" s="5"/>
      <c r="JH24" s="5"/>
      <c r="JI24" s="98"/>
      <c r="JJ24" s="98"/>
      <c r="JK24" s="114"/>
      <c r="JL24" s="160"/>
    </row>
    <row r="25" spans="1:272" ht="15" x14ac:dyDescent="0.2">
      <c r="A25" s="54" t="s">
        <v>15</v>
      </c>
      <c r="B25" s="54"/>
      <c r="C25" s="55"/>
      <c r="D25" s="96"/>
      <c r="E25" s="122" t="s">
        <v>202</v>
      </c>
      <c r="F25" s="129" t="s">
        <v>104</v>
      </c>
      <c r="G25" s="129" t="s">
        <v>191</v>
      </c>
      <c r="H25" s="148"/>
      <c r="I25" s="155"/>
      <c r="J25" s="55"/>
      <c r="K25" s="55"/>
      <c r="L25" s="55"/>
      <c r="M25" s="59" t="s">
        <v>113</v>
      </c>
      <c r="N25" s="58">
        <f>SUM(N26:N35)</f>
        <v>79.998000000000062</v>
      </c>
      <c r="O25" s="58">
        <f>SUM(O26:O35)</f>
        <v>239994000.00000018</v>
      </c>
      <c r="P25" s="55"/>
      <c r="Q25" s="55"/>
      <c r="R25" s="55"/>
      <c r="S25" s="55"/>
      <c r="T25" s="59" t="s">
        <v>113</v>
      </c>
      <c r="U25" s="58">
        <f>SUM(U26:U35)</f>
        <v>1.1940000000000008</v>
      </c>
      <c r="V25" s="58">
        <f>SUM(V26:V35)</f>
        <v>3582000.0000000023</v>
      </c>
      <c r="W25" s="55"/>
      <c r="X25" s="55"/>
      <c r="Y25" s="55"/>
      <c r="Z25" s="55"/>
      <c r="AA25" s="59" t="s">
        <v>113</v>
      </c>
      <c r="AB25" s="58">
        <f>SUM(AB26:AB35)</f>
        <v>11.940000000000008</v>
      </c>
      <c r="AC25" s="58">
        <f>SUM(AC26:AC35)</f>
        <v>35820000.000000022</v>
      </c>
      <c r="AD25" s="55"/>
      <c r="AE25" s="55"/>
      <c r="AF25" s="55"/>
      <c r="AG25" s="55"/>
      <c r="AH25" s="59" t="s">
        <v>113</v>
      </c>
      <c r="AI25" s="58">
        <f>SUM(AI26:AI35)</f>
        <v>15.522000000000013</v>
      </c>
      <c r="AJ25" s="58">
        <f>SUM(AJ26:AJ35)</f>
        <v>46566000.000000037</v>
      </c>
      <c r="AK25" s="55"/>
      <c r="AL25" s="55"/>
      <c r="AM25" s="55"/>
      <c r="AN25" s="55"/>
      <c r="AO25" s="59" t="s">
        <v>113</v>
      </c>
      <c r="AP25" s="58">
        <f>SUM(AP26:AP35)</f>
        <v>10.746000000000008</v>
      </c>
      <c r="AQ25" s="58">
        <f>SUM(AQ26:AQ35)</f>
        <v>32238000.000000022</v>
      </c>
      <c r="AR25" s="55"/>
      <c r="AS25" s="55"/>
      <c r="AT25" s="55"/>
      <c r="AU25" s="55"/>
      <c r="AV25" s="59" t="s">
        <v>113</v>
      </c>
      <c r="AW25" s="58">
        <f>SUM(AW26:AW35)</f>
        <v>16.687000000000001</v>
      </c>
      <c r="AX25" s="58">
        <f>SUM(AX26:AX35)</f>
        <v>50061000</v>
      </c>
      <c r="AY25" s="55"/>
      <c r="AZ25" s="148"/>
      <c r="BA25" s="155"/>
      <c r="BB25" s="55"/>
      <c r="BC25" s="55"/>
      <c r="BD25" s="55"/>
      <c r="BE25" s="59" t="s">
        <v>113</v>
      </c>
      <c r="BF25" s="58">
        <f>SUM(BF26:BF35)</f>
        <v>0</v>
      </c>
      <c r="BG25" s="58">
        <f>SUM(BG26:BG35)</f>
        <v>0</v>
      </c>
      <c r="BH25" s="55"/>
      <c r="BI25" s="55"/>
      <c r="BJ25" s="55"/>
      <c r="BK25" s="55"/>
      <c r="BL25" s="59" t="s">
        <v>113</v>
      </c>
      <c r="BM25" s="58">
        <f>SUM(BM26:BM35)</f>
        <v>0</v>
      </c>
      <c r="BN25" s="58">
        <f>SUM(BN26:BN35)</f>
        <v>0</v>
      </c>
      <c r="BO25" s="55"/>
      <c r="BP25" s="55"/>
      <c r="BQ25" s="55"/>
      <c r="BR25" s="55"/>
      <c r="BS25" s="59" t="s">
        <v>113</v>
      </c>
      <c r="BT25" s="58">
        <f>SUM(BT26:BT35)</f>
        <v>0</v>
      </c>
      <c r="BU25" s="58">
        <f>SUM(BU26:BU35)</f>
        <v>0</v>
      </c>
      <c r="BV25" s="55"/>
      <c r="BW25" s="55"/>
      <c r="BX25" s="55"/>
      <c r="BY25" s="55"/>
      <c r="BZ25" s="59" t="s">
        <v>113</v>
      </c>
      <c r="CA25" s="58">
        <f>SUM(CA26:CA35)</f>
        <v>0</v>
      </c>
      <c r="CB25" s="58">
        <f>SUM(CB26:CB35)</f>
        <v>0</v>
      </c>
      <c r="CC25" s="55"/>
      <c r="CD25" s="55"/>
      <c r="CE25" s="55"/>
      <c r="CF25" s="55"/>
      <c r="CG25" s="59" t="s">
        <v>113</v>
      </c>
      <c r="CH25" s="58">
        <f>SUM(CH26:CH35)</f>
        <v>0</v>
      </c>
      <c r="CI25" s="58">
        <f>SUM(CI26:CI35)</f>
        <v>0</v>
      </c>
      <c r="CJ25" s="55"/>
      <c r="CK25" s="55"/>
      <c r="CL25" s="55"/>
      <c r="CM25" s="55"/>
      <c r="CN25" s="59" t="s">
        <v>113</v>
      </c>
      <c r="CO25" s="58">
        <f>SUM(CO26:CO35)</f>
        <v>0</v>
      </c>
      <c r="CP25" s="58">
        <f>SUM(CP26:CP35)</f>
        <v>0</v>
      </c>
      <c r="CQ25" s="55"/>
      <c r="CR25" s="148"/>
      <c r="CS25" s="155"/>
      <c r="CT25" s="55"/>
      <c r="CU25" s="55"/>
      <c r="CV25" s="55"/>
      <c r="CW25" s="59" t="s">
        <v>113</v>
      </c>
      <c r="CX25" s="58">
        <f>SUM(CX26:CX35)</f>
        <v>0</v>
      </c>
      <c r="CY25" s="58">
        <f>SUM(CY26:CY35)</f>
        <v>0</v>
      </c>
      <c r="CZ25" s="55"/>
      <c r="DA25" s="55"/>
      <c r="DB25" s="55"/>
      <c r="DC25" s="55"/>
      <c r="DD25" s="59" t="s">
        <v>113</v>
      </c>
      <c r="DE25" s="58">
        <f>SUM(DE26:DE35)</f>
        <v>2.5999999999999996</v>
      </c>
      <c r="DF25" s="58">
        <f>SUM(DF26:DF35)</f>
        <v>52000000</v>
      </c>
      <c r="DG25" s="55"/>
      <c r="DH25" s="55"/>
      <c r="DI25" s="55"/>
      <c r="DJ25" s="55"/>
      <c r="DK25" s="59" t="s">
        <v>113</v>
      </c>
      <c r="DL25" s="58">
        <f>SUM(DL26:DL35)</f>
        <v>5.2</v>
      </c>
      <c r="DM25" s="58">
        <f>SUM(DM26:DM35)</f>
        <v>104000000</v>
      </c>
      <c r="DN25" s="55"/>
      <c r="DO25" s="55"/>
      <c r="DP25" s="55"/>
      <c r="DQ25" s="55"/>
      <c r="DR25" s="59" t="s">
        <v>113</v>
      </c>
      <c r="DS25" s="58">
        <f>SUM(DS26:DS35)</f>
        <v>4.5999999999999996</v>
      </c>
      <c r="DT25" s="58">
        <f>SUM(DT26:DT35)</f>
        <v>92000000</v>
      </c>
      <c r="DU25" s="55"/>
      <c r="DV25" s="55"/>
      <c r="DW25" s="55"/>
      <c r="DX25" s="55"/>
      <c r="DY25" s="59" t="s">
        <v>113</v>
      </c>
      <c r="DZ25" s="58">
        <f>SUM(DZ26:DZ35)</f>
        <v>3.3999999999999995</v>
      </c>
      <c r="EA25" s="58">
        <f>SUM(EA26:EA35)</f>
        <v>68000000</v>
      </c>
      <c r="EB25" s="55"/>
      <c r="EC25" s="55"/>
      <c r="ED25" s="55"/>
      <c r="EE25" s="55"/>
      <c r="EF25" s="59" t="s">
        <v>113</v>
      </c>
      <c r="EG25" s="58">
        <f>SUM(EG26:EG35)</f>
        <v>0</v>
      </c>
      <c r="EH25" s="58">
        <f>SUM(EH26:EH35)</f>
        <v>0</v>
      </c>
      <c r="EI25" s="55"/>
      <c r="EJ25" s="148"/>
      <c r="EK25" s="155"/>
      <c r="EL25" s="55"/>
      <c r="EM25" s="55"/>
      <c r="EN25" s="55"/>
      <c r="EO25" s="59" t="s">
        <v>113</v>
      </c>
      <c r="EP25" s="58">
        <f>SUM(EP26:EP35)</f>
        <v>0</v>
      </c>
      <c r="EQ25" s="58">
        <f>SUM(EQ26:EQ35)</f>
        <v>0</v>
      </c>
      <c r="ER25" s="55"/>
      <c r="ES25" s="55"/>
      <c r="ET25" s="55"/>
      <c r="EU25" s="55"/>
      <c r="EV25" s="59" t="s">
        <v>113</v>
      </c>
      <c r="EW25" s="58">
        <f>SUM(EW26:EW35)</f>
        <v>0</v>
      </c>
      <c r="EX25" s="58">
        <f>SUM(EX26:EX35)</f>
        <v>0</v>
      </c>
      <c r="EY25" s="55"/>
      <c r="EZ25" s="55"/>
      <c r="FA25" s="55"/>
      <c r="FB25" s="55"/>
      <c r="FC25" s="59" t="s">
        <v>113</v>
      </c>
      <c r="FD25" s="58">
        <f>SUM(FD26:FD35)</f>
        <v>0</v>
      </c>
      <c r="FE25" s="58">
        <f>SUM(FE26:FE35)</f>
        <v>0</v>
      </c>
      <c r="FF25" s="55"/>
      <c r="FG25" s="55"/>
      <c r="FH25" s="55"/>
      <c r="FI25" s="55"/>
      <c r="FJ25" s="59" t="s">
        <v>113</v>
      </c>
      <c r="FK25" s="58">
        <f>SUM(FK26:FK35)</f>
        <v>0</v>
      </c>
      <c r="FL25" s="58">
        <f>SUM(FL26:FL35)</f>
        <v>0</v>
      </c>
      <c r="FM25" s="55"/>
      <c r="FN25" s="55"/>
      <c r="FO25" s="55"/>
      <c r="FP25" s="55"/>
      <c r="FQ25" s="59" t="s">
        <v>113</v>
      </c>
      <c r="FR25" s="58">
        <f>SUM(FR26:FR35)</f>
        <v>0</v>
      </c>
      <c r="FS25" s="58">
        <f>SUM(FS26:FS35)</f>
        <v>0</v>
      </c>
      <c r="FT25" s="55"/>
      <c r="FU25" s="55"/>
      <c r="FV25" s="55"/>
      <c r="FW25" s="55"/>
      <c r="FX25" s="59" t="s">
        <v>113</v>
      </c>
      <c r="FY25" s="58">
        <f>SUM(FY26:FY35)</f>
        <v>0</v>
      </c>
      <c r="FZ25" s="58">
        <f>SUM(FZ26:FZ35)</f>
        <v>0</v>
      </c>
      <c r="GA25" s="55"/>
      <c r="GB25" s="148"/>
      <c r="GC25" s="155"/>
      <c r="GD25" s="55"/>
      <c r="GE25" s="55"/>
      <c r="GF25" s="55"/>
      <c r="GG25" s="59" t="s">
        <v>113</v>
      </c>
      <c r="GH25" s="58">
        <f>SUM(GH26:GH35)</f>
        <v>0</v>
      </c>
      <c r="GI25" s="58">
        <f>SUM(GI26:GI35)</f>
        <v>0</v>
      </c>
      <c r="GJ25" s="55"/>
      <c r="GK25" s="55"/>
      <c r="GL25" s="55"/>
      <c r="GM25" s="55"/>
      <c r="GN25" s="59" t="s">
        <v>113</v>
      </c>
      <c r="GO25" s="58">
        <f>SUM(GO26:GO35)</f>
        <v>0</v>
      </c>
      <c r="GP25" s="58">
        <f>SUM(GP26:GP35)</f>
        <v>0</v>
      </c>
      <c r="GQ25" s="55"/>
      <c r="GR25" s="55"/>
      <c r="GS25" s="55"/>
      <c r="GT25" s="55"/>
      <c r="GU25" s="59" t="s">
        <v>113</v>
      </c>
      <c r="GV25" s="58">
        <f>SUM(GV26:GV35)</f>
        <v>0</v>
      </c>
      <c r="GW25" s="58">
        <f>SUM(GW26:GW35)</f>
        <v>0</v>
      </c>
      <c r="GX25" s="55"/>
      <c r="GY25" s="55"/>
      <c r="GZ25" s="55"/>
      <c r="HA25" s="55"/>
      <c r="HB25" s="59" t="s">
        <v>113</v>
      </c>
      <c r="HC25" s="58">
        <f>SUM(HC26:HC35)</f>
        <v>0</v>
      </c>
      <c r="HD25" s="58">
        <f>SUM(HD26:HD35)</f>
        <v>0</v>
      </c>
      <c r="HE25" s="55"/>
      <c r="HF25" s="55"/>
      <c r="HG25" s="55"/>
      <c r="HH25" s="55"/>
      <c r="HI25" s="59" t="s">
        <v>113</v>
      </c>
      <c r="HJ25" s="58">
        <f>SUM(HJ26:HJ35)</f>
        <v>0</v>
      </c>
      <c r="HK25" s="58">
        <f>SUM(HK26:HK35)</f>
        <v>0</v>
      </c>
      <c r="HL25" s="55"/>
      <c r="HM25" s="55"/>
      <c r="HN25" s="55"/>
      <c r="HO25" s="55"/>
      <c r="HP25" s="59" t="s">
        <v>113</v>
      </c>
      <c r="HQ25" s="58">
        <f>SUM(HQ26:HQ35)</f>
        <v>1</v>
      </c>
      <c r="HR25" s="58">
        <f>SUM(HR26:HR35)</f>
        <v>50000000</v>
      </c>
      <c r="HS25" s="55"/>
      <c r="HT25" s="148"/>
      <c r="HU25" s="155"/>
      <c r="HV25" s="55"/>
      <c r="HW25" s="55"/>
      <c r="HX25" s="55"/>
      <c r="HY25" s="59" t="s">
        <v>113</v>
      </c>
      <c r="HZ25" s="58">
        <f>SUM(HZ26:HZ35)</f>
        <v>0</v>
      </c>
      <c r="IA25" s="58">
        <f>SUM(IA26:IA35)</f>
        <v>0</v>
      </c>
      <c r="IB25" s="55"/>
      <c r="IC25" s="55"/>
      <c r="ID25" s="55"/>
      <c r="IE25" s="55"/>
      <c r="IF25" s="59" t="s">
        <v>113</v>
      </c>
      <c r="IG25" s="58">
        <f>SUM(IG26:IG35)</f>
        <v>0</v>
      </c>
      <c r="IH25" s="58">
        <f>SUM(IH26:IH35)</f>
        <v>0</v>
      </c>
      <c r="II25" s="55"/>
      <c r="IJ25" s="55"/>
      <c r="IK25" s="55"/>
      <c r="IL25" s="55"/>
      <c r="IM25" s="59" t="s">
        <v>113</v>
      </c>
      <c r="IN25" s="58">
        <f>SUM(IN26:IN35)</f>
        <v>0</v>
      </c>
      <c r="IO25" s="58">
        <f>SUM(IO26:IO35)</f>
        <v>0</v>
      </c>
      <c r="IP25" s="55"/>
      <c r="IQ25" s="55"/>
      <c r="IR25" s="55"/>
      <c r="IS25" s="55"/>
      <c r="IT25" s="59" t="s">
        <v>113</v>
      </c>
      <c r="IU25" s="58">
        <f>SUM(IU26:IU35)</f>
        <v>0</v>
      </c>
      <c r="IV25" s="58">
        <f>SUM(IV26:IV35)</f>
        <v>0</v>
      </c>
      <c r="IW25" s="55"/>
      <c r="IX25" s="55"/>
      <c r="IY25" s="55"/>
      <c r="IZ25" s="55"/>
      <c r="JA25" s="59" t="s">
        <v>113</v>
      </c>
      <c r="JB25" s="58">
        <f>SUM(JB26:JB35)</f>
        <v>0</v>
      </c>
      <c r="JC25" s="58">
        <f>SUM(JC26:JC35)</f>
        <v>0</v>
      </c>
      <c r="JD25" s="55"/>
      <c r="JE25" s="55"/>
      <c r="JF25" s="55"/>
      <c r="JG25" s="55"/>
      <c r="JH25" s="59" t="s">
        <v>113</v>
      </c>
      <c r="JI25" s="58">
        <f>SUM(JI26:JI35)</f>
        <v>0</v>
      </c>
      <c r="JJ25" s="58">
        <f>SUM(JJ26:JJ35)</f>
        <v>0</v>
      </c>
      <c r="JK25" s="115"/>
      <c r="JL25" s="161"/>
    </row>
    <row r="26" spans="1:272" ht="45" x14ac:dyDescent="0.2">
      <c r="A26" s="4" t="s">
        <v>15</v>
      </c>
      <c r="B26" s="131"/>
      <c r="C26" s="8">
        <v>1</v>
      </c>
      <c r="D26" s="97"/>
      <c r="E26" s="75" t="s">
        <v>219</v>
      </c>
      <c r="F26" s="93" t="s">
        <v>104</v>
      </c>
      <c r="G26" s="5" t="s">
        <v>191</v>
      </c>
      <c r="H26" s="149"/>
      <c r="I26" s="48" t="s">
        <v>283</v>
      </c>
      <c r="J26" s="48">
        <v>1283.31</v>
      </c>
      <c r="K26" s="48">
        <v>1402.71</v>
      </c>
      <c r="L26" s="48">
        <f>K26-J26</f>
        <v>119.40000000000009</v>
      </c>
      <c r="M26" s="49">
        <v>67</v>
      </c>
      <c r="N26" s="206">
        <f t="shared" ref="N26" si="20">L26*M26/100</f>
        <v>79.998000000000062</v>
      </c>
      <c r="O26" s="120">
        <f>N26*AUXILIAR!$B$50</f>
        <v>239994000.00000018</v>
      </c>
      <c r="P26" s="48" t="s">
        <v>283</v>
      </c>
      <c r="Q26" s="48">
        <v>1283.31</v>
      </c>
      <c r="R26" s="48">
        <v>1402.71</v>
      </c>
      <c r="S26" s="48">
        <f>R26-Q26</f>
        <v>119.40000000000009</v>
      </c>
      <c r="T26" s="49">
        <v>1</v>
      </c>
      <c r="U26" s="206">
        <f t="shared" ref="U26" si="21">S26*T26/100</f>
        <v>1.1940000000000008</v>
      </c>
      <c r="V26" s="120">
        <f>U26*AUXILIAR!$B$50</f>
        <v>3582000.0000000023</v>
      </c>
      <c r="W26" s="48" t="s">
        <v>283</v>
      </c>
      <c r="X26" s="48">
        <v>1283.31</v>
      </c>
      <c r="Y26" s="48">
        <v>1402.71</v>
      </c>
      <c r="Z26" s="48">
        <f>Y26-X26</f>
        <v>119.40000000000009</v>
      </c>
      <c r="AA26" s="49">
        <v>10</v>
      </c>
      <c r="AB26" s="206">
        <f t="shared" ref="AB26" si="22">Z26*AA26/100</f>
        <v>11.940000000000008</v>
      </c>
      <c r="AC26" s="120">
        <f>AB26*AUXILIAR!$B$50</f>
        <v>35820000.000000022</v>
      </c>
      <c r="AD26" s="48" t="s">
        <v>283</v>
      </c>
      <c r="AE26" s="48">
        <v>1283.31</v>
      </c>
      <c r="AF26" s="48">
        <v>1402.71</v>
      </c>
      <c r="AG26" s="48">
        <f>AF26-AE26</f>
        <v>119.40000000000009</v>
      </c>
      <c r="AH26" s="49">
        <v>13</v>
      </c>
      <c r="AI26" s="206">
        <f t="shared" ref="AI26" si="23">AG26*AH26/100</f>
        <v>15.522000000000013</v>
      </c>
      <c r="AJ26" s="120">
        <f>AI26*AUXILIAR!$B$50</f>
        <v>46566000.000000037</v>
      </c>
      <c r="AK26" s="48" t="s">
        <v>283</v>
      </c>
      <c r="AL26" s="48">
        <v>1283.31</v>
      </c>
      <c r="AM26" s="48">
        <v>1402.71</v>
      </c>
      <c r="AN26" s="48">
        <f>AM26-AL26</f>
        <v>119.40000000000009</v>
      </c>
      <c r="AO26" s="49">
        <v>9</v>
      </c>
      <c r="AP26" s="206">
        <f t="shared" ref="AP26" si="24">AN26*AO26/100</f>
        <v>10.746000000000008</v>
      </c>
      <c r="AQ26" s="120">
        <f>AP26*AUXILIAR!$B$50</f>
        <v>32238000.000000022</v>
      </c>
      <c r="AR26" s="48" t="s">
        <v>211</v>
      </c>
      <c r="AS26" s="48"/>
      <c r="AT26" s="48"/>
      <c r="AU26" s="48">
        <v>16.687000000000001</v>
      </c>
      <c r="AV26" s="48">
        <v>100</v>
      </c>
      <c r="AW26" s="49">
        <f t="shared" ref="AW26" si="25">AU26*AV26/100</f>
        <v>16.687000000000001</v>
      </c>
      <c r="AX26" s="120">
        <f>AW26*AUXILIAR!$B$50</f>
        <v>50061000</v>
      </c>
      <c r="AY26" s="5"/>
      <c r="AZ26" s="149"/>
      <c r="BA26" s="157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149"/>
      <c r="CS26" s="157"/>
      <c r="CT26" s="5"/>
      <c r="CU26" s="5"/>
      <c r="CV26" s="5"/>
      <c r="CW26" s="5"/>
      <c r="CX26" s="5"/>
      <c r="CY26" s="5"/>
      <c r="CZ26" s="48" t="s">
        <v>295</v>
      </c>
      <c r="DA26" s="48">
        <v>1259</v>
      </c>
      <c r="DB26" s="48">
        <v>1259</v>
      </c>
      <c r="DC26" s="48">
        <v>1</v>
      </c>
      <c r="DD26" s="212">
        <v>30</v>
      </c>
      <c r="DE26" s="49">
        <f t="shared" ref="DE26" si="26">DC26*DD26/100</f>
        <v>0.3</v>
      </c>
      <c r="DF26" s="108">
        <f>DE26*AUXILIAR!$B$61</f>
        <v>6000000</v>
      </c>
      <c r="DG26" s="48" t="s">
        <v>295</v>
      </c>
      <c r="DH26" s="48">
        <v>1259</v>
      </c>
      <c r="DI26" s="48">
        <v>1259</v>
      </c>
      <c r="DJ26" s="48">
        <v>1</v>
      </c>
      <c r="DK26" s="212">
        <v>70</v>
      </c>
      <c r="DL26" s="49">
        <f t="shared" ref="DL26" si="27">DJ26*DK26/100</f>
        <v>0.7</v>
      </c>
      <c r="DM26" s="108">
        <f>DL26*AUXILIAR!$B$61</f>
        <v>14000000</v>
      </c>
      <c r="DN26" s="48" t="s">
        <v>295</v>
      </c>
      <c r="DO26" s="48">
        <v>1259</v>
      </c>
      <c r="DP26" s="48">
        <v>1259</v>
      </c>
      <c r="DQ26" s="48">
        <v>1</v>
      </c>
      <c r="DR26" s="212">
        <v>30</v>
      </c>
      <c r="DS26" s="49">
        <f t="shared" ref="DS26:DS35" si="28">DQ26*DR26/100</f>
        <v>0.3</v>
      </c>
      <c r="DT26" s="108">
        <f>DS26*AUXILIAR!$B$61</f>
        <v>6000000</v>
      </c>
      <c r="DU26" s="48" t="s">
        <v>295</v>
      </c>
      <c r="DV26" s="48">
        <v>1259</v>
      </c>
      <c r="DW26" s="48">
        <v>1259</v>
      </c>
      <c r="DX26" s="48">
        <v>1</v>
      </c>
      <c r="DY26" s="212">
        <v>70</v>
      </c>
      <c r="DZ26" s="49">
        <f t="shared" ref="DZ26:DZ27" si="29">DX26*DY26/100</f>
        <v>0.7</v>
      </c>
      <c r="EA26" s="108">
        <f>DZ26*AUXILIAR!$B$61</f>
        <v>14000000</v>
      </c>
      <c r="EB26" s="51"/>
      <c r="EC26" s="51"/>
      <c r="ED26" s="51"/>
      <c r="EE26" s="51"/>
      <c r="EF26" s="50"/>
      <c r="EG26" s="50"/>
      <c r="EH26" s="125"/>
      <c r="EI26" s="5"/>
      <c r="EJ26" s="149"/>
      <c r="EK26" s="157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149"/>
      <c r="GC26" s="157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48" t="s">
        <v>210</v>
      </c>
      <c r="HM26" s="48"/>
      <c r="HN26" s="48"/>
      <c r="HO26" s="48">
        <v>1</v>
      </c>
      <c r="HP26" s="48">
        <v>100</v>
      </c>
      <c r="HQ26" s="49">
        <f t="shared" ref="HQ26" si="30">HO26*HP26/100</f>
        <v>1</v>
      </c>
      <c r="HR26" s="108">
        <f>HQ26*AUXILIAR!$B$74</f>
        <v>50000000</v>
      </c>
      <c r="HS26" s="5"/>
      <c r="HT26" s="149"/>
      <c r="HU26" s="157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114"/>
      <c r="JL26" s="160"/>
    </row>
    <row r="27" spans="1:272" ht="15" x14ac:dyDescent="0.2">
      <c r="A27" s="4" t="s">
        <v>15</v>
      </c>
      <c r="B27" s="131"/>
      <c r="C27" s="8">
        <v>1</v>
      </c>
      <c r="D27" s="97"/>
      <c r="E27" s="75" t="s">
        <v>219</v>
      </c>
      <c r="F27" s="93" t="s">
        <v>104</v>
      </c>
      <c r="G27" s="5" t="s">
        <v>191</v>
      </c>
      <c r="H27" s="149"/>
      <c r="I27" s="157"/>
      <c r="J27" s="5"/>
      <c r="K27" s="5"/>
      <c r="L27" s="5"/>
      <c r="N27" s="5"/>
      <c r="O27" s="5"/>
      <c r="P27" s="51"/>
      <c r="Q27" s="132"/>
      <c r="R27" s="132"/>
      <c r="S27" s="50"/>
      <c r="T27" s="50"/>
      <c r="U27" s="50"/>
      <c r="V27" s="125"/>
      <c r="W27" s="51"/>
      <c r="X27" s="51"/>
      <c r="Y27" s="51"/>
      <c r="Z27" s="50"/>
      <c r="AA27" s="50"/>
      <c r="AB27" s="50"/>
      <c r="AC27" s="125"/>
      <c r="AD27" s="51"/>
      <c r="AE27" s="51"/>
      <c r="AF27" s="51"/>
      <c r="AG27" s="50"/>
      <c r="AH27" s="50"/>
      <c r="AI27" s="50"/>
      <c r="AJ27" s="12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149"/>
      <c r="BA27" s="157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149"/>
      <c r="CS27" s="157"/>
      <c r="CT27" s="5"/>
      <c r="CU27" s="5"/>
      <c r="CV27" s="5"/>
      <c r="CW27" s="5"/>
      <c r="CX27" s="5"/>
      <c r="CY27" s="5"/>
      <c r="CZ27" s="48" t="s">
        <v>296</v>
      </c>
      <c r="DA27" s="48">
        <v>1268</v>
      </c>
      <c r="DB27" s="48">
        <v>1268</v>
      </c>
      <c r="DC27" s="48">
        <v>1</v>
      </c>
      <c r="DD27" s="212">
        <v>30</v>
      </c>
      <c r="DE27" s="49">
        <f t="shared" ref="DE27:DE30" si="31">DC27*DD27/100</f>
        <v>0.3</v>
      </c>
      <c r="DF27" s="108">
        <f>DE27*AUXILIAR!$B$61</f>
        <v>6000000</v>
      </c>
      <c r="DG27" s="48" t="s">
        <v>296</v>
      </c>
      <c r="DH27" s="48">
        <v>1268</v>
      </c>
      <c r="DI27" s="48">
        <v>1268</v>
      </c>
      <c r="DJ27" s="48">
        <v>1</v>
      </c>
      <c r="DK27" s="212">
        <v>70</v>
      </c>
      <c r="DL27" s="49">
        <f t="shared" ref="DL27:DL29" si="32">DJ27*DK27/100</f>
        <v>0.7</v>
      </c>
      <c r="DM27" s="108">
        <f>DL27*AUXILIAR!$B$61</f>
        <v>14000000</v>
      </c>
      <c r="DN27" s="48" t="s">
        <v>296</v>
      </c>
      <c r="DO27" s="48">
        <v>1268</v>
      </c>
      <c r="DP27" s="48">
        <v>1268</v>
      </c>
      <c r="DQ27" s="48">
        <v>1</v>
      </c>
      <c r="DR27" s="212">
        <v>30</v>
      </c>
      <c r="DS27" s="49">
        <f t="shared" si="28"/>
        <v>0.3</v>
      </c>
      <c r="DT27" s="108">
        <f>DS27*AUXILIAR!$B$61</f>
        <v>6000000</v>
      </c>
      <c r="DU27" s="48" t="s">
        <v>296</v>
      </c>
      <c r="DV27" s="48">
        <v>1268</v>
      </c>
      <c r="DW27" s="48">
        <v>1268</v>
      </c>
      <c r="DX27" s="48">
        <v>1</v>
      </c>
      <c r="DY27" s="212">
        <v>70</v>
      </c>
      <c r="DZ27" s="49">
        <f t="shared" si="29"/>
        <v>0.7</v>
      </c>
      <c r="EA27" s="108">
        <f>DZ27*AUXILIAR!$B$61</f>
        <v>14000000</v>
      </c>
      <c r="EB27" s="51"/>
      <c r="EC27" s="51"/>
      <c r="ED27" s="51"/>
      <c r="EE27" s="51"/>
      <c r="EF27" s="50"/>
      <c r="EG27" s="50"/>
      <c r="EH27" s="125"/>
      <c r="EI27" s="5"/>
      <c r="EJ27" s="149"/>
      <c r="EK27" s="157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149"/>
      <c r="GC27" s="157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1"/>
      <c r="HM27" s="51"/>
      <c r="HN27" s="51"/>
      <c r="HO27" s="51"/>
      <c r="HP27" s="51"/>
      <c r="HQ27" s="50"/>
      <c r="HR27" s="125"/>
      <c r="HS27" s="5"/>
      <c r="HT27" s="149"/>
      <c r="HU27" s="157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114"/>
      <c r="JL27" s="160"/>
    </row>
    <row r="28" spans="1:272" ht="15" x14ac:dyDescent="0.2">
      <c r="A28" s="4" t="s">
        <v>15</v>
      </c>
      <c r="B28" s="131"/>
      <c r="C28" s="8">
        <v>1</v>
      </c>
      <c r="D28" s="97"/>
      <c r="E28" s="75" t="s">
        <v>219</v>
      </c>
      <c r="F28" s="93" t="s">
        <v>104</v>
      </c>
      <c r="G28" s="5" t="s">
        <v>191</v>
      </c>
      <c r="H28" s="149"/>
      <c r="I28" s="157"/>
      <c r="J28" s="5"/>
      <c r="K28" s="5"/>
      <c r="L28" s="5"/>
      <c r="M28" s="5"/>
      <c r="N28" s="5"/>
      <c r="O28" s="5"/>
      <c r="P28" s="51"/>
      <c r="Q28" s="132"/>
      <c r="R28" s="132"/>
      <c r="S28" s="50"/>
      <c r="T28" s="50"/>
      <c r="U28" s="50"/>
      <c r="V28" s="125"/>
      <c r="W28" s="51"/>
      <c r="X28" s="51"/>
      <c r="Y28" s="51"/>
      <c r="Z28" s="50"/>
      <c r="AA28" s="50"/>
      <c r="AB28" s="50"/>
      <c r="AC28" s="125"/>
      <c r="AD28" s="51"/>
      <c r="AE28" s="51"/>
      <c r="AF28" s="51"/>
      <c r="AG28" s="50"/>
      <c r="AH28" s="50"/>
      <c r="AI28" s="50"/>
      <c r="AJ28" s="12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149"/>
      <c r="BA28" s="157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149"/>
      <c r="CS28" s="157"/>
      <c r="CT28" s="5"/>
      <c r="CU28" s="5"/>
      <c r="CV28" s="5"/>
      <c r="CW28" s="5"/>
      <c r="CX28" s="5"/>
      <c r="CY28" s="5"/>
      <c r="CZ28" s="48" t="s">
        <v>299</v>
      </c>
      <c r="DA28" s="48">
        <v>1311</v>
      </c>
      <c r="DB28" s="48">
        <v>1311</v>
      </c>
      <c r="DC28" s="48">
        <v>1</v>
      </c>
      <c r="DD28" s="212">
        <v>90</v>
      </c>
      <c r="DE28" s="49">
        <f t="shared" si="31"/>
        <v>0.9</v>
      </c>
      <c r="DF28" s="108">
        <f>DE28*AUXILIAR!$B$57</f>
        <v>18000000</v>
      </c>
      <c r="DG28" s="48" t="s">
        <v>297</v>
      </c>
      <c r="DH28" s="48">
        <v>1271</v>
      </c>
      <c r="DI28" s="48">
        <v>1271</v>
      </c>
      <c r="DJ28" s="48">
        <v>1</v>
      </c>
      <c r="DK28" s="212">
        <v>100</v>
      </c>
      <c r="DL28" s="49">
        <f t="shared" si="32"/>
        <v>1</v>
      </c>
      <c r="DM28" s="108">
        <f>DL28*AUXILIAR!$B$61</f>
        <v>20000000</v>
      </c>
      <c r="DN28" s="5"/>
      <c r="DO28" s="5"/>
      <c r="DP28" s="5"/>
      <c r="DQ28" s="5"/>
      <c r="DR28" s="211"/>
      <c r="DS28" s="98"/>
      <c r="DT28" s="98"/>
      <c r="DU28" s="5"/>
      <c r="DV28" s="5"/>
      <c r="DW28" s="5"/>
      <c r="DX28" s="5"/>
      <c r="DY28" s="211"/>
      <c r="DZ28" s="98"/>
      <c r="EA28" s="98"/>
      <c r="EB28" s="51"/>
      <c r="EC28" s="51"/>
      <c r="ED28" s="51"/>
      <c r="EE28" s="51"/>
      <c r="EF28" s="50"/>
      <c r="EG28" s="50"/>
      <c r="EH28" s="125"/>
      <c r="EI28" s="5"/>
      <c r="EJ28" s="149"/>
      <c r="EK28" s="157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149"/>
      <c r="GC28" s="157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149"/>
      <c r="HU28" s="157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114"/>
      <c r="JL28" s="160"/>
    </row>
    <row r="29" spans="1:272" ht="15" x14ac:dyDescent="0.2">
      <c r="A29" s="4" t="s">
        <v>15</v>
      </c>
      <c r="B29" s="131"/>
      <c r="C29" s="8">
        <v>1</v>
      </c>
      <c r="D29" s="97"/>
      <c r="E29" s="75" t="s">
        <v>219</v>
      </c>
      <c r="F29" s="93" t="s">
        <v>104</v>
      </c>
      <c r="G29" s="5" t="s">
        <v>191</v>
      </c>
      <c r="H29" s="149"/>
      <c r="I29" s="157"/>
      <c r="J29" s="5"/>
      <c r="K29" s="5"/>
      <c r="L29" s="5"/>
      <c r="M29" s="5"/>
      <c r="N29" s="5"/>
      <c r="O29" s="5"/>
      <c r="P29" s="51"/>
      <c r="Q29" s="132"/>
      <c r="R29" s="132"/>
      <c r="S29" s="50"/>
      <c r="T29" s="50"/>
      <c r="U29" s="50"/>
      <c r="V29" s="125"/>
      <c r="W29" s="51"/>
      <c r="X29" s="51"/>
      <c r="Y29" s="51"/>
      <c r="Z29" s="50"/>
      <c r="AA29" s="50"/>
      <c r="AB29" s="50"/>
      <c r="AC29" s="125"/>
      <c r="AD29" s="51"/>
      <c r="AE29" s="51"/>
      <c r="AF29" s="51"/>
      <c r="AG29" s="50"/>
      <c r="AH29" s="50"/>
      <c r="AI29" s="50"/>
      <c r="AJ29" s="12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149"/>
      <c r="BA29" s="157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149"/>
      <c r="CS29" s="157"/>
      <c r="CT29" s="5"/>
      <c r="CU29" s="5"/>
      <c r="CV29" s="5"/>
      <c r="CW29" s="5"/>
      <c r="CX29" s="5"/>
      <c r="CY29" s="5"/>
      <c r="CZ29" s="48" t="s">
        <v>300</v>
      </c>
      <c r="DA29" s="48">
        <v>1338</v>
      </c>
      <c r="DB29" s="48">
        <v>1338</v>
      </c>
      <c r="DC29" s="48">
        <v>1</v>
      </c>
      <c r="DD29" s="212">
        <v>80</v>
      </c>
      <c r="DE29" s="49">
        <f t="shared" si="31"/>
        <v>0.8</v>
      </c>
      <c r="DF29" s="108">
        <f>DE29*AUXILIAR!$B$61</f>
        <v>16000000</v>
      </c>
      <c r="DG29" s="48" t="s">
        <v>298</v>
      </c>
      <c r="DH29" s="48">
        <v>1294</v>
      </c>
      <c r="DI29" s="48">
        <v>1294</v>
      </c>
      <c r="DJ29" s="48">
        <v>1</v>
      </c>
      <c r="DK29" s="212">
        <v>100</v>
      </c>
      <c r="DL29" s="49">
        <f t="shared" si="32"/>
        <v>1</v>
      </c>
      <c r="DM29" s="108">
        <f>DL29*AUXILIAR!$B$61</f>
        <v>20000000</v>
      </c>
      <c r="DN29" s="5"/>
      <c r="DO29" s="5"/>
      <c r="DP29" s="5"/>
      <c r="DQ29" s="5"/>
      <c r="DR29" s="211"/>
      <c r="DS29" s="98"/>
      <c r="DT29" s="98"/>
      <c r="DU29" s="5"/>
      <c r="DV29" s="5"/>
      <c r="DW29" s="5"/>
      <c r="DX29" s="5"/>
      <c r="DY29" s="211"/>
      <c r="DZ29" s="98"/>
      <c r="EA29" s="98"/>
      <c r="EB29" s="51"/>
      <c r="EC29" s="51"/>
      <c r="ED29" s="51"/>
      <c r="EE29" s="51"/>
      <c r="EF29" s="50"/>
      <c r="EG29" s="50"/>
      <c r="EH29" s="125"/>
      <c r="EI29" s="5"/>
      <c r="EJ29" s="149"/>
      <c r="EK29" s="157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149"/>
      <c r="GC29" s="157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149"/>
      <c r="HU29" s="157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114"/>
      <c r="JL29" s="160"/>
    </row>
    <row r="30" spans="1:272" ht="15" x14ac:dyDescent="0.2">
      <c r="A30" s="4" t="s">
        <v>15</v>
      </c>
      <c r="B30" s="131"/>
      <c r="C30" s="8">
        <v>1</v>
      </c>
      <c r="D30" s="97"/>
      <c r="E30" s="75" t="s">
        <v>219</v>
      </c>
      <c r="F30" s="93" t="s">
        <v>104</v>
      </c>
      <c r="G30" s="5" t="s">
        <v>191</v>
      </c>
      <c r="H30" s="149"/>
      <c r="I30" s="157"/>
      <c r="J30" s="5"/>
      <c r="K30" s="5"/>
      <c r="L30" s="5"/>
      <c r="M30" s="5"/>
      <c r="N30" s="5"/>
      <c r="O30" s="5"/>
      <c r="P30" s="51"/>
      <c r="Q30" s="132"/>
      <c r="R30" s="133"/>
      <c r="S30" s="50"/>
      <c r="T30" s="50"/>
      <c r="U30" s="50"/>
      <c r="V30" s="125"/>
      <c r="W30" s="51"/>
      <c r="X30" s="51"/>
      <c r="Y30" s="51"/>
      <c r="Z30" s="50"/>
      <c r="AA30" s="50"/>
      <c r="AB30" s="50"/>
      <c r="AC30" s="125"/>
      <c r="AD30" s="51"/>
      <c r="AE30" s="51"/>
      <c r="AF30" s="51"/>
      <c r="AG30" s="50"/>
      <c r="AH30" s="50"/>
      <c r="AI30" s="50"/>
      <c r="AJ30" s="12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149"/>
      <c r="BA30" s="157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149"/>
      <c r="CS30" s="157"/>
      <c r="CT30" s="5"/>
      <c r="CU30" s="5"/>
      <c r="CV30" s="5"/>
      <c r="CW30" s="5"/>
      <c r="CX30" s="5"/>
      <c r="CY30" s="5"/>
      <c r="CZ30" s="48" t="s">
        <v>301</v>
      </c>
      <c r="DA30" s="48">
        <v>1348</v>
      </c>
      <c r="DB30" s="48">
        <v>1348</v>
      </c>
      <c r="DC30" s="48">
        <v>1</v>
      </c>
      <c r="DD30" s="212">
        <v>30</v>
      </c>
      <c r="DE30" s="49">
        <f t="shared" si="31"/>
        <v>0.3</v>
      </c>
      <c r="DF30" s="108">
        <f>DE30*AUXILIAR!$B$61</f>
        <v>6000000</v>
      </c>
      <c r="DG30" s="48" t="s">
        <v>299</v>
      </c>
      <c r="DH30" s="48">
        <v>1311</v>
      </c>
      <c r="DI30" s="48">
        <v>1311</v>
      </c>
      <c r="DJ30" s="48">
        <v>1</v>
      </c>
      <c r="DK30" s="212">
        <v>10</v>
      </c>
      <c r="DL30" s="49">
        <f t="shared" ref="DL30:DL33" si="33">DJ30*DK30/100</f>
        <v>0.1</v>
      </c>
      <c r="DM30" s="108">
        <f>DL30*AUXILIAR!$B$57</f>
        <v>2000000</v>
      </c>
      <c r="DN30" s="48" t="s">
        <v>299</v>
      </c>
      <c r="DO30" s="48">
        <v>1311</v>
      </c>
      <c r="DP30" s="48">
        <v>1311</v>
      </c>
      <c r="DQ30" s="48">
        <v>1</v>
      </c>
      <c r="DR30" s="212">
        <v>90</v>
      </c>
      <c r="DS30" s="49">
        <f t="shared" si="28"/>
        <v>0.9</v>
      </c>
      <c r="DT30" s="108">
        <f>DS30*AUXILIAR!$B$57</f>
        <v>18000000</v>
      </c>
      <c r="DU30" s="48" t="s">
        <v>299</v>
      </c>
      <c r="DV30" s="48">
        <v>1311</v>
      </c>
      <c r="DW30" s="48">
        <v>1311</v>
      </c>
      <c r="DX30" s="48">
        <v>1</v>
      </c>
      <c r="DY30" s="212">
        <v>10</v>
      </c>
      <c r="DZ30" s="49">
        <f t="shared" ref="DZ30:DZ35" si="34">DX30*DY30/100</f>
        <v>0.1</v>
      </c>
      <c r="EA30" s="108">
        <f>DZ30*AUXILIAR!$B$57</f>
        <v>2000000</v>
      </c>
      <c r="EB30" s="51"/>
      <c r="EC30" s="51"/>
      <c r="ED30" s="51"/>
      <c r="EE30" s="51"/>
      <c r="EF30" s="50"/>
      <c r="EG30" s="50"/>
      <c r="EH30" s="125"/>
      <c r="EI30" s="5"/>
      <c r="EJ30" s="149"/>
      <c r="EK30" s="157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149"/>
      <c r="GC30" s="157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149"/>
      <c r="HU30" s="157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114"/>
      <c r="JL30" s="160"/>
    </row>
    <row r="31" spans="1:272" ht="15" x14ac:dyDescent="0.2">
      <c r="A31" s="4" t="s">
        <v>15</v>
      </c>
      <c r="B31" s="131"/>
      <c r="C31" s="8">
        <v>1</v>
      </c>
      <c r="D31" s="97"/>
      <c r="E31" s="75" t="s">
        <v>219</v>
      </c>
      <c r="F31" s="93" t="s">
        <v>104</v>
      </c>
      <c r="G31" s="5" t="s">
        <v>191</v>
      </c>
      <c r="H31" s="149"/>
      <c r="I31" s="157"/>
      <c r="J31" s="5"/>
      <c r="K31" s="5"/>
      <c r="L31" s="5"/>
      <c r="M31" s="5"/>
      <c r="N31" s="5"/>
      <c r="O31" s="5"/>
      <c r="P31" s="51"/>
      <c r="Q31" s="132"/>
      <c r="R31" s="132"/>
      <c r="S31" s="50"/>
      <c r="T31" s="50"/>
      <c r="U31" s="50"/>
      <c r="V31" s="125"/>
      <c r="W31" s="51"/>
      <c r="X31" s="51"/>
      <c r="Y31" s="51"/>
      <c r="Z31" s="50"/>
      <c r="AA31" s="50"/>
      <c r="AB31" s="50"/>
      <c r="AC31" s="125"/>
      <c r="AD31" s="51"/>
      <c r="AE31" s="51"/>
      <c r="AF31" s="51"/>
      <c r="AG31" s="51"/>
      <c r="AH31" s="51"/>
      <c r="AI31" s="51"/>
      <c r="AJ31" s="51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149"/>
      <c r="BA31" s="157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149"/>
      <c r="CS31" s="157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210"/>
      <c r="DE31" s="5"/>
      <c r="DF31" s="5"/>
      <c r="DG31" s="48" t="s">
        <v>300</v>
      </c>
      <c r="DH31" s="48">
        <v>1338</v>
      </c>
      <c r="DI31" s="48">
        <v>1338</v>
      </c>
      <c r="DJ31" s="48">
        <v>1</v>
      </c>
      <c r="DK31" s="212">
        <v>20</v>
      </c>
      <c r="DL31" s="49">
        <f t="shared" si="33"/>
        <v>0.2</v>
      </c>
      <c r="DM31" s="108">
        <f>DL31*AUXILIAR!$B$61</f>
        <v>4000000</v>
      </c>
      <c r="DN31" s="48" t="s">
        <v>300</v>
      </c>
      <c r="DO31" s="48">
        <v>1338</v>
      </c>
      <c r="DP31" s="48">
        <v>1338</v>
      </c>
      <c r="DQ31" s="48">
        <v>1</v>
      </c>
      <c r="DR31" s="212">
        <v>80</v>
      </c>
      <c r="DS31" s="49">
        <f t="shared" si="28"/>
        <v>0.8</v>
      </c>
      <c r="DT31" s="108">
        <f>DS31*AUXILIAR!$B$61</f>
        <v>16000000</v>
      </c>
      <c r="DU31" s="48" t="s">
        <v>300</v>
      </c>
      <c r="DV31" s="48">
        <v>1338</v>
      </c>
      <c r="DW31" s="48">
        <v>1338</v>
      </c>
      <c r="DX31" s="48">
        <v>1</v>
      </c>
      <c r="DY31" s="212">
        <v>20</v>
      </c>
      <c r="DZ31" s="49">
        <f t="shared" si="34"/>
        <v>0.2</v>
      </c>
      <c r="EA31" s="108">
        <f>DZ31*AUXILIAR!$B$61</f>
        <v>4000000</v>
      </c>
      <c r="EB31" s="51"/>
      <c r="EC31" s="51"/>
      <c r="ED31" s="51"/>
      <c r="EE31" s="51"/>
      <c r="EF31" s="50"/>
      <c r="EG31" s="50"/>
      <c r="EH31" s="125"/>
      <c r="EI31" s="5"/>
      <c r="EJ31" s="149"/>
      <c r="EK31" s="157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149"/>
      <c r="GC31" s="157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149"/>
      <c r="HU31" s="157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114"/>
      <c r="JL31" s="160"/>
    </row>
    <row r="32" spans="1:272" ht="15" x14ac:dyDescent="0.2">
      <c r="A32" s="4" t="s">
        <v>15</v>
      </c>
      <c r="B32" s="131"/>
      <c r="C32" s="8">
        <v>1</v>
      </c>
      <c r="D32" s="97"/>
      <c r="E32" s="75" t="s">
        <v>219</v>
      </c>
      <c r="F32" s="93" t="s">
        <v>104</v>
      </c>
      <c r="G32" s="5" t="s">
        <v>191</v>
      </c>
      <c r="H32" s="149"/>
      <c r="I32" s="157"/>
      <c r="J32" s="5"/>
      <c r="K32" s="5"/>
      <c r="L32" s="5"/>
      <c r="M32" s="5"/>
      <c r="N32" s="5"/>
      <c r="O32" s="5"/>
      <c r="P32" s="51"/>
      <c r="Q32" s="132"/>
      <c r="R32" s="133"/>
      <c r="S32" s="50"/>
      <c r="T32" s="50"/>
      <c r="U32" s="50"/>
      <c r="V32" s="125"/>
      <c r="W32" s="51"/>
      <c r="X32" s="51"/>
      <c r="Y32" s="51"/>
      <c r="Z32" s="50"/>
      <c r="AA32" s="50"/>
      <c r="AB32" s="50"/>
      <c r="AC32" s="12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149"/>
      <c r="BA32" s="157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149"/>
      <c r="CS32" s="157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210"/>
      <c r="DE32" s="5"/>
      <c r="DF32" s="5"/>
      <c r="DG32" s="48" t="s">
        <v>301</v>
      </c>
      <c r="DH32" s="48">
        <v>1348</v>
      </c>
      <c r="DI32" s="48">
        <v>1348</v>
      </c>
      <c r="DJ32" s="48">
        <v>1</v>
      </c>
      <c r="DK32" s="212">
        <v>70</v>
      </c>
      <c r="DL32" s="49">
        <f t="shared" si="33"/>
        <v>0.7</v>
      </c>
      <c r="DM32" s="108">
        <f>DL32*AUXILIAR!$B$61</f>
        <v>14000000</v>
      </c>
      <c r="DN32" s="48" t="s">
        <v>301</v>
      </c>
      <c r="DO32" s="48">
        <v>1348</v>
      </c>
      <c r="DP32" s="48">
        <v>1348</v>
      </c>
      <c r="DQ32" s="48">
        <v>1</v>
      </c>
      <c r="DR32" s="212">
        <v>30</v>
      </c>
      <c r="DS32" s="49">
        <f t="shared" si="28"/>
        <v>0.3</v>
      </c>
      <c r="DT32" s="108">
        <f>DS32*AUXILIAR!$B$61</f>
        <v>6000000</v>
      </c>
      <c r="DU32" s="48" t="s">
        <v>301</v>
      </c>
      <c r="DV32" s="48">
        <v>1348</v>
      </c>
      <c r="DW32" s="48">
        <v>1348</v>
      </c>
      <c r="DX32" s="48">
        <v>1</v>
      </c>
      <c r="DY32" s="212">
        <v>70</v>
      </c>
      <c r="DZ32" s="49">
        <f t="shared" si="34"/>
        <v>0.7</v>
      </c>
      <c r="EA32" s="108">
        <f>DZ32*AUXILIAR!$B$61</f>
        <v>14000000</v>
      </c>
      <c r="EB32" s="51"/>
      <c r="EC32" s="51"/>
      <c r="ED32" s="51"/>
      <c r="EE32" s="51"/>
      <c r="EF32" s="50"/>
      <c r="EG32" s="50"/>
      <c r="EH32" s="125"/>
      <c r="EI32" s="5"/>
      <c r="EJ32" s="149"/>
      <c r="EK32" s="157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149"/>
      <c r="GC32" s="157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149"/>
      <c r="HU32" s="157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114"/>
      <c r="JL32" s="160"/>
    </row>
    <row r="33" spans="1:272" ht="15" x14ac:dyDescent="0.2">
      <c r="A33" s="4" t="s">
        <v>15</v>
      </c>
      <c r="B33" s="131"/>
      <c r="C33" s="8">
        <v>1</v>
      </c>
      <c r="D33" s="97"/>
      <c r="E33" s="75" t="s">
        <v>219</v>
      </c>
      <c r="F33" s="93" t="s">
        <v>104</v>
      </c>
      <c r="G33" s="5" t="s">
        <v>191</v>
      </c>
      <c r="H33" s="149"/>
      <c r="I33" s="157"/>
      <c r="J33" s="5"/>
      <c r="K33" s="5"/>
      <c r="L33" s="5"/>
      <c r="M33" s="5"/>
      <c r="N33" s="5"/>
      <c r="O33" s="5"/>
      <c r="P33" s="51"/>
      <c r="Q33" s="132"/>
      <c r="R33" s="132"/>
      <c r="S33" s="50"/>
      <c r="T33" s="50"/>
      <c r="U33" s="50"/>
      <c r="V33" s="125"/>
      <c r="W33" s="51"/>
      <c r="X33" s="51"/>
      <c r="Y33" s="51"/>
      <c r="Z33" s="50"/>
      <c r="AA33" s="50"/>
      <c r="AB33" s="50"/>
      <c r="AC33" s="12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149"/>
      <c r="BA33" s="157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149"/>
      <c r="CS33" s="157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48" t="s">
        <v>320</v>
      </c>
      <c r="DH33" s="48">
        <v>1355</v>
      </c>
      <c r="DI33" s="48">
        <v>1355</v>
      </c>
      <c r="DJ33" s="48">
        <v>1</v>
      </c>
      <c r="DK33" s="212">
        <v>20</v>
      </c>
      <c r="DL33" s="49">
        <f t="shared" si="33"/>
        <v>0.2</v>
      </c>
      <c r="DM33" s="108">
        <f>DL33*AUXILIAR!$B$61</f>
        <v>4000000</v>
      </c>
      <c r="DN33" s="48" t="s">
        <v>320</v>
      </c>
      <c r="DO33" s="48">
        <v>1355</v>
      </c>
      <c r="DP33" s="48">
        <v>1355</v>
      </c>
      <c r="DQ33" s="48">
        <v>1</v>
      </c>
      <c r="DR33" s="212">
        <v>60</v>
      </c>
      <c r="DS33" s="49">
        <f t="shared" si="28"/>
        <v>0.6</v>
      </c>
      <c r="DT33" s="108">
        <f>DS33*AUXILIAR!$B$61</f>
        <v>12000000</v>
      </c>
      <c r="DU33" s="48" t="s">
        <v>320</v>
      </c>
      <c r="DV33" s="48">
        <v>1355</v>
      </c>
      <c r="DW33" s="48">
        <v>1355</v>
      </c>
      <c r="DX33" s="48">
        <v>1</v>
      </c>
      <c r="DY33" s="212">
        <v>40</v>
      </c>
      <c r="DZ33" s="49">
        <f t="shared" si="34"/>
        <v>0.4</v>
      </c>
      <c r="EA33" s="108">
        <f>DZ33*AUXILIAR!$B$61</f>
        <v>8000000</v>
      </c>
      <c r="EB33" s="51"/>
      <c r="EC33" s="51"/>
      <c r="ED33" s="51"/>
      <c r="EE33" s="51"/>
      <c r="EF33" s="50"/>
      <c r="EG33" s="50"/>
      <c r="EH33" s="125"/>
      <c r="EI33" s="5"/>
      <c r="EJ33" s="149"/>
      <c r="EK33" s="157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149"/>
      <c r="GC33" s="157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149"/>
      <c r="HU33" s="157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114"/>
      <c r="JL33" s="160"/>
    </row>
    <row r="34" spans="1:272" ht="15" x14ac:dyDescent="0.2">
      <c r="A34" s="4" t="s">
        <v>15</v>
      </c>
      <c r="B34" s="131"/>
      <c r="C34" s="8">
        <v>1</v>
      </c>
      <c r="D34" s="97"/>
      <c r="E34" s="75" t="s">
        <v>219</v>
      </c>
      <c r="F34" s="93" t="s">
        <v>104</v>
      </c>
      <c r="G34" s="5" t="s">
        <v>191</v>
      </c>
      <c r="H34" s="149"/>
      <c r="I34" s="157"/>
      <c r="J34" s="5"/>
      <c r="K34" s="5"/>
      <c r="L34" s="5"/>
      <c r="M34" s="5"/>
      <c r="N34" s="98"/>
      <c r="O34" s="98"/>
      <c r="P34" s="51"/>
      <c r="Q34" s="132"/>
      <c r="R34" s="132"/>
      <c r="S34" s="50"/>
      <c r="T34" s="50"/>
      <c r="U34" s="92"/>
      <c r="V34" s="124"/>
      <c r="W34" s="51"/>
      <c r="X34" s="51"/>
      <c r="Y34" s="51"/>
      <c r="Z34" s="50"/>
      <c r="AA34" s="50"/>
      <c r="AB34" s="92"/>
      <c r="AC34" s="124"/>
      <c r="AD34" s="5"/>
      <c r="AE34" s="5"/>
      <c r="AF34" s="5"/>
      <c r="AG34" s="5"/>
      <c r="AH34" s="5"/>
      <c r="AI34" s="98"/>
      <c r="AJ34" s="98"/>
      <c r="AK34" s="5"/>
      <c r="AL34" s="5"/>
      <c r="AM34" s="5"/>
      <c r="AN34" s="5"/>
      <c r="AO34" s="5"/>
      <c r="AP34" s="98"/>
      <c r="AQ34" s="98"/>
      <c r="AR34" s="5"/>
      <c r="AS34" s="5"/>
      <c r="AT34" s="5"/>
      <c r="AU34" s="5"/>
      <c r="AV34" s="5"/>
      <c r="AW34" s="98"/>
      <c r="AX34" s="98"/>
      <c r="AY34" s="5"/>
      <c r="AZ34" s="149"/>
      <c r="BA34" s="157"/>
      <c r="BB34" s="5"/>
      <c r="BC34" s="5"/>
      <c r="BD34" s="5"/>
      <c r="BE34" s="5"/>
      <c r="BF34" s="98"/>
      <c r="BG34" s="98"/>
      <c r="BH34" s="5"/>
      <c r="BI34" s="5"/>
      <c r="BJ34" s="5"/>
      <c r="BK34" s="5"/>
      <c r="BL34" s="5"/>
      <c r="BM34" s="98"/>
      <c r="BN34" s="98"/>
      <c r="BO34" s="5"/>
      <c r="BP34" s="5"/>
      <c r="BQ34" s="5"/>
      <c r="BR34" s="5"/>
      <c r="BS34" s="5"/>
      <c r="BT34" s="98"/>
      <c r="BU34" s="98"/>
      <c r="BV34" s="5"/>
      <c r="BW34" s="5"/>
      <c r="BX34" s="5"/>
      <c r="BY34" s="5"/>
      <c r="BZ34" s="5"/>
      <c r="CA34" s="98"/>
      <c r="CB34" s="98"/>
      <c r="CC34" s="5"/>
      <c r="CD34" s="5"/>
      <c r="CE34" s="5"/>
      <c r="CF34" s="5"/>
      <c r="CG34" s="5"/>
      <c r="CH34" s="98"/>
      <c r="CI34" s="98"/>
      <c r="CJ34" s="5"/>
      <c r="CK34" s="5"/>
      <c r="CL34" s="5"/>
      <c r="CM34" s="5"/>
      <c r="CN34" s="5"/>
      <c r="CO34" s="98"/>
      <c r="CP34" s="98"/>
      <c r="CQ34" s="5"/>
      <c r="CR34" s="149"/>
      <c r="CS34" s="157"/>
      <c r="CT34" s="5"/>
      <c r="CU34" s="5"/>
      <c r="CV34" s="5"/>
      <c r="CW34" s="5"/>
      <c r="CX34" s="98"/>
      <c r="CY34" s="98"/>
      <c r="CZ34" s="5"/>
      <c r="DA34" s="5"/>
      <c r="DB34" s="5"/>
      <c r="DC34" s="5"/>
      <c r="DD34" s="5"/>
      <c r="DE34" s="98"/>
      <c r="DF34" s="98"/>
      <c r="DG34" s="48" t="s">
        <v>321</v>
      </c>
      <c r="DH34" s="48">
        <v>1358</v>
      </c>
      <c r="DI34" s="48">
        <v>1358</v>
      </c>
      <c r="DJ34" s="48">
        <v>1</v>
      </c>
      <c r="DK34" s="212">
        <v>30</v>
      </c>
      <c r="DL34" s="49">
        <f t="shared" ref="DL34:DL35" si="35">DJ34*DK34/100</f>
        <v>0.3</v>
      </c>
      <c r="DM34" s="108">
        <f>DL34*AUXILIAR!$B$57</f>
        <v>6000000</v>
      </c>
      <c r="DN34" s="48" t="s">
        <v>321</v>
      </c>
      <c r="DO34" s="48">
        <v>1358</v>
      </c>
      <c r="DP34" s="48">
        <v>1358</v>
      </c>
      <c r="DQ34" s="48">
        <v>1</v>
      </c>
      <c r="DR34" s="212">
        <v>70</v>
      </c>
      <c r="DS34" s="49">
        <f t="shared" si="28"/>
        <v>0.7</v>
      </c>
      <c r="DT34" s="108">
        <f>DS34*AUXILIAR!$B$57</f>
        <v>14000000</v>
      </c>
      <c r="DU34" s="48" t="s">
        <v>321</v>
      </c>
      <c r="DV34" s="48">
        <v>1358</v>
      </c>
      <c r="DW34" s="48">
        <v>1358</v>
      </c>
      <c r="DX34" s="48">
        <v>1</v>
      </c>
      <c r="DY34" s="212">
        <v>30</v>
      </c>
      <c r="DZ34" s="49">
        <f t="shared" si="34"/>
        <v>0.3</v>
      </c>
      <c r="EA34" s="108">
        <f>DZ34*AUXILIAR!$B$57</f>
        <v>6000000</v>
      </c>
      <c r="EB34" s="51"/>
      <c r="EC34" s="51"/>
      <c r="ED34" s="51"/>
      <c r="EE34" s="51"/>
      <c r="EF34" s="50"/>
      <c r="EG34" s="50"/>
      <c r="EH34" s="125"/>
      <c r="EI34" s="5"/>
      <c r="EJ34" s="149"/>
      <c r="EK34" s="157"/>
      <c r="EL34" s="5"/>
      <c r="EM34" s="5"/>
      <c r="EN34" s="5"/>
      <c r="EO34" s="5"/>
      <c r="EP34" s="98"/>
      <c r="EQ34" s="98"/>
      <c r="ER34" s="5"/>
      <c r="ES34" s="5"/>
      <c r="ET34" s="5"/>
      <c r="EU34" s="5"/>
      <c r="EV34" s="5"/>
      <c r="EW34" s="98"/>
      <c r="EX34" s="98"/>
      <c r="EY34" s="5"/>
      <c r="EZ34" s="5"/>
      <c r="FA34" s="5"/>
      <c r="FB34" s="5"/>
      <c r="FC34" s="5"/>
      <c r="FD34" s="98"/>
      <c r="FE34" s="98"/>
      <c r="FF34" s="5"/>
      <c r="FG34" s="5"/>
      <c r="FH34" s="5"/>
      <c r="FI34" s="5"/>
      <c r="FJ34" s="5"/>
      <c r="FK34" s="98"/>
      <c r="FL34" s="98"/>
      <c r="FM34" s="5"/>
      <c r="FN34" s="5"/>
      <c r="FO34" s="5"/>
      <c r="FP34" s="5"/>
      <c r="FQ34" s="5"/>
      <c r="FR34" s="98"/>
      <c r="FS34" s="98"/>
      <c r="FT34" s="5"/>
      <c r="FU34" s="5"/>
      <c r="FV34" s="5"/>
      <c r="FW34" s="5"/>
      <c r="FX34" s="5"/>
      <c r="FY34" s="98"/>
      <c r="FZ34" s="98"/>
      <c r="GA34" s="5"/>
      <c r="GB34" s="149"/>
      <c r="GC34" s="157"/>
      <c r="GD34" s="5"/>
      <c r="GE34" s="5"/>
      <c r="GF34" s="5"/>
      <c r="GG34" s="5"/>
      <c r="GH34" s="98"/>
      <c r="GI34" s="98"/>
      <c r="GJ34" s="5"/>
      <c r="GK34" s="5"/>
      <c r="GL34" s="5"/>
      <c r="GM34" s="5"/>
      <c r="GN34" s="5"/>
      <c r="GO34" s="98"/>
      <c r="GP34" s="98"/>
      <c r="GQ34" s="5"/>
      <c r="GR34" s="5"/>
      <c r="GS34" s="5"/>
      <c r="GT34" s="5"/>
      <c r="GU34" s="5"/>
      <c r="GV34" s="98"/>
      <c r="GW34" s="98"/>
      <c r="GX34" s="5"/>
      <c r="GY34" s="5"/>
      <c r="GZ34" s="5"/>
      <c r="HA34" s="5"/>
      <c r="HB34" s="5"/>
      <c r="HC34" s="98"/>
      <c r="HD34" s="98"/>
      <c r="HE34" s="5"/>
      <c r="HF34" s="5"/>
      <c r="HG34" s="5"/>
      <c r="HH34" s="5"/>
      <c r="HI34" s="5"/>
      <c r="HJ34" s="98"/>
      <c r="HK34" s="98"/>
      <c r="HL34" s="5"/>
      <c r="HM34" s="5"/>
      <c r="HN34" s="5"/>
      <c r="HO34" s="5"/>
      <c r="HP34" s="5"/>
      <c r="HQ34" s="98"/>
      <c r="HR34" s="98"/>
      <c r="HS34" s="5"/>
      <c r="HT34" s="149"/>
      <c r="HU34" s="157"/>
      <c r="HV34" s="5"/>
      <c r="HW34" s="5"/>
      <c r="HX34" s="5"/>
      <c r="HY34" s="5"/>
      <c r="HZ34" s="98"/>
      <c r="IA34" s="98"/>
      <c r="IB34" s="5"/>
      <c r="IC34" s="5"/>
      <c r="ID34" s="5"/>
      <c r="IE34" s="5"/>
      <c r="IF34" s="5"/>
      <c r="IG34" s="98"/>
      <c r="IH34" s="98"/>
      <c r="II34" s="5"/>
      <c r="IJ34" s="5"/>
      <c r="IK34" s="5"/>
      <c r="IL34" s="5"/>
      <c r="IM34" s="5"/>
      <c r="IN34" s="98"/>
      <c r="IO34" s="98"/>
      <c r="IP34" s="5"/>
      <c r="IQ34" s="5"/>
      <c r="IR34" s="5"/>
      <c r="IS34" s="5"/>
      <c r="IT34" s="5"/>
      <c r="IU34" s="98"/>
      <c r="IV34" s="98"/>
      <c r="IW34" s="5"/>
      <c r="IX34" s="5"/>
      <c r="IY34" s="5"/>
      <c r="IZ34" s="5"/>
      <c r="JA34" s="5"/>
      <c r="JB34" s="98"/>
      <c r="JC34" s="98"/>
      <c r="JD34" s="5"/>
      <c r="JE34" s="5"/>
      <c r="JF34" s="5"/>
      <c r="JG34" s="5"/>
      <c r="JH34" s="5"/>
      <c r="JI34" s="98"/>
      <c r="JJ34" s="98"/>
      <c r="JK34" s="114"/>
      <c r="JL34" s="160"/>
    </row>
    <row r="35" spans="1:272" ht="15" x14ac:dyDescent="0.2">
      <c r="A35" s="4" t="s">
        <v>15</v>
      </c>
      <c r="B35" s="131"/>
      <c r="C35" s="8">
        <v>1</v>
      </c>
      <c r="D35" s="97"/>
      <c r="E35" s="75" t="s">
        <v>219</v>
      </c>
      <c r="F35" s="93" t="s">
        <v>104</v>
      </c>
      <c r="G35" s="5" t="s">
        <v>191</v>
      </c>
      <c r="H35" s="149"/>
      <c r="I35" s="157"/>
      <c r="J35" s="5"/>
      <c r="K35" s="5"/>
      <c r="L35" s="5"/>
      <c r="M35" s="5"/>
      <c r="N35" s="98"/>
      <c r="O35" s="98"/>
      <c r="P35" s="51"/>
      <c r="Q35" s="132"/>
      <c r="R35" s="132"/>
      <c r="S35" s="50"/>
      <c r="T35" s="50"/>
      <c r="U35" s="92"/>
      <c r="V35" s="124"/>
      <c r="W35" s="51"/>
      <c r="X35" s="51"/>
      <c r="Y35" s="51"/>
      <c r="Z35" s="50"/>
      <c r="AA35" s="50"/>
      <c r="AB35" s="92"/>
      <c r="AC35" s="124"/>
      <c r="AD35" s="5"/>
      <c r="AE35" s="5"/>
      <c r="AF35" s="5"/>
      <c r="AG35" s="5"/>
      <c r="AH35" s="5"/>
      <c r="AI35" s="98"/>
      <c r="AJ35" s="98"/>
      <c r="AK35" s="5"/>
      <c r="AL35" s="5"/>
      <c r="AM35" s="5"/>
      <c r="AN35" s="5"/>
      <c r="AO35" s="5"/>
      <c r="AP35" s="98"/>
      <c r="AQ35" s="98"/>
      <c r="AR35" s="5"/>
      <c r="AS35" s="5"/>
      <c r="AT35" s="5"/>
      <c r="AU35" s="5"/>
      <c r="AV35" s="5"/>
      <c r="AW35" s="98"/>
      <c r="AX35" s="98"/>
      <c r="AY35" s="5"/>
      <c r="AZ35" s="149"/>
      <c r="BA35" s="157"/>
      <c r="BB35" s="5"/>
      <c r="BC35" s="5"/>
      <c r="BD35" s="5"/>
      <c r="BE35" s="5"/>
      <c r="BF35" s="98"/>
      <c r="BG35" s="98"/>
      <c r="BH35" s="5"/>
      <c r="BI35" s="5"/>
      <c r="BJ35" s="5"/>
      <c r="BK35" s="5"/>
      <c r="BL35" s="5"/>
      <c r="BM35" s="98"/>
      <c r="BN35" s="98"/>
      <c r="BO35" s="5"/>
      <c r="BP35" s="5"/>
      <c r="BQ35" s="5"/>
      <c r="BR35" s="5"/>
      <c r="BS35" s="5"/>
      <c r="BT35" s="98"/>
      <c r="BU35" s="98"/>
      <c r="BV35" s="5"/>
      <c r="BW35" s="5"/>
      <c r="BX35" s="5"/>
      <c r="BY35" s="5"/>
      <c r="BZ35" s="5"/>
      <c r="CA35" s="98"/>
      <c r="CB35" s="98"/>
      <c r="CC35" s="5"/>
      <c r="CD35" s="5"/>
      <c r="CE35" s="5"/>
      <c r="CF35" s="5"/>
      <c r="CG35" s="5"/>
      <c r="CH35" s="98"/>
      <c r="CI35" s="98"/>
      <c r="CJ35" s="5"/>
      <c r="CK35" s="5"/>
      <c r="CL35" s="5"/>
      <c r="CM35" s="5"/>
      <c r="CN35" s="5"/>
      <c r="CO35" s="98"/>
      <c r="CP35" s="98"/>
      <c r="CQ35" s="5"/>
      <c r="CR35" s="149"/>
      <c r="CS35" s="157"/>
      <c r="CT35" s="5"/>
      <c r="CU35" s="5"/>
      <c r="CV35" s="5"/>
      <c r="CW35" s="5"/>
      <c r="CX35" s="98"/>
      <c r="CY35" s="98"/>
      <c r="CZ35" s="5"/>
      <c r="DA35" s="5"/>
      <c r="DB35" s="5"/>
      <c r="DC35" s="5"/>
      <c r="DD35" s="5"/>
      <c r="DE35" s="98"/>
      <c r="DF35" s="98"/>
      <c r="DG35" s="48" t="s">
        <v>322</v>
      </c>
      <c r="DH35" s="48">
        <v>1365</v>
      </c>
      <c r="DI35" s="48">
        <v>1365</v>
      </c>
      <c r="DJ35" s="48">
        <v>1</v>
      </c>
      <c r="DK35" s="212">
        <v>30</v>
      </c>
      <c r="DL35" s="49">
        <f t="shared" si="35"/>
        <v>0.3</v>
      </c>
      <c r="DM35" s="108">
        <f>DL35*AUXILIAR!$B$57</f>
        <v>6000000</v>
      </c>
      <c r="DN35" s="48" t="s">
        <v>322</v>
      </c>
      <c r="DO35" s="48">
        <v>1365</v>
      </c>
      <c r="DP35" s="48">
        <v>1365</v>
      </c>
      <c r="DQ35" s="48">
        <v>1</v>
      </c>
      <c r="DR35" s="212">
        <v>70</v>
      </c>
      <c r="DS35" s="49">
        <f t="shared" si="28"/>
        <v>0.7</v>
      </c>
      <c r="DT35" s="108">
        <f>DS35*AUXILIAR!$B$57</f>
        <v>14000000</v>
      </c>
      <c r="DU35" s="48" t="s">
        <v>322</v>
      </c>
      <c r="DV35" s="48">
        <v>1365</v>
      </c>
      <c r="DW35" s="48">
        <v>1365</v>
      </c>
      <c r="DX35" s="48">
        <v>1</v>
      </c>
      <c r="DY35" s="212">
        <v>30</v>
      </c>
      <c r="DZ35" s="49">
        <f t="shared" si="34"/>
        <v>0.3</v>
      </c>
      <c r="EA35" s="108">
        <f>DZ35*AUXILIAR!$B$57</f>
        <v>6000000</v>
      </c>
      <c r="EB35" s="51"/>
      <c r="EC35" s="51"/>
      <c r="ED35" s="51"/>
      <c r="EE35" s="51"/>
      <c r="EF35" s="50"/>
      <c r="EG35" s="50"/>
      <c r="EH35" s="125"/>
      <c r="EI35" s="5"/>
      <c r="EJ35" s="149"/>
      <c r="EK35" s="157"/>
      <c r="EL35" s="5"/>
      <c r="EM35" s="5"/>
      <c r="EN35" s="5"/>
      <c r="EO35" s="5"/>
      <c r="EP35" s="98"/>
      <c r="EQ35" s="98"/>
      <c r="ER35" s="5"/>
      <c r="ES35" s="5"/>
      <c r="ET35" s="5"/>
      <c r="EU35" s="5"/>
      <c r="EV35" s="5"/>
      <c r="EW35" s="98"/>
      <c r="EX35" s="98"/>
      <c r="EY35" s="5"/>
      <c r="EZ35" s="5"/>
      <c r="FA35" s="5"/>
      <c r="FB35" s="5"/>
      <c r="FC35" s="5"/>
      <c r="FD35" s="98"/>
      <c r="FE35" s="98"/>
      <c r="FF35" s="5"/>
      <c r="FG35" s="5"/>
      <c r="FH35" s="5"/>
      <c r="FI35" s="5"/>
      <c r="FJ35" s="5"/>
      <c r="FK35" s="98"/>
      <c r="FL35" s="98"/>
      <c r="FM35" s="5"/>
      <c r="FN35" s="5"/>
      <c r="FO35" s="5"/>
      <c r="FP35" s="5"/>
      <c r="FQ35" s="5"/>
      <c r="FR35" s="98"/>
      <c r="FS35" s="98"/>
      <c r="FT35" s="5"/>
      <c r="FU35" s="5"/>
      <c r="FV35" s="5"/>
      <c r="FW35" s="5"/>
      <c r="FX35" s="5"/>
      <c r="FY35" s="98"/>
      <c r="FZ35" s="98"/>
      <c r="GA35" s="5"/>
      <c r="GB35" s="149"/>
      <c r="GC35" s="157"/>
      <c r="GD35" s="5"/>
      <c r="GE35" s="5"/>
      <c r="GF35" s="5"/>
      <c r="GG35" s="5"/>
      <c r="GH35" s="98"/>
      <c r="GI35" s="98"/>
      <c r="GJ35" s="5"/>
      <c r="GK35" s="5"/>
      <c r="GL35" s="5"/>
      <c r="GM35" s="5"/>
      <c r="GN35" s="5"/>
      <c r="GO35" s="98"/>
      <c r="GP35" s="98"/>
      <c r="GQ35" s="5"/>
      <c r="GR35" s="5"/>
      <c r="GS35" s="5"/>
      <c r="GT35" s="5"/>
      <c r="GU35" s="5"/>
      <c r="GV35" s="98"/>
      <c r="GW35" s="98"/>
      <c r="GX35" s="5"/>
      <c r="GY35" s="5"/>
      <c r="GZ35" s="5"/>
      <c r="HA35" s="5"/>
      <c r="HB35" s="5"/>
      <c r="HC35" s="98"/>
      <c r="HD35" s="98"/>
      <c r="HE35" s="5"/>
      <c r="HF35" s="5"/>
      <c r="HG35" s="5"/>
      <c r="HH35" s="5"/>
      <c r="HI35" s="5"/>
      <c r="HJ35" s="98"/>
      <c r="HK35" s="98"/>
      <c r="HL35" s="5"/>
      <c r="HM35" s="5"/>
      <c r="HN35" s="5"/>
      <c r="HO35" s="5"/>
      <c r="HP35" s="5"/>
      <c r="HQ35" s="98"/>
      <c r="HR35" s="98"/>
      <c r="HS35" s="5"/>
      <c r="HT35" s="149"/>
      <c r="HU35" s="157"/>
      <c r="HV35" s="5"/>
      <c r="HW35" s="5"/>
      <c r="HX35" s="5"/>
      <c r="HY35" s="5"/>
      <c r="HZ35" s="98"/>
      <c r="IA35" s="98"/>
      <c r="IB35" s="5"/>
      <c r="IC35" s="5"/>
      <c r="ID35" s="5"/>
      <c r="IE35" s="5"/>
      <c r="IF35" s="5"/>
      <c r="IG35" s="98"/>
      <c r="IH35" s="98"/>
      <c r="II35" s="5"/>
      <c r="IJ35" s="5"/>
      <c r="IK35" s="5"/>
      <c r="IL35" s="5"/>
      <c r="IM35" s="5"/>
      <c r="IN35" s="98"/>
      <c r="IO35" s="98"/>
      <c r="IP35" s="5"/>
      <c r="IQ35" s="5"/>
      <c r="IR35" s="5"/>
      <c r="IS35" s="5"/>
      <c r="IT35" s="5"/>
      <c r="IU35" s="98"/>
      <c r="IV35" s="98"/>
      <c r="IW35" s="5"/>
      <c r="IX35" s="5"/>
      <c r="IY35" s="5"/>
      <c r="IZ35" s="5"/>
      <c r="JA35" s="5"/>
      <c r="JB35" s="98"/>
      <c r="JC35" s="98"/>
      <c r="JD35" s="5"/>
      <c r="JE35" s="5"/>
      <c r="JF35" s="5"/>
      <c r="JG35" s="5"/>
      <c r="JH35" s="5"/>
      <c r="JI35" s="98"/>
      <c r="JJ35" s="98"/>
      <c r="JK35" s="114"/>
      <c r="JL35" s="160"/>
    </row>
    <row r="36" spans="1:272" ht="15" x14ac:dyDescent="0.2">
      <c r="A36" s="54" t="s">
        <v>15</v>
      </c>
      <c r="B36" s="54"/>
      <c r="C36" s="55"/>
      <c r="D36" s="96"/>
      <c r="E36" s="122" t="s">
        <v>280</v>
      </c>
      <c r="F36" s="129" t="s">
        <v>104</v>
      </c>
      <c r="G36" s="129" t="s">
        <v>191</v>
      </c>
      <c r="H36" s="148"/>
      <c r="I36" s="155"/>
      <c r="J36" s="55"/>
      <c r="K36" s="55"/>
      <c r="L36" s="55"/>
      <c r="M36" s="59" t="s">
        <v>113</v>
      </c>
      <c r="N36" s="58">
        <f>SUM(N37:N38)</f>
        <v>0</v>
      </c>
      <c r="O36" s="58">
        <f>SUM(O37:O38)</f>
        <v>0</v>
      </c>
      <c r="P36" s="55"/>
      <c r="Q36" s="55"/>
      <c r="R36" s="55"/>
      <c r="S36" s="55"/>
      <c r="T36" s="59" t="s">
        <v>113</v>
      </c>
      <c r="U36" s="58">
        <f>SUM(U37:U38)</f>
        <v>0</v>
      </c>
      <c r="V36" s="58">
        <f>SUM(V37:V38)</f>
        <v>0</v>
      </c>
      <c r="W36" s="55"/>
      <c r="X36" s="55"/>
      <c r="Y36" s="55"/>
      <c r="Z36" s="55"/>
      <c r="AA36" s="59" t="s">
        <v>113</v>
      </c>
      <c r="AB36" s="58">
        <f>SUM(AB37:AB38)</f>
        <v>0</v>
      </c>
      <c r="AC36" s="58">
        <f>SUM(AC37:AC38)</f>
        <v>0</v>
      </c>
      <c r="AD36" s="55"/>
      <c r="AE36" s="55"/>
      <c r="AF36" s="55"/>
      <c r="AG36" s="55"/>
      <c r="AH36" s="59" t="s">
        <v>113</v>
      </c>
      <c r="AI36" s="58">
        <f>SUM(AI37:AI38)</f>
        <v>0</v>
      </c>
      <c r="AJ36" s="58">
        <f>SUM(AJ37:AJ38)</f>
        <v>0</v>
      </c>
      <c r="AK36" s="55"/>
      <c r="AL36" s="55"/>
      <c r="AM36" s="55"/>
      <c r="AN36" s="55"/>
      <c r="AO36" s="59" t="s">
        <v>113</v>
      </c>
      <c r="AP36" s="58">
        <f>SUM(AP37:AP38)</f>
        <v>0</v>
      </c>
      <c r="AQ36" s="58">
        <f>SUM(AQ37:AQ38)</f>
        <v>0</v>
      </c>
      <c r="AR36" s="55"/>
      <c r="AS36" s="55"/>
      <c r="AT36" s="55"/>
      <c r="AU36" s="55"/>
      <c r="AV36" s="59" t="s">
        <v>113</v>
      </c>
      <c r="AW36" s="58">
        <f>SUM(AW37:AW38)</f>
        <v>0</v>
      </c>
      <c r="AX36" s="58">
        <f>SUM(AX37:AX38)</f>
        <v>0</v>
      </c>
      <c r="AY36" s="55"/>
      <c r="AZ36" s="148"/>
      <c r="BA36" s="155"/>
      <c r="BB36" s="55"/>
      <c r="BC36" s="55"/>
      <c r="BD36" s="55"/>
      <c r="BE36" s="59" t="s">
        <v>113</v>
      </c>
      <c r="BF36" s="58">
        <f>SUM(BF37:BF38)</f>
        <v>0</v>
      </c>
      <c r="BG36" s="58">
        <f>SUM(BG37:BG38)</f>
        <v>0</v>
      </c>
      <c r="BH36" s="55"/>
      <c r="BI36" s="55"/>
      <c r="BJ36" s="55"/>
      <c r="BK36" s="55"/>
      <c r="BL36" s="59" t="s">
        <v>113</v>
      </c>
      <c r="BM36" s="58">
        <f>SUM(BM37:BM38)</f>
        <v>0</v>
      </c>
      <c r="BN36" s="58">
        <f>SUM(BN37:BN38)</f>
        <v>0</v>
      </c>
      <c r="BO36" s="55"/>
      <c r="BP36" s="55"/>
      <c r="BQ36" s="55"/>
      <c r="BR36" s="55"/>
      <c r="BS36" s="59" t="s">
        <v>113</v>
      </c>
      <c r="BT36" s="58">
        <f>SUM(BT37:BT38)</f>
        <v>0</v>
      </c>
      <c r="BU36" s="58">
        <f>SUM(BU37:BU38)</f>
        <v>0</v>
      </c>
      <c r="BV36" s="55"/>
      <c r="BW36" s="55"/>
      <c r="BX36" s="55"/>
      <c r="BY36" s="55"/>
      <c r="BZ36" s="59" t="s">
        <v>113</v>
      </c>
      <c r="CA36" s="58">
        <f>SUM(CA37:CA38)</f>
        <v>0</v>
      </c>
      <c r="CB36" s="58">
        <f>SUM(CB37:CB38)</f>
        <v>0</v>
      </c>
      <c r="CC36" s="55"/>
      <c r="CD36" s="55"/>
      <c r="CE36" s="55"/>
      <c r="CF36" s="55"/>
      <c r="CG36" s="59" t="s">
        <v>113</v>
      </c>
      <c r="CH36" s="58">
        <f>SUM(CH37:CH38)</f>
        <v>0</v>
      </c>
      <c r="CI36" s="58">
        <f>SUM(CI37:CI38)</f>
        <v>0</v>
      </c>
      <c r="CJ36" s="55"/>
      <c r="CK36" s="55"/>
      <c r="CL36" s="55"/>
      <c r="CM36" s="55"/>
      <c r="CN36" s="59" t="s">
        <v>113</v>
      </c>
      <c r="CO36" s="58">
        <f>SUM(CO37:CO38)</f>
        <v>0</v>
      </c>
      <c r="CP36" s="58">
        <f>SUM(CP37:CP38)</f>
        <v>0</v>
      </c>
      <c r="CQ36" s="55"/>
      <c r="CR36" s="148"/>
      <c r="CS36" s="155"/>
      <c r="CT36" s="55"/>
      <c r="CU36" s="55"/>
      <c r="CV36" s="55"/>
      <c r="CW36" s="59" t="s">
        <v>113</v>
      </c>
      <c r="CX36" s="58">
        <f>SUM(CX37:CX38)</f>
        <v>780</v>
      </c>
      <c r="CY36" s="58">
        <f>SUM(CY37:CY38)</f>
        <v>218400000000</v>
      </c>
      <c r="CZ36" s="55"/>
      <c r="DA36" s="55"/>
      <c r="DB36" s="55"/>
      <c r="DC36" s="55"/>
      <c r="DD36" s="59" t="s">
        <v>113</v>
      </c>
      <c r="DE36" s="58">
        <f>SUM(DE37:DE38)</f>
        <v>0</v>
      </c>
      <c r="DF36" s="58">
        <f>SUM(DF37:DF38)</f>
        <v>0</v>
      </c>
      <c r="DG36" s="55"/>
      <c r="DH36" s="55"/>
      <c r="DI36" s="55"/>
      <c r="DJ36" s="55"/>
      <c r="DK36" s="59" t="s">
        <v>113</v>
      </c>
      <c r="DL36" s="58">
        <f>SUM(DL37:DL38)</f>
        <v>0</v>
      </c>
      <c r="DM36" s="58">
        <f>SUM(DM37:DM38)</f>
        <v>0</v>
      </c>
      <c r="DN36" s="55"/>
      <c r="DO36" s="55"/>
      <c r="DP36" s="55"/>
      <c r="DQ36" s="55"/>
      <c r="DR36" s="59" t="s">
        <v>113</v>
      </c>
      <c r="DS36" s="58">
        <f>SUM(DS37:DS38)</f>
        <v>0</v>
      </c>
      <c r="DT36" s="58">
        <f>SUM(DT37:DT38)</f>
        <v>0</v>
      </c>
      <c r="DU36" s="55"/>
      <c r="DV36" s="55"/>
      <c r="DW36" s="55"/>
      <c r="DX36" s="55"/>
      <c r="DY36" s="59" t="s">
        <v>113</v>
      </c>
      <c r="DZ36" s="58">
        <f>SUM(DZ37:DZ38)</f>
        <v>0</v>
      </c>
      <c r="EA36" s="58">
        <f>SUM(EA37:EA38)</f>
        <v>0</v>
      </c>
      <c r="EB36" s="55"/>
      <c r="EC36" s="55"/>
      <c r="ED36" s="55"/>
      <c r="EE36" s="55"/>
      <c r="EF36" s="59" t="s">
        <v>113</v>
      </c>
      <c r="EG36" s="58">
        <f>SUM(EG37:EG38)</f>
        <v>0</v>
      </c>
      <c r="EH36" s="58">
        <f>SUM(EH37:EH38)</f>
        <v>0</v>
      </c>
      <c r="EI36" s="55"/>
      <c r="EJ36" s="148"/>
      <c r="EK36" s="155"/>
      <c r="EL36" s="55"/>
      <c r="EM36" s="55"/>
      <c r="EN36" s="55"/>
      <c r="EO36" s="59" t="s">
        <v>113</v>
      </c>
      <c r="EP36" s="58">
        <f>SUM(EP37:EP38)</f>
        <v>0</v>
      </c>
      <c r="EQ36" s="58">
        <f>SUM(EQ37:EQ38)</f>
        <v>0</v>
      </c>
      <c r="ER36" s="55"/>
      <c r="ES36" s="55"/>
      <c r="ET36" s="55"/>
      <c r="EU36" s="55"/>
      <c r="EV36" s="59" t="s">
        <v>113</v>
      </c>
      <c r="EW36" s="58">
        <f>SUM(EW37:EW38)</f>
        <v>0</v>
      </c>
      <c r="EX36" s="58">
        <f>SUM(EX37:EX38)</f>
        <v>0</v>
      </c>
      <c r="EY36" s="55"/>
      <c r="EZ36" s="55"/>
      <c r="FA36" s="55"/>
      <c r="FB36" s="55"/>
      <c r="FC36" s="59" t="s">
        <v>113</v>
      </c>
      <c r="FD36" s="58">
        <f>SUM(FD37:FD38)</f>
        <v>0</v>
      </c>
      <c r="FE36" s="58">
        <f>SUM(FE37:FE38)</f>
        <v>0</v>
      </c>
      <c r="FF36" s="55"/>
      <c r="FG36" s="55"/>
      <c r="FH36" s="55"/>
      <c r="FI36" s="55"/>
      <c r="FJ36" s="59" t="s">
        <v>113</v>
      </c>
      <c r="FK36" s="58">
        <f>SUM(FK37:FK38)</f>
        <v>0</v>
      </c>
      <c r="FL36" s="58">
        <f>SUM(FL37:FL38)</f>
        <v>0</v>
      </c>
      <c r="FM36" s="55"/>
      <c r="FN36" s="55"/>
      <c r="FO36" s="55"/>
      <c r="FP36" s="55"/>
      <c r="FQ36" s="59" t="s">
        <v>113</v>
      </c>
      <c r="FR36" s="58">
        <f>SUM(FR37:FR38)</f>
        <v>0</v>
      </c>
      <c r="FS36" s="58">
        <f>SUM(FS37:FS38)</f>
        <v>0</v>
      </c>
      <c r="FT36" s="55"/>
      <c r="FU36" s="55"/>
      <c r="FV36" s="55"/>
      <c r="FW36" s="55"/>
      <c r="FX36" s="59" t="s">
        <v>113</v>
      </c>
      <c r="FY36" s="58">
        <f>SUM(FY37:FY38)</f>
        <v>0</v>
      </c>
      <c r="FZ36" s="58">
        <f>SUM(FZ37:FZ38)</f>
        <v>0</v>
      </c>
      <c r="GA36" s="55"/>
      <c r="GB36" s="148"/>
      <c r="GC36" s="155"/>
      <c r="GD36" s="55"/>
      <c r="GE36" s="55"/>
      <c r="GF36" s="55"/>
      <c r="GG36" s="59" t="s">
        <v>113</v>
      </c>
      <c r="GH36" s="58">
        <f>SUM(GH37:GH38)</f>
        <v>0</v>
      </c>
      <c r="GI36" s="58">
        <f>SUM(GI37:GI38)</f>
        <v>0</v>
      </c>
      <c r="GJ36" s="55"/>
      <c r="GK36" s="55"/>
      <c r="GL36" s="55"/>
      <c r="GM36" s="55"/>
      <c r="GN36" s="59" t="s">
        <v>113</v>
      </c>
      <c r="GO36" s="58">
        <f>SUM(GO37:GO38)</f>
        <v>0</v>
      </c>
      <c r="GP36" s="58">
        <f>SUM(GP37:GP38)</f>
        <v>0</v>
      </c>
      <c r="GQ36" s="55"/>
      <c r="GR36" s="55"/>
      <c r="GS36" s="55"/>
      <c r="GT36" s="55"/>
      <c r="GU36" s="59" t="s">
        <v>113</v>
      </c>
      <c r="GV36" s="58">
        <f>SUM(GV37:GV38)</f>
        <v>0</v>
      </c>
      <c r="GW36" s="58">
        <f>SUM(GW37:GW38)</f>
        <v>0</v>
      </c>
      <c r="GX36" s="55"/>
      <c r="GY36" s="55"/>
      <c r="GZ36" s="55"/>
      <c r="HA36" s="55"/>
      <c r="HB36" s="59" t="s">
        <v>113</v>
      </c>
      <c r="HC36" s="58">
        <f>SUM(HC37:HC38)</f>
        <v>0</v>
      </c>
      <c r="HD36" s="58">
        <f>SUM(HD37:HD38)</f>
        <v>0</v>
      </c>
      <c r="HE36" s="55"/>
      <c r="HF36" s="55"/>
      <c r="HG36" s="55"/>
      <c r="HH36" s="55"/>
      <c r="HI36" s="59" t="s">
        <v>113</v>
      </c>
      <c r="HJ36" s="58">
        <f>SUM(HJ37:HJ38)</f>
        <v>0</v>
      </c>
      <c r="HK36" s="58">
        <f>SUM(HK37:HK38)</f>
        <v>0</v>
      </c>
      <c r="HL36" s="55"/>
      <c r="HM36" s="55"/>
      <c r="HN36" s="55"/>
      <c r="HO36" s="55"/>
      <c r="HP36" s="59" t="s">
        <v>113</v>
      </c>
      <c r="HQ36" s="58">
        <f>SUM(HQ37:HQ38)</f>
        <v>0</v>
      </c>
      <c r="HR36" s="58">
        <f>SUM(HR37:HR38)</f>
        <v>0</v>
      </c>
      <c r="HS36" s="55"/>
      <c r="HT36" s="148"/>
      <c r="HU36" s="155"/>
      <c r="HV36" s="55"/>
      <c r="HW36" s="55"/>
      <c r="HX36" s="55"/>
      <c r="HY36" s="59" t="s">
        <v>113</v>
      </c>
      <c r="HZ36" s="58">
        <f>SUM(HZ37:HZ38)</f>
        <v>0</v>
      </c>
      <c r="IA36" s="58">
        <f>SUM(IA37:IA38)</f>
        <v>0</v>
      </c>
      <c r="IB36" s="55"/>
      <c r="IC36" s="55"/>
      <c r="ID36" s="55"/>
      <c r="IE36" s="55"/>
      <c r="IF36" s="59" t="s">
        <v>113</v>
      </c>
      <c r="IG36" s="58">
        <f>SUM(IG37:IG38)</f>
        <v>0</v>
      </c>
      <c r="IH36" s="58">
        <f>SUM(IH37:IH38)</f>
        <v>0</v>
      </c>
      <c r="II36" s="55"/>
      <c r="IJ36" s="55"/>
      <c r="IK36" s="55"/>
      <c r="IL36" s="55"/>
      <c r="IM36" s="59" t="s">
        <v>113</v>
      </c>
      <c r="IN36" s="58">
        <f>SUM(IN37:IN38)</f>
        <v>0</v>
      </c>
      <c r="IO36" s="58">
        <f>SUM(IO37:IO38)</f>
        <v>0</v>
      </c>
      <c r="IP36" s="55"/>
      <c r="IQ36" s="55"/>
      <c r="IR36" s="55"/>
      <c r="IS36" s="55"/>
      <c r="IT36" s="59" t="s">
        <v>113</v>
      </c>
      <c r="IU36" s="58">
        <f>SUM(IU37:IU38)</f>
        <v>0</v>
      </c>
      <c r="IV36" s="58">
        <f>SUM(IV37:IV38)</f>
        <v>0</v>
      </c>
      <c r="IW36" s="55"/>
      <c r="IX36" s="55"/>
      <c r="IY36" s="55"/>
      <c r="IZ36" s="55"/>
      <c r="JA36" s="59" t="s">
        <v>113</v>
      </c>
      <c r="JB36" s="58">
        <f>SUM(JB37:JB38)</f>
        <v>0</v>
      </c>
      <c r="JC36" s="58">
        <f>SUM(JC37:JC38)</f>
        <v>0</v>
      </c>
      <c r="JD36" s="55"/>
      <c r="JE36" s="55"/>
      <c r="JF36" s="55"/>
      <c r="JG36" s="55"/>
      <c r="JH36" s="59" t="s">
        <v>113</v>
      </c>
      <c r="JI36" s="58">
        <f>SUM(JI37:JI38)</f>
        <v>0</v>
      </c>
      <c r="JJ36" s="58">
        <f>SUM(JJ37:JJ38)</f>
        <v>0</v>
      </c>
      <c r="JK36" s="115"/>
      <c r="JL36" s="161"/>
    </row>
    <row r="37" spans="1:272" ht="30" x14ac:dyDescent="0.2">
      <c r="A37" s="4" t="s">
        <v>15</v>
      </c>
      <c r="B37" s="131"/>
      <c r="C37" s="8">
        <v>1</v>
      </c>
      <c r="D37" s="97"/>
      <c r="E37" s="75" t="s">
        <v>219</v>
      </c>
      <c r="F37" s="93" t="s">
        <v>104</v>
      </c>
      <c r="G37" s="5" t="s">
        <v>191</v>
      </c>
      <c r="H37" s="149"/>
      <c r="I37" s="51"/>
      <c r="J37" s="51"/>
      <c r="K37" s="51"/>
      <c r="L37" s="51"/>
      <c r="M37" s="50"/>
      <c r="N37" s="207"/>
      <c r="O37" s="208"/>
      <c r="P37" s="51"/>
      <c r="Q37" s="205"/>
      <c r="R37" s="205"/>
      <c r="S37" s="50"/>
      <c r="T37" s="50"/>
      <c r="U37" s="92"/>
      <c r="V37" s="124"/>
      <c r="W37" s="51"/>
      <c r="X37" s="51"/>
      <c r="Y37" s="51"/>
      <c r="Z37" s="50"/>
      <c r="AA37" s="50"/>
      <c r="AB37" s="92"/>
      <c r="AC37" s="124"/>
      <c r="AD37" s="5"/>
      <c r="AE37" s="5"/>
      <c r="AF37" s="5"/>
      <c r="AG37" s="5"/>
      <c r="AH37" s="5"/>
      <c r="AI37" s="98"/>
      <c r="AJ37" s="98"/>
      <c r="AK37" s="5"/>
      <c r="AL37" s="5"/>
      <c r="AM37" s="5"/>
      <c r="AN37" s="5"/>
      <c r="AO37" s="5"/>
      <c r="AP37" s="98"/>
      <c r="AQ37" s="98"/>
      <c r="AR37" s="5"/>
      <c r="AS37" s="5"/>
      <c r="AT37" s="5"/>
      <c r="AU37" s="5"/>
      <c r="AV37" s="5"/>
      <c r="AW37" s="98"/>
      <c r="AX37" s="98"/>
      <c r="AY37" s="5"/>
      <c r="AZ37" s="149"/>
      <c r="BA37" s="157"/>
      <c r="BB37" s="5"/>
      <c r="BC37" s="5"/>
      <c r="BD37" s="5"/>
      <c r="BE37" s="5"/>
      <c r="BF37" s="98"/>
      <c r="BG37" s="98"/>
      <c r="BH37" s="5"/>
      <c r="BI37" s="5"/>
      <c r="BJ37" s="5"/>
      <c r="BK37" s="5"/>
      <c r="BL37" s="5"/>
      <c r="BM37" s="98"/>
      <c r="BN37" s="98"/>
      <c r="BO37" s="5"/>
      <c r="BP37" s="5"/>
      <c r="BQ37" s="5"/>
      <c r="BR37" s="5"/>
      <c r="BS37" s="5"/>
      <c r="BT37" s="98"/>
      <c r="BU37" s="98"/>
      <c r="BV37" s="5"/>
      <c r="BW37" s="5"/>
      <c r="BX37" s="5"/>
      <c r="BY37" s="5"/>
      <c r="BZ37" s="5"/>
      <c r="CA37" s="98"/>
      <c r="CB37" s="98"/>
      <c r="CC37" s="5"/>
      <c r="CD37" s="5"/>
      <c r="CE37" s="5"/>
      <c r="CF37" s="5"/>
      <c r="CG37" s="5"/>
      <c r="CH37" s="98"/>
      <c r="CI37" s="98"/>
      <c r="CJ37" s="5"/>
      <c r="CK37" s="5"/>
      <c r="CL37" s="5"/>
      <c r="CM37" s="5"/>
      <c r="CN37" s="5"/>
      <c r="CO37" s="98"/>
      <c r="CP37" s="98"/>
      <c r="CQ37" s="5"/>
      <c r="CR37" s="149"/>
      <c r="CS37" s="48" t="s">
        <v>284</v>
      </c>
      <c r="CT37" s="48">
        <v>1316</v>
      </c>
      <c r="CU37" s="48">
        <v>2096</v>
      </c>
      <c r="CV37" s="48">
        <f>CU37-CT37</f>
        <v>780</v>
      </c>
      <c r="CW37" s="49">
        <v>100</v>
      </c>
      <c r="CX37" s="206">
        <f t="shared" ref="CX37" si="36">CV37*CW37/100</f>
        <v>780</v>
      </c>
      <c r="CY37" s="120">
        <f>CX37*AUXILIAR!$B$62</f>
        <v>218400000000</v>
      </c>
      <c r="CZ37" s="5"/>
      <c r="DA37" s="5"/>
      <c r="DB37" s="5"/>
      <c r="DC37" s="5"/>
      <c r="DD37" s="5"/>
      <c r="DE37" s="98"/>
      <c r="DF37" s="98"/>
      <c r="DG37" s="5"/>
      <c r="DH37" s="5"/>
      <c r="DI37" s="5"/>
      <c r="DJ37" s="5"/>
      <c r="DK37" s="5"/>
      <c r="DL37" s="98"/>
      <c r="DM37" s="98"/>
      <c r="DN37" s="5"/>
      <c r="DO37" s="5"/>
      <c r="DP37" s="5"/>
      <c r="DQ37" s="5"/>
      <c r="DR37" s="5"/>
      <c r="DS37" s="98"/>
      <c r="DT37" s="98"/>
      <c r="DU37" s="5"/>
      <c r="DV37" s="5"/>
      <c r="DW37" s="5"/>
      <c r="DX37" s="5"/>
      <c r="DY37" s="5"/>
      <c r="DZ37" s="98"/>
      <c r="EA37" s="98"/>
      <c r="EB37" s="51"/>
      <c r="EC37" s="51"/>
      <c r="ED37" s="51"/>
      <c r="EE37" s="51"/>
      <c r="EF37" s="50"/>
      <c r="EG37" s="92"/>
      <c r="EH37" s="124"/>
      <c r="EI37" s="5"/>
      <c r="EJ37" s="149"/>
      <c r="EK37" s="157"/>
      <c r="EL37" s="5"/>
      <c r="EM37" s="5"/>
      <c r="EN37" s="5"/>
      <c r="EO37" s="5"/>
      <c r="EP37" s="98"/>
      <c r="EQ37" s="98"/>
      <c r="ER37" s="5"/>
      <c r="ES37" s="5"/>
      <c r="ET37" s="5"/>
      <c r="EU37" s="5"/>
      <c r="EV37" s="5"/>
      <c r="EW37" s="98"/>
      <c r="EX37" s="98"/>
      <c r="EY37" s="5"/>
      <c r="EZ37" s="5"/>
      <c r="FA37" s="5"/>
      <c r="FB37" s="5"/>
      <c r="FC37" s="5"/>
      <c r="FD37" s="98"/>
      <c r="FE37" s="98"/>
      <c r="FF37" s="5"/>
      <c r="FG37" s="5"/>
      <c r="FH37" s="5"/>
      <c r="FI37" s="5"/>
      <c r="FJ37" s="5"/>
      <c r="FK37" s="98"/>
      <c r="FL37" s="98"/>
      <c r="FM37" s="5"/>
      <c r="FN37" s="5"/>
      <c r="FO37" s="5"/>
      <c r="FP37" s="5"/>
      <c r="FQ37" s="5"/>
      <c r="FR37" s="98"/>
      <c r="FS37" s="98"/>
      <c r="FT37" s="5"/>
      <c r="FU37" s="5"/>
      <c r="FV37" s="5"/>
      <c r="FW37" s="5"/>
      <c r="FX37" s="5"/>
      <c r="FY37" s="98"/>
      <c r="FZ37" s="98"/>
      <c r="GA37" s="5"/>
      <c r="GB37" s="149"/>
      <c r="GC37" s="157"/>
      <c r="GD37" s="5"/>
      <c r="GE37" s="5"/>
      <c r="GF37" s="5"/>
      <c r="GG37" s="5"/>
      <c r="GH37" s="98"/>
      <c r="GI37" s="98"/>
      <c r="GJ37" s="5"/>
      <c r="GK37" s="5"/>
      <c r="GL37" s="5"/>
      <c r="GM37" s="5"/>
      <c r="GN37" s="5"/>
      <c r="GO37" s="98"/>
      <c r="GP37" s="98"/>
      <c r="GQ37" s="5"/>
      <c r="GR37" s="5"/>
      <c r="GS37" s="5"/>
      <c r="GT37" s="5"/>
      <c r="GU37" s="5"/>
      <c r="GV37" s="98"/>
      <c r="GW37" s="98"/>
      <c r="GX37" s="5"/>
      <c r="GY37" s="5"/>
      <c r="GZ37" s="5"/>
      <c r="HA37" s="5"/>
      <c r="HB37" s="5"/>
      <c r="HC37" s="98"/>
      <c r="HD37" s="98"/>
      <c r="HE37" s="5"/>
      <c r="HF37" s="5"/>
      <c r="HG37" s="5"/>
      <c r="HH37" s="5"/>
      <c r="HI37" s="5"/>
      <c r="HJ37" s="98"/>
      <c r="HK37" s="98"/>
      <c r="HL37" s="5"/>
      <c r="HM37" s="5"/>
      <c r="HN37" s="5"/>
      <c r="HO37" s="5"/>
      <c r="HP37" s="5"/>
      <c r="HQ37" s="98"/>
      <c r="HR37" s="98"/>
      <c r="HS37" s="5"/>
      <c r="HT37" s="149"/>
      <c r="HU37" s="157"/>
      <c r="HV37" s="5"/>
      <c r="HW37" s="5"/>
      <c r="HX37" s="5"/>
      <c r="HY37" s="5"/>
      <c r="HZ37" s="98"/>
      <c r="IA37" s="98"/>
      <c r="IB37" s="5"/>
      <c r="IC37" s="5"/>
      <c r="ID37" s="5"/>
      <c r="IE37" s="5"/>
      <c r="IF37" s="5"/>
      <c r="IG37" s="98"/>
      <c r="IH37" s="98"/>
      <c r="II37" s="5"/>
      <c r="IJ37" s="5"/>
      <c r="IK37" s="5"/>
      <c r="IL37" s="5"/>
      <c r="IM37" s="5"/>
      <c r="IN37" s="98"/>
      <c r="IO37" s="98"/>
      <c r="IP37" s="5"/>
      <c r="IQ37" s="5"/>
      <c r="IR37" s="5"/>
      <c r="IS37" s="5"/>
      <c r="IT37" s="5"/>
      <c r="IU37" s="98"/>
      <c r="IV37" s="98"/>
      <c r="IW37" s="5"/>
      <c r="IX37" s="5"/>
      <c r="IY37" s="5"/>
      <c r="IZ37" s="5"/>
      <c r="JA37" s="5"/>
      <c r="JB37" s="98"/>
      <c r="JC37" s="98"/>
      <c r="JD37" s="5"/>
      <c r="JE37" s="5"/>
      <c r="JF37" s="5"/>
      <c r="JG37" s="5"/>
      <c r="JH37" s="5"/>
      <c r="JI37" s="98"/>
      <c r="JJ37" s="98"/>
      <c r="JK37" s="114"/>
      <c r="JL37" s="160"/>
    </row>
    <row r="38" spans="1:272" ht="15" x14ac:dyDescent="0.2">
      <c r="A38" s="4" t="s">
        <v>15</v>
      </c>
      <c r="B38" s="131"/>
      <c r="C38" s="8"/>
      <c r="D38" s="97"/>
      <c r="E38" s="75" t="s">
        <v>219</v>
      </c>
      <c r="F38" s="93" t="s">
        <v>104</v>
      </c>
      <c r="G38" s="5" t="s">
        <v>191</v>
      </c>
      <c r="H38" s="149"/>
      <c r="I38" s="157"/>
      <c r="J38" s="5"/>
      <c r="K38" s="5"/>
      <c r="L38" s="5"/>
      <c r="M38" s="5"/>
      <c r="N38" s="98"/>
      <c r="O38" s="98"/>
      <c r="P38" s="51"/>
      <c r="Q38" s="205"/>
      <c r="R38" s="205"/>
      <c r="S38" s="50"/>
      <c r="T38" s="50"/>
      <c r="U38" s="92"/>
      <c r="V38" s="124"/>
      <c r="W38" s="51"/>
      <c r="X38" s="51"/>
      <c r="Y38" s="51"/>
      <c r="Z38" s="50"/>
      <c r="AA38" s="50"/>
      <c r="AB38" s="92"/>
      <c r="AC38" s="124"/>
      <c r="AD38" s="5"/>
      <c r="AE38" s="5"/>
      <c r="AF38" s="5"/>
      <c r="AG38" s="5"/>
      <c r="AH38" s="5"/>
      <c r="AI38" s="98"/>
      <c r="AJ38" s="98"/>
      <c r="AK38" s="5"/>
      <c r="AL38" s="5"/>
      <c r="AM38" s="5"/>
      <c r="AN38" s="5"/>
      <c r="AO38" s="5"/>
      <c r="AP38" s="98"/>
      <c r="AQ38" s="98"/>
      <c r="AR38" s="5"/>
      <c r="AS38" s="5"/>
      <c r="AT38" s="5"/>
      <c r="AU38" s="5"/>
      <c r="AV38" s="5"/>
      <c r="AW38" s="98"/>
      <c r="AX38" s="98"/>
      <c r="AY38" s="5"/>
      <c r="AZ38" s="149"/>
      <c r="BA38" s="157"/>
      <c r="BB38" s="5"/>
      <c r="BC38" s="5"/>
      <c r="BD38" s="5"/>
      <c r="BE38" s="5"/>
      <c r="BF38" s="98"/>
      <c r="BG38" s="98"/>
      <c r="BH38" s="5"/>
      <c r="BI38" s="5"/>
      <c r="BJ38" s="5"/>
      <c r="BK38" s="5"/>
      <c r="BL38" s="5"/>
      <c r="BM38" s="98"/>
      <c r="BN38" s="98"/>
      <c r="BO38" s="5"/>
      <c r="BP38" s="5"/>
      <c r="BQ38" s="5"/>
      <c r="BR38" s="5"/>
      <c r="BS38" s="5"/>
      <c r="BT38" s="98"/>
      <c r="BU38" s="98"/>
      <c r="BV38" s="5"/>
      <c r="BW38" s="5"/>
      <c r="BX38" s="5"/>
      <c r="BY38" s="5"/>
      <c r="BZ38" s="5"/>
      <c r="CA38" s="98"/>
      <c r="CB38" s="98"/>
      <c r="CC38" s="5"/>
      <c r="CD38" s="5"/>
      <c r="CE38" s="5"/>
      <c r="CF38" s="5"/>
      <c r="CG38" s="5"/>
      <c r="CH38" s="98"/>
      <c r="CI38" s="98"/>
      <c r="CJ38" s="5"/>
      <c r="CK38" s="5"/>
      <c r="CL38" s="5"/>
      <c r="CM38" s="5"/>
      <c r="CN38" s="5"/>
      <c r="CO38" s="98"/>
      <c r="CP38" s="98"/>
      <c r="CQ38" s="5"/>
      <c r="CR38" s="149"/>
      <c r="CS38" s="157"/>
      <c r="CT38" s="5"/>
      <c r="CU38" s="5"/>
      <c r="CV38" s="5"/>
      <c r="CW38" s="5"/>
      <c r="CX38" s="98"/>
      <c r="CY38" s="98"/>
      <c r="CZ38" s="5"/>
      <c r="DA38" s="5"/>
      <c r="DB38" s="5"/>
      <c r="DC38" s="5"/>
      <c r="DD38" s="5"/>
      <c r="DE38" s="98"/>
      <c r="DF38" s="98"/>
      <c r="DG38" s="5"/>
      <c r="DH38" s="5"/>
      <c r="DI38" s="5"/>
      <c r="DJ38" s="5"/>
      <c r="DK38" s="5"/>
      <c r="DL38" s="98"/>
      <c r="DM38" s="98"/>
      <c r="DN38" s="5"/>
      <c r="DO38" s="5"/>
      <c r="DP38" s="5"/>
      <c r="DQ38" s="5"/>
      <c r="DR38" s="5"/>
      <c r="DS38" s="98"/>
      <c r="DT38" s="98"/>
      <c r="DU38" s="5"/>
      <c r="DV38" s="5"/>
      <c r="DW38" s="5"/>
      <c r="DX38" s="5"/>
      <c r="DY38" s="5"/>
      <c r="DZ38" s="98"/>
      <c r="EA38" s="98"/>
      <c r="EB38" s="51"/>
      <c r="EC38" s="51"/>
      <c r="ED38" s="51"/>
      <c r="EE38" s="51"/>
      <c r="EF38" s="50"/>
      <c r="EG38" s="92"/>
      <c r="EH38" s="124"/>
      <c r="EI38" s="5"/>
      <c r="EJ38" s="149"/>
      <c r="EK38" s="157"/>
      <c r="EL38" s="5"/>
      <c r="EM38" s="5"/>
      <c r="EN38" s="5"/>
      <c r="EO38" s="5"/>
      <c r="EP38" s="98"/>
      <c r="EQ38" s="98"/>
      <c r="ER38" s="5"/>
      <c r="ES38" s="5"/>
      <c r="ET38" s="5"/>
      <c r="EU38" s="5"/>
      <c r="EV38" s="5"/>
      <c r="EW38" s="98"/>
      <c r="EX38" s="98"/>
      <c r="EY38" s="5"/>
      <c r="EZ38" s="5"/>
      <c r="FA38" s="5"/>
      <c r="FB38" s="5"/>
      <c r="FC38" s="5"/>
      <c r="FD38" s="98"/>
      <c r="FE38" s="98"/>
      <c r="FF38" s="5"/>
      <c r="FG38" s="5"/>
      <c r="FH38" s="5"/>
      <c r="FI38" s="5"/>
      <c r="FJ38" s="5"/>
      <c r="FK38" s="98"/>
      <c r="FL38" s="98"/>
      <c r="FM38" s="5"/>
      <c r="FN38" s="5"/>
      <c r="FO38" s="5"/>
      <c r="FP38" s="5"/>
      <c r="FQ38" s="5"/>
      <c r="FR38" s="98"/>
      <c r="FS38" s="98"/>
      <c r="FT38" s="5"/>
      <c r="FU38" s="5"/>
      <c r="FV38" s="5"/>
      <c r="FW38" s="5"/>
      <c r="FX38" s="5"/>
      <c r="FY38" s="98"/>
      <c r="FZ38" s="98"/>
      <c r="GA38" s="5"/>
      <c r="GB38" s="149"/>
      <c r="GC38" s="157"/>
      <c r="GD38" s="5"/>
      <c r="GE38" s="5"/>
      <c r="GF38" s="5"/>
      <c r="GG38" s="5"/>
      <c r="GH38" s="98"/>
      <c r="GI38" s="98"/>
      <c r="GJ38" s="5"/>
      <c r="GK38" s="5"/>
      <c r="GL38" s="5"/>
      <c r="GM38" s="5"/>
      <c r="GN38" s="5"/>
      <c r="GO38" s="98"/>
      <c r="GP38" s="98"/>
      <c r="GQ38" s="5"/>
      <c r="GR38" s="5"/>
      <c r="GS38" s="5"/>
      <c r="GT38" s="5"/>
      <c r="GU38" s="5"/>
      <c r="GV38" s="98"/>
      <c r="GW38" s="98"/>
      <c r="GX38" s="5"/>
      <c r="GY38" s="5"/>
      <c r="GZ38" s="5"/>
      <c r="HA38" s="5"/>
      <c r="HB38" s="5"/>
      <c r="HC38" s="98"/>
      <c r="HD38" s="98"/>
      <c r="HE38" s="5"/>
      <c r="HF38" s="5"/>
      <c r="HG38" s="5"/>
      <c r="HH38" s="5"/>
      <c r="HI38" s="5"/>
      <c r="HJ38" s="98"/>
      <c r="HK38" s="98"/>
      <c r="HL38" s="5"/>
      <c r="HM38" s="5"/>
      <c r="HN38" s="5"/>
      <c r="HO38" s="5"/>
      <c r="HP38" s="5"/>
      <c r="HQ38" s="98"/>
      <c r="HR38" s="98"/>
      <c r="HS38" s="5"/>
      <c r="HT38" s="149"/>
      <c r="HU38" s="157"/>
      <c r="HV38" s="5"/>
      <c r="HW38" s="5"/>
      <c r="HX38" s="5"/>
      <c r="HY38" s="5"/>
      <c r="HZ38" s="98"/>
      <c r="IA38" s="98"/>
      <c r="IB38" s="5"/>
      <c r="IC38" s="5"/>
      <c r="ID38" s="5"/>
      <c r="IE38" s="5"/>
      <c r="IF38" s="5"/>
      <c r="IG38" s="98"/>
      <c r="IH38" s="98"/>
      <c r="II38" s="5"/>
      <c r="IJ38" s="5"/>
      <c r="IK38" s="5"/>
      <c r="IL38" s="5"/>
      <c r="IM38" s="5"/>
      <c r="IN38" s="98"/>
      <c r="IO38" s="98"/>
      <c r="IP38" s="5"/>
      <c r="IQ38" s="5"/>
      <c r="IR38" s="5"/>
      <c r="IS38" s="5"/>
      <c r="IT38" s="5"/>
      <c r="IU38" s="98"/>
      <c r="IV38" s="98"/>
      <c r="IW38" s="5"/>
      <c r="IX38" s="5"/>
      <c r="IY38" s="5"/>
      <c r="IZ38" s="5"/>
      <c r="JA38" s="5"/>
      <c r="JB38" s="98"/>
      <c r="JC38" s="98"/>
      <c r="JD38" s="5"/>
      <c r="JE38" s="5"/>
      <c r="JF38" s="5"/>
      <c r="JG38" s="5"/>
      <c r="JH38" s="5"/>
      <c r="JI38" s="98"/>
      <c r="JJ38" s="98"/>
      <c r="JK38" s="114"/>
      <c r="JL38" s="160"/>
    </row>
    <row r="39" spans="1:272" ht="15" x14ac:dyDescent="0.2">
      <c r="A39" s="54" t="s">
        <v>15</v>
      </c>
      <c r="B39" s="54"/>
      <c r="C39" s="55"/>
      <c r="D39" s="96"/>
      <c r="E39" s="122" t="s">
        <v>281</v>
      </c>
      <c r="F39" s="129" t="s">
        <v>104</v>
      </c>
      <c r="G39" s="129" t="s">
        <v>191</v>
      </c>
      <c r="H39" s="148"/>
      <c r="I39" s="155"/>
      <c r="J39" s="55"/>
      <c r="K39" s="55"/>
      <c r="L39" s="55"/>
      <c r="M39" s="59" t="s">
        <v>113</v>
      </c>
      <c r="N39" s="58">
        <f>SUM(N40:N41)</f>
        <v>114.85999999999989</v>
      </c>
      <c r="O39" s="58">
        <f>SUM(O40:O41)</f>
        <v>344579999.99999964</v>
      </c>
      <c r="P39" s="55"/>
      <c r="Q39" s="55"/>
      <c r="R39" s="55"/>
      <c r="S39" s="55"/>
      <c r="T39" s="59" t="s">
        <v>113</v>
      </c>
      <c r="U39" s="58">
        <f>SUM(U40:U41)</f>
        <v>0</v>
      </c>
      <c r="V39" s="58">
        <f>SUM(V40:V41)</f>
        <v>0</v>
      </c>
      <c r="W39" s="55"/>
      <c r="X39" s="55"/>
      <c r="Y39" s="55"/>
      <c r="Z39" s="55"/>
      <c r="AA39" s="59" t="s">
        <v>113</v>
      </c>
      <c r="AB39" s="58">
        <f>SUM(AB40:AB41)</f>
        <v>0</v>
      </c>
      <c r="AC39" s="58">
        <f>SUM(AC40:AC41)</f>
        <v>0</v>
      </c>
      <c r="AD39" s="55"/>
      <c r="AE39" s="55"/>
      <c r="AF39" s="55"/>
      <c r="AG39" s="55"/>
      <c r="AH39" s="59" t="s">
        <v>113</v>
      </c>
      <c r="AI39" s="58">
        <f>SUM(AI40:AI41)</f>
        <v>0</v>
      </c>
      <c r="AJ39" s="58">
        <f>SUM(AJ40:AJ41)</f>
        <v>0</v>
      </c>
      <c r="AK39" s="55"/>
      <c r="AL39" s="55"/>
      <c r="AM39" s="55"/>
      <c r="AN39" s="55"/>
      <c r="AO39" s="59" t="s">
        <v>113</v>
      </c>
      <c r="AP39" s="58">
        <f>SUM(AP40:AP41)</f>
        <v>0</v>
      </c>
      <c r="AQ39" s="58">
        <f>SUM(AQ40:AQ41)</f>
        <v>0</v>
      </c>
      <c r="AR39" s="55"/>
      <c r="AS39" s="55"/>
      <c r="AT39" s="55"/>
      <c r="AU39" s="55"/>
      <c r="AV39" s="59" t="s">
        <v>113</v>
      </c>
      <c r="AW39" s="58">
        <f>SUM(AW40:AW41)</f>
        <v>0</v>
      </c>
      <c r="AX39" s="58">
        <f>SUM(AX40:AX41)</f>
        <v>0</v>
      </c>
      <c r="AY39" s="55"/>
      <c r="AZ39" s="148"/>
      <c r="BA39" s="155"/>
      <c r="BB39" s="55"/>
      <c r="BC39" s="55"/>
      <c r="BD39" s="55"/>
      <c r="BE39" s="59" t="s">
        <v>113</v>
      </c>
      <c r="BF39" s="58">
        <f>SUM(BF40:BF41)</f>
        <v>0</v>
      </c>
      <c r="BG39" s="58">
        <f>SUM(BG40:BG41)</f>
        <v>0</v>
      </c>
      <c r="BH39" s="55"/>
      <c r="BI39" s="55"/>
      <c r="BJ39" s="55"/>
      <c r="BK39" s="55"/>
      <c r="BL39" s="59" t="s">
        <v>113</v>
      </c>
      <c r="BM39" s="58">
        <f>SUM(BM40:BM41)</f>
        <v>0</v>
      </c>
      <c r="BN39" s="58">
        <f>SUM(BN40:BN41)</f>
        <v>0</v>
      </c>
      <c r="BO39" s="55"/>
      <c r="BP39" s="55"/>
      <c r="BQ39" s="55"/>
      <c r="BR39" s="55"/>
      <c r="BS39" s="59" t="s">
        <v>113</v>
      </c>
      <c r="BT39" s="58">
        <f>SUM(BT40:BT41)</f>
        <v>0</v>
      </c>
      <c r="BU39" s="58">
        <f>SUM(BU40:BU41)</f>
        <v>0</v>
      </c>
      <c r="BV39" s="55"/>
      <c r="BW39" s="55"/>
      <c r="BX39" s="55"/>
      <c r="BY39" s="55"/>
      <c r="BZ39" s="59" t="s">
        <v>113</v>
      </c>
      <c r="CA39" s="58">
        <f>SUM(CA40:CA41)</f>
        <v>0</v>
      </c>
      <c r="CB39" s="58">
        <f>SUM(CB40:CB41)</f>
        <v>0</v>
      </c>
      <c r="CC39" s="55"/>
      <c r="CD39" s="55"/>
      <c r="CE39" s="55"/>
      <c r="CF39" s="55"/>
      <c r="CG39" s="59" t="s">
        <v>113</v>
      </c>
      <c r="CH39" s="58">
        <f>SUM(CH40:CH41)</f>
        <v>0</v>
      </c>
      <c r="CI39" s="58">
        <f>SUM(CI40:CI41)</f>
        <v>0</v>
      </c>
      <c r="CJ39" s="55"/>
      <c r="CK39" s="55"/>
      <c r="CL39" s="55"/>
      <c r="CM39" s="55"/>
      <c r="CN39" s="59" t="s">
        <v>113</v>
      </c>
      <c r="CO39" s="58">
        <f>SUM(CO40:CO41)</f>
        <v>0</v>
      </c>
      <c r="CP39" s="58">
        <f>SUM(CP40:CP41)</f>
        <v>0</v>
      </c>
      <c r="CQ39" s="55"/>
      <c r="CR39" s="148"/>
      <c r="CS39" s="155"/>
      <c r="CT39" s="55"/>
      <c r="CU39" s="55"/>
      <c r="CV39" s="55"/>
      <c r="CW39" s="59" t="s">
        <v>113</v>
      </c>
      <c r="CX39" s="58">
        <f>SUM(CX40:CX41)</f>
        <v>0</v>
      </c>
      <c r="CY39" s="58">
        <f>SUM(CY40:CY41)</f>
        <v>0</v>
      </c>
      <c r="CZ39" s="55"/>
      <c r="DA39" s="55"/>
      <c r="DB39" s="55"/>
      <c r="DC39" s="55"/>
      <c r="DD39" s="59" t="s">
        <v>113</v>
      </c>
      <c r="DE39" s="58">
        <f>SUM(DE40:DE41)</f>
        <v>0</v>
      </c>
      <c r="DF39" s="58">
        <f>SUM(DF40:DF41)</f>
        <v>0</v>
      </c>
      <c r="DG39" s="55"/>
      <c r="DH39" s="55"/>
      <c r="DI39" s="55"/>
      <c r="DJ39" s="55"/>
      <c r="DK39" s="59" t="s">
        <v>113</v>
      </c>
      <c r="DL39" s="58">
        <f>SUM(DL40:DL41)</f>
        <v>0</v>
      </c>
      <c r="DM39" s="58">
        <f>SUM(DM40:DM41)</f>
        <v>0</v>
      </c>
      <c r="DN39" s="55"/>
      <c r="DO39" s="55"/>
      <c r="DP39" s="55"/>
      <c r="DQ39" s="55"/>
      <c r="DR39" s="59" t="s">
        <v>113</v>
      </c>
      <c r="DS39" s="58">
        <f>SUM(DS40:DS41)</f>
        <v>0</v>
      </c>
      <c r="DT39" s="58">
        <f>SUM(DT40:DT41)</f>
        <v>0</v>
      </c>
      <c r="DU39" s="55"/>
      <c r="DV39" s="55"/>
      <c r="DW39" s="55"/>
      <c r="DX39" s="55"/>
      <c r="DY39" s="59" t="s">
        <v>113</v>
      </c>
      <c r="DZ39" s="58">
        <f>SUM(DZ40:DZ41)</f>
        <v>0</v>
      </c>
      <c r="EA39" s="58">
        <f>SUM(EA40:EA41)</f>
        <v>0</v>
      </c>
      <c r="EB39" s="55"/>
      <c r="EC39" s="55"/>
      <c r="ED39" s="55"/>
      <c r="EE39" s="55"/>
      <c r="EF39" s="59" t="s">
        <v>113</v>
      </c>
      <c r="EG39" s="58">
        <f>SUM(EG40:EG41)</f>
        <v>0</v>
      </c>
      <c r="EH39" s="58">
        <f>SUM(EH40:EH41)</f>
        <v>0</v>
      </c>
      <c r="EI39" s="55"/>
      <c r="EJ39" s="148"/>
      <c r="EK39" s="155"/>
      <c r="EL39" s="55"/>
      <c r="EM39" s="55"/>
      <c r="EN39" s="55"/>
      <c r="EO39" s="59" t="s">
        <v>113</v>
      </c>
      <c r="EP39" s="58">
        <f>SUM(EP40:EP41)</f>
        <v>0</v>
      </c>
      <c r="EQ39" s="58">
        <f>SUM(EQ40:EQ41)</f>
        <v>0</v>
      </c>
      <c r="ER39" s="55"/>
      <c r="ES39" s="55"/>
      <c r="ET39" s="55"/>
      <c r="EU39" s="55"/>
      <c r="EV39" s="59" t="s">
        <v>113</v>
      </c>
      <c r="EW39" s="58">
        <f>SUM(EW40:EW41)</f>
        <v>0</v>
      </c>
      <c r="EX39" s="58">
        <f>SUM(EX40:EX41)</f>
        <v>0</v>
      </c>
      <c r="EY39" s="55"/>
      <c r="EZ39" s="55"/>
      <c r="FA39" s="55"/>
      <c r="FB39" s="55"/>
      <c r="FC39" s="59" t="s">
        <v>113</v>
      </c>
      <c r="FD39" s="58">
        <f>SUM(FD40:FD41)</f>
        <v>0</v>
      </c>
      <c r="FE39" s="58">
        <f>SUM(FE40:FE41)</f>
        <v>0</v>
      </c>
      <c r="FF39" s="55"/>
      <c r="FG39" s="55"/>
      <c r="FH39" s="55"/>
      <c r="FI39" s="55"/>
      <c r="FJ39" s="59" t="s">
        <v>113</v>
      </c>
      <c r="FK39" s="58">
        <f>SUM(FK40:FK41)</f>
        <v>0</v>
      </c>
      <c r="FL39" s="58">
        <f>SUM(FL40:FL41)</f>
        <v>0</v>
      </c>
      <c r="FM39" s="55"/>
      <c r="FN39" s="55"/>
      <c r="FO39" s="55"/>
      <c r="FP39" s="55"/>
      <c r="FQ39" s="59" t="s">
        <v>113</v>
      </c>
      <c r="FR39" s="58">
        <f>SUM(FR40:FR41)</f>
        <v>0</v>
      </c>
      <c r="FS39" s="58">
        <f>SUM(FS40:FS41)</f>
        <v>0</v>
      </c>
      <c r="FT39" s="55"/>
      <c r="FU39" s="55"/>
      <c r="FV39" s="55"/>
      <c r="FW39" s="55"/>
      <c r="FX39" s="59" t="s">
        <v>113</v>
      </c>
      <c r="FY39" s="58">
        <f>SUM(FY40:FY41)</f>
        <v>0</v>
      </c>
      <c r="FZ39" s="58">
        <f>SUM(FZ40:FZ41)</f>
        <v>0</v>
      </c>
      <c r="GA39" s="55"/>
      <c r="GB39" s="148"/>
      <c r="GC39" s="155"/>
      <c r="GD39" s="55"/>
      <c r="GE39" s="55"/>
      <c r="GF39" s="55"/>
      <c r="GG39" s="59" t="s">
        <v>113</v>
      </c>
      <c r="GH39" s="58">
        <f>SUM(GH40:GH41)</f>
        <v>0</v>
      </c>
      <c r="GI39" s="58">
        <f>SUM(GI40:GI41)</f>
        <v>0</v>
      </c>
      <c r="GJ39" s="55"/>
      <c r="GK39" s="55"/>
      <c r="GL39" s="55"/>
      <c r="GM39" s="55"/>
      <c r="GN39" s="59" t="s">
        <v>113</v>
      </c>
      <c r="GO39" s="58">
        <f>SUM(GO40:GO41)</f>
        <v>0</v>
      </c>
      <c r="GP39" s="58">
        <f>SUM(GP40:GP41)</f>
        <v>0</v>
      </c>
      <c r="GQ39" s="55"/>
      <c r="GR39" s="55"/>
      <c r="GS39" s="55"/>
      <c r="GT39" s="55"/>
      <c r="GU39" s="59" t="s">
        <v>113</v>
      </c>
      <c r="GV39" s="58">
        <f>SUM(GV40:GV41)</f>
        <v>0</v>
      </c>
      <c r="GW39" s="58">
        <f>SUM(GW40:GW41)</f>
        <v>0</v>
      </c>
      <c r="GX39" s="55"/>
      <c r="GY39" s="55"/>
      <c r="GZ39" s="55"/>
      <c r="HA39" s="55"/>
      <c r="HB39" s="59" t="s">
        <v>113</v>
      </c>
      <c r="HC39" s="58">
        <f>SUM(HC40:HC41)</f>
        <v>0</v>
      </c>
      <c r="HD39" s="58">
        <f>SUM(HD40:HD41)</f>
        <v>0</v>
      </c>
      <c r="HE39" s="55"/>
      <c r="HF39" s="55"/>
      <c r="HG39" s="55"/>
      <c r="HH39" s="55"/>
      <c r="HI39" s="59" t="s">
        <v>113</v>
      </c>
      <c r="HJ39" s="58">
        <f>SUM(HJ40:HJ41)</f>
        <v>0</v>
      </c>
      <c r="HK39" s="58">
        <f>SUM(HK40:HK41)</f>
        <v>0</v>
      </c>
      <c r="HL39" s="55"/>
      <c r="HM39" s="55"/>
      <c r="HN39" s="55"/>
      <c r="HO39" s="55"/>
      <c r="HP39" s="59" t="s">
        <v>113</v>
      </c>
      <c r="HQ39" s="58">
        <f>SUM(HQ40:HQ41)</f>
        <v>0</v>
      </c>
      <c r="HR39" s="58">
        <f>SUM(HR40:HR41)</f>
        <v>0</v>
      </c>
      <c r="HS39" s="55"/>
      <c r="HT39" s="148"/>
      <c r="HU39" s="155"/>
      <c r="HV39" s="55"/>
      <c r="HW39" s="55"/>
      <c r="HX39" s="55"/>
      <c r="HY39" s="59" t="s">
        <v>113</v>
      </c>
      <c r="HZ39" s="58">
        <f>SUM(HZ40:HZ41)</f>
        <v>0</v>
      </c>
      <c r="IA39" s="58">
        <f>SUM(IA40:IA41)</f>
        <v>0</v>
      </c>
      <c r="IB39" s="55"/>
      <c r="IC39" s="55"/>
      <c r="ID39" s="55"/>
      <c r="IE39" s="55"/>
      <c r="IF39" s="59" t="s">
        <v>113</v>
      </c>
      <c r="IG39" s="58">
        <f>SUM(IG40:IG41)</f>
        <v>0</v>
      </c>
      <c r="IH39" s="58">
        <f>SUM(IH40:IH41)</f>
        <v>0</v>
      </c>
      <c r="II39" s="55"/>
      <c r="IJ39" s="55"/>
      <c r="IK39" s="55"/>
      <c r="IL39" s="55"/>
      <c r="IM39" s="59" t="s">
        <v>113</v>
      </c>
      <c r="IN39" s="58">
        <f>SUM(IN40:IN41)</f>
        <v>0</v>
      </c>
      <c r="IO39" s="58">
        <f>SUM(IO40:IO41)</f>
        <v>0</v>
      </c>
      <c r="IP39" s="55"/>
      <c r="IQ39" s="55"/>
      <c r="IR39" s="55"/>
      <c r="IS39" s="55"/>
      <c r="IT39" s="59" t="s">
        <v>113</v>
      </c>
      <c r="IU39" s="58">
        <f>SUM(IU40:IU41)</f>
        <v>0</v>
      </c>
      <c r="IV39" s="58">
        <f>SUM(IV40:IV41)</f>
        <v>0</v>
      </c>
      <c r="IW39" s="55"/>
      <c r="IX39" s="55"/>
      <c r="IY39" s="55"/>
      <c r="IZ39" s="55"/>
      <c r="JA39" s="59" t="s">
        <v>113</v>
      </c>
      <c r="JB39" s="58">
        <f>SUM(JB40:JB41)</f>
        <v>0</v>
      </c>
      <c r="JC39" s="58">
        <f>SUM(JC40:JC41)</f>
        <v>0</v>
      </c>
      <c r="JD39" s="55"/>
      <c r="JE39" s="55"/>
      <c r="JF39" s="55"/>
      <c r="JG39" s="55"/>
      <c r="JH39" s="59" t="s">
        <v>113</v>
      </c>
      <c r="JI39" s="58">
        <f>SUM(JI40:JI41)</f>
        <v>0</v>
      </c>
      <c r="JJ39" s="58">
        <f>SUM(JJ40:JJ41)</f>
        <v>0</v>
      </c>
      <c r="JK39" s="115"/>
      <c r="JL39" s="161"/>
    </row>
    <row r="40" spans="1:272" ht="15" x14ac:dyDescent="0.2">
      <c r="A40" s="4" t="s">
        <v>15</v>
      </c>
      <c r="B40" s="131"/>
      <c r="C40" s="8">
        <v>1</v>
      </c>
      <c r="D40" s="97"/>
      <c r="E40" s="75" t="s">
        <v>219</v>
      </c>
      <c r="F40" s="93" t="s">
        <v>104</v>
      </c>
      <c r="G40" s="5" t="s">
        <v>191</v>
      </c>
      <c r="H40" s="149"/>
      <c r="I40" s="48" t="s">
        <v>285</v>
      </c>
      <c r="J40" s="48">
        <v>1168.45</v>
      </c>
      <c r="K40" s="48">
        <v>1283.31</v>
      </c>
      <c r="L40" s="48">
        <f>K40-J40</f>
        <v>114.8599999999999</v>
      </c>
      <c r="M40" s="49">
        <v>100</v>
      </c>
      <c r="N40" s="206">
        <f t="shared" ref="N40" si="37">L40*M40/100</f>
        <v>114.85999999999989</v>
      </c>
      <c r="O40" s="120">
        <f>N40*AUXILIAR!$B$50</f>
        <v>344579999.99999964</v>
      </c>
      <c r="P40" s="51"/>
      <c r="Q40" s="205"/>
      <c r="R40" s="205"/>
      <c r="S40" s="50"/>
      <c r="T40" s="50"/>
      <c r="U40" s="92"/>
      <c r="V40" s="124"/>
      <c r="W40" s="51"/>
      <c r="X40" s="51"/>
      <c r="Y40" s="51"/>
      <c r="Z40" s="50"/>
      <c r="AA40" s="50"/>
      <c r="AB40" s="92"/>
      <c r="AC40" s="124"/>
      <c r="AD40" s="5"/>
      <c r="AE40" s="5"/>
      <c r="AF40" s="5"/>
      <c r="AG40" s="5"/>
      <c r="AH40" s="5"/>
      <c r="AI40" s="98"/>
      <c r="AJ40" s="98"/>
      <c r="AK40" s="5"/>
      <c r="AL40" s="5"/>
      <c r="AM40" s="5"/>
      <c r="AN40" s="5"/>
      <c r="AO40" s="5"/>
      <c r="AP40" s="98"/>
      <c r="AQ40" s="98"/>
      <c r="AR40" s="5"/>
      <c r="AS40" s="5"/>
      <c r="AT40" s="5"/>
      <c r="AU40" s="5"/>
      <c r="AV40" s="5"/>
      <c r="AW40" s="98"/>
      <c r="AX40" s="98"/>
      <c r="AY40" s="5"/>
      <c r="AZ40" s="149"/>
      <c r="BA40" s="157"/>
      <c r="BB40" s="5"/>
      <c r="BC40" s="5"/>
      <c r="BD40" s="5"/>
      <c r="BE40" s="5"/>
      <c r="BF40" s="98"/>
      <c r="BG40" s="98"/>
      <c r="BH40" s="5"/>
      <c r="BI40" s="5"/>
      <c r="BJ40" s="5"/>
      <c r="BK40" s="5"/>
      <c r="BL40" s="5"/>
      <c r="BM40" s="98"/>
      <c r="BN40" s="98"/>
      <c r="BO40" s="5"/>
      <c r="BP40" s="5"/>
      <c r="BQ40" s="5"/>
      <c r="BR40" s="5"/>
      <c r="BS40" s="5"/>
      <c r="BT40" s="98"/>
      <c r="BU40" s="98"/>
      <c r="BV40" s="5"/>
      <c r="BW40" s="5"/>
      <c r="BX40" s="5"/>
      <c r="BY40" s="5"/>
      <c r="BZ40" s="5"/>
      <c r="CA40" s="98"/>
      <c r="CB40" s="98"/>
      <c r="CC40" s="5"/>
      <c r="CD40" s="5"/>
      <c r="CE40" s="5"/>
      <c r="CF40" s="5"/>
      <c r="CG40" s="5"/>
      <c r="CH40" s="98"/>
      <c r="CI40" s="98"/>
      <c r="CJ40" s="5"/>
      <c r="CK40" s="5"/>
      <c r="CL40" s="5"/>
      <c r="CM40" s="5"/>
      <c r="CN40" s="5"/>
      <c r="CO40" s="98"/>
      <c r="CP40" s="98"/>
      <c r="CQ40" s="5"/>
      <c r="CR40" s="149"/>
      <c r="CS40" s="157"/>
      <c r="CT40" s="5"/>
      <c r="CU40" s="5"/>
      <c r="CV40" s="5"/>
      <c r="CW40" s="5"/>
      <c r="CX40" s="98"/>
      <c r="CY40" s="98"/>
      <c r="CZ40" s="5"/>
      <c r="DA40" s="5"/>
      <c r="DB40" s="5"/>
      <c r="DC40" s="5"/>
      <c r="DD40" s="5"/>
      <c r="DE40" s="98"/>
      <c r="DF40" s="98"/>
      <c r="DG40" s="5"/>
      <c r="DH40" s="5"/>
      <c r="DI40" s="5"/>
      <c r="DJ40" s="5"/>
      <c r="DK40" s="5"/>
      <c r="DL40" s="98"/>
      <c r="DM40" s="98"/>
      <c r="DN40" s="5"/>
      <c r="DO40" s="5"/>
      <c r="DP40" s="5"/>
      <c r="DQ40" s="5"/>
      <c r="DR40" s="5"/>
      <c r="DS40" s="98"/>
      <c r="DT40" s="98"/>
      <c r="DU40" s="5"/>
      <c r="DV40" s="5"/>
      <c r="DW40" s="5"/>
      <c r="DX40" s="5"/>
      <c r="DY40" s="5"/>
      <c r="DZ40" s="98"/>
      <c r="EA40" s="98"/>
      <c r="EB40" s="51"/>
      <c r="EC40" s="51"/>
      <c r="ED40" s="51"/>
      <c r="EE40" s="51"/>
      <c r="EF40" s="50"/>
      <c r="EG40" s="92"/>
      <c r="EH40" s="124"/>
      <c r="EI40" s="5"/>
      <c r="EJ40" s="149"/>
      <c r="EK40" s="157"/>
      <c r="EL40" s="5"/>
      <c r="EM40" s="5"/>
      <c r="EN40" s="5"/>
      <c r="EO40" s="5"/>
      <c r="EP40" s="98"/>
      <c r="EQ40" s="98"/>
      <c r="ER40" s="5"/>
      <c r="ES40" s="5"/>
      <c r="ET40" s="5"/>
      <c r="EU40" s="5"/>
      <c r="EV40" s="5"/>
      <c r="EW40" s="98"/>
      <c r="EX40" s="98"/>
      <c r="EY40" s="5"/>
      <c r="EZ40" s="5"/>
      <c r="FA40" s="5"/>
      <c r="FB40" s="5"/>
      <c r="FC40" s="5"/>
      <c r="FD40" s="98"/>
      <c r="FE40" s="98"/>
      <c r="FF40" s="5"/>
      <c r="FG40" s="5"/>
      <c r="FH40" s="5"/>
      <c r="FI40" s="5"/>
      <c r="FJ40" s="5"/>
      <c r="FK40" s="98"/>
      <c r="FL40" s="98"/>
      <c r="FM40" s="5"/>
      <c r="FN40" s="5"/>
      <c r="FO40" s="5"/>
      <c r="FP40" s="5"/>
      <c r="FQ40" s="5"/>
      <c r="FR40" s="98"/>
      <c r="FS40" s="98"/>
      <c r="FT40" s="5"/>
      <c r="FU40" s="5"/>
      <c r="FV40" s="5"/>
      <c r="FW40" s="5"/>
      <c r="FX40" s="5"/>
      <c r="FY40" s="98"/>
      <c r="FZ40" s="98"/>
      <c r="GA40" s="5"/>
      <c r="GB40" s="149"/>
      <c r="GC40" s="157"/>
      <c r="GD40" s="5"/>
      <c r="GE40" s="5"/>
      <c r="GF40" s="5"/>
      <c r="GG40" s="5"/>
      <c r="GH40" s="98"/>
      <c r="GI40" s="98"/>
      <c r="GJ40" s="5"/>
      <c r="GK40" s="5"/>
      <c r="GL40" s="5"/>
      <c r="GM40" s="5"/>
      <c r="GN40" s="5"/>
      <c r="GO40" s="98"/>
      <c r="GP40" s="98"/>
      <c r="GQ40" s="5"/>
      <c r="GR40" s="5"/>
      <c r="GS40" s="5"/>
      <c r="GT40" s="5"/>
      <c r="GU40" s="5"/>
      <c r="GV40" s="98"/>
      <c r="GW40" s="98"/>
      <c r="GX40" s="5"/>
      <c r="GY40" s="5"/>
      <c r="GZ40" s="5"/>
      <c r="HA40" s="5"/>
      <c r="HB40" s="5"/>
      <c r="HC40" s="98"/>
      <c r="HD40" s="98"/>
      <c r="HE40" s="5"/>
      <c r="HF40" s="5"/>
      <c r="HG40" s="5"/>
      <c r="HH40" s="5"/>
      <c r="HI40" s="5"/>
      <c r="HJ40" s="98"/>
      <c r="HK40" s="98"/>
      <c r="HL40" s="5"/>
      <c r="HM40" s="5"/>
      <c r="HN40" s="5"/>
      <c r="HO40" s="5"/>
      <c r="HP40" s="5"/>
      <c r="HQ40" s="98"/>
      <c r="HR40" s="98"/>
      <c r="HS40" s="5"/>
      <c r="HT40" s="149"/>
      <c r="HU40" s="157"/>
      <c r="HV40" s="5"/>
      <c r="HW40" s="5"/>
      <c r="HX40" s="5"/>
      <c r="HY40" s="5"/>
      <c r="HZ40" s="98"/>
      <c r="IA40" s="98"/>
      <c r="IB40" s="5"/>
      <c r="IC40" s="5"/>
      <c r="ID40" s="5"/>
      <c r="IE40" s="5"/>
      <c r="IF40" s="5"/>
      <c r="IG40" s="98"/>
      <c r="IH40" s="98"/>
      <c r="II40" s="5"/>
      <c r="IJ40" s="5"/>
      <c r="IK40" s="5"/>
      <c r="IL40" s="5"/>
      <c r="IM40" s="5"/>
      <c r="IN40" s="98"/>
      <c r="IO40" s="98"/>
      <c r="IP40" s="5"/>
      <c r="IQ40" s="5"/>
      <c r="IR40" s="5"/>
      <c r="IS40" s="5"/>
      <c r="IT40" s="5"/>
      <c r="IU40" s="98"/>
      <c r="IV40" s="98"/>
      <c r="IW40" s="5"/>
      <c r="IX40" s="5"/>
      <c r="IY40" s="5"/>
      <c r="IZ40" s="5"/>
      <c r="JA40" s="5"/>
      <c r="JB40" s="98"/>
      <c r="JC40" s="98"/>
      <c r="JD40" s="5"/>
      <c r="JE40" s="5"/>
      <c r="JF40" s="5"/>
      <c r="JG40" s="5"/>
      <c r="JH40" s="5"/>
      <c r="JI40" s="98"/>
      <c r="JJ40" s="98"/>
      <c r="JK40" s="114"/>
      <c r="JL40" s="160"/>
    </row>
    <row r="41" spans="1:272" ht="15" x14ac:dyDescent="0.2">
      <c r="A41" s="4" t="s">
        <v>15</v>
      </c>
      <c r="B41" s="131"/>
      <c r="C41" s="8"/>
      <c r="D41" s="97"/>
      <c r="E41" s="75" t="s">
        <v>219</v>
      </c>
      <c r="F41" s="93" t="s">
        <v>104</v>
      </c>
      <c r="G41" s="5" t="s">
        <v>191</v>
      </c>
      <c r="H41" s="149"/>
      <c r="I41" s="157"/>
      <c r="J41" s="5"/>
      <c r="K41" s="5"/>
      <c r="L41" s="5"/>
      <c r="M41" s="5"/>
      <c r="N41" s="98"/>
      <c r="O41" s="98"/>
      <c r="P41" s="51"/>
      <c r="Q41" s="205"/>
      <c r="R41" s="205"/>
      <c r="S41" s="50"/>
      <c r="T41" s="50"/>
      <c r="U41" s="92"/>
      <c r="V41" s="124"/>
      <c r="W41" s="51"/>
      <c r="X41" s="51"/>
      <c r="Y41" s="51"/>
      <c r="Z41" s="50"/>
      <c r="AA41" s="50"/>
      <c r="AB41" s="92"/>
      <c r="AC41" s="124"/>
      <c r="AD41" s="5"/>
      <c r="AE41" s="5"/>
      <c r="AF41" s="5"/>
      <c r="AG41" s="5"/>
      <c r="AH41" s="5"/>
      <c r="AI41" s="98"/>
      <c r="AJ41" s="98"/>
      <c r="AK41" s="5"/>
      <c r="AL41" s="5"/>
      <c r="AM41" s="5"/>
      <c r="AN41" s="5"/>
      <c r="AO41" s="5"/>
      <c r="AP41" s="98"/>
      <c r="AQ41" s="98"/>
      <c r="AR41" s="5"/>
      <c r="AS41" s="5"/>
      <c r="AT41" s="5"/>
      <c r="AU41" s="5"/>
      <c r="AV41" s="5"/>
      <c r="AW41" s="98"/>
      <c r="AX41" s="98"/>
      <c r="AY41" s="5"/>
      <c r="AZ41" s="149"/>
      <c r="BA41" s="157"/>
      <c r="BB41" s="5"/>
      <c r="BC41" s="5"/>
      <c r="BD41" s="5"/>
      <c r="BE41" s="5"/>
      <c r="BF41" s="98"/>
      <c r="BG41" s="98"/>
      <c r="BH41" s="5"/>
      <c r="BI41" s="5"/>
      <c r="BJ41" s="5"/>
      <c r="BK41" s="5"/>
      <c r="BL41" s="5"/>
      <c r="BM41" s="98"/>
      <c r="BN41" s="98"/>
      <c r="BO41" s="5"/>
      <c r="BP41" s="5"/>
      <c r="BQ41" s="5"/>
      <c r="BR41" s="5"/>
      <c r="BS41" s="5"/>
      <c r="BT41" s="98"/>
      <c r="BU41" s="98"/>
      <c r="BV41" s="5"/>
      <c r="BW41" s="5"/>
      <c r="BX41" s="5"/>
      <c r="BY41" s="5"/>
      <c r="BZ41" s="5"/>
      <c r="CA41" s="98"/>
      <c r="CB41" s="98"/>
      <c r="CC41" s="5"/>
      <c r="CD41" s="5"/>
      <c r="CE41" s="5"/>
      <c r="CF41" s="5"/>
      <c r="CG41" s="5"/>
      <c r="CH41" s="98"/>
      <c r="CI41" s="98"/>
      <c r="CJ41" s="5"/>
      <c r="CK41" s="5"/>
      <c r="CL41" s="5"/>
      <c r="CM41" s="5"/>
      <c r="CN41" s="5"/>
      <c r="CO41" s="98"/>
      <c r="CP41" s="98"/>
      <c r="CQ41" s="5"/>
      <c r="CR41" s="149"/>
      <c r="CS41" s="157"/>
      <c r="CT41" s="5"/>
      <c r="CU41" s="5"/>
      <c r="CV41" s="5"/>
      <c r="CW41" s="5"/>
      <c r="CX41" s="98"/>
      <c r="CY41" s="98"/>
      <c r="CZ41" s="5"/>
      <c r="DA41" s="5"/>
      <c r="DB41" s="5"/>
      <c r="DC41" s="5"/>
      <c r="DD41" s="5"/>
      <c r="DE41" s="98"/>
      <c r="DF41" s="98"/>
      <c r="DG41" s="5"/>
      <c r="DH41" s="5"/>
      <c r="DI41" s="5"/>
      <c r="DJ41" s="5"/>
      <c r="DK41" s="5"/>
      <c r="DL41" s="98"/>
      <c r="DM41" s="98"/>
      <c r="DN41" s="5"/>
      <c r="DO41" s="5"/>
      <c r="DP41" s="5"/>
      <c r="DQ41" s="5"/>
      <c r="DR41" s="5"/>
      <c r="DS41" s="98"/>
      <c r="DT41" s="98"/>
      <c r="DU41" s="5"/>
      <c r="DV41" s="5"/>
      <c r="DW41" s="5"/>
      <c r="DX41" s="5"/>
      <c r="DY41" s="5"/>
      <c r="DZ41" s="98"/>
      <c r="EA41" s="98"/>
      <c r="EB41" s="51"/>
      <c r="EC41" s="51"/>
      <c r="ED41" s="51"/>
      <c r="EE41" s="51"/>
      <c r="EF41" s="50"/>
      <c r="EG41" s="92"/>
      <c r="EH41" s="124"/>
      <c r="EI41" s="5"/>
      <c r="EJ41" s="149"/>
      <c r="EK41" s="157"/>
      <c r="EL41" s="5"/>
      <c r="EM41" s="5"/>
      <c r="EN41" s="5"/>
      <c r="EO41" s="5"/>
      <c r="EP41" s="98"/>
      <c r="EQ41" s="98"/>
      <c r="ER41" s="5"/>
      <c r="ES41" s="5"/>
      <c r="ET41" s="5"/>
      <c r="EU41" s="5"/>
      <c r="EV41" s="5"/>
      <c r="EW41" s="98"/>
      <c r="EX41" s="98"/>
      <c r="EY41" s="5"/>
      <c r="EZ41" s="5"/>
      <c r="FA41" s="5"/>
      <c r="FB41" s="5"/>
      <c r="FC41" s="5"/>
      <c r="FD41" s="98"/>
      <c r="FE41" s="98"/>
      <c r="FF41" s="5"/>
      <c r="FG41" s="5"/>
      <c r="FH41" s="5"/>
      <c r="FI41" s="5"/>
      <c r="FJ41" s="5"/>
      <c r="FK41" s="98"/>
      <c r="FL41" s="98"/>
      <c r="FM41" s="5"/>
      <c r="FN41" s="5"/>
      <c r="FO41" s="5"/>
      <c r="FP41" s="5"/>
      <c r="FQ41" s="5"/>
      <c r="FR41" s="98"/>
      <c r="FS41" s="98"/>
      <c r="FT41" s="5"/>
      <c r="FU41" s="5"/>
      <c r="FV41" s="5"/>
      <c r="FW41" s="5"/>
      <c r="FX41" s="5"/>
      <c r="FY41" s="98"/>
      <c r="FZ41" s="98"/>
      <c r="GA41" s="5"/>
      <c r="GB41" s="149"/>
      <c r="GC41" s="157"/>
      <c r="GD41" s="5"/>
      <c r="GE41" s="5"/>
      <c r="GF41" s="5"/>
      <c r="GG41" s="5"/>
      <c r="GH41" s="98"/>
      <c r="GI41" s="98"/>
      <c r="GJ41" s="5"/>
      <c r="GK41" s="5"/>
      <c r="GL41" s="5"/>
      <c r="GM41" s="5"/>
      <c r="GN41" s="5"/>
      <c r="GO41" s="98"/>
      <c r="GP41" s="98"/>
      <c r="GQ41" s="5"/>
      <c r="GR41" s="5"/>
      <c r="GS41" s="5"/>
      <c r="GT41" s="5"/>
      <c r="GU41" s="5"/>
      <c r="GV41" s="98"/>
      <c r="GW41" s="98"/>
      <c r="GX41" s="5"/>
      <c r="GY41" s="5"/>
      <c r="GZ41" s="5"/>
      <c r="HA41" s="5"/>
      <c r="HB41" s="5"/>
      <c r="HC41" s="98"/>
      <c r="HD41" s="98"/>
      <c r="HE41" s="5"/>
      <c r="HF41" s="5"/>
      <c r="HG41" s="5"/>
      <c r="HH41" s="5"/>
      <c r="HI41" s="5"/>
      <c r="HJ41" s="98"/>
      <c r="HK41" s="98"/>
      <c r="HL41" s="5"/>
      <c r="HM41" s="5"/>
      <c r="HN41" s="5"/>
      <c r="HO41" s="5"/>
      <c r="HP41" s="5"/>
      <c r="HQ41" s="98"/>
      <c r="HR41" s="98"/>
      <c r="HS41" s="5"/>
      <c r="HT41" s="149"/>
      <c r="HU41" s="157"/>
      <c r="HV41" s="5"/>
      <c r="HW41" s="5"/>
      <c r="HX41" s="5"/>
      <c r="HY41" s="5"/>
      <c r="HZ41" s="98"/>
      <c r="IA41" s="98"/>
      <c r="IB41" s="5"/>
      <c r="IC41" s="5"/>
      <c r="ID41" s="5"/>
      <c r="IE41" s="5"/>
      <c r="IF41" s="5"/>
      <c r="IG41" s="98"/>
      <c r="IH41" s="98"/>
      <c r="II41" s="5"/>
      <c r="IJ41" s="5"/>
      <c r="IK41" s="5"/>
      <c r="IL41" s="5"/>
      <c r="IM41" s="5"/>
      <c r="IN41" s="98"/>
      <c r="IO41" s="98"/>
      <c r="IP41" s="5"/>
      <c r="IQ41" s="5"/>
      <c r="IR41" s="5"/>
      <c r="IS41" s="5"/>
      <c r="IT41" s="5"/>
      <c r="IU41" s="98"/>
      <c r="IV41" s="98"/>
      <c r="IW41" s="5"/>
      <c r="IX41" s="5"/>
      <c r="IY41" s="5"/>
      <c r="IZ41" s="5"/>
      <c r="JA41" s="5"/>
      <c r="JB41" s="98"/>
      <c r="JC41" s="98"/>
      <c r="JD41" s="5"/>
      <c r="JE41" s="5"/>
      <c r="JF41" s="5"/>
      <c r="JG41" s="5"/>
      <c r="JH41" s="5"/>
      <c r="JI41" s="98"/>
      <c r="JJ41" s="98"/>
      <c r="JK41" s="114"/>
      <c r="JL41" s="160"/>
    </row>
    <row r="42" spans="1:272" ht="15" x14ac:dyDescent="0.2">
      <c r="A42" s="54" t="s">
        <v>15</v>
      </c>
      <c r="B42" s="54"/>
      <c r="C42" s="55"/>
      <c r="D42" s="96"/>
      <c r="E42" s="122" t="s">
        <v>203</v>
      </c>
      <c r="F42" s="129" t="s">
        <v>104</v>
      </c>
      <c r="G42" s="129" t="s">
        <v>191</v>
      </c>
      <c r="H42" s="148"/>
      <c r="I42" s="155"/>
      <c r="J42" s="55"/>
      <c r="K42" s="55"/>
      <c r="L42" s="55"/>
      <c r="M42" s="59" t="s">
        <v>113</v>
      </c>
      <c r="N42" s="58">
        <f>SUM(N43:N57)</f>
        <v>131.92720000000006</v>
      </c>
      <c r="O42" s="58">
        <f>SUM(O43:O57)</f>
        <v>395781600.00000018</v>
      </c>
      <c r="P42" s="55"/>
      <c r="Q42" s="55"/>
      <c r="R42" s="55"/>
      <c r="S42" s="55"/>
      <c r="T42" s="59" t="s">
        <v>113</v>
      </c>
      <c r="U42" s="58">
        <f>SUM(U43:U57)</f>
        <v>1.7828000000000008</v>
      </c>
      <c r="V42" s="58">
        <f>SUM(V43:V57)</f>
        <v>5348400.0000000028</v>
      </c>
      <c r="W42" s="55"/>
      <c r="X42" s="55"/>
      <c r="Y42" s="55"/>
      <c r="Z42" s="55"/>
      <c r="AA42" s="59" t="s">
        <v>113</v>
      </c>
      <c r="AB42" s="58">
        <f>SUM(AB43:AB57)</f>
        <v>1.7828000000000008</v>
      </c>
      <c r="AC42" s="58">
        <f>SUM(AC43:AC57)</f>
        <v>5348400.0000000028</v>
      </c>
      <c r="AD42" s="55"/>
      <c r="AE42" s="55"/>
      <c r="AF42" s="55"/>
      <c r="AG42" s="55"/>
      <c r="AH42" s="59" t="s">
        <v>113</v>
      </c>
      <c r="AI42" s="58">
        <f>SUM(AI43:AI57)</f>
        <v>24.95920000000001</v>
      </c>
      <c r="AJ42" s="58">
        <f>SUM(AJ43:AJ57)</f>
        <v>74877600.00000003</v>
      </c>
      <c r="AK42" s="55"/>
      <c r="AL42" s="55"/>
      <c r="AM42" s="55"/>
      <c r="AN42" s="55"/>
      <c r="AO42" s="59" t="s">
        <v>113</v>
      </c>
      <c r="AP42" s="58">
        <f>SUM(AP43:AP57)</f>
        <v>17.82800000000001</v>
      </c>
      <c r="AQ42" s="58">
        <f>SUM(AQ43:AQ57)</f>
        <v>53484000.00000003</v>
      </c>
      <c r="AR42" s="55"/>
      <c r="AS42" s="55"/>
      <c r="AT42" s="55"/>
      <c r="AU42" s="55"/>
      <c r="AV42" s="59" t="s">
        <v>113</v>
      </c>
      <c r="AW42" s="58">
        <f>SUM(AW43:AW57)</f>
        <v>0</v>
      </c>
      <c r="AX42" s="58">
        <f>SUM(AX43:AX57)</f>
        <v>0</v>
      </c>
      <c r="AY42" s="55"/>
      <c r="AZ42" s="148"/>
      <c r="BA42" s="155"/>
      <c r="BB42" s="55"/>
      <c r="BC42" s="55"/>
      <c r="BD42" s="55"/>
      <c r="BE42" s="59" t="s">
        <v>113</v>
      </c>
      <c r="BF42" s="58">
        <f>SUM(BF43:BF57)</f>
        <v>0</v>
      </c>
      <c r="BG42" s="58">
        <f>SUM(BG43:BG57)</f>
        <v>0</v>
      </c>
      <c r="BH42" s="55"/>
      <c r="BI42" s="55"/>
      <c r="BJ42" s="55"/>
      <c r="BK42" s="55"/>
      <c r="BL42" s="59" t="s">
        <v>113</v>
      </c>
      <c r="BM42" s="58">
        <f>SUM(BM43:BM57)</f>
        <v>0</v>
      </c>
      <c r="BN42" s="58">
        <f>SUM(BN43:BN57)</f>
        <v>0</v>
      </c>
      <c r="BO42" s="55"/>
      <c r="BP42" s="55"/>
      <c r="BQ42" s="55"/>
      <c r="BR42" s="55"/>
      <c r="BS42" s="59" t="s">
        <v>113</v>
      </c>
      <c r="BT42" s="58">
        <f>SUM(BT43:BT57)</f>
        <v>0</v>
      </c>
      <c r="BU42" s="58">
        <f>SUM(BU43:BU57)</f>
        <v>0</v>
      </c>
      <c r="BV42" s="55"/>
      <c r="BW42" s="55"/>
      <c r="BX42" s="55"/>
      <c r="BY42" s="55"/>
      <c r="BZ42" s="59" t="s">
        <v>113</v>
      </c>
      <c r="CA42" s="58">
        <f>SUM(CA43:CA57)</f>
        <v>0</v>
      </c>
      <c r="CB42" s="58">
        <f>SUM(CB43:CB57)</f>
        <v>0</v>
      </c>
      <c r="CC42" s="55"/>
      <c r="CD42" s="55"/>
      <c r="CE42" s="55"/>
      <c r="CF42" s="55"/>
      <c r="CG42" s="59" t="s">
        <v>113</v>
      </c>
      <c r="CH42" s="58">
        <f>SUM(CH43:CH57)</f>
        <v>0</v>
      </c>
      <c r="CI42" s="58">
        <f>SUM(CI43:CI57)</f>
        <v>0</v>
      </c>
      <c r="CJ42" s="55"/>
      <c r="CK42" s="55"/>
      <c r="CL42" s="55"/>
      <c r="CM42" s="55"/>
      <c r="CN42" s="59" t="s">
        <v>113</v>
      </c>
      <c r="CO42" s="58">
        <f>SUM(CO43:CO57)</f>
        <v>0</v>
      </c>
      <c r="CP42" s="58">
        <f>SUM(CP43:CP57)</f>
        <v>0</v>
      </c>
      <c r="CQ42" s="55"/>
      <c r="CR42" s="148"/>
      <c r="CS42" s="155"/>
      <c r="CT42" s="55"/>
      <c r="CU42" s="55"/>
      <c r="CV42" s="55"/>
      <c r="CW42" s="59" t="s">
        <v>113</v>
      </c>
      <c r="CX42" s="58">
        <f>SUM(CX43:CX57)</f>
        <v>0</v>
      </c>
      <c r="CY42" s="58">
        <f>SUM(CY43:CY57)</f>
        <v>0</v>
      </c>
      <c r="CZ42" s="55"/>
      <c r="DA42" s="55"/>
      <c r="DB42" s="55"/>
      <c r="DC42" s="55"/>
      <c r="DD42" s="59" t="s">
        <v>113</v>
      </c>
      <c r="DE42" s="58">
        <f>SUM(DE43:DE57)</f>
        <v>3.05</v>
      </c>
      <c r="DF42" s="58">
        <f>SUM(DF43:DF57)</f>
        <v>59000000</v>
      </c>
      <c r="DG42" s="55"/>
      <c r="DH42" s="55"/>
      <c r="DI42" s="55"/>
      <c r="DJ42" s="55"/>
      <c r="DK42" s="59" t="s">
        <v>113</v>
      </c>
      <c r="DL42" s="58">
        <f>SUM(DL43:DL57)</f>
        <v>10.3</v>
      </c>
      <c r="DM42" s="58">
        <f>SUM(DM43:DM57)</f>
        <v>198000000</v>
      </c>
      <c r="DN42" s="55"/>
      <c r="DO42" s="55"/>
      <c r="DP42" s="55"/>
      <c r="DQ42" s="55"/>
      <c r="DR42" s="59" t="s">
        <v>113</v>
      </c>
      <c r="DS42" s="58">
        <f>SUM(DS43:DS57)</f>
        <v>4.7000000000000011</v>
      </c>
      <c r="DT42" s="58">
        <f>SUM(DT43:DT57)</f>
        <v>92000000</v>
      </c>
      <c r="DU42" s="55"/>
      <c r="DV42" s="55"/>
      <c r="DW42" s="55"/>
      <c r="DX42" s="55"/>
      <c r="DY42" s="59" t="s">
        <v>113</v>
      </c>
      <c r="DZ42" s="58">
        <f>SUM(DZ43:DZ57)</f>
        <v>6.3</v>
      </c>
      <c r="EA42" s="58">
        <f>SUM(EA43:EA57)</f>
        <v>118000000</v>
      </c>
      <c r="EB42" s="55"/>
      <c r="EC42" s="55"/>
      <c r="ED42" s="55"/>
      <c r="EE42" s="55"/>
      <c r="EF42" s="59" t="s">
        <v>113</v>
      </c>
      <c r="EG42" s="58">
        <f>SUM(EG43:EG57)</f>
        <v>7</v>
      </c>
      <c r="EH42" s="58">
        <f>SUM(EH43:EH57)</f>
        <v>80000000</v>
      </c>
      <c r="EI42" s="55"/>
      <c r="EJ42" s="148"/>
      <c r="EK42" s="155"/>
      <c r="EL42" s="55"/>
      <c r="EM42" s="55"/>
      <c r="EN42" s="55"/>
      <c r="EO42" s="59" t="s">
        <v>113</v>
      </c>
      <c r="EP42" s="58">
        <f>SUM(EP43:EP57)</f>
        <v>0</v>
      </c>
      <c r="EQ42" s="58">
        <f>SUM(EQ43:EQ57)</f>
        <v>0</v>
      </c>
      <c r="ER42" s="55"/>
      <c r="ES42" s="55"/>
      <c r="ET42" s="55"/>
      <c r="EU42" s="55"/>
      <c r="EV42" s="59" t="s">
        <v>113</v>
      </c>
      <c r="EW42" s="58">
        <f>SUM(EW43:EW57)</f>
        <v>0</v>
      </c>
      <c r="EX42" s="58">
        <f>SUM(EX43:EX57)</f>
        <v>0</v>
      </c>
      <c r="EY42" s="55"/>
      <c r="EZ42" s="55"/>
      <c r="FA42" s="55"/>
      <c r="FB42" s="55"/>
      <c r="FC42" s="59" t="s">
        <v>113</v>
      </c>
      <c r="FD42" s="58">
        <f>SUM(FD43:FD57)</f>
        <v>0</v>
      </c>
      <c r="FE42" s="58">
        <f>SUM(FE43:FE57)</f>
        <v>0</v>
      </c>
      <c r="FF42" s="55"/>
      <c r="FG42" s="55"/>
      <c r="FH42" s="55"/>
      <c r="FI42" s="55"/>
      <c r="FJ42" s="59" t="s">
        <v>113</v>
      </c>
      <c r="FK42" s="58">
        <f>SUM(FK43:FK57)</f>
        <v>0</v>
      </c>
      <c r="FL42" s="58">
        <f>SUM(FL43:FL57)</f>
        <v>0</v>
      </c>
      <c r="FM42" s="55"/>
      <c r="FN42" s="55"/>
      <c r="FO42" s="55"/>
      <c r="FP42" s="55"/>
      <c r="FQ42" s="59" t="s">
        <v>113</v>
      </c>
      <c r="FR42" s="58">
        <f>SUM(FR43:FR57)</f>
        <v>0</v>
      </c>
      <c r="FS42" s="58">
        <f>SUM(FS43:FS57)</f>
        <v>0</v>
      </c>
      <c r="FT42" s="55"/>
      <c r="FU42" s="55"/>
      <c r="FV42" s="55"/>
      <c r="FW42" s="55"/>
      <c r="FX42" s="59" t="s">
        <v>113</v>
      </c>
      <c r="FY42" s="58">
        <f>SUM(FY43:FY57)</f>
        <v>0</v>
      </c>
      <c r="FZ42" s="58">
        <f>SUM(FZ43:FZ57)</f>
        <v>0</v>
      </c>
      <c r="GA42" s="55"/>
      <c r="GB42" s="148"/>
      <c r="GC42" s="155"/>
      <c r="GD42" s="55"/>
      <c r="GE42" s="55"/>
      <c r="GF42" s="55"/>
      <c r="GG42" s="59" t="s">
        <v>113</v>
      </c>
      <c r="GH42" s="58">
        <f>SUM(GH43:GH57)</f>
        <v>0.9</v>
      </c>
      <c r="GI42" s="58">
        <f>SUM(GI43:GI57)</f>
        <v>60000000</v>
      </c>
      <c r="GJ42" s="55"/>
      <c r="GK42" s="55"/>
      <c r="GL42" s="55"/>
      <c r="GM42" s="55"/>
      <c r="GN42" s="59" t="s">
        <v>113</v>
      </c>
      <c r="GO42" s="58">
        <f>SUM(GO43:GO57)</f>
        <v>0</v>
      </c>
      <c r="GP42" s="58">
        <f>SUM(GP43:GP57)</f>
        <v>0</v>
      </c>
      <c r="GQ42" s="55"/>
      <c r="GR42" s="55"/>
      <c r="GS42" s="55"/>
      <c r="GT42" s="55"/>
      <c r="GU42" s="59" t="s">
        <v>113</v>
      </c>
      <c r="GV42" s="58">
        <f>SUM(GV43:GV57)</f>
        <v>0</v>
      </c>
      <c r="GW42" s="58">
        <f>SUM(GW43:GW57)</f>
        <v>0</v>
      </c>
      <c r="GX42" s="55"/>
      <c r="GY42" s="55"/>
      <c r="GZ42" s="55"/>
      <c r="HA42" s="55"/>
      <c r="HB42" s="59" t="s">
        <v>113</v>
      </c>
      <c r="HC42" s="58">
        <f>SUM(HC43:HC57)</f>
        <v>0.5</v>
      </c>
      <c r="HD42" s="58">
        <f>SUM(HD43:HD57)</f>
        <v>34000000</v>
      </c>
      <c r="HE42" s="55"/>
      <c r="HF42" s="55"/>
      <c r="HG42" s="55"/>
      <c r="HH42" s="55"/>
      <c r="HI42" s="59" t="s">
        <v>113</v>
      </c>
      <c r="HJ42" s="58">
        <f>SUM(HJ43:HJ57)</f>
        <v>0.60000000000000009</v>
      </c>
      <c r="HK42" s="58">
        <f>SUM(HK43:HK57)</f>
        <v>36000000</v>
      </c>
      <c r="HL42" s="55"/>
      <c r="HM42" s="55"/>
      <c r="HN42" s="55"/>
      <c r="HO42" s="55"/>
      <c r="HP42" s="59" t="s">
        <v>113</v>
      </c>
      <c r="HQ42" s="58">
        <f>SUM(HQ43:HQ57)</f>
        <v>0</v>
      </c>
      <c r="HR42" s="58">
        <f>SUM(HR43:HR57)</f>
        <v>0</v>
      </c>
      <c r="HS42" s="55"/>
      <c r="HT42" s="148"/>
      <c r="HU42" s="155"/>
      <c r="HV42" s="55"/>
      <c r="HW42" s="55"/>
      <c r="HX42" s="55"/>
      <c r="HY42" s="59" t="s">
        <v>113</v>
      </c>
      <c r="HZ42" s="58">
        <f>SUM(HZ43:HZ57)</f>
        <v>0</v>
      </c>
      <c r="IA42" s="58">
        <f>SUM(IA43:IA57)</f>
        <v>0</v>
      </c>
      <c r="IB42" s="55"/>
      <c r="IC42" s="55"/>
      <c r="ID42" s="55"/>
      <c r="IE42" s="55"/>
      <c r="IF42" s="59" t="s">
        <v>113</v>
      </c>
      <c r="IG42" s="58">
        <f>SUM(IG43:IG57)</f>
        <v>0</v>
      </c>
      <c r="IH42" s="58">
        <f>SUM(IH43:IH57)</f>
        <v>0</v>
      </c>
      <c r="II42" s="55"/>
      <c r="IJ42" s="55"/>
      <c r="IK42" s="55"/>
      <c r="IL42" s="55"/>
      <c r="IM42" s="59" t="s">
        <v>113</v>
      </c>
      <c r="IN42" s="58">
        <f>SUM(IN43:IN57)</f>
        <v>0</v>
      </c>
      <c r="IO42" s="58">
        <f>SUM(IO43:IO57)</f>
        <v>0</v>
      </c>
      <c r="IP42" s="55"/>
      <c r="IQ42" s="55"/>
      <c r="IR42" s="55"/>
      <c r="IS42" s="55"/>
      <c r="IT42" s="59" t="s">
        <v>113</v>
      </c>
      <c r="IU42" s="58">
        <f>SUM(IU43:IU57)</f>
        <v>0</v>
      </c>
      <c r="IV42" s="58">
        <f>SUM(IV43:IV57)</f>
        <v>0</v>
      </c>
      <c r="IW42" s="55"/>
      <c r="IX42" s="55"/>
      <c r="IY42" s="55"/>
      <c r="IZ42" s="55"/>
      <c r="JA42" s="59" t="s">
        <v>113</v>
      </c>
      <c r="JB42" s="58">
        <f>SUM(JB43:JB57)</f>
        <v>0</v>
      </c>
      <c r="JC42" s="58">
        <f>SUM(JC43:JC57)</f>
        <v>0</v>
      </c>
      <c r="JD42" s="55"/>
      <c r="JE42" s="55"/>
      <c r="JF42" s="55"/>
      <c r="JG42" s="55"/>
      <c r="JH42" s="59" t="s">
        <v>113</v>
      </c>
      <c r="JI42" s="58">
        <f>SUM(JI43:JI57)</f>
        <v>0</v>
      </c>
      <c r="JJ42" s="58">
        <f>SUM(JJ43:JJ57)</f>
        <v>0</v>
      </c>
      <c r="JK42" s="115"/>
      <c r="JL42" s="161"/>
    </row>
    <row r="43" spans="1:272" ht="15" x14ac:dyDescent="0.2">
      <c r="A43" s="4" t="s">
        <v>15</v>
      </c>
      <c r="B43" s="131"/>
      <c r="C43" s="8">
        <v>1</v>
      </c>
      <c r="D43" s="97"/>
      <c r="E43" s="75" t="s">
        <v>219</v>
      </c>
      <c r="F43" s="93" t="s">
        <v>104</v>
      </c>
      <c r="G43" s="5" t="s">
        <v>191</v>
      </c>
      <c r="H43" s="149"/>
      <c r="I43" s="48" t="s">
        <v>286</v>
      </c>
      <c r="J43" s="48">
        <v>990.17</v>
      </c>
      <c r="K43" s="48">
        <v>1168.45</v>
      </c>
      <c r="L43" s="48">
        <f>K43-J43</f>
        <v>178.28000000000009</v>
      </c>
      <c r="M43" s="49">
        <v>74</v>
      </c>
      <c r="N43" s="206">
        <f t="shared" ref="N43" si="38">L43*M43/100</f>
        <v>131.92720000000006</v>
      </c>
      <c r="O43" s="120">
        <f>N43*AUXILIAR!$B$50</f>
        <v>395781600.00000018</v>
      </c>
      <c r="P43" s="48" t="s">
        <v>286</v>
      </c>
      <c r="Q43" s="48">
        <v>990.17</v>
      </c>
      <c r="R43" s="48">
        <v>1168.45</v>
      </c>
      <c r="S43" s="48">
        <f>R43-Q43</f>
        <v>178.28000000000009</v>
      </c>
      <c r="T43" s="49">
        <v>1</v>
      </c>
      <c r="U43" s="206">
        <f t="shared" ref="U43" si="39">S43*T43/100</f>
        <v>1.7828000000000008</v>
      </c>
      <c r="V43" s="120">
        <f>U43*AUXILIAR!$B$50</f>
        <v>5348400.0000000028</v>
      </c>
      <c r="W43" s="48" t="s">
        <v>286</v>
      </c>
      <c r="X43" s="48">
        <v>990.17</v>
      </c>
      <c r="Y43" s="48">
        <v>1168.45</v>
      </c>
      <c r="Z43" s="48">
        <f>Y43-X43</f>
        <v>178.28000000000009</v>
      </c>
      <c r="AA43" s="49">
        <v>1</v>
      </c>
      <c r="AB43" s="206">
        <f t="shared" ref="AB43" si="40">Z43*AA43/100</f>
        <v>1.7828000000000008</v>
      </c>
      <c r="AC43" s="120">
        <f>AB43*AUXILIAR!$B$50</f>
        <v>5348400.0000000028</v>
      </c>
      <c r="AD43" s="48" t="s">
        <v>286</v>
      </c>
      <c r="AE43" s="48">
        <v>990.17</v>
      </c>
      <c r="AF43" s="48">
        <v>1168.45</v>
      </c>
      <c r="AG43" s="48">
        <f>AF43-AE43</f>
        <v>178.28000000000009</v>
      </c>
      <c r="AH43" s="49">
        <v>14</v>
      </c>
      <c r="AI43" s="206">
        <f t="shared" ref="AI43" si="41">AG43*AH43/100</f>
        <v>24.95920000000001</v>
      </c>
      <c r="AJ43" s="120">
        <f>AI43*AUXILIAR!$B$50</f>
        <v>74877600.00000003</v>
      </c>
      <c r="AK43" s="48" t="s">
        <v>286</v>
      </c>
      <c r="AL43" s="48">
        <v>990.17</v>
      </c>
      <c r="AM43" s="48">
        <v>1168.45</v>
      </c>
      <c r="AN43" s="48">
        <f>AM43-AL43</f>
        <v>178.28000000000009</v>
      </c>
      <c r="AO43" s="49">
        <v>10</v>
      </c>
      <c r="AP43" s="206">
        <f t="shared" ref="AP43" si="42">AN43*AO43/100</f>
        <v>17.82800000000001</v>
      </c>
      <c r="AQ43" s="120">
        <f>AP43*AUXILIAR!$B$50</f>
        <v>53484000.00000003</v>
      </c>
      <c r="AR43" s="5"/>
      <c r="AS43" s="5"/>
      <c r="AT43" s="5"/>
      <c r="AU43" s="5"/>
      <c r="AV43" s="5"/>
      <c r="AW43" s="5"/>
      <c r="AX43" s="5"/>
      <c r="AY43" s="5"/>
      <c r="AZ43" s="149"/>
      <c r="BA43" s="157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149"/>
      <c r="CS43" s="157"/>
      <c r="CT43" s="5"/>
      <c r="CU43" s="5"/>
      <c r="CV43" s="5"/>
      <c r="CW43" s="5"/>
      <c r="CX43" s="5"/>
      <c r="CY43" s="5"/>
      <c r="CZ43" s="48" t="s">
        <v>302</v>
      </c>
      <c r="DA43" s="48">
        <v>973</v>
      </c>
      <c r="DB43" s="48">
        <v>973</v>
      </c>
      <c r="DC43" s="48">
        <v>1</v>
      </c>
      <c r="DD43" s="212">
        <v>50</v>
      </c>
      <c r="DE43" s="49">
        <f t="shared" ref="DE43" si="43">DC43*DD43/100</f>
        <v>0.5</v>
      </c>
      <c r="DF43" s="108">
        <f>DE43*AUXILIAR!$B$57</f>
        <v>10000000</v>
      </c>
      <c r="DG43" s="48" t="s">
        <v>302</v>
      </c>
      <c r="DH43" s="48">
        <v>973</v>
      </c>
      <c r="DI43" s="48">
        <v>973</v>
      </c>
      <c r="DJ43" s="48">
        <v>1</v>
      </c>
      <c r="DK43" s="212">
        <v>40</v>
      </c>
      <c r="DL43" s="49">
        <f t="shared" ref="DL43:DL47" si="44">DJ43*DK43/100</f>
        <v>0.4</v>
      </c>
      <c r="DM43" s="108">
        <f>DL43*AUXILIAR!$B$57</f>
        <v>8000000</v>
      </c>
      <c r="DN43" s="48" t="s">
        <v>302</v>
      </c>
      <c r="DO43" s="48">
        <v>973</v>
      </c>
      <c r="DP43" s="48">
        <v>973</v>
      </c>
      <c r="DQ43" s="48">
        <v>1</v>
      </c>
      <c r="DR43" s="212">
        <v>60</v>
      </c>
      <c r="DS43" s="49">
        <f t="shared" ref="DS43:DS57" si="45">DQ43*DR43/100</f>
        <v>0.6</v>
      </c>
      <c r="DT43" s="108">
        <f>DS43*AUXILIAR!$B$57</f>
        <v>12000000</v>
      </c>
      <c r="DU43" s="48" t="s">
        <v>302</v>
      </c>
      <c r="DV43" s="48">
        <v>973</v>
      </c>
      <c r="DW43" s="48">
        <v>973</v>
      </c>
      <c r="DX43" s="48">
        <v>1</v>
      </c>
      <c r="DY43" s="212">
        <v>40</v>
      </c>
      <c r="DZ43" s="49">
        <f t="shared" ref="DZ43:DZ47" si="46">DX43*DY43/100</f>
        <v>0.4</v>
      </c>
      <c r="EA43" s="108">
        <f>DZ43*AUXILIAR!$B$57</f>
        <v>8000000</v>
      </c>
      <c r="EB43" s="48" t="s">
        <v>212</v>
      </c>
      <c r="EC43" s="135">
        <v>992.52499999999998</v>
      </c>
      <c r="ED43" s="135">
        <v>992.52499999999998</v>
      </c>
      <c r="EE43" s="48">
        <v>1</v>
      </c>
      <c r="EF43" s="49">
        <v>100</v>
      </c>
      <c r="EG43" s="49">
        <f t="shared" ref="EG43" si="47">EE43*EF43/100</f>
        <v>1</v>
      </c>
      <c r="EH43" s="108">
        <f>EG43*AUXILIAR!$B$58</f>
        <v>10000000</v>
      </c>
      <c r="EI43" s="5"/>
      <c r="EJ43" s="149"/>
      <c r="EK43" s="157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149"/>
      <c r="GC43" s="48" t="s">
        <v>328</v>
      </c>
      <c r="GD43" s="48">
        <v>990.17</v>
      </c>
      <c r="GE43" s="48">
        <v>990.17</v>
      </c>
      <c r="GF43" s="48">
        <v>1</v>
      </c>
      <c r="GG43" s="48">
        <v>40</v>
      </c>
      <c r="GH43" s="49">
        <f t="shared" ref="GH43" si="48">GF43*GG43/100</f>
        <v>0.4</v>
      </c>
      <c r="GI43" s="108">
        <f>GH43*AUXILIAR!$B$74</f>
        <v>20000000</v>
      </c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48" t="s">
        <v>328</v>
      </c>
      <c r="GY43" s="48">
        <v>990.17</v>
      </c>
      <c r="GZ43" s="48">
        <v>990.17</v>
      </c>
      <c r="HA43" s="48">
        <v>1</v>
      </c>
      <c r="HB43" s="48">
        <v>20</v>
      </c>
      <c r="HC43" s="49">
        <f t="shared" ref="HC43:HC44" si="49">HA43*HB43/100</f>
        <v>0.2</v>
      </c>
      <c r="HD43" s="108">
        <f>HC43*AUXILIAR!$B$74</f>
        <v>10000000</v>
      </c>
      <c r="HE43" s="48" t="s">
        <v>328</v>
      </c>
      <c r="HF43" s="48">
        <v>990.17</v>
      </c>
      <c r="HG43" s="48">
        <v>990.17</v>
      </c>
      <c r="HH43" s="48">
        <v>1</v>
      </c>
      <c r="HI43" s="48">
        <v>40</v>
      </c>
      <c r="HJ43" s="49">
        <f t="shared" ref="HJ43:HJ44" si="50">HH43*HI43/100</f>
        <v>0.4</v>
      </c>
      <c r="HK43" s="108">
        <f>HJ43*AUXILIAR!$B$74</f>
        <v>20000000</v>
      </c>
      <c r="HL43" s="51"/>
      <c r="HM43" s="51"/>
      <c r="HN43" s="51"/>
      <c r="HO43" s="51"/>
      <c r="HP43" s="51"/>
      <c r="HQ43" s="50"/>
      <c r="HR43" s="125"/>
      <c r="HS43" s="5"/>
      <c r="HT43" s="149"/>
      <c r="HU43" s="157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114"/>
      <c r="JL43" s="160"/>
    </row>
    <row r="44" spans="1:272" ht="30" x14ac:dyDescent="0.2">
      <c r="A44" s="4" t="s">
        <v>15</v>
      </c>
      <c r="B44" s="131"/>
      <c r="C44" s="8">
        <v>1</v>
      </c>
      <c r="D44" s="97"/>
      <c r="E44" s="75" t="s">
        <v>219</v>
      </c>
      <c r="F44" s="93" t="s">
        <v>104</v>
      </c>
      <c r="G44" s="5" t="s">
        <v>191</v>
      </c>
      <c r="H44" s="149"/>
      <c r="I44" s="15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1"/>
      <c r="X44" s="51"/>
      <c r="Y44" s="51"/>
      <c r="Z44" s="51"/>
      <c r="AA44" s="50"/>
      <c r="AB44" s="50"/>
      <c r="AC44" s="125"/>
      <c r="AD44" s="51"/>
      <c r="AE44" s="51"/>
      <c r="AF44" s="51"/>
      <c r="AG44" s="50"/>
      <c r="AH44" s="50"/>
      <c r="AI44" s="50"/>
      <c r="AJ44" s="12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149"/>
      <c r="BA44" s="157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149"/>
      <c r="CS44" s="157"/>
      <c r="CT44" s="5"/>
      <c r="CU44" s="5"/>
      <c r="CV44" s="5"/>
      <c r="CW44" s="5"/>
      <c r="CX44" s="5"/>
      <c r="CY44" s="5"/>
      <c r="CZ44" s="48" t="s">
        <v>303</v>
      </c>
      <c r="DA44" s="48">
        <v>976</v>
      </c>
      <c r="DB44" s="48">
        <v>976</v>
      </c>
      <c r="DC44" s="48">
        <v>1</v>
      </c>
      <c r="DD44" s="212">
        <v>35</v>
      </c>
      <c r="DE44" s="49">
        <f t="shared" ref="DE44:DE54" si="51">DC44*DD44/100</f>
        <v>0.35</v>
      </c>
      <c r="DF44" s="108">
        <f>DE44*AUXILIAR!$B$57</f>
        <v>7000000</v>
      </c>
      <c r="DG44" s="48" t="s">
        <v>303</v>
      </c>
      <c r="DH44" s="48">
        <v>976</v>
      </c>
      <c r="DI44" s="48">
        <v>976</v>
      </c>
      <c r="DJ44" s="48">
        <v>1</v>
      </c>
      <c r="DK44" s="212">
        <v>35</v>
      </c>
      <c r="DL44" s="49">
        <f t="shared" si="44"/>
        <v>0.35</v>
      </c>
      <c r="DM44" s="108">
        <f>DL44*AUXILIAR!$B$57</f>
        <v>7000000</v>
      </c>
      <c r="DN44" s="48" t="s">
        <v>303</v>
      </c>
      <c r="DO44" s="48">
        <v>976</v>
      </c>
      <c r="DP44" s="48">
        <v>976</v>
      </c>
      <c r="DQ44" s="48">
        <v>1</v>
      </c>
      <c r="DR44" s="212">
        <v>65</v>
      </c>
      <c r="DS44" s="49">
        <f t="shared" si="45"/>
        <v>0.65</v>
      </c>
      <c r="DT44" s="108">
        <f>DS44*AUXILIAR!$B$57</f>
        <v>13000000</v>
      </c>
      <c r="DU44" s="48" t="s">
        <v>303</v>
      </c>
      <c r="DV44" s="48">
        <v>976</v>
      </c>
      <c r="DW44" s="48">
        <v>976</v>
      </c>
      <c r="DX44" s="48">
        <v>1</v>
      </c>
      <c r="DY44" s="212">
        <v>35</v>
      </c>
      <c r="DZ44" s="49">
        <f t="shared" si="46"/>
        <v>0.35</v>
      </c>
      <c r="EA44" s="108">
        <f>DZ44*AUXILIAR!$B$57</f>
        <v>7000000</v>
      </c>
      <c r="EB44" s="48" t="s">
        <v>212</v>
      </c>
      <c r="EC44" s="135">
        <v>1088.6099999999999</v>
      </c>
      <c r="ED44" s="135">
        <v>1088.6099999999999</v>
      </c>
      <c r="EE44" s="48">
        <v>1</v>
      </c>
      <c r="EF44" s="49">
        <v>100</v>
      </c>
      <c r="EG44" s="49">
        <f t="shared" ref="EG44:EG45" si="52">EE44*EF44/100</f>
        <v>1</v>
      </c>
      <c r="EH44" s="108">
        <f>EG44*AUXILIAR!$B$58</f>
        <v>10000000</v>
      </c>
      <c r="EI44" s="5"/>
      <c r="EJ44" s="149"/>
      <c r="EK44" s="157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149"/>
      <c r="GC44" s="48" t="s">
        <v>327</v>
      </c>
      <c r="GD44" s="48">
        <v>990.17</v>
      </c>
      <c r="GE44" s="48">
        <v>990.17</v>
      </c>
      <c r="GF44" s="48">
        <v>1</v>
      </c>
      <c r="GG44" s="48">
        <v>50</v>
      </c>
      <c r="GH44" s="49">
        <f t="shared" ref="GH44" si="53">GF44*GG44/100</f>
        <v>0.5</v>
      </c>
      <c r="GI44" s="108">
        <f>GH44*AUXILIAR!$B$75</f>
        <v>40000000</v>
      </c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48" t="s">
        <v>327</v>
      </c>
      <c r="GY44" s="48">
        <v>990.17</v>
      </c>
      <c r="GZ44" s="48">
        <v>990.17</v>
      </c>
      <c r="HA44" s="48">
        <v>1</v>
      </c>
      <c r="HB44" s="48">
        <v>30</v>
      </c>
      <c r="HC44" s="49">
        <f t="shared" si="49"/>
        <v>0.3</v>
      </c>
      <c r="HD44" s="108">
        <f>HC44*AUXILIAR!$B$75</f>
        <v>24000000</v>
      </c>
      <c r="HE44" s="48" t="s">
        <v>327</v>
      </c>
      <c r="HF44" s="48">
        <v>990.17</v>
      </c>
      <c r="HG44" s="48">
        <v>990.17</v>
      </c>
      <c r="HH44" s="48">
        <v>1</v>
      </c>
      <c r="HI44" s="48">
        <v>20</v>
      </c>
      <c r="HJ44" s="49">
        <f t="shared" si="50"/>
        <v>0.2</v>
      </c>
      <c r="HK44" s="108">
        <f>HJ44*AUXILIAR!$B$75</f>
        <v>16000000</v>
      </c>
      <c r="HL44" s="51"/>
      <c r="HM44" s="51"/>
      <c r="HN44" s="51"/>
      <c r="HO44" s="51"/>
      <c r="HP44" s="51"/>
      <c r="HQ44" s="50"/>
      <c r="HR44" s="125"/>
      <c r="HS44" s="5"/>
      <c r="HT44" s="149"/>
      <c r="HU44" s="157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114"/>
      <c r="JL44" s="160"/>
    </row>
    <row r="45" spans="1:272" ht="29.25" customHeight="1" x14ac:dyDescent="0.2">
      <c r="A45" s="4" t="s">
        <v>15</v>
      </c>
      <c r="B45" s="131"/>
      <c r="C45" s="8">
        <v>1</v>
      </c>
      <c r="D45" s="97"/>
      <c r="E45" s="75" t="s">
        <v>219</v>
      </c>
      <c r="F45" s="93" t="s">
        <v>104</v>
      </c>
      <c r="G45" s="5" t="s">
        <v>191</v>
      </c>
      <c r="H45" s="149"/>
      <c r="I45" s="15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1"/>
      <c r="X45" s="51"/>
      <c r="Y45" s="51"/>
      <c r="Z45" s="51"/>
      <c r="AA45" s="50"/>
      <c r="AB45" s="50"/>
      <c r="AC45" s="12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149"/>
      <c r="BA45" s="157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149"/>
      <c r="CS45" s="157"/>
      <c r="CT45" s="5"/>
      <c r="CU45" s="5"/>
      <c r="CV45" s="5"/>
      <c r="CW45" s="5"/>
      <c r="CX45" s="5"/>
      <c r="CY45" s="5"/>
      <c r="CZ45" s="48" t="s">
        <v>304</v>
      </c>
      <c r="DA45" s="48">
        <v>981</v>
      </c>
      <c r="DB45" s="48">
        <v>981</v>
      </c>
      <c r="DC45" s="48">
        <v>1</v>
      </c>
      <c r="DD45" s="212">
        <v>35</v>
      </c>
      <c r="DE45" s="49">
        <f t="shared" si="51"/>
        <v>0.35</v>
      </c>
      <c r="DF45" s="108">
        <f>DE45*AUXILIAR!$B$57</f>
        <v>7000000</v>
      </c>
      <c r="DG45" s="48" t="s">
        <v>304</v>
      </c>
      <c r="DH45" s="48">
        <v>981</v>
      </c>
      <c r="DI45" s="48">
        <v>981</v>
      </c>
      <c r="DJ45" s="48">
        <v>1</v>
      </c>
      <c r="DK45" s="212">
        <v>35</v>
      </c>
      <c r="DL45" s="49">
        <f t="shared" si="44"/>
        <v>0.35</v>
      </c>
      <c r="DM45" s="108">
        <f>DL45*AUXILIAR!$B$57</f>
        <v>7000000</v>
      </c>
      <c r="DN45" s="48" t="s">
        <v>304</v>
      </c>
      <c r="DO45" s="48">
        <v>981</v>
      </c>
      <c r="DP45" s="48">
        <v>981</v>
      </c>
      <c r="DQ45" s="48">
        <v>1</v>
      </c>
      <c r="DR45" s="212">
        <v>65</v>
      </c>
      <c r="DS45" s="49">
        <f t="shared" si="45"/>
        <v>0.65</v>
      </c>
      <c r="DT45" s="108">
        <f>DS45*AUXILIAR!$B$57</f>
        <v>13000000</v>
      </c>
      <c r="DU45" s="48" t="s">
        <v>304</v>
      </c>
      <c r="DV45" s="48">
        <v>981</v>
      </c>
      <c r="DW45" s="48">
        <v>981</v>
      </c>
      <c r="DX45" s="48">
        <v>1</v>
      </c>
      <c r="DY45" s="212">
        <v>35</v>
      </c>
      <c r="DZ45" s="49">
        <f t="shared" si="46"/>
        <v>0.35</v>
      </c>
      <c r="EA45" s="108">
        <f>DZ45*AUXILIAR!$B$57</f>
        <v>7000000</v>
      </c>
      <c r="EB45" s="48" t="s">
        <v>213</v>
      </c>
      <c r="EC45" s="135">
        <v>1121.0999999999999</v>
      </c>
      <c r="ED45" s="135">
        <v>1121.0999999999999</v>
      </c>
      <c r="EE45" s="48">
        <v>1</v>
      </c>
      <c r="EF45" s="49">
        <v>100</v>
      </c>
      <c r="EG45" s="49">
        <f t="shared" si="52"/>
        <v>1</v>
      </c>
      <c r="EH45" s="108">
        <f>EG45*AUXILIAR!$B$58</f>
        <v>10000000</v>
      </c>
      <c r="EI45" s="5"/>
      <c r="EJ45" s="149"/>
      <c r="EK45" s="157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149"/>
      <c r="GC45" s="157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149"/>
      <c r="HU45" s="157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114"/>
      <c r="JL45" s="160"/>
    </row>
    <row r="46" spans="1:272" ht="29.25" customHeight="1" x14ac:dyDescent="0.2">
      <c r="A46" s="4" t="s">
        <v>15</v>
      </c>
      <c r="B46" s="131"/>
      <c r="C46" s="8">
        <v>1</v>
      </c>
      <c r="D46" s="97"/>
      <c r="E46" s="75" t="s">
        <v>219</v>
      </c>
      <c r="F46" s="93" t="s">
        <v>104</v>
      </c>
      <c r="G46" s="5" t="s">
        <v>191</v>
      </c>
      <c r="H46" s="149"/>
      <c r="I46" s="15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1"/>
      <c r="X46" s="51"/>
      <c r="Y46" s="51"/>
      <c r="Z46" s="51"/>
      <c r="AA46" s="50"/>
      <c r="AB46" s="50"/>
      <c r="AC46" s="12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149"/>
      <c r="BA46" s="157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149"/>
      <c r="CS46" s="157"/>
      <c r="CT46" s="5"/>
      <c r="CU46" s="5"/>
      <c r="CV46" s="5"/>
      <c r="CW46" s="5"/>
      <c r="CX46" s="5"/>
      <c r="CY46" s="5"/>
      <c r="CZ46" s="48" t="s">
        <v>305</v>
      </c>
      <c r="DA46" s="48">
        <v>989</v>
      </c>
      <c r="DB46" s="48">
        <v>989</v>
      </c>
      <c r="DC46" s="48">
        <v>1</v>
      </c>
      <c r="DD46" s="212">
        <v>30</v>
      </c>
      <c r="DE46" s="49">
        <f t="shared" si="51"/>
        <v>0.3</v>
      </c>
      <c r="DF46" s="108">
        <f>DE46*AUXILIAR!$B$61</f>
        <v>6000000</v>
      </c>
      <c r="DG46" s="48" t="s">
        <v>305</v>
      </c>
      <c r="DH46" s="48">
        <v>989</v>
      </c>
      <c r="DI46" s="48">
        <v>989</v>
      </c>
      <c r="DJ46" s="48">
        <v>1</v>
      </c>
      <c r="DK46" s="212">
        <v>70</v>
      </c>
      <c r="DL46" s="49">
        <f t="shared" si="44"/>
        <v>0.7</v>
      </c>
      <c r="DM46" s="108">
        <f>DL46*AUXILIAR!$B$61</f>
        <v>14000000</v>
      </c>
      <c r="DN46" s="48" t="s">
        <v>305</v>
      </c>
      <c r="DO46" s="48">
        <v>989</v>
      </c>
      <c r="DP46" s="48">
        <v>989</v>
      </c>
      <c r="DQ46" s="48">
        <v>1</v>
      </c>
      <c r="DR46" s="212">
        <v>30</v>
      </c>
      <c r="DS46" s="49">
        <f t="shared" si="45"/>
        <v>0.3</v>
      </c>
      <c r="DT46" s="108">
        <f>DS46*AUXILIAR!$B$61</f>
        <v>6000000</v>
      </c>
      <c r="DU46" s="48" t="s">
        <v>305</v>
      </c>
      <c r="DV46" s="48">
        <v>989</v>
      </c>
      <c r="DW46" s="48">
        <v>989</v>
      </c>
      <c r="DX46" s="48">
        <v>1</v>
      </c>
      <c r="DY46" s="212">
        <v>70</v>
      </c>
      <c r="DZ46" s="49">
        <f t="shared" si="46"/>
        <v>0.7</v>
      </c>
      <c r="EA46" s="108">
        <f>DZ46*AUXILIAR!$B$61</f>
        <v>14000000</v>
      </c>
      <c r="EB46" s="48"/>
      <c r="EC46" s="135"/>
      <c r="ED46" s="135"/>
      <c r="EE46" s="48"/>
      <c r="EF46" s="49"/>
      <c r="EG46" s="49"/>
      <c r="EH46" s="108"/>
      <c r="EI46" s="5"/>
      <c r="EJ46" s="149"/>
      <c r="EK46" s="157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149"/>
      <c r="GC46" s="157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149"/>
      <c r="HU46" s="157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114"/>
      <c r="JL46" s="160"/>
    </row>
    <row r="47" spans="1:272" ht="29.25" customHeight="1" x14ac:dyDescent="0.2">
      <c r="A47" s="4" t="s">
        <v>15</v>
      </c>
      <c r="B47" s="131"/>
      <c r="C47" s="8">
        <v>1</v>
      </c>
      <c r="D47" s="97"/>
      <c r="E47" s="75" t="s">
        <v>219</v>
      </c>
      <c r="F47" s="93" t="s">
        <v>104</v>
      </c>
      <c r="G47" s="5" t="s">
        <v>191</v>
      </c>
      <c r="H47" s="149"/>
      <c r="I47" s="15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1"/>
      <c r="X47" s="51"/>
      <c r="Y47" s="51"/>
      <c r="Z47" s="51"/>
      <c r="AA47" s="50"/>
      <c r="AB47" s="50"/>
      <c r="AC47" s="12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149"/>
      <c r="BA47" s="157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149"/>
      <c r="CS47" s="157"/>
      <c r="CT47" s="5"/>
      <c r="CU47" s="5"/>
      <c r="CV47" s="5"/>
      <c r="CW47" s="5"/>
      <c r="CX47" s="5"/>
      <c r="CY47" s="5"/>
      <c r="CZ47" s="48" t="s">
        <v>306</v>
      </c>
      <c r="DA47" s="48">
        <v>1001</v>
      </c>
      <c r="DB47" s="48">
        <v>1001</v>
      </c>
      <c r="DC47" s="48">
        <v>1</v>
      </c>
      <c r="DD47" s="212">
        <v>20</v>
      </c>
      <c r="DE47" s="49">
        <f t="shared" si="51"/>
        <v>0.2</v>
      </c>
      <c r="DF47" s="108">
        <f>DE47*AUXILIAR!$B$61</f>
        <v>4000000</v>
      </c>
      <c r="DG47" s="48" t="s">
        <v>306</v>
      </c>
      <c r="DH47" s="48">
        <v>1001</v>
      </c>
      <c r="DI47" s="48">
        <v>1001</v>
      </c>
      <c r="DJ47" s="48">
        <v>1</v>
      </c>
      <c r="DK47" s="212">
        <v>80</v>
      </c>
      <c r="DL47" s="49">
        <f t="shared" si="44"/>
        <v>0.8</v>
      </c>
      <c r="DM47" s="108">
        <f>DL47*AUXILIAR!$B$61</f>
        <v>16000000</v>
      </c>
      <c r="DN47" s="48" t="s">
        <v>306</v>
      </c>
      <c r="DO47" s="48">
        <v>1001</v>
      </c>
      <c r="DP47" s="48">
        <v>1001</v>
      </c>
      <c r="DQ47" s="48">
        <v>1</v>
      </c>
      <c r="DR47" s="212">
        <v>20</v>
      </c>
      <c r="DS47" s="49">
        <f t="shared" si="45"/>
        <v>0.2</v>
      </c>
      <c r="DT47" s="108">
        <f>DS47*AUXILIAR!$B$61</f>
        <v>4000000</v>
      </c>
      <c r="DU47" s="48" t="s">
        <v>306</v>
      </c>
      <c r="DV47" s="48">
        <v>1001</v>
      </c>
      <c r="DW47" s="48">
        <v>1001</v>
      </c>
      <c r="DX47" s="48">
        <v>1</v>
      </c>
      <c r="DY47" s="212">
        <v>80</v>
      </c>
      <c r="DZ47" s="49">
        <f t="shared" si="46"/>
        <v>0.8</v>
      </c>
      <c r="EA47" s="108">
        <f>DZ47*AUXILIAR!$B$61</f>
        <v>16000000</v>
      </c>
      <c r="EB47" s="48" t="s">
        <v>215</v>
      </c>
      <c r="EC47" s="135">
        <v>985.28</v>
      </c>
      <c r="ED47" s="135">
        <v>985.28</v>
      </c>
      <c r="EE47" s="48">
        <v>1</v>
      </c>
      <c r="EF47" s="49">
        <v>100</v>
      </c>
      <c r="EG47" s="49">
        <f t="shared" ref="EG47" si="54">EE47*EF47/100</f>
        <v>1</v>
      </c>
      <c r="EH47" s="108">
        <f>EG47*AUXILIAR!$B$57</f>
        <v>20000000</v>
      </c>
      <c r="EI47" s="5"/>
      <c r="EJ47" s="149"/>
      <c r="EK47" s="157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149"/>
      <c r="GC47" s="157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149"/>
      <c r="HU47" s="157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114"/>
      <c r="JL47" s="160"/>
    </row>
    <row r="48" spans="1:272" ht="29.25" customHeight="1" x14ac:dyDescent="0.2">
      <c r="A48" s="4" t="s">
        <v>15</v>
      </c>
      <c r="B48" s="131"/>
      <c r="C48" s="8">
        <v>1</v>
      </c>
      <c r="D48" s="97"/>
      <c r="E48" s="75" t="s">
        <v>219</v>
      </c>
      <c r="F48" s="93" t="s">
        <v>104</v>
      </c>
      <c r="G48" s="5" t="s">
        <v>191</v>
      </c>
      <c r="H48" s="149"/>
      <c r="I48" s="15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1"/>
      <c r="X48" s="51"/>
      <c r="Y48" s="51"/>
      <c r="Z48" s="51"/>
      <c r="AA48" s="50"/>
      <c r="AB48" s="50"/>
      <c r="AC48" s="12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149"/>
      <c r="BA48" s="157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149"/>
      <c r="CS48" s="157"/>
      <c r="CT48" s="5"/>
      <c r="CU48" s="5"/>
      <c r="CV48" s="5"/>
      <c r="CW48" s="5"/>
      <c r="CX48" s="5"/>
      <c r="CY48" s="5"/>
      <c r="CZ48" s="48" t="s">
        <v>308</v>
      </c>
      <c r="DA48" s="48">
        <v>1012</v>
      </c>
      <c r="DB48" s="48">
        <v>1012</v>
      </c>
      <c r="DC48" s="48">
        <v>1</v>
      </c>
      <c r="DD48" s="212">
        <v>20</v>
      </c>
      <c r="DE48" s="49">
        <f t="shared" si="51"/>
        <v>0.2</v>
      </c>
      <c r="DF48" s="108">
        <f>DE48*AUXILIAR!$B$58</f>
        <v>2000000</v>
      </c>
      <c r="DG48" s="48" t="s">
        <v>307</v>
      </c>
      <c r="DH48" s="48">
        <v>1009</v>
      </c>
      <c r="DI48" s="48">
        <v>1009</v>
      </c>
      <c r="DJ48" s="48">
        <v>1</v>
      </c>
      <c r="DK48" s="212">
        <v>100</v>
      </c>
      <c r="DL48" s="49">
        <f t="shared" ref="DL48:DL51" si="55">DJ48*DK48/100</f>
        <v>1</v>
      </c>
      <c r="DM48" s="108">
        <f>DL48*AUXILIAR!$B$61</f>
        <v>20000000</v>
      </c>
      <c r="DN48" s="48"/>
      <c r="DO48" s="48"/>
      <c r="DP48" s="48"/>
      <c r="DQ48" s="48"/>
      <c r="DR48" s="212"/>
      <c r="DS48" s="5"/>
      <c r="DT48" s="5"/>
      <c r="DU48" s="5"/>
      <c r="DV48" s="5"/>
      <c r="DW48" s="5"/>
      <c r="DX48" s="5"/>
      <c r="DY48" s="211"/>
      <c r="DZ48" s="5"/>
      <c r="EA48" s="5"/>
      <c r="EB48" s="48" t="s">
        <v>216</v>
      </c>
      <c r="EC48" s="135">
        <v>992.52599999999995</v>
      </c>
      <c r="ED48" s="135">
        <v>992.52599999999995</v>
      </c>
      <c r="EE48" s="48">
        <v>1</v>
      </c>
      <c r="EF48" s="49">
        <v>100</v>
      </c>
      <c r="EG48" s="49">
        <f t="shared" ref="EG48:EG50" si="56">EE48*EF48/100</f>
        <v>1</v>
      </c>
      <c r="EH48" s="108">
        <f>EG48*AUXILIAR!$B$58</f>
        <v>10000000</v>
      </c>
      <c r="EI48" s="5"/>
      <c r="EJ48" s="149"/>
      <c r="EK48" s="157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149"/>
      <c r="GC48" s="157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149"/>
      <c r="HU48" s="157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114"/>
      <c r="JL48" s="160"/>
    </row>
    <row r="49" spans="1:272" ht="29.25" customHeight="1" x14ac:dyDescent="0.2">
      <c r="A49" s="4" t="s">
        <v>15</v>
      </c>
      <c r="B49" s="131"/>
      <c r="C49" s="8">
        <v>1</v>
      </c>
      <c r="D49" s="97"/>
      <c r="E49" s="75" t="s">
        <v>219</v>
      </c>
      <c r="F49" s="93" t="s">
        <v>104</v>
      </c>
      <c r="G49" s="5" t="s">
        <v>191</v>
      </c>
      <c r="H49" s="149"/>
      <c r="I49" s="15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1"/>
      <c r="X49" s="51"/>
      <c r="Y49" s="51"/>
      <c r="Z49" s="51"/>
      <c r="AA49" s="50"/>
      <c r="AB49" s="50"/>
      <c r="AC49" s="12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149"/>
      <c r="BA49" s="157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149"/>
      <c r="CS49" s="157"/>
      <c r="CT49" s="5"/>
      <c r="CU49" s="5"/>
      <c r="CV49" s="5"/>
      <c r="CW49" s="5"/>
      <c r="CX49" s="5"/>
      <c r="CY49" s="5"/>
      <c r="CZ49" s="48" t="s">
        <v>309</v>
      </c>
      <c r="DA49" s="48">
        <v>1022</v>
      </c>
      <c r="DB49" s="48">
        <v>1022</v>
      </c>
      <c r="DC49" s="48">
        <v>1</v>
      </c>
      <c r="DD49" s="212">
        <v>15</v>
      </c>
      <c r="DE49" s="49">
        <f t="shared" si="51"/>
        <v>0.15</v>
      </c>
      <c r="DF49" s="108">
        <f>DE49*AUXILIAR!$B$57</f>
        <v>3000000</v>
      </c>
      <c r="DG49" s="48" t="s">
        <v>308</v>
      </c>
      <c r="DH49" s="48">
        <v>1012</v>
      </c>
      <c r="DI49" s="48">
        <v>1012</v>
      </c>
      <c r="DJ49" s="48">
        <v>1</v>
      </c>
      <c r="DK49" s="212">
        <v>80</v>
      </c>
      <c r="DL49" s="49">
        <f t="shared" si="55"/>
        <v>0.8</v>
      </c>
      <c r="DM49" s="108">
        <f>DL49*AUXILIAR!$B$58</f>
        <v>8000000</v>
      </c>
      <c r="DN49" s="48" t="s">
        <v>308</v>
      </c>
      <c r="DO49" s="48">
        <v>1012</v>
      </c>
      <c r="DP49" s="48">
        <v>1012</v>
      </c>
      <c r="DQ49" s="48">
        <v>1</v>
      </c>
      <c r="DR49" s="212">
        <v>20</v>
      </c>
      <c r="DS49" s="49">
        <f t="shared" si="45"/>
        <v>0.2</v>
      </c>
      <c r="DT49" s="108">
        <f>DS49*AUXILIAR!$B$58</f>
        <v>2000000</v>
      </c>
      <c r="DU49" s="48" t="s">
        <v>308</v>
      </c>
      <c r="DV49" s="48">
        <v>1012</v>
      </c>
      <c r="DW49" s="48">
        <v>1012</v>
      </c>
      <c r="DX49" s="48">
        <v>1</v>
      </c>
      <c r="DY49" s="212">
        <v>80</v>
      </c>
      <c r="DZ49" s="49">
        <f t="shared" ref="DZ49:DZ50" si="57">DX49*DY49/100</f>
        <v>0.8</v>
      </c>
      <c r="EA49" s="108">
        <f>DZ49*AUXILIAR!$B$58</f>
        <v>8000000</v>
      </c>
      <c r="EB49" s="48" t="s">
        <v>217</v>
      </c>
      <c r="EC49" s="135">
        <v>1088.6089999999999</v>
      </c>
      <c r="ED49" s="135">
        <v>1088.6089999999999</v>
      </c>
      <c r="EE49" s="48">
        <v>1</v>
      </c>
      <c r="EF49" s="49">
        <v>100</v>
      </c>
      <c r="EG49" s="49">
        <f t="shared" si="56"/>
        <v>1</v>
      </c>
      <c r="EH49" s="108">
        <f>EG49*AUXILIAR!$B$58</f>
        <v>10000000</v>
      </c>
      <c r="EI49" s="5"/>
      <c r="EJ49" s="149"/>
      <c r="EK49" s="157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149"/>
      <c r="GC49" s="157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149"/>
      <c r="HU49" s="157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114"/>
      <c r="JL49" s="160"/>
    </row>
    <row r="50" spans="1:272" ht="29.25" customHeight="1" x14ac:dyDescent="0.2">
      <c r="A50" s="4" t="s">
        <v>15</v>
      </c>
      <c r="B50" s="131"/>
      <c r="C50" s="8">
        <v>1</v>
      </c>
      <c r="D50" s="97"/>
      <c r="E50" s="75" t="s">
        <v>219</v>
      </c>
      <c r="F50" s="93" t="s">
        <v>104</v>
      </c>
      <c r="G50" s="5" t="s">
        <v>191</v>
      </c>
      <c r="H50" s="149"/>
      <c r="I50" s="15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1"/>
      <c r="X50" s="51"/>
      <c r="Y50" s="51"/>
      <c r="Z50" s="51"/>
      <c r="AA50" s="50"/>
      <c r="AB50" s="50"/>
      <c r="AC50" s="12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149"/>
      <c r="BA50" s="157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149"/>
      <c r="CS50" s="157"/>
      <c r="CT50" s="5"/>
      <c r="CU50" s="5"/>
      <c r="CV50" s="5"/>
      <c r="CW50" s="5"/>
      <c r="CX50" s="5"/>
      <c r="CY50" s="5"/>
      <c r="CZ50" s="48" t="s">
        <v>312</v>
      </c>
      <c r="DA50" s="48">
        <v>1079</v>
      </c>
      <c r="DB50" s="48">
        <v>1079</v>
      </c>
      <c r="DC50" s="48">
        <v>1</v>
      </c>
      <c r="DD50" s="212">
        <v>10</v>
      </c>
      <c r="DE50" s="49">
        <f t="shared" si="51"/>
        <v>0.1</v>
      </c>
      <c r="DF50" s="108">
        <f>DE50*AUXILIAR!$B$61</f>
        <v>2000000</v>
      </c>
      <c r="DG50" s="48" t="s">
        <v>309</v>
      </c>
      <c r="DH50" s="48">
        <v>1022</v>
      </c>
      <c r="DI50" s="48">
        <v>1022</v>
      </c>
      <c r="DJ50" s="48">
        <v>1</v>
      </c>
      <c r="DK50" s="212">
        <v>85</v>
      </c>
      <c r="DL50" s="49">
        <f t="shared" si="55"/>
        <v>0.85</v>
      </c>
      <c r="DM50" s="108">
        <f>DL50*AUXILIAR!$B$57</f>
        <v>17000000</v>
      </c>
      <c r="DN50" s="48" t="s">
        <v>309</v>
      </c>
      <c r="DO50" s="48">
        <v>1022</v>
      </c>
      <c r="DP50" s="48">
        <v>1022</v>
      </c>
      <c r="DQ50" s="48">
        <v>1</v>
      </c>
      <c r="DR50" s="212">
        <v>15</v>
      </c>
      <c r="DS50" s="49">
        <f t="shared" si="45"/>
        <v>0.15</v>
      </c>
      <c r="DT50" s="108">
        <f>DS50*AUXILIAR!$B$57</f>
        <v>3000000</v>
      </c>
      <c r="DU50" s="48" t="s">
        <v>309</v>
      </c>
      <c r="DV50" s="48">
        <v>1022</v>
      </c>
      <c r="DW50" s="48">
        <v>1022</v>
      </c>
      <c r="DX50" s="48">
        <v>1</v>
      </c>
      <c r="DY50" s="212">
        <v>85</v>
      </c>
      <c r="DZ50" s="49">
        <f t="shared" si="57"/>
        <v>0.85</v>
      </c>
      <c r="EA50" s="108">
        <f>DZ50*AUXILIAR!$B$57</f>
        <v>17000000</v>
      </c>
      <c r="EB50" s="48" t="s">
        <v>218</v>
      </c>
      <c r="EC50" s="135">
        <v>1121.0999999999999</v>
      </c>
      <c r="ED50" s="135">
        <v>1121.0999999999999</v>
      </c>
      <c r="EE50" s="48">
        <v>1</v>
      </c>
      <c r="EF50" s="49">
        <v>100</v>
      </c>
      <c r="EG50" s="49">
        <f t="shared" si="56"/>
        <v>1</v>
      </c>
      <c r="EH50" s="108">
        <f>EG50*AUXILIAR!$B$58</f>
        <v>10000000</v>
      </c>
      <c r="EI50" s="5"/>
      <c r="EJ50" s="149"/>
      <c r="EK50" s="157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149"/>
      <c r="GC50" s="157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149"/>
      <c r="HU50" s="157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114"/>
      <c r="JL50" s="160"/>
    </row>
    <row r="51" spans="1:272" ht="29.25" customHeight="1" x14ac:dyDescent="0.2">
      <c r="A51" s="4" t="s">
        <v>15</v>
      </c>
      <c r="B51" s="131"/>
      <c r="C51" s="8">
        <v>1</v>
      </c>
      <c r="D51" s="97"/>
      <c r="E51" s="75" t="s">
        <v>219</v>
      </c>
      <c r="F51" s="93" t="s">
        <v>104</v>
      </c>
      <c r="G51" s="5" t="s">
        <v>191</v>
      </c>
      <c r="H51" s="149"/>
      <c r="I51" s="15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1"/>
      <c r="X51" s="51"/>
      <c r="Y51" s="51"/>
      <c r="Z51" s="51"/>
      <c r="AA51" s="50"/>
      <c r="AB51" s="50"/>
      <c r="AC51" s="12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149"/>
      <c r="BA51" s="157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149"/>
      <c r="CS51" s="157"/>
      <c r="CT51" s="5"/>
      <c r="CU51" s="5"/>
      <c r="CV51" s="5"/>
      <c r="CW51" s="5"/>
      <c r="CX51" s="5"/>
      <c r="CY51" s="5"/>
      <c r="CZ51" s="48" t="s">
        <v>313</v>
      </c>
      <c r="DA51" s="48">
        <v>1095</v>
      </c>
      <c r="DB51" s="48">
        <v>1095</v>
      </c>
      <c r="DC51" s="48">
        <v>1</v>
      </c>
      <c r="DD51" s="212">
        <v>30</v>
      </c>
      <c r="DE51" s="49">
        <f t="shared" si="51"/>
        <v>0.3</v>
      </c>
      <c r="DF51" s="108">
        <f>DE51*AUXILIAR!$B$57</f>
        <v>6000000</v>
      </c>
      <c r="DG51" s="48" t="s">
        <v>310</v>
      </c>
      <c r="DH51" s="48">
        <v>1026</v>
      </c>
      <c r="DI51" s="48">
        <v>1026</v>
      </c>
      <c r="DJ51" s="48">
        <v>1</v>
      </c>
      <c r="DK51" s="212">
        <v>100</v>
      </c>
      <c r="DL51" s="49">
        <f t="shared" si="55"/>
        <v>1</v>
      </c>
      <c r="DM51" s="108">
        <f>DL51*AUXILIAR!$B$57</f>
        <v>20000000</v>
      </c>
      <c r="DN51" s="48"/>
      <c r="DO51" s="48"/>
      <c r="DP51" s="48"/>
      <c r="DQ51" s="48"/>
      <c r="DR51" s="212"/>
      <c r="DS51" s="5"/>
      <c r="DT51" s="5"/>
      <c r="DU51" s="5"/>
      <c r="DV51" s="5"/>
      <c r="DW51" s="5"/>
      <c r="DX51" s="5"/>
      <c r="DY51" s="211"/>
      <c r="DZ51" s="5"/>
      <c r="EA51" s="5"/>
      <c r="EB51" s="51"/>
      <c r="EC51" s="213"/>
      <c r="ED51" s="213"/>
      <c r="EE51" s="51"/>
      <c r="EF51" s="50"/>
      <c r="EG51" s="50"/>
      <c r="EH51" s="125"/>
      <c r="EI51" s="5"/>
      <c r="EJ51" s="149"/>
      <c r="EK51" s="157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149"/>
      <c r="GC51" s="157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149"/>
      <c r="HU51" s="157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114"/>
      <c r="JL51" s="160"/>
    </row>
    <row r="52" spans="1:272" ht="29.25" customHeight="1" x14ac:dyDescent="0.2">
      <c r="A52" s="4" t="s">
        <v>15</v>
      </c>
      <c r="B52" s="131"/>
      <c r="C52" s="8">
        <v>1</v>
      </c>
      <c r="D52" s="97"/>
      <c r="E52" s="75" t="s">
        <v>219</v>
      </c>
      <c r="F52" s="93" t="s">
        <v>104</v>
      </c>
      <c r="G52" s="5" t="s">
        <v>191</v>
      </c>
      <c r="H52" s="149"/>
      <c r="I52" s="15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1"/>
      <c r="X52" s="51"/>
      <c r="Y52" s="51"/>
      <c r="Z52" s="51"/>
      <c r="AA52" s="50"/>
      <c r="AB52" s="50"/>
      <c r="AC52" s="12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149"/>
      <c r="BA52" s="157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149"/>
      <c r="CS52" s="157"/>
      <c r="CT52" s="5"/>
      <c r="CU52" s="5"/>
      <c r="CV52" s="5"/>
      <c r="CW52" s="5"/>
      <c r="CX52" s="5"/>
      <c r="CY52" s="5"/>
      <c r="CZ52" s="48" t="s">
        <v>314</v>
      </c>
      <c r="DA52" s="48">
        <v>1110</v>
      </c>
      <c r="DB52" s="48">
        <v>1110</v>
      </c>
      <c r="DC52" s="48">
        <v>1</v>
      </c>
      <c r="DD52" s="212">
        <v>20</v>
      </c>
      <c r="DE52" s="49">
        <f t="shared" si="51"/>
        <v>0.2</v>
      </c>
      <c r="DF52" s="108">
        <f>DE52*AUXILIAR!$B$61</f>
        <v>4000000</v>
      </c>
      <c r="DG52" s="48" t="s">
        <v>311</v>
      </c>
      <c r="DH52" s="48">
        <v>1051</v>
      </c>
      <c r="DI52" s="48">
        <v>1051</v>
      </c>
      <c r="DJ52" s="48">
        <v>1</v>
      </c>
      <c r="DK52" s="212">
        <v>100</v>
      </c>
      <c r="DL52" s="49">
        <f t="shared" ref="DL52:DL54" si="58">DJ52*DK52/100</f>
        <v>1</v>
      </c>
      <c r="DM52" s="108">
        <f>DL52*AUXILIAR!$B$61</f>
        <v>20000000</v>
      </c>
      <c r="DN52" s="48"/>
      <c r="DO52" s="48"/>
      <c r="DP52" s="48"/>
      <c r="DQ52" s="48"/>
      <c r="DR52" s="212"/>
      <c r="DS52" s="5"/>
      <c r="DT52" s="5"/>
      <c r="DU52" s="5"/>
      <c r="DV52" s="5"/>
      <c r="DW52" s="5"/>
      <c r="DX52" s="5"/>
      <c r="DY52" s="211"/>
      <c r="DZ52" s="5"/>
      <c r="EA52" s="5"/>
      <c r="EB52" s="51"/>
      <c r="EC52" s="213"/>
      <c r="ED52" s="213"/>
      <c r="EE52" s="51"/>
      <c r="EF52" s="50"/>
      <c r="EG52" s="50"/>
      <c r="EH52" s="125"/>
      <c r="EI52" s="5"/>
      <c r="EJ52" s="149"/>
      <c r="EK52" s="157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149"/>
      <c r="GC52" s="157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149"/>
      <c r="HU52" s="157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114"/>
      <c r="JL52" s="160"/>
    </row>
    <row r="53" spans="1:272" ht="29.25" customHeight="1" x14ac:dyDescent="0.2">
      <c r="A53" s="4" t="s">
        <v>15</v>
      </c>
      <c r="B53" s="131"/>
      <c r="C53" s="8">
        <v>1</v>
      </c>
      <c r="D53" s="97"/>
      <c r="E53" s="75" t="s">
        <v>219</v>
      </c>
      <c r="F53" s="93" t="s">
        <v>104</v>
      </c>
      <c r="G53" s="5" t="s">
        <v>191</v>
      </c>
      <c r="H53" s="149"/>
      <c r="I53" s="15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1"/>
      <c r="X53" s="51"/>
      <c r="Y53" s="51"/>
      <c r="Z53" s="51"/>
      <c r="AA53" s="50"/>
      <c r="AB53" s="50"/>
      <c r="AC53" s="12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149"/>
      <c r="BA53" s="157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149"/>
      <c r="CS53" s="157"/>
      <c r="CT53" s="5"/>
      <c r="CU53" s="5"/>
      <c r="CV53" s="5"/>
      <c r="CW53" s="5"/>
      <c r="CX53" s="5"/>
      <c r="CY53" s="5"/>
      <c r="CZ53" s="48" t="s">
        <v>315</v>
      </c>
      <c r="DA53" s="48">
        <v>1139</v>
      </c>
      <c r="DB53" s="48">
        <v>1139</v>
      </c>
      <c r="DC53" s="48">
        <v>1</v>
      </c>
      <c r="DD53" s="212">
        <v>5</v>
      </c>
      <c r="DE53" s="49">
        <f t="shared" si="51"/>
        <v>0.05</v>
      </c>
      <c r="DF53" s="108">
        <f>DE53*AUXILIAR!$B$61</f>
        <v>1000000</v>
      </c>
      <c r="DG53" s="48" t="s">
        <v>312</v>
      </c>
      <c r="DH53" s="48">
        <v>1079</v>
      </c>
      <c r="DI53" s="48">
        <v>1079</v>
      </c>
      <c r="DJ53" s="48">
        <v>1</v>
      </c>
      <c r="DK53" s="212">
        <v>40</v>
      </c>
      <c r="DL53" s="49">
        <f t="shared" si="58"/>
        <v>0.4</v>
      </c>
      <c r="DM53" s="108">
        <f>DL53*AUXILIAR!$B$61</f>
        <v>8000000</v>
      </c>
      <c r="DN53" s="48" t="s">
        <v>312</v>
      </c>
      <c r="DO53" s="48">
        <v>1079</v>
      </c>
      <c r="DP53" s="48">
        <v>1079</v>
      </c>
      <c r="DQ53" s="48">
        <v>1</v>
      </c>
      <c r="DR53" s="212">
        <v>60</v>
      </c>
      <c r="DS53" s="49">
        <f t="shared" si="45"/>
        <v>0.6</v>
      </c>
      <c r="DT53" s="108">
        <f>DS53*AUXILIAR!$B$61</f>
        <v>12000000</v>
      </c>
      <c r="DU53" s="48" t="s">
        <v>312</v>
      </c>
      <c r="DV53" s="48">
        <v>1079</v>
      </c>
      <c r="DW53" s="48">
        <v>1079</v>
      </c>
      <c r="DX53" s="48">
        <v>1</v>
      </c>
      <c r="DY53" s="212">
        <v>40</v>
      </c>
      <c r="DZ53" s="49">
        <f t="shared" ref="DZ53" si="59">DX53*DY53/100</f>
        <v>0.4</v>
      </c>
      <c r="EA53" s="108">
        <f>DZ53*AUXILIAR!$B$61</f>
        <v>8000000</v>
      </c>
      <c r="EB53" s="51"/>
      <c r="EC53" s="213"/>
      <c r="ED53" s="213"/>
      <c r="EE53" s="51"/>
      <c r="EF53" s="50"/>
      <c r="EG53" s="50"/>
      <c r="EH53" s="125"/>
      <c r="EI53" s="5"/>
      <c r="EJ53" s="149"/>
      <c r="EK53" s="157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149"/>
      <c r="GC53" s="157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149"/>
      <c r="HU53" s="157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114"/>
      <c r="JL53" s="160"/>
    </row>
    <row r="54" spans="1:272" ht="29.25" customHeight="1" x14ac:dyDescent="0.2">
      <c r="A54" s="4" t="s">
        <v>15</v>
      </c>
      <c r="B54" s="131"/>
      <c r="C54" s="8">
        <v>1</v>
      </c>
      <c r="D54" s="97"/>
      <c r="E54" s="75" t="s">
        <v>219</v>
      </c>
      <c r="F54" s="93" t="s">
        <v>104</v>
      </c>
      <c r="G54" s="5" t="s">
        <v>191</v>
      </c>
      <c r="H54" s="149"/>
      <c r="I54" s="15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1"/>
      <c r="X54" s="51"/>
      <c r="Y54" s="51"/>
      <c r="Z54" s="51"/>
      <c r="AA54" s="50"/>
      <c r="AB54" s="50"/>
      <c r="AC54" s="12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149"/>
      <c r="BA54" s="157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149"/>
      <c r="CS54" s="157"/>
      <c r="CT54" s="5"/>
      <c r="CU54" s="5"/>
      <c r="CV54" s="5"/>
      <c r="CW54" s="5"/>
      <c r="CX54" s="5"/>
      <c r="CY54" s="5"/>
      <c r="CZ54" s="48" t="s">
        <v>316</v>
      </c>
      <c r="DA54" s="48">
        <v>1140</v>
      </c>
      <c r="DB54" s="48">
        <v>1140</v>
      </c>
      <c r="DC54" s="48">
        <v>1</v>
      </c>
      <c r="DD54" s="212">
        <v>35</v>
      </c>
      <c r="DE54" s="49">
        <f t="shared" si="51"/>
        <v>0.35</v>
      </c>
      <c r="DF54" s="108">
        <f>DE54*AUXILIAR!$B$57</f>
        <v>7000000</v>
      </c>
      <c r="DG54" s="48" t="s">
        <v>313</v>
      </c>
      <c r="DH54" s="48">
        <v>1095</v>
      </c>
      <c r="DI54" s="48">
        <v>1095</v>
      </c>
      <c r="DJ54" s="48">
        <v>1</v>
      </c>
      <c r="DK54" s="212">
        <v>100</v>
      </c>
      <c r="DL54" s="49">
        <f t="shared" si="58"/>
        <v>1</v>
      </c>
      <c r="DM54" s="108">
        <f>DL54*AUXILIAR!$B$57</f>
        <v>20000000</v>
      </c>
      <c r="DN54" s="48"/>
      <c r="DO54" s="48"/>
      <c r="DP54" s="48"/>
      <c r="DQ54" s="48"/>
      <c r="DR54" s="212"/>
      <c r="DS54" s="5"/>
      <c r="DT54" s="5"/>
      <c r="DU54" s="5"/>
      <c r="DV54" s="5"/>
      <c r="DW54" s="5"/>
      <c r="DX54" s="5"/>
      <c r="DY54" s="211"/>
      <c r="DZ54" s="5"/>
      <c r="EA54" s="5"/>
      <c r="EB54" s="51"/>
      <c r="EC54" s="213"/>
      <c r="ED54" s="213"/>
      <c r="EE54" s="51"/>
      <c r="EF54" s="50"/>
      <c r="EG54" s="50"/>
      <c r="EH54" s="125"/>
      <c r="EI54" s="5"/>
      <c r="EJ54" s="149"/>
      <c r="EK54" s="157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149"/>
      <c r="GC54" s="157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149"/>
      <c r="HU54" s="157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114"/>
      <c r="JL54" s="160"/>
    </row>
    <row r="55" spans="1:272" ht="29.25" customHeight="1" x14ac:dyDescent="0.2">
      <c r="A55" s="4" t="s">
        <v>15</v>
      </c>
      <c r="B55" s="131"/>
      <c r="C55" s="8">
        <v>1</v>
      </c>
      <c r="D55" s="97"/>
      <c r="E55" s="75" t="s">
        <v>219</v>
      </c>
      <c r="F55" s="93" t="s">
        <v>104</v>
      </c>
      <c r="G55" s="5" t="s">
        <v>191</v>
      </c>
      <c r="H55" s="149"/>
      <c r="I55" s="15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1"/>
      <c r="X55" s="51"/>
      <c r="Y55" s="51"/>
      <c r="Z55" s="51"/>
      <c r="AA55" s="50"/>
      <c r="AB55" s="50"/>
      <c r="AC55" s="12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149"/>
      <c r="BA55" s="157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149"/>
      <c r="CS55" s="157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210"/>
      <c r="DE55" s="5"/>
      <c r="DF55" s="5"/>
      <c r="DG55" s="48" t="s">
        <v>314</v>
      </c>
      <c r="DH55" s="48">
        <v>1110</v>
      </c>
      <c r="DI55" s="48">
        <v>1110</v>
      </c>
      <c r="DJ55" s="48">
        <v>1</v>
      </c>
      <c r="DK55" s="212">
        <v>80</v>
      </c>
      <c r="DL55" s="49">
        <f t="shared" ref="DL55:DL56" si="60">DJ55*DK55/100</f>
        <v>0.8</v>
      </c>
      <c r="DM55" s="108">
        <f>DL55*AUXILIAR!$B$61</f>
        <v>16000000</v>
      </c>
      <c r="DN55" s="48" t="s">
        <v>314</v>
      </c>
      <c r="DO55" s="48">
        <v>1110</v>
      </c>
      <c r="DP55" s="48">
        <v>1110</v>
      </c>
      <c r="DQ55" s="48">
        <v>1</v>
      </c>
      <c r="DR55" s="212">
        <v>20</v>
      </c>
      <c r="DS55" s="49">
        <f t="shared" si="45"/>
        <v>0.2</v>
      </c>
      <c r="DT55" s="108">
        <f>DS55*AUXILIAR!$B$61</f>
        <v>4000000</v>
      </c>
      <c r="DU55" s="48" t="s">
        <v>314</v>
      </c>
      <c r="DV55" s="48">
        <v>1110</v>
      </c>
      <c r="DW55" s="48">
        <v>1110</v>
      </c>
      <c r="DX55" s="48">
        <v>1</v>
      </c>
      <c r="DY55" s="212">
        <v>80</v>
      </c>
      <c r="DZ55" s="49">
        <f t="shared" ref="DZ55:DZ57" si="61">DX55*DY55/100</f>
        <v>0.8</v>
      </c>
      <c r="EA55" s="108">
        <f>DZ55*AUXILIAR!$B$61</f>
        <v>16000000</v>
      </c>
      <c r="EB55" s="51"/>
      <c r="EC55" s="213"/>
      <c r="ED55" s="213"/>
      <c r="EE55" s="51"/>
      <c r="EF55" s="50"/>
      <c r="EG55" s="50"/>
      <c r="EH55" s="125"/>
      <c r="EI55" s="5"/>
      <c r="EJ55" s="149"/>
      <c r="EK55" s="157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149"/>
      <c r="GC55" s="157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149"/>
      <c r="HU55" s="157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114"/>
      <c r="JL55" s="160"/>
    </row>
    <row r="56" spans="1:272" ht="29.25" customHeight="1" x14ac:dyDescent="0.2">
      <c r="A56" s="4" t="s">
        <v>15</v>
      </c>
      <c r="B56" s="131"/>
      <c r="C56" s="8">
        <v>1</v>
      </c>
      <c r="D56" s="97"/>
      <c r="E56" s="75" t="s">
        <v>219</v>
      </c>
      <c r="F56" s="93" t="s">
        <v>104</v>
      </c>
      <c r="G56" s="5" t="s">
        <v>191</v>
      </c>
      <c r="H56" s="149"/>
      <c r="I56" s="15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1"/>
      <c r="X56" s="51"/>
      <c r="Y56" s="51"/>
      <c r="Z56" s="51"/>
      <c r="AA56" s="50"/>
      <c r="AB56" s="50"/>
      <c r="AC56" s="12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149"/>
      <c r="BA56" s="157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149"/>
      <c r="CS56" s="157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210"/>
      <c r="DE56" s="5"/>
      <c r="DF56" s="5"/>
      <c r="DG56" s="48" t="s">
        <v>315</v>
      </c>
      <c r="DH56" s="48">
        <v>1139</v>
      </c>
      <c r="DI56" s="48">
        <v>1139</v>
      </c>
      <c r="DJ56" s="48">
        <v>1</v>
      </c>
      <c r="DK56" s="212">
        <v>50</v>
      </c>
      <c r="DL56" s="49">
        <f t="shared" si="60"/>
        <v>0.5</v>
      </c>
      <c r="DM56" s="108">
        <f>DL56*AUXILIAR!$B$61</f>
        <v>10000000</v>
      </c>
      <c r="DN56" s="48" t="s">
        <v>315</v>
      </c>
      <c r="DO56" s="48">
        <v>1139</v>
      </c>
      <c r="DP56" s="48">
        <v>1139</v>
      </c>
      <c r="DQ56" s="48">
        <v>1</v>
      </c>
      <c r="DR56" s="212">
        <v>50</v>
      </c>
      <c r="DS56" s="49">
        <f t="shared" si="45"/>
        <v>0.5</v>
      </c>
      <c r="DT56" s="108">
        <f>DS56*AUXILIAR!$B$61</f>
        <v>10000000</v>
      </c>
      <c r="DU56" s="48" t="s">
        <v>315</v>
      </c>
      <c r="DV56" s="48">
        <v>1139</v>
      </c>
      <c r="DW56" s="48">
        <v>1139</v>
      </c>
      <c r="DX56" s="48">
        <v>1</v>
      </c>
      <c r="DY56" s="212">
        <v>50</v>
      </c>
      <c r="DZ56" s="49">
        <f t="shared" si="61"/>
        <v>0.5</v>
      </c>
      <c r="EA56" s="108">
        <f>DZ56*AUXILIAR!$B$61</f>
        <v>10000000</v>
      </c>
      <c r="EB56" s="51"/>
      <c r="EC56" s="213"/>
      <c r="ED56" s="213"/>
      <c r="EE56" s="51"/>
      <c r="EF56" s="50"/>
      <c r="EG56" s="50"/>
      <c r="EH56" s="125"/>
      <c r="EI56" s="5"/>
      <c r="EJ56" s="149"/>
      <c r="EK56" s="157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149"/>
      <c r="GC56" s="157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149"/>
      <c r="HU56" s="157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114"/>
      <c r="JL56" s="160"/>
    </row>
    <row r="57" spans="1:272" ht="29.25" customHeight="1" x14ac:dyDescent="0.2">
      <c r="A57" s="4" t="s">
        <v>15</v>
      </c>
      <c r="B57" s="131"/>
      <c r="C57" s="8">
        <v>1</v>
      </c>
      <c r="D57" s="97"/>
      <c r="E57" s="75" t="s">
        <v>219</v>
      </c>
      <c r="F57" s="93" t="s">
        <v>104</v>
      </c>
      <c r="G57" s="5" t="s">
        <v>191</v>
      </c>
      <c r="H57" s="149"/>
      <c r="I57" s="15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1"/>
      <c r="X57" s="51"/>
      <c r="Y57" s="51"/>
      <c r="Z57" s="51"/>
      <c r="AA57" s="50"/>
      <c r="AB57" s="50"/>
      <c r="AC57" s="12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149"/>
      <c r="BA57" s="157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149"/>
      <c r="CS57" s="157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210"/>
      <c r="DE57" s="5"/>
      <c r="DF57" s="5"/>
      <c r="DG57" s="48" t="s">
        <v>316</v>
      </c>
      <c r="DH57" s="48">
        <v>1140</v>
      </c>
      <c r="DI57" s="48">
        <v>1140</v>
      </c>
      <c r="DJ57" s="48">
        <v>1</v>
      </c>
      <c r="DK57" s="212">
        <v>35</v>
      </c>
      <c r="DL57" s="49">
        <f t="shared" ref="DL57" si="62">DJ57*DK57/100</f>
        <v>0.35</v>
      </c>
      <c r="DM57" s="108">
        <f>DL57*AUXILIAR!$B$57</f>
        <v>7000000</v>
      </c>
      <c r="DN57" s="48" t="s">
        <v>316</v>
      </c>
      <c r="DO57" s="48">
        <v>1140</v>
      </c>
      <c r="DP57" s="48">
        <v>1140</v>
      </c>
      <c r="DQ57" s="48">
        <v>1</v>
      </c>
      <c r="DR57" s="212">
        <v>65</v>
      </c>
      <c r="DS57" s="49">
        <f t="shared" si="45"/>
        <v>0.65</v>
      </c>
      <c r="DT57" s="108">
        <f>DS57*AUXILIAR!$B$57</f>
        <v>13000000</v>
      </c>
      <c r="DU57" s="48" t="s">
        <v>316</v>
      </c>
      <c r="DV57" s="48">
        <v>1140</v>
      </c>
      <c r="DW57" s="48">
        <v>1140</v>
      </c>
      <c r="DX57" s="48">
        <v>1</v>
      </c>
      <c r="DY57" s="212">
        <v>35</v>
      </c>
      <c r="DZ57" s="49">
        <f t="shared" si="61"/>
        <v>0.35</v>
      </c>
      <c r="EA57" s="108">
        <f>DZ57*AUXILIAR!$B$57</f>
        <v>7000000</v>
      </c>
      <c r="EB57" s="51"/>
      <c r="EC57" s="213"/>
      <c r="ED57" s="213"/>
      <c r="EE57" s="51"/>
      <c r="EF57" s="50"/>
      <c r="EG57" s="50"/>
      <c r="EH57" s="125"/>
      <c r="EI57" s="5"/>
      <c r="EJ57" s="149"/>
      <c r="EK57" s="157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149"/>
      <c r="GC57" s="157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149"/>
      <c r="HU57" s="157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114"/>
      <c r="JL57" s="160"/>
    </row>
  </sheetData>
  <autoFilter ref="A2:JK45" xr:uid="{00000000-0009-0000-0000-000001000000}"/>
  <mergeCells count="82">
    <mergeCell ref="IW5:IZ5"/>
    <mergeCell ref="JD4:JL4"/>
    <mergeCell ref="AR4:AZ4"/>
    <mergeCell ref="CJ4:CR4"/>
    <mergeCell ref="CC4:CI4"/>
    <mergeCell ref="JD5:JG5"/>
    <mergeCell ref="DN4:DT4"/>
    <mergeCell ref="DU4:EA4"/>
    <mergeCell ref="FT5:FW5"/>
    <mergeCell ref="DU5:DX5"/>
    <mergeCell ref="EB5:EE5"/>
    <mergeCell ref="GC5:GF5"/>
    <mergeCell ref="GQ5:GT5"/>
    <mergeCell ref="EY5:FB5"/>
    <mergeCell ref="ER5:EU5"/>
    <mergeCell ref="GX5:HA5"/>
    <mergeCell ref="BH4:BN4"/>
    <mergeCell ref="BH5:BK5"/>
    <mergeCell ref="CZ4:DF4"/>
    <mergeCell ref="CZ5:DC5"/>
    <mergeCell ref="DN5:DQ5"/>
    <mergeCell ref="CJ5:CM5"/>
    <mergeCell ref="BO5:BR5"/>
    <mergeCell ref="F1:H1"/>
    <mergeCell ref="HU5:HX5"/>
    <mergeCell ref="IB5:IE5"/>
    <mergeCell ref="FM4:FS4"/>
    <mergeCell ref="GC4:GI4"/>
    <mergeCell ref="EY4:FE4"/>
    <mergeCell ref="ER4:EX4"/>
    <mergeCell ref="BO4:BU4"/>
    <mergeCell ref="CS4:CY4"/>
    <mergeCell ref="DG4:DM4"/>
    <mergeCell ref="DG5:DJ5"/>
    <mergeCell ref="BA5:BD5"/>
    <mergeCell ref="BV5:BY5"/>
    <mergeCell ref="CC5:CF5"/>
    <mergeCell ref="EB4:EJ4"/>
    <mergeCell ref="HL5:HO5"/>
    <mergeCell ref="I1:JL1"/>
    <mergeCell ref="I3:AZ3"/>
    <mergeCell ref="BA3:CR3"/>
    <mergeCell ref="CS3:EJ3"/>
    <mergeCell ref="EK3:GB3"/>
    <mergeCell ref="GC3:HT3"/>
    <mergeCell ref="AR5:AU5"/>
    <mergeCell ref="EK4:EQ4"/>
    <mergeCell ref="FF4:FL4"/>
    <mergeCell ref="II5:IL5"/>
    <mergeCell ref="HU3:JL3"/>
    <mergeCell ref="HL4:HT4"/>
    <mergeCell ref="GJ4:GP4"/>
    <mergeCell ref="BA4:BG4"/>
    <mergeCell ref="BV4:CB4"/>
    <mergeCell ref="IP4:IV4"/>
    <mergeCell ref="IW4:JC4"/>
    <mergeCell ref="GX4:HD4"/>
    <mergeCell ref="IB4:IH4"/>
    <mergeCell ref="FT4:GB4"/>
    <mergeCell ref="CS5:CV5"/>
    <mergeCell ref="IP5:IS5"/>
    <mergeCell ref="A4:E6"/>
    <mergeCell ref="F4:H6"/>
    <mergeCell ref="I4:O4"/>
    <mergeCell ref="AD4:AJ4"/>
    <mergeCell ref="AK4:AQ4"/>
    <mergeCell ref="I5:L5"/>
    <mergeCell ref="AD5:AG5"/>
    <mergeCell ref="AK5:AN5"/>
    <mergeCell ref="W4:AC4"/>
    <mergeCell ref="W5:Z5"/>
    <mergeCell ref="P4:V4"/>
    <mergeCell ref="P5:S5"/>
    <mergeCell ref="II4:IO4"/>
    <mergeCell ref="HU4:IA4"/>
    <mergeCell ref="HE4:HK4"/>
    <mergeCell ref="EK5:EN5"/>
    <mergeCell ref="FF5:FI5"/>
    <mergeCell ref="FM5:FP5"/>
    <mergeCell ref="GJ5:GM5"/>
    <mergeCell ref="HE5:HH5"/>
    <mergeCell ref="GQ4:GW4"/>
  </mergeCells>
  <printOptions horizontalCentered="1" gridLines="1"/>
  <pageMargins left="0.7" right="0.7" top="0.75" bottom="0.75" header="0" footer="0"/>
  <pageSetup paperSize="9" scale="50" pageOrder="overThenDown" orientation="landscape" cellComments="atEnd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AUXILIAR!$A$2:$A$6</xm:f>
          </x14:formula1>
          <xm:sqref>A1:A4 A7:A1048576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  <outlinePr summaryBelow="0" summaryRight="0"/>
  </sheetPr>
  <dimension ref="A1:BQ22"/>
  <sheetViews>
    <sheetView showGridLines="0" workbookViewId="0">
      <pane xSplit="5" ySplit="3" topLeftCell="H6" activePane="bottomRight" state="frozen"/>
      <selection pane="topRight" activeCell="F1" sqref="F1"/>
      <selection pane="bottomLeft" activeCell="A3" sqref="A3"/>
      <selection pane="bottomRight" activeCell="C9" sqref="C9"/>
    </sheetView>
  </sheetViews>
  <sheetFormatPr defaultColWidth="14.42578125" defaultRowHeight="15.75" customHeight="1" x14ac:dyDescent="0.2"/>
  <cols>
    <col min="1" max="1" width="13.28515625" customWidth="1"/>
    <col min="2" max="2" width="6.140625" customWidth="1"/>
    <col min="3" max="3" width="14.7109375" customWidth="1"/>
    <col min="4" max="4" width="7.28515625" customWidth="1"/>
    <col min="5" max="5" width="31.5703125" customWidth="1"/>
    <col min="6" max="6" width="23.28515625" customWidth="1"/>
    <col min="7" max="7" width="17.7109375" customWidth="1"/>
    <col min="8" max="8" width="20.5703125" customWidth="1"/>
    <col min="9" max="9" width="30.85546875" customWidth="1"/>
    <col min="10" max="12" width="7.7109375" customWidth="1"/>
    <col min="13" max="13" width="15.7109375" customWidth="1"/>
    <col min="14" max="14" width="10" customWidth="1"/>
    <col min="15" max="15" width="18.140625" customWidth="1"/>
    <col min="16" max="16" width="15.7109375" customWidth="1"/>
    <col min="17" max="17" width="10" customWidth="1"/>
    <col min="18" max="18" width="15.7109375" customWidth="1"/>
    <col min="19" max="19" width="30.7109375" customWidth="1"/>
    <col min="20" max="21" width="7.7109375" customWidth="1"/>
    <col min="22" max="22" width="8.5703125" customWidth="1"/>
    <col min="23" max="23" width="15.7109375" customWidth="1"/>
    <col min="24" max="24" width="8.42578125" customWidth="1"/>
    <col min="25" max="25" width="16.7109375" customWidth="1"/>
    <col min="26" max="26" width="15.7109375" customWidth="1"/>
    <col min="27" max="27" width="8.42578125" customWidth="1"/>
    <col min="28" max="28" width="15.7109375" customWidth="1"/>
    <col min="29" max="29" width="30.85546875" customWidth="1"/>
    <col min="30" max="32" width="7.7109375" customWidth="1"/>
    <col min="33" max="33" width="15.7109375" customWidth="1"/>
    <col min="34" max="34" width="7.7109375" customWidth="1"/>
    <col min="35" max="35" width="21.28515625" customWidth="1"/>
    <col min="36" max="36" width="15.7109375" customWidth="1"/>
    <col min="37" max="37" width="7.7109375" customWidth="1"/>
    <col min="38" max="38" width="20.85546875" customWidth="1"/>
    <col min="39" max="39" width="20.7109375" customWidth="1"/>
    <col min="40" max="42" width="7.7109375" customWidth="1"/>
    <col min="43" max="43" width="15.7109375" customWidth="1"/>
    <col min="44" max="44" width="7.7109375" customWidth="1"/>
    <col min="45" max="46" width="15.7109375" customWidth="1"/>
    <col min="47" max="47" width="7.7109375" customWidth="1"/>
    <col min="48" max="48" width="15.7109375" customWidth="1"/>
    <col min="49" max="49" width="20.7109375" customWidth="1"/>
    <col min="50" max="52" width="7.7109375" customWidth="1"/>
    <col min="53" max="53" width="15.7109375" customWidth="1"/>
    <col min="54" max="54" width="8.140625" customWidth="1"/>
    <col min="55" max="55" width="17.28515625" customWidth="1"/>
    <col min="56" max="56" width="15.7109375" customWidth="1"/>
    <col min="57" max="57" width="8.140625" customWidth="1"/>
    <col min="58" max="58" width="16.5703125" customWidth="1"/>
    <col min="59" max="59" width="20.7109375" customWidth="1"/>
    <col min="60" max="62" width="7.7109375" customWidth="1"/>
    <col min="63" max="63" width="15.7109375" customWidth="1"/>
    <col min="64" max="64" width="7.7109375" customWidth="1"/>
    <col min="65" max="66" width="15.7109375" customWidth="1"/>
    <col min="67" max="67" width="7.7109375" customWidth="1"/>
    <col min="68" max="68" width="15.7109375" customWidth="1"/>
    <col min="69" max="69" width="45.7109375" customWidth="1"/>
  </cols>
  <sheetData>
    <row r="1" spans="1:69" ht="45" customHeight="1" thickTop="1" thickBot="1" x14ac:dyDescent="0.25">
      <c r="C1" s="18" t="s">
        <v>42</v>
      </c>
      <c r="F1" s="278" t="s">
        <v>137</v>
      </c>
      <c r="G1" s="278"/>
      <c r="H1" s="279"/>
      <c r="I1" s="285" t="s">
        <v>51</v>
      </c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  <c r="AR1" s="286"/>
      <c r="AS1" s="286"/>
      <c r="AT1" s="286"/>
      <c r="AU1" s="286"/>
      <c r="AV1" s="286"/>
      <c r="AW1" s="286"/>
      <c r="AX1" s="286"/>
      <c r="AY1" s="286"/>
      <c r="AZ1" s="286"/>
      <c r="BA1" s="286"/>
      <c r="BB1" s="286"/>
      <c r="BC1" s="286"/>
      <c r="BD1" s="286"/>
      <c r="BE1" s="286"/>
      <c r="BF1" s="286"/>
      <c r="BG1" s="286"/>
      <c r="BH1" s="286"/>
      <c r="BI1" s="286"/>
      <c r="BJ1" s="286"/>
      <c r="BK1" s="286"/>
      <c r="BL1" s="286"/>
      <c r="BM1" s="286"/>
      <c r="BN1" s="286"/>
      <c r="BO1" s="286"/>
      <c r="BP1" s="286"/>
    </row>
    <row r="2" spans="1:69" ht="20.25" customHeight="1" thickTop="1" x14ac:dyDescent="0.2">
      <c r="A2" s="12"/>
      <c r="B2" s="12" t="s">
        <v>0</v>
      </c>
      <c r="C2" s="13"/>
      <c r="D2" s="14"/>
      <c r="E2" s="13" t="s">
        <v>1</v>
      </c>
      <c r="F2" s="14"/>
      <c r="G2" s="14"/>
      <c r="H2" s="14"/>
      <c r="I2" s="287" t="s">
        <v>2</v>
      </c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8"/>
      <c r="AZ2" s="288"/>
      <c r="BA2" s="288"/>
      <c r="BB2" s="288"/>
      <c r="BC2" s="288"/>
      <c r="BD2" s="288"/>
      <c r="BE2" s="288"/>
      <c r="BF2" s="288"/>
      <c r="BG2" s="288"/>
      <c r="BH2" s="288"/>
      <c r="BI2" s="288"/>
      <c r="BJ2" s="288"/>
      <c r="BK2" s="288"/>
      <c r="BL2" s="288"/>
      <c r="BM2" s="288"/>
      <c r="BN2" s="288"/>
      <c r="BO2" s="288"/>
      <c r="BP2" s="288"/>
      <c r="BQ2" s="176"/>
    </row>
    <row r="3" spans="1:69" ht="41.25" customHeight="1" x14ac:dyDescent="0.2">
      <c r="A3" s="15" t="s">
        <v>13</v>
      </c>
      <c r="B3" s="15" t="s">
        <v>4</v>
      </c>
      <c r="C3" s="15" t="s">
        <v>27</v>
      </c>
      <c r="D3" s="15" t="s">
        <v>5</v>
      </c>
      <c r="E3" s="15" t="s">
        <v>29</v>
      </c>
      <c r="F3" s="15" t="s">
        <v>10</v>
      </c>
      <c r="G3" s="16" t="s">
        <v>37</v>
      </c>
      <c r="H3" s="146" t="s">
        <v>26</v>
      </c>
      <c r="I3" s="289" t="s">
        <v>226</v>
      </c>
      <c r="J3" s="281"/>
      <c r="K3" s="281"/>
      <c r="L3" s="281"/>
      <c r="M3" s="281"/>
      <c r="N3" s="281"/>
      <c r="O3" s="281"/>
      <c r="P3" s="281"/>
      <c r="Q3" s="281"/>
      <c r="R3" s="282"/>
      <c r="S3" s="280" t="s">
        <v>170</v>
      </c>
      <c r="T3" s="281"/>
      <c r="U3" s="281"/>
      <c r="V3" s="281"/>
      <c r="W3" s="281"/>
      <c r="X3" s="281"/>
      <c r="Y3" s="281"/>
      <c r="Z3" s="281"/>
      <c r="AA3" s="281"/>
      <c r="AB3" s="282"/>
      <c r="AC3" s="280" t="s">
        <v>171</v>
      </c>
      <c r="AD3" s="281"/>
      <c r="AE3" s="281"/>
      <c r="AF3" s="281"/>
      <c r="AG3" s="281"/>
      <c r="AH3" s="281"/>
      <c r="AI3" s="281"/>
      <c r="AJ3" s="281"/>
      <c r="AK3" s="281"/>
      <c r="AL3" s="282"/>
      <c r="AM3" s="280" t="s">
        <v>172</v>
      </c>
      <c r="AN3" s="281"/>
      <c r="AO3" s="281"/>
      <c r="AP3" s="281"/>
      <c r="AQ3" s="281"/>
      <c r="AR3" s="281"/>
      <c r="AS3" s="281"/>
      <c r="AT3" s="281"/>
      <c r="AU3" s="281"/>
      <c r="AV3" s="282"/>
      <c r="AW3" s="280" t="s">
        <v>227</v>
      </c>
      <c r="AX3" s="281"/>
      <c r="AY3" s="281"/>
      <c r="AZ3" s="281"/>
      <c r="BA3" s="281"/>
      <c r="BB3" s="281"/>
      <c r="BC3" s="281"/>
      <c r="BD3" s="281"/>
      <c r="BE3" s="281"/>
      <c r="BF3" s="282"/>
      <c r="BG3" s="280" t="s">
        <v>277</v>
      </c>
      <c r="BH3" s="281"/>
      <c r="BI3" s="281"/>
      <c r="BJ3" s="281"/>
      <c r="BK3" s="281"/>
      <c r="BL3" s="281"/>
      <c r="BM3" s="281"/>
      <c r="BN3" s="281"/>
      <c r="BO3" s="281"/>
      <c r="BP3" s="282"/>
      <c r="BQ3" s="163" t="s">
        <v>47</v>
      </c>
    </row>
    <row r="4" spans="1:69" ht="20.25" customHeight="1" x14ac:dyDescent="0.2">
      <c r="A4" s="258"/>
      <c r="B4" s="259"/>
      <c r="C4" s="259"/>
      <c r="D4" s="259"/>
      <c r="E4" s="260"/>
      <c r="F4" s="258"/>
      <c r="G4" s="259"/>
      <c r="H4" s="267"/>
      <c r="I4" s="281" t="s">
        <v>48</v>
      </c>
      <c r="J4" s="281"/>
      <c r="K4" s="281"/>
      <c r="L4" s="284"/>
      <c r="M4" s="52" t="s">
        <v>138</v>
      </c>
      <c r="N4" s="52" t="s">
        <v>139</v>
      </c>
      <c r="O4" s="117" t="s">
        <v>169</v>
      </c>
      <c r="P4" s="52" t="s">
        <v>142</v>
      </c>
      <c r="Q4" s="52" t="s">
        <v>141</v>
      </c>
      <c r="R4" s="167" t="s">
        <v>49</v>
      </c>
      <c r="S4" s="283" t="s">
        <v>48</v>
      </c>
      <c r="T4" s="281"/>
      <c r="U4" s="281"/>
      <c r="V4" s="284"/>
      <c r="W4" s="52" t="s">
        <v>138</v>
      </c>
      <c r="X4" s="52" t="s">
        <v>139</v>
      </c>
      <c r="Y4" s="117" t="s">
        <v>169</v>
      </c>
      <c r="Z4" s="52" t="s">
        <v>142</v>
      </c>
      <c r="AA4" s="52" t="s">
        <v>141</v>
      </c>
      <c r="AB4" s="167" t="s">
        <v>49</v>
      </c>
      <c r="AC4" s="283" t="s">
        <v>48</v>
      </c>
      <c r="AD4" s="281"/>
      <c r="AE4" s="281"/>
      <c r="AF4" s="284"/>
      <c r="AG4" s="52" t="s">
        <v>138</v>
      </c>
      <c r="AH4" s="52" t="s">
        <v>139</v>
      </c>
      <c r="AI4" s="117" t="s">
        <v>169</v>
      </c>
      <c r="AJ4" s="52" t="s">
        <v>142</v>
      </c>
      <c r="AK4" s="52" t="s">
        <v>141</v>
      </c>
      <c r="AL4" s="167" t="s">
        <v>49</v>
      </c>
      <c r="AM4" s="283" t="s">
        <v>48</v>
      </c>
      <c r="AN4" s="281"/>
      <c r="AO4" s="281"/>
      <c r="AP4" s="284"/>
      <c r="AQ4" s="52" t="s">
        <v>138</v>
      </c>
      <c r="AR4" s="52" t="s">
        <v>139</v>
      </c>
      <c r="AS4" s="117" t="s">
        <v>169</v>
      </c>
      <c r="AT4" s="52" t="s">
        <v>142</v>
      </c>
      <c r="AU4" s="52" t="s">
        <v>141</v>
      </c>
      <c r="AV4" s="167" t="s">
        <v>49</v>
      </c>
      <c r="AW4" s="283" t="s">
        <v>48</v>
      </c>
      <c r="AX4" s="281"/>
      <c r="AY4" s="281"/>
      <c r="AZ4" s="284"/>
      <c r="BA4" s="52" t="s">
        <v>138</v>
      </c>
      <c r="BB4" s="52" t="s">
        <v>139</v>
      </c>
      <c r="BC4" s="117" t="s">
        <v>169</v>
      </c>
      <c r="BD4" s="52" t="s">
        <v>142</v>
      </c>
      <c r="BE4" s="52" t="s">
        <v>141</v>
      </c>
      <c r="BF4" s="167" t="s">
        <v>49</v>
      </c>
      <c r="BG4" s="283" t="s">
        <v>48</v>
      </c>
      <c r="BH4" s="281"/>
      <c r="BI4" s="281"/>
      <c r="BJ4" s="284"/>
      <c r="BK4" s="52" t="s">
        <v>138</v>
      </c>
      <c r="BL4" s="52" t="s">
        <v>139</v>
      </c>
      <c r="BM4" s="117" t="s">
        <v>169</v>
      </c>
      <c r="BN4" s="52" t="s">
        <v>142</v>
      </c>
      <c r="BO4" s="52" t="s">
        <v>141</v>
      </c>
      <c r="BP4" s="167" t="s">
        <v>49</v>
      </c>
      <c r="BQ4" s="164" t="s">
        <v>105</v>
      </c>
    </row>
    <row r="5" spans="1:69" ht="24" customHeight="1" x14ac:dyDescent="0.2">
      <c r="A5" s="261"/>
      <c r="B5" s="262"/>
      <c r="C5" s="262"/>
      <c r="D5" s="262"/>
      <c r="E5" s="263"/>
      <c r="F5" s="261"/>
      <c r="G5" s="262"/>
      <c r="H5" s="268"/>
      <c r="I5" s="27" t="s">
        <v>136</v>
      </c>
      <c r="J5" s="26" t="s">
        <v>56</v>
      </c>
      <c r="K5" s="27" t="s">
        <v>55</v>
      </c>
      <c r="L5" s="27" t="s">
        <v>57</v>
      </c>
      <c r="M5" s="61" t="s">
        <v>228</v>
      </c>
      <c r="N5" s="62" t="e">
        <f>#REF!+#REF!+#REF!+#REF!+#REF!+N7+#REF!+#REF!+#REF!+#REF!+#REF!+#REF!+#REF!+#REF!+#REF!+#REF!+#REF!+#REF!+#REF!+#REF!+#REF!+#REF!+#REF!</f>
        <v>#REF!</v>
      </c>
      <c r="O5" s="62" t="e">
        <f>#REF!+#REF!+#REF!+#REF!+#REF!+O7+#REF!+#REF!+#REF!+#REF!+#REF!+#REF!+#REF!+#REF!+#REF!+#REF!+#REF!+#REF!+#REF!+#REF!+#REF!+#REF!+#REF!</f>
        <v>#REF!</v>
      </c>
      <c r="P5" s="61" t="s">
        <v>146</v>
      </c>
      <c r="Q5" s="62" t="e">
        <f>#REF!+#REF!+#REF!+#REF!+#REF!+Q7+#REF!+#REF!+#REF!+#REF!+#REF!+#REF!+#REF!+#REF!+#REF!+#REF!+#REF!+#REF!+#REF!+#REF!+#REF!+#REF!+#REF!+#REF!</f>
        <v>#REF!</v>
      </c>
      <c r="R5" s="168" t="e">
        <f ca="1">#REF!+#REF!+#REF!+#REF!+#REF!+R7+#REF!+#REF!+#REF!+#REF!+#REF!+#REF!+#REF!+#REF!+#REF!+#REF!+#REF!+#REF!+#REF!+#REF!+#REF!+#REF!+#REF!+#REF!</f>
        <v>#REF!</v>
      </c>
      <c r="S5" s="171" t="s">
        <v>136</v>
      </c>
      <c r="T5" s="26" t="s">
        <v>56</v>
      </c>
      <c r="U5" s="27" t="s">
        <v>55</v>
      </c>
      <c r="V5" s="27" t="s">
        <v>57</v>
      </c>
      <c r="W5" s="61" t="s">
        <v>140</v>
      </c>
      <c r="X5" s="62" t="e">
        <f>#REF!+#REF!+#REF!+#REF!+#REF!+X7+#REF!+#REF!+#REF!+#REF!+#REF!+#REF!+#REF!+#REF!+#REF!+#REF!+#REF!+#REF!+#REF!+#REF!+#REF!+#REF!+#REF!</f>
        <v>#REF!</v>
      </c>
      <c r="Y5" s="62" t="e">
        <f>#REF!+#REF!+#REF!+#REF!+#REF!+Y7+#REF!+#REF!+#REF!+#REF!+#REF!+#REF!+#REF!+#REF!+#REF!+#REF!+#REF!+#REF!+#REF!+#REF!+#REF!+#REF!+#REF!</f>
        <v>#REF!</v>
      </c>
      <c r="Z5" s="61" t="s">
        <v>143</v>
      </c>
      <c r="AA5" s="62" t="e">
        <f>#REF!+#REF!+#REF!+#REF!+#REF!+AA7+#REF!+#REF!+#REF!+#REF!+#REF!+#REF!+#REF!+#REF!+#REF!+#REF!+#REF!+#REF!+#REF!+#REF!+#REF!+#REF!+#REF!+#REF!</f>
        <v>#REF!</v>
      </c>
      <c r="AB5" s="168" t="e">
        <f>#REF!+#REF!+#REF!+#REF!+#REF!+AB7+#REF!+#REF!+#REF!+#REF!+#REF!+#REF!+#REF!+#REF!+#REF!+#REF!+#REF!+#REF!+#REF!+#REF!+#REF!+#REF!+#REF!+#REF!</f>
        <v>#REF!</v>
      </c>
      <c r="AC5" s="171" t="s">
        <v>136</v>
      </c>
      <c r="AD5" s="26" t="s">
        <v>56</v>
      </c>
      <c r="AE5" s="27" t="s">
        <v>55</v>
      </c>
      <c r="AF5" s="27" t="s">
        <v>57</v>
      </c>
      <c r="AG5" s="61" t="s">
        <v>149</v>
      </c>
      <c r="AH5" s="62" t="e">
        <f>#REF!+#REF!+#REF!+#REF!+#REF!+AH7+#REF!+#REF!+#REF!+#REF!+#REF!+#REF!+#REF!+#REF!+#REF!+#REF!+#REF!+#REF!+#REF!+#REF!+#REF!+#REF!+#REF!</f>
        <v>#REF!</v>
      </c>
      <c r="AI5" s="62" t="e">
        <f>#REF!+#REF!+#REF!+#REF!+#REF!+AI7+#REF!+#REF!+#REF!+#REF!+#REF!+#REF!+#REF!+#REF!+#REF!+#REF!+#REF!+#REF!+#REF!+#REF!+#REF!+#REF!+#REF!</f>
        <v>#REF!</v>
      </c>
      <c r="AJ5" s="61" t="s">
        <v>150</v>
      </c>
      <c r="AK5" s="62" t="e">
        <f>#REF!+#REF!+#REF!+#REF!+#REF!+AK7+#REF!+#REF!+#REF!+#REF!+#REF!+#REF!+#REF!+#REF!+#REF!+#REF!+#REF!+#REF!+#REF!+#REF!+#REF!+#REF!+#REF!+#REF!</f>
        <v>#REF!</v>
      </c>
      <c r="AL5" s="168" t="e">
        <f>#REF!+#REF!+#REF!+#REF!+#REF!+AL7+#REF!+#REF!+#REF!+#REF!+#REF!+#REF!+#REF!+#REF!+#REF!+#REF!+#REF!+#REF!+#REF!+#REF!+#REF!+#REF!+#REF!+#REF!</f>
        <v>#REF!</v>
      </c>
      <c r="AM5" s="171" t="s">
        <v>136</v>
      </c>
      <c r="AN5" s="26" t="s">
        <v>56</v>
      </c>
      <c r="AO5" s="27" t="s">
        <v>55</v>
      </c>
      <c r="AP5" s="27" t="s">
        <v>57</v>
      </c>
      <c r="AQ5" s="61" t="s">
        <v>147</v>
      </c>
      <c r="AR5" s="62" t="e">
        <f>#REF!+#REF!+#REF!+#REF!+#REF!+AR7+#REF!+#REF!+#REF!+#REF!+#REF!+#REF!+#REF!+#REF!+#REF!+#REF!+#REF!+#REF!+#REF!+#REF!+#REF!+#REF!+#REF!</f>
        <v>#REF!</v>
      </c>
      <c r="AS5" s="62" t="e">
        <f>#REF!+#REF!+#REF!+#REF!+#REF!+AS7+#REF!+#REF!+#REF!+#REF!+#REF!+#REF!+#REF!+#REF!+#REF!+#REF!+#REF!+#REF!+#REF!+#REF!+#REF!+#REF!+#REF!</f>
        <v>#REF!</v>
      </c>
      <c r="AT5" s="61" t="s">
        <v>148</v>
      </c>
      <c r="AU5" s="62" t="e">
        <f>#REF!+#REF!+#REF!+#REF!+#REF!+AU7+#REF!+#REF!+#REF!+#REF!+#REF!+#REF!+#REF!+#REF!+#REF!+#REF!+#REF!+#REF!+#REF!+#REF!+#REF!+#REF!+#REF!+#REF!</f>
        <v>#REF!</v>
      </c>
      <c r="AV5" s="168" t="e">
        <f>#REF!+#REF!+#REF!+#REF!+#REF!+AV7+#REF!+#REF!+#REF!+#REF!+#REF!+#REF!+#REF!+#REF!+#REF!+#REF!+#REF!+#REF!+#REF!+#REF!+#REF!+#REF!+#REF!+#REF!</f>
        <v>#REF!</v>
      </c>
      <c r="AW5" s="171" t="s">
        <v>136</v>
      </c>
      <c r="AX5" s="26" t="s">
        <v>56</v>
      </c>
      <c r="AY5" s="27" t="s">
        <v>55</v>
      </c>
      <c r="AZ5" s="27" t="s">
        <v>57</v>
      </c>
      <c r="BA5" s="61" t="s">
        <v>229</v>
      </c>
      <c r="BB5" s="62" t="e">
        <f>#REF!+#REF!+#REF!+#REF!+#REF!+BB7+#REF!+#REF!+#REF!+#REF!+#REF!+#REF!+#REF!+#REF!+#REF!+#REF!+#REF!+#REF!+#REF!+#REF!+#REF!+#REF!+#REF!</f>
        <v>#REF!</v>
      </c>
      <c r="BC5" s="62" t="e">
        <f>#REF!+#REF!+#REF!+#REF!+#REF!+BC7+#REF!+#REF!+#REF!+#REF!+#REF!+#REF!+#REF!+#REF!+#REF!+#REF!+#REF!+#REF!+#REF!+#REF!+#REF!+#REF!+#REF!</f>
        <v>#REF!</v>
      </c>
      <c r="BD5" s="61" t="s">
        <v>232</v>
      </c>
      <c r="BE5" s="62" t="e">
        <f>#REF!+#REF!+#REF!+#REF!+#REF!+BE7+#REF!+#REF!+#REF!+#REF!+#REF!+#REF!+#REF!+#REF!+#REF!+#REF!+#REF!+#REF!+#REF!+#REF!+#REF!+#REF!+#REF!+#REF!</f>
        <v>#REF!</v>
      </c>
      <c r="BF5" s="168" t="e">
        <f>#REF!+#REF!+#REF!+#REF!+#REF!+BF7+#REF!+#REF!+#REF!+#REF!+#REF!+#REF!+#REF!+#REF!+#REF!+#REF!+#REF!+#REF!+#REF!+#REF!+#REF!+#REF!+#REF!+#REF!</f>
        <v>#REF!</v>
      </c>
      <c r="BG5" s="175" t="s">
        <v>136</v>
      </c>
      <c r="BH5" s="26" t="s">
        <v>56</v>
      </c>
      <c r="BI5" s="27" t="s">
        <v>55</v>
      </c>
      <c r="BJ5" s="27" t="s">
        <v>57</v>
      </c>
      <c r="BK5" s="61" t="s">
        <v>230</v>
      </c>
      <c r="BL5" s="62" t="e">
        <f>#REF!+#REF!+#REF!+#REF!+#REF!+BL7+#REF!+#REF!+#REF!+#REF!+#REF!+#REF!+#REF!+#REF!+#REF!+#REF!+#REF!+#REF!+#REF!+#REF!+#REF!+#REF!+#REF!</f>
        <v>#REF!</v>
      </c>
      <c r="BM5" s="62" t="e">
        <f>#REF!+#REF!+#REF!+#REF!+#REF!+BM7+#REF!+#REF!+#REF!+#REF!+#REF!+#REF!+#REF!+#REF!+#REF!+#REF!+#REF!+#REF!+#REF!+#REF!+#REF!+#REF!+#REF!</f>
        <v>#REF!</v>
      </c>
      <c r="BN5" s="61" t="s">
        <v>231</v>
      </c>
      <c r="BO5" s="62" t="e">
        <f>#REF!+#REF!+#REF!+#REF!+#REF!+BO7+#REF!+#REF!+#REF!+#REF!+#REF!+#REF!+#REF!+#REF!+#REF!+#REF!+#REF!+#REF!+#REF!+#REF!+#REF!+#REF!+#REF!+#REF!</f>
        <v>#REF!</v>
      </c>
      <c r="BP5" s="168" t="e">
        <f>#REF!+#REF!+#REF!+#REF!+#REF!+BP7+#REF!+#REF!+#REF!+#REF!+#REF!+#REF!+#REF!+#REF!+#REF!+#REF!+#REF!+#REF!+#REF!+#REF!+#REF!+#REF!+#REF!+#REF!</f>
        <v>#REF!</v>
      </c>
      <c r="BQ5" s="165"/>
    </row>
    <row r="6" spans="1:69" ht="12.75" x14ac:dyDescent="0.2">
      <c r="A6" s="264"/>
      <c r="B6" s="265"/>
      <c r="C6" s="265"/>
      <c r="D6" s="265"/>
      <c r="E6" s="266"/>
      <c r="F6" s="264"/>
      <c r="G6" s="265"/>
      <c r="H6" s="269"/>
      <c r="I6" s="27"/>
      <c r="J6" s="27"/>
      <c r="K6" s="27"/>
      <c r="L6" s="27"/>
      <c r="M6" s="27"/>
      <c r="N6" s="27"/>
      <c r="O6" s="27"/>
      <c r="P6" s="27"/>
      <c r="Q6" s="27"/>
      <c r="R6" s="167"/>
      <c r="S6" s="171"/>
      <c r="T6" s="27"/>
      <c r="U6" s="27"/>
      <c r="V6" s="27"/>
      <c r="W6" s="27"/>
      <c r="X6" s="27"/>
      <c r="Y6" s="27"/>
      <c r="Z6" s="27"/>
      <c r="AA6" s="27"/>
      <c r="AB6" s="167"/>
      <c r="AC6" s="171"/>
      <c r="AD6" s="27"/>
      <c r="AE6" s="27"/>
      <c r="AF6" s="27"/>
      <c r="AG6" s="27"/>
      <c r="AH6" s="27"/>
      <c r="AI6" s="27"/>
      <c r="AJ6" s="27"/>
      <c r="AK6" s="27"/>
      <c r="AL6" s="167"/>
      <c r="AM6" s="171"/>
      <c r="AN6" s="27"/>
      <c r="AO6" s="27"/>
      <c r="AP6" s="27"/>
      <c r="AQ6" s="27"/>
      <c r="AR6" s="27"/>
      <c r="AS6" s="27"/>
      <c r="AT6" s="27"/>
      <c r="AU6" s="27"/>
      <c r="AV6" s="167"/>
      <c r="AW6" s="175"/>
      <c r="AX6" s="19"/>
      <c r="AY6" s="19"/>
      <c r="AZ6" s="19"/>
      <c r="BA6" s="19"/>
      <c r="BB6" s="19"/>
      <c r="BC6" s="19"/>
      <c r="BD6" s="19"/>
      <c r="BE6" s="19"/>
      <c r="BF6" s="167"/>
      <c r="BG6" s="175"/>
      <c r="BH6" s="19"/>
      <c r="BI6" s="19"/>
      <c r="BJ6" s="19"/>
      <c r="BK6" s="19"/>
      <c r="BL6" s="19"/>
      <c r="BM6" s="19"/>
      <c r="BN6" s="19"/>
      <c r="BO6" s="19"/>
      <c r="BP6" s="167"/>
      <c r="BQ6" s="166"/>
    </row>
    <row r="7" spans="1:69" ht="42" customHeight="1" x14ac:dyDescent="0.2">
      <c r="A7" s="1" t="s">
        <v>15</v>
      </c>
      <c r="B7" s="1"/>
      <c r="C7" s="2"/>
      <c r="D7" s="1">
        <v>1</v>
      </c>
      <c r="E7" s="2" t="s">
        <v>190</v>
      </c>
      <c r="F7" s="35" t="s">
        <v>104</v>
      </c>
      <c r="G7" s="2" t="s">
        <v>191</v>
      </c>
      <c r="H7" s="147"/>
      <c r="I7" s="219"/>
      <c r="J7" s="3"/>
      <c r="K7" s="3"/>
      <c r="L7" s="3"/>
      <c r="M7" s="35" t="s">
        <v>144</v>
      </c>
      <c r="N7" s="60">
        <f>N8+N11+N14+N17+N20</f>
        <v>366.78200000000004</v>
      </c>
      <c r="O7" s="60">
        <f>O8+O11+O14+O17+O20</f>
        <v>1100346000</v>
      </c>
      <c r="P7" s="35" t="s">
        <v>145</v>
      </c>
      <c r="Q7" s="60">
        <f>Q8+Q11+Q14+Q17+Q20</f>
        <v>366.78200000000004</v>
      </c>
      <c r="R7" s="60">
        <f ca="1">R8+R11+R14+R17+R20</f>
        <v>1100346000</v>
      </c>
      <c r="S7" s="172"/>
      <c r="T7" s="3"/>
      <c r="U7" s="3"/>
      <c r="V7" s="3"/>
      <c r="W7" s="35" t="s">
        <v>144</v>
      </c>
      <c r="X7" s="60">
        <f>X8+X11+X14+X17+X20</f>
        <v>0</v>
      </c>
      <c r="Y7" s="60">
        <f>Y8+Y11+Y14+Y17+Y20</f>
        <v>0</v>
      </c>
      <c r="Z7" s="35" t="s">
        <v>145</v>
      </c>
      <c r="AA7" s="60">
        <f>AA8+AA11+AA14+AA17+AA20</f>
        <v>0</v>
      </c>
      <c r="AB7" s="60">
        <f>AB8+AB11+AB14+AB17+AB20</f>
        <v>0</v>
      </c>
      <c r="AC7" s="172"/>
      <c r="AD7" s="3"/>
      <c r="AE7" s="3"/>
      <c r="AF7" s="3"/>
      <c r="AG7" s="35" t="s">
        <v>114</v>
      </c>
      <c r="AH7" s="60">
        <f>AH8+AH11+AH14+AH17+AH20</f>
        <v>780</v>
      </c>
      <c r="AI7" s="60">
        <f>AI8+AI11+AI14+AI17+AI20</f>
        <v>218400000000</v>
      </c>
      <c r="AJ7" s="35" t="s">
        <v>114</v>
      </c>
      <c r="AK7" s="60">
        <f>AK8+AK11+AK14+AK17+AK20</f>
        <v>780</v>
      </c>
      <c r="AL7" s="60">
        <f>AL8+AL11+AL14+AL17+AL20</f>
        <v>218400000000</v>
      </c>
      <c r="AM7" s="172"/>
      <c r="AN7" s="3"/>
      <c r="AO7" s="3"/>
      <c r="AP7" s="3"/>
      <c r="AQ7" s="35" t="s">
        <v>114</v>
      </c>
      <c r="AR7" s="60">
        <f>AR8+AR11+AR14+AR17+AR20</f>
        <v>0</v>
      </c>
      <c r="AS7" s="60">
        <f>AS8+AS11+AS14+AS17+AS20</f>
        <v>0</v>
      </c>
      <c r="AT7" s="35" t="s">
        <v>114</v>
      </c>
      <c r="AU7" s="60">
        <f>AU8+AU11+AU14+AU17+AU20</f>
        <v>0</v>
      </c>
      <c r="AV7" s="60">
        <f>AV8+AV11+AV14+AV17+AV20</f>
        <v>0</v>
      </c>
      <c r="AW7" s="172"/>
      <c r="AX7" s="3"/>
      <c r="AY7" s="3"/>
      <c r="AZ7" s="3"/>
      <c r="BA7" s="35" t="s">
        <v>114</v>
      </c>
      <c r="BB7" s="60">
        <f>BB8+BB11+BB14+BB17+BB20</f>
        <v>0.9</v>
      </c>
      <c r="BC7" s="60">
        <f>BC8+BC11+BC14+BC17+BC20</f>
        <v>60000000</v>
      </c>
      <c r="BD7" s="35" t="s">
        <v>114</v>
      </c>
      <c r="BE7" s="60">
        <f>BE8+BE11+BE14+BE17+BE20</f>
        <v>0.9</v>
      </c>
      <c r="BF7" s="60">
        <f>BF8+BF11+BF14+BF17+BF20</f>
        <v>60000000</v>
      </c>
      <c r="BG7" s="172"/>
      <c r="BH7" s="3"/>
      <c r="BI7" s="3"/>
      <c r="BJ7" s="3"/>
      <c r="BK7" s="35" t="s">
        <v>114</v>
      </c>
      <c r="BL7" s="60">
        <f>BL8+BL11+BL14+BL17+BL20</f>
        <v>0</v>
      </c>
      <c r="BM7" s="60">
        <f>BM8+BM11+BM14+BM17+BM20</f>
        <v>0</v>
      </c>
      <c r="BN7" s="35" t="s">
        <v>114</v>
      </c>
      <c r="BO7" s="60">
        <f>BO8+BO11+BO14+BO17+BO20</f>
        <v>0</v>
      </c>
      <c r="BP7" s="60">
        <f>BP8+BP11+BP14+BP17+BP20</f>
        <v>0</v>
      </c>
      <c r="BQ7" s="177"/>
    </row>
    <row r="8" spans="1:69" ht="15" x14ac:dyDescent="0.2">
      <c r="A8" s="54" t="s">
        <v>15</v>
      </c>
      <c r="B8" s="54"/>
      <c r="C8" s="55"/>
      <c r="D8" s="96"/>
      <c r="E8" s="122" t="s">
        <v>201</v>
      </c>
      <c r="F8" s="129" t="s">
        <v>104</v>
      </c>
      <c r="G8" s="129" t="s">
        <v>191</v>
      </c>
      <c r="H8" s="148"/>
      <c r="I8" s="220"/>
      <c r="J8" s="56"/>
      <c r="K8" s="56"/>
      <c r="L8" s="56"/>
      <c r="M8" s="59" t="s">
        <v>113</v>
      </c>
      <c r="N8" s="58">
        <f>SUM(N9:N10)</f>
        <v>39.9968</v>
      </c>
      <c r="O8" s="58">
        <f>SUM(O9:O10)</f>
        <v>119990400</v>
      </c>
      <c r="P8" s="59" t="s">
        <v>113</v>
      </c>
      <c r="Q8" s="58">
        <f>SUM(Q9:Q10)</f>
        <v>39.9968</v>
      </c>
      <c r="R8" s="169">
        <f ca="1">SUM(R9:R10)</f>
        <v>119990400</v>
      </c>
      <c r="S8" s="173"/>
      <c r="T8" s="56"/>
      <c r="U8" s="56"/>
      <c r="V8" s="56"/>
      <c r="W8" s="59" t="s">
        <v>113</v>
      </c>
      <c r="X8" s="58">
        <f>SUM(X9:X10)</f>
        <v>0</v>
      </c>
      <c r="Y8" s="58">
        <f>SUM(Y9:Y10)</f>
        <v>0</v>
      </c>
      <c r="Z8" s="59" t="s">
        <v>113</v>
      </c>
      <c r="AA8" s="58">
        <f>SUM(AA9:AA10)</f>
        <v>0</v>
      </c>
      <c r="AB8" s="169">
        <f>SUM(AB9:AB10)</f>
        <v>0</v>
      </c>
      <c r="AC8" s="173"/>
      <c r="AD8" s="56"/>
      <c r="AE8" s="56"/>
      <c r="AF8" s="56"/>
      <c r="AG8" s="59" t="s">
        <v>113</v>
      </c>
      <c r="AH8" s="58">
        <f>SUM(AH9:AH10)</f>
        <v>0</v>
      </c>
      <c r="AI8" s="58">
        <f>SUM(AI9:AI10)</f>
        <v>0</v>
      </c>
      <c r="AJ8" s="59" t="s">
        <v>113</v>
      </c>
      <c r="AK8" s="58">
        <f>SUM(AK9:AK10)</f>
        <v>0</v>
      </c>
      <c r="AL8" s="169">
        <f>SUM(AL9:AL10)</f>
        <v>0</v>
      </c>
      <c r="AM8" s="173"/>
      <c r="AN8" s="56"/>
      <c r="AO8" s="56"/>
      <c r="AP8" s="56"/>
      <c r="AQ8" s="59" t="s">
        <v>113</v>
      </c>
      <c r="AR8" s="58">
        <f>SUM(AR9:AR10)</f>
        <v>0</v>
      </c>
      <c r="AS8" s="58">
        <f>SUM(AS9:AS10)</f>
        <v>0</v>
      </c>
      <c r="AT8" s="59" t="s">
        <v>113</v>
      </c>
      <c r="AU8" s="58">
        <f>SUM(AU9:AU10)</f>
        <v>0</v>
      </c>
      <c r="AV8" s="169">
        <f>SUM(AV9:AV10)</f>
        <v>0</v>
      </c>
      <c r="AW8" s="173"/>
      <c r="AX8" s="56"/>
      <c r="AY8" s="56"/>
      <c r="AZ8" s="56"/>
      <c r="BA8" s="59" t="s">
        <v>113</v>
      </c>
      <c r="BB8" s="58">
        <f>SUM(BB9:BB10)</f>
        <v>0</v>
      </c>
      <c r="BC8" s="58">
        <f>SUM(BC9:BC10)</f>
        <v>0</v>
      </c>
      <c r="BD8" s="59" t="s">
        <v>113</v>
      </c>
      <c r="BE8" s="58">
        <f>SUM(BE9:BE10)</f>
        <v>0</v>
      </c>
      <c r="BF8" s="169">
        <f>SUM(BF9:BF10)</f>
        <v>0</v>
      </c>
      <c r="BG8" s="173"/>
      <c r="BH8" s="56"/>
      <c r="BI8" s="56"/>
      <c r="BJ8" s="56"/>
      <c r="BK8" s="59" t="s">
        <v>113</v>
      </c>
      <c r="BL8" s="58">
        <f>SUM(BL9:BL10)</f>
        <v>0</v>
      </c>
      <c r="BM8" s="58">
        <f>SUM(BM9:BM10)</f>
        <v>0</v>
      </c>
      <c r="BN8" s="59" t="s">
        <v>113</v>
      </c>
      <c r="BO8" s="58">
        <f>SUM(BO9:BO10)</f>
        <v>0</v>
      </c>
      <c r="BP8" s="169">
        <f>SUM(BP9:BP10)</f>
        <v>0</v>
      </c>
      <c r="BQ8" s="178"/>
    </row>
    <row r="9" spans="1:69" ht="30" x14ac:dyDescent="0.2">
      <c r="A9" s="4" t="s">
        <v>15</v>
      </c>
      <c r="B9" s="131"/>
      <c r="C9" s="8">
        <v>1</v>
      </c>
      <c r="D9" s="97"/>
      <c r="E9" s="75" t="s">
        <v>219</v>
      </c>
      <c r="F9" s="93" t="s">
        <v>104</v>
      </c>
      <c r="G9" s="5" t="s">
        <v>191</v>
      </c>
      <c r="H9" s="149"/>
      <c r="I9" s="223" t="s">
        <v>282</v>
      </c>
      <c r="J9" s="48">
        <v>1401.71</v>
      </c>
      <c r="K9" s="48">
        <v>1526.7</v>
      </c>
      <c r="L9" s="48">
        <f>K9-J9</f>
        <v>124.99000000000001</v>
      </c>
      <c r="M9" s="49">
        <v>32</v>
      </c>
      <c r="N9" s="206">
        <f t="shared" ref="N9" si="0">L9*M9/100</f>
        <v>39.9968</v>
      </c>
      <c r="O9" s="120">
        <f>N9*AUXILIAR!$B$50</f>
        <v>119990400</v>
      </c>
      <c r="P9" s="217">
        <v>100</v>
      </c>
      <c r="Q9" s="49">
        <f>N9*P9/100</f>
        <v>39.9968</v>
      </c>
      <c r="R9" s="216">
        <f ca="1">Q9*[3]AUXILIAR!$B$50</f>
        <v>119990400</v>
      </c>
      <c r="S9" s="174"/>
      <c r="T9" s="6"/>
      <c r="U9" s="6"/>
      <c r="V9" s="6"/>
      <c r="W9" s="6"/>
      <c r="X9" s="6"/>
      <c r="Y9" s="6"/>
      <c r="Z9" s="6"/>
      <c r="AA9" s="6"/>
      <c r="AB9" s="170"/>
      <c r="AC9" s="174"/>
      <c r="AD9" s="6"/>
      <c r="AE9" s="6"/>
      <c r="AF9" s="6"/>
      <c r="AG9" s="6"/>
      <c r="AH9" s="6"/>
      <c r="AI9" s="6"/>
      <c r="AJ9" s="6"/>
      <c r="AK9" s="6"/>
      <c r="AL9" s="170"/>
      <c r="AM9" s="174"/>
      <c r="AN9" s="6"/>
      <c r="AO9" s="6"/>
      <c r="AP9" s="6"/>
      <c r="AQ9" s="6"/>
      <c r="AR9" s="6"/>
      <c r="AS9" s="6"/>
      <c r="AT9" s="6"/>
      <c r="AU9" s="6"/>
      <c r="AV9" s="170"/>
      <c r="AW9" s="174"/>
      <c r="AX9" s="6"/>
      <c r="AY9" s="6"/>
      <c r="AZ9" s="6"/>
      <c r="BA9" s="6"/>
      <c r="BB9" s="6"/>
      <c r="BC9" s="6"/>
      <c r="BD9" s="6"/>
      <c r="BE9" s="6"/>
      <c r="BF9" s="170"/>
      <c r="BG9" s="174"/>
      <c r="BH9" s="6"/>
      <c r="BI9" s="6"/>
      <c r="BJ9" s="6"/>
      <c r="BK9" s="6"/>
      <c r="BL9" s="6"/>
      <c r="BM9" s="6"/>
      <c r="BN9" s="6"/>
      <c r="BO9" s="6"/>
      <c r="BP9" s="170"/>
      <c r="BQ9" s="179"/>
    </row>
    <row r="10" spans="1:69" ht="15" x14ac:dyDescent="0.2">
      <c r="A10" s="4" t="s">
        <v>15</v>
      </c>
      <c r="B10" s="131"/>
      <c r="C10" s="5"/>
      <c r="D10" s="97"/>
      <c r="E10" s="75" t="s">
        <v>219</v>
      </c>
      <c r="F10" s="93" t="s">
        <v>104</v>
      </c>
      <c r="G10" s="5" t="s">
        <v>191</v>
      </c>
      <c r="H10" s="224"/>
      <c r="I10" s="215"/>
      <c r="J10" s="6"/>
      <c r="K10" s="6"/>
      <c r="L10" s="6"/>
      <c r="M10" s="6"/>
      <c r="N10" s="6"/>
      <c r="O10" s="6"/>
      <c r="P10" s="6"/>
      <c r="Q10" s="6"/>
      <c r="R10" s="170"/>
      <c r="S10" s="174"/>
      <c r="T10" s="6"/>
      <c r="U10" s="6"/>
      <c r="V10" s="6"/>
      <c r="W10" s="6"/>
      <c r="X10" s="6"/>
      <c r="Y10" s="6"/>
      <c r="Z10" s="6"/>
      <c r="AA10" s="6"/>
      <c r="AB10" s="170"/>
      <c r="AC10" s="174"/>
      <c r="AD10" s="6"/>
      <c r="AE10" s="6"/>
      <c r="AF10" s="6"/>
      <c r="AG10" s="6"/>
      <c r="AH10" s="6"/>
      <c r="AI10" s="6"/>
      <c r="AJ10" s="6"/>
      <c r="AK10" s="6"/>
      <c r="AL10" s="170"/>
      <c r="AM10" s="174"/>
      <c r="AN10" s="6"/>
      <c r="AO10" s="6"/>
      <c r="AP10" s="6"/>
      <c r="AQ10" s="6"/>
      <c r="AR10" s="6"/>
      <c r="AS10" s="6"/>
      <c r="AT10" s="6"/>
      <c r="AU10" s="6"/>
      <c r="AV10" s="170"/>
      <c r="AW10" s="174"/>
      <c r="AX10" s="6"/>
      <c r="AY10" s="6"/>
      <c r="AZ10" s="6"/>
      <c r="BA10" s="6"/>
      <c r="BB10" s="6"/>
      <c r="BC10" s="6"/>
      <c r="BD10" s="6"/>
      <c r="BE10" s="6"/>
      <c r="BF10" s="170"/>
      <c r="BG10" s="174"/>
      <c r="BH10" s="6"/>
      <c r="BI10" s="6"/>
      <c r="BJ10" s="6"/>
      <c r="BK10" s="6"/>
      <c r="BL10" s="6"/>
      <c r="BM10" s="6"/>
      <c r="BN10" s="6"/>
      <c r="BO10" s="6"/>
      <c r="BP10" s="170"/>
      <c r="BQ10" s="179"/>
    </row>
    <row r="11" spans="1:69" ht="15" x14ac:dyDescent="0.2">
      <c r="A11" s="54" t="s">
        <v>15</v>
      </c>
      <c r="B11" s="54"/>
      <c r="C11" s="55"/>
      <c r="D11" s="96"/>
      <c r="E11" s="122" t="s">
        <v>202</v>
      </c>
      <c r="F11" s="129" t="s">
        <v>104</v>
      </c>
      <c r="G11" s="129" t="s">
        <v>191</v>
      </c>
      <c r="H11" s="148"/>
      <c r="I11" s="220"/>
      <c r="J11" s="56"/>
      <c r="K11" s="56"/>
      <c r="L11" s="56"/>
      <c r="M11" s="59" t="s">
        <v>113</v>
      </c>
      <c r="N11" s="58">
        <f>SUM(N12:N13)</f>
        <v>79.998000000000062</v>
      </c>
      <c r="O11" s="58">
        <f>SUM(O12:O13)</f>
        <v>239994000.00000018</v>
      </c>
      <c r="P11" s="59" t="s">
        <v>113</v>
      </c>
      <c r="Q11" s="58">
        <f>SUM(Q12:Q13)</f>
        <v>79.998000000000062</v>
      </c>
      <c r="R11" s="169">
        <f ca="1">SUM(R12:R13)</f>
        <v>239994000.00000018</v>
      </c>
      <c r="S11" s="173"/>
      <c r="T11" s="56"/>
      <c r="U11" s="56"/>
      <c r="V11" s="56"/>
      <c r="W11" s="59" t="s">
        <v>113</v>
      </c>
      <c r="X11" s="58">
        <f>SUM(X12:X13)</f>
        <v>0</v>
      </c>
      <c r="Y11" s="58">
        <f>SUM(Y12:Y13)</f>
        <v>0</v>
      </c>
      <c r="Z11" s="59" t="s">
        <v>113</v>
      </c>
      <c r="AA11" s="58">
        <f>SUM(AA12:AA13)</f>
        <v>0</v>
      </c>
      <c r="AB11" s="169">
        <f>SUM(AB12:AB13)</f>
        <v>0</v>
      </c>
      <c r="AC11" s="173"/>
      <c r="AD11" s="56"/>
      <c r="AE11" s="56"/>
      <c r="AF11" s="56"/>
      <c r="AG11" s="59" t="s">
        <v>113</v>
      </c>
      <c r="AH11" s="58">
        <f>SUM(AH12:AH13)</f>
        <v>0</v>
      </c>
      <c r="AI11" s="58">
        <f>SUM(AI12:AI13)</f>
        <v>0</v>
      </c>
      <c r="AJ11" s="59" t="s">
        <v>113</v>
      </c>
      <c r="AK11" s="58">
        <f>SUM(AK12:AK13)</f>
        <v>0</v>
      </c>
      <c r="AL11" s="169">
        <f>SUM(AL12:AL13)</f>
        <v>0</v>
      </c>
      <c r="AM11" s="173"/>
      <c r="AN11" s="56"/>
      <c r="AO11" s="56"/>
      <c r="AP11" s="56"/>
      <c r="AQ11" s="59" t="s">
        <v>113</v>
      </c>
      <c r="AR11" s="58">
        <f>SUM(AR12:AR13)</f>
        <v>0</v>
      </c>
      <c r="AS11" s="58">
        <f>SUM(AS12:AS13)</f>
        <v>0</v>
      </c>
      <c r="AT11" s="59" t="s">
        <v>113</v>
      </c>
      <c r="AU11" s="58">
        <f>SUM(AU12:AU13)</f>
        <v>0</v>
      </c>
      <c r="AV11" s="169">
        <f>SUM(AV12:AV13)</f>
        <v>0</v>
      </c>
      <c r="AW11" s="173"/>
      <c r="AX11" s="56"/>
      <c r="AY11" s="56"/>
      <c r="AZ11" s="56"/>
      <c r="BA11" s="59" t="s">
        <v>113</v>
      </c>
      <c r="BB11" s="58">
        <f>SUM(BB12:BB13)</f>
        <v>0</v>
      </c>
      <c r="BC11" s="58">
        <f>SUM(BC12:BC13)</f>
        <v>0</v>
      </c>
      <c r="BD11" s="59" t="s">
        <v>113</v>
      </c>
      <c r="BE11" s="58">
        <f>SUM(BE12:BE13)</f>
        <v>0</v>
      </c>
      <c r="BF11" s="169">
        <f>SUM(BF12:BF13)</f>
        <v>0</v>
      </c>
      <c r="BG11" s="173"/>
      <c r="BH11" s="56"/>
      <c r="BI11" s="56"/>
      <c r="BJ11" s="56"/>
      <c r="BK11" s="59" t="s">
        <v>113</v>
      </c>
      <c r="BL11" s="58">
        <f>SUM(BL12:BL13)</f>
        <v>0</v>
      </c>
      <c r="BM11" s="58">
        <f>SUM(BM12:BM13)</f>
        <v>0</v>
      </c>
      <c r="BN11" s="59" t="s">
        <v>113</v>
      </c>
      <c r="BO11" s="58">
        <f>SUM(BO12:BO13)</f>
        <v>0</v>
      </c>
      <c r="BP11" s="169">
        <f>SUM(BP12:BP13)</f>
        <v>0</v>
      </c>
      <c r="BQ11" s="178"/>
    </row>
    <row r="12" spans="1:69" ht="30" x14ac:dyDescent="0.2">
      <c r="A12" s="4" t="s">
        <v>15</v>
      </c>
      <c r="B12" s="131"/>
      <c r="C12" s="8">
        <v>1</v>
      </c>
      <c r="D12" s="97"/>
      <c r="E12" s="75" t="s">
        <v>219</v>
      </c>
      <c r="F12" s="93" t="s">
        <v>104</v>
      </c>
      <c r="G12" s="5" t="s">
        <v>191</v>
      </c>
      <c r="H12" s="149"/>
      <c r="I12" s="223" t="s">
        <v>283</v>
      </c>
      <c r="J12" s="48">
        <v>1283.31</v>
      </c>
      <c r="K12" s="48">
        <v>1402.71</v>
      </c>
      <c r="L12" s="48">
        <f>K12-J12</f>
        <v>119.40000000000009</v>
      </c>
      <c r="M12" s="49">
        <v>67</v>
      </c>
      <c r="N12" s="206">
        <f t="shared" ref="N12" si="1">L12*M12/100</f>
        <v>79.998000000000062</v>
      </c>
      <c r="O12" s="120">
        <f>N12*AUXILIAR!$B$50</f>
        <v>239994000.00000018</v>
      </c>
      <c r="P12" s="217">
        <v>100</v>
      </c>
      <c r="Q12" s="49">
        <f>N12*P12/100</f>
        <v>79.998000000000062</v>
      </c>
      <c r="R12" s="216">
        <f ca="1">Q12*[3]AUXILIAR!$B$50</f>
        <v>239994000.00000018</v>
      </c>
      <c r="S12" s="174"/>
      <c r="T12" s="6"/>
      <c r="U12" s="6"/>
      <c r="V12" s="6"/>
      <c r="W12" s="6"/>
      <c r="X12" s="6"/>
      <c r="Y12" s="6"/>
      <c r="Z12" s="6"/>
      <c r="AA12" s="6"/>
      <c r="AB12" s="170"/>
      <c r="AC12" s="174"/>
      <c r="AD12" s="6"/>
      <c r="AE12" s="6"/>
      <c r="AF12" s="6"/>
      <c r="AG12" s="6"/>
      <c r="AH12" s="6"/>
      <c r="AI12" s="6"/>
      <c r="AJ12" s="6"/>
      <c r="AK12" s="6"/>
      <c r="AL12" s="170"/>
      <c r="AM12" s="174"/>
      <c r="AN12" s="6"/>
      <c r="AO12" s="6"/>
      <c r="AP12" s="6"/>
      <c r="AQ12" s="6"/>
      <c r="AR12" s="6"/>
      <c r="AS12" s="6"/>
      <c r="AT12" s="6"/>
      <c r="AU12" s="6"/>
      <c r="AV12" s="170"/>
      <c r="AW12" s="174"/>
      <c r="AX12" s="6"/>
      <c r="AY12" s="6"/>
      <c r="AZ12" s="6"/>
      <c r="BA12" s="6"/>
      <c r="BB12" s="6"/>
      <c r="BC12" s="6"/>
      <c r="BD12" s="6"/>
      <c r="BE12" s="6"/>
      <c r="BF12" s="170"/>
      <c r="BG12" s="174"/>
      <c r="BH12" s="6"/>
      <c r="BI12" s="6"/>
      <c r="BJ12" s="6"/>
      <c r="BK12" s="6"/>
      <c r="BL12" s="6"/>
      <c r="BM12" s="6"/>
      <c r="BN12" s="6"/>
      <c r="BO12" s="6"/>
      <c r="BP12" s="170"/>
      <c r="BQ12" s="179"/>
    </row>
    <row r="13" spans="1:69" ht="15" x14ac:dyDescent="0.2">
      <c r="A13" s="4" t="s">
        <v>15</v>
      </c>
      <c r="B13" s="131"/>
      <c r="C13" s="5"/>
      <c r="D13" s="97"/>
      <c r="E13" s="75" t="s">
        <v>219</v>
      </c>
      <c r="F13" s="93" t="s">
        <v>104</v>
      </c>
      <c r="G13" s="5" t="s">
        <v>191</v>
      </c>
      <c r="H13" s="224"/>
      <c r="I13" s="215"/>
      <c r="J13" s="6"/>
      <c r="K13" s="6"/>
      <c r="L13" s="6"/>
      <c r="M13" s="6"/>
      <c r="N13" s="6"/>
      <c r="O13" s="6"/>
      <c r="P13" s="6"/>
      <c r="Q13" s="6"/>
      <c r="R13" s="170"/>
      <c r="S13" s="174"/>
      <c r="T13" s="6"/>
      <c r="U13" s="6"/>
      <c r="V13" s="6"/>
      <c r="W13" s="6"/>
      <c r="X13" s="6"/>
      <c r="Y13" s="6"/>
      <c r="Z13" s="6"/>
      <c r="AA13" s="6"/>
      <c r="AB13" s="170"/>
      <c r="AC13" s="174"/>
      <c r="AD13" s="6"/>
      <c r="AE13" s="6"/>
      <c r="AF13" s="6"/>
      <c r="AG13" s="6"/>
      <c r="AH13" s="6"/>
      <c r="AI13" s="6"/>
      <c r="AJ13" s="6"/>
      <c r="AK13" s="6"/>
      <c r="AL13" s="170"/>
      <c r="AM13" s="174"/>
      <c r="AN13" s="6"/>
      <c r="AO13" s="6"/>
      <c r="AP13" s="6"/>
      <c r="AQ13" s="6"/>
      <c r="AR13" s="6"/>
      <c r="AS13" s="6"/>
      <c r="AT13" s="6"/>
      <c r="AU13" s="6"/>
      <c r="AV13" s="170"/>
      <c r="AW13" s="174"/>
      <c r="AX13" s="6"/>
      <c r="AY13" s="6"/>
      <c r="AZ13" s="6"/>
      <c r="BA13" s="6"/>
      <c r="BB13" s="6"/>
      <c r="BC13" s="6"/>
      <c r="BD13" s="6"/>
      <c r="BE13" s="6"/>
      <c r="BF13" s="170"/>
      <c r="BG13" s="174"/>
      <c r="BH13" s="6"/>
      <c r="BI13" s="6"/>
      <c r="BJ13" s="6"/>
      <c r="BK13" s="6"/>
      <c r="BL13" s="6"/>
      <c r="BM13" s="6"/>
      <c r="BN13" s="6"/>
      <c r="BO13" s="6"/>
      <c r="BP13" s="170"/>
      <c r="BQ13" s="179"/>
    </row>
    <row r="14" spans="1:69" ht="15" x14ac:dyDescent="0.2">
      <c r="A14" s="54" t="s">
        <v>15</v>
      </c>
      <c r="B14" s="54"/>
      <c r="C14" s="55"/>
      <c r="D14" s="96"/>
      <c r="E14" s="122" t="s">
        <v>280</v>
      </c>
      <c r="F14" s="129" t="s">
        <v>104</v>
      </c>
      <c r="G14" s="129" t="s">
        <v>191</v>
      </c>
      <c r="H14" s="148"/>
      <c r="I14" s="220"/>
      <c r="J14" s="56"/>
      <c r="K14" s="56"/>
      <c r="L14" s="56"/>
      <c r="M14" s="59" t="s">
        <v>113</v>
      </c>
      <c r="N14" s="58">
        <f>SUM(N15:N16)</f>
        <v>0</v>
      </c>
      <c r="O14" s="58">
        <f>SUM(O15:O16)</f>
        <v>0</v>
      </c>
      <c r="P14" s="59" t="s">
        <v>113</v>
      </c>
      <c r="Q14" s="58">
        <f>SUM(Q15:Q16)</f>
        <v>0</v>
      </c>
      <c r="R14" s="169">
        <f>SUM(R15:R16)</f>
        <v>0</v>
      </c>
      <c r="S14" s="173"/>
      <c r="T14" s="56"/>
      <c r="U14" s="56"/>
      <c r="V14" s="56"/>
      <c r="W14" s="59" t="s">
        <v>113</v>
      </c>
      <c r="X14" s="58">
        <f>SUM(X15:X16)</f>
        <v>0</v>
      </c>
      <c r="Y14" s="58">
        <f>SUM(Y15:Y16)</f>
        <v>0</v>
      </c>
      <c r="Z14" s="59" t="s">
        <v>113</v>
      </c>
      <c r="AA14" s="58">
        <f>SUM(AA15:AA16)</f>
        <v>0</v>
      </c>
      <c r="AB14" s="169">
        <f>SUM(AB15:AB16)</f>
        <v>0</v>
      </c>
      <c r="AC14" s="173"/>
      <c r="AD14" s="56"/>
      <c r="AE14" s="56"/>
      <c r="AF14" s="56"/>
      <c r="AG14" s="59" t="s">
        <v>113</v>
      </c>
      <c r="AH14" s="58">
        <f>SUM(AH15:AH16)</f>
        <v>780</v>
      </c>
      <c r="AI14" s="58">
        <f>SUM(AI15:AI16)</f>
        <v>218400000000</v>
      </c>
      <c r="AJ14" s="59" t="s">
        <v>113</v>
      </c>
      <c r="AK14" s="58">
        <f>SUM(AK15:AK16)</f>
        <v>780</v>
      </c>
      <c r="AL14" s="169">
        <f>SUM(AL15:AL16)</f>
        <v>218400000000</v>
      </c>
      <c r="AM14" s="173"/>
      <c r="AN14" s="56"/>
      <c r="AO14" s="56"/>
      <c r="AP14" s="56"/>
      <c r="AQ14" s="59" t="s">
        <v>113</v>
      </c>
      <c r="AR14" s="58">
        <f>SUM(AR15:AR16)</f>
        <v>0</v>
      </c>
      <c r="AS14" s="58">
        <f>SUM(AS15:AS16)</f>
        <v>0</v>
      </c>
      <c r="AT14" s="59" t="s">
        <v>113</v>
      </c>
      <c r="AU14" s="58">
        <f>SUM(AU15:AU16)</f>
        <v>0</v>
      </c>
      <c r="AV14" s="169">
        <f>SUM(AV15:AV16)</f>
        <v>0</v>
      </c>
      <c r="AW14" s="173"/>
      <c r="AX14" s="56"/>
      <c r="AY14" s="56"/>
      <c r="AZ14" s="56"/>
      <c r="BA14" s="59" t="s">
        <v>113</v>
      </c>
      <c r="BB14" s="58">
        <f>SUM(BB15:BB16)</f>
        <v>0</v>
      </c>
      <c r="BC14" s="58">
        <f>SUM(BC15:BC16)</f>
        <v>0</v>
      </c>
      <c r="BD14" s="59" t="s">
        <v>113</v>
      </c>
      <c r="BE14" s="58">
        <f>SUM(BE15:BE16)</f>
        <v>0</v>
      </c>
      <c r="BF14" s="169">
        <f>SUM(BF15:BF16)</f>
        <v>0</v>
      </c>
      <c r="BG14" s="173"/>
      <c r="BH14" s="56"/>
      <c r="BI14" s="56"/>
      <c r="BJ14" s="56"/>
      <c r="BK14" s="59" t="s">
        <v>113</v>
      </c>
      <c r="BL14" s="58">
        <f>SUM(BL15:BL16)</f>
        <v>0</v>
      </c>
      <c r="BM14" s="58">
        <f>SUM(BM15:BM16)</f>
        <v>0</v>
      </c>
      <c r="BN14" s="59" t="s">
        <v>113</v>
      </c>
      <c r="BO14" s="58">
        <f>SUM(BO15:BO16)</f>
        <v>0</v>
      </c>
      <c r="BP14" s="169">
        <f>SUM(BP15:BP16)</f>
        <v>0</v>
      </c>
      <c r="BQ14" s="178"/>
    </row>
    <row r="15" spans="1:69" ht="30" x14ac:dyDescent="0.2">
      <c r="A15" s="4" t="s">
        <v>15</v>
      </c>
      <c r="B15" s="131"/>
      <c r="C15" s="8">
        <v>1</v>
      </c>
      <c r="D15" s="97"/>
      <c r="E15" s="75" t="s">
        <v>219</v>
      </c>
      <c r="F15" s="93" t="s">
        <v>104</v>
      </c>
      <c r="G15" s="5" t="s">
        <v>191</v>
      </c>
      <c r="H15" s="224"/>
      <c r="I15" s="215"/>
      <c r="J15" s="6"/>
      <c r="K15" s="6"/>
      <c r="L15" s="6"/>
      <c r="M15" s="6"/>
      <c r="N15" s="6"/>
      <c r="O15" s="6"/>
      <c r="P15" s="6"/>
      <c r="Q15" s="6"/>
      <c r="R15" s="170"/>
      <c r="S15" s="174"/>
      <c r="T15" s="6"/>
      <c r="U15" s="6"/>
      <c r="V15" s="6"/>
      <c r="W15" s="6"/>
      <c r="X15" s="6"/>
      <c r="Y15" s="6"/>
      <c r="Z15" s="6"/>
      <c r="AA15" s="6"/>
      <c r="AB15" s="170"/>
      <c r="AC15" s="48" t="s">
        <v>284</v>
      </c>
      <c r="AD15" s="48">
        <v>1316</v>
      </c>
      <c r="AE15" s="48">
        <v>2096</v>
      </c>
      <c r="AF15" s="48">
        <f>AE15-AD15</f>
        <v>780</v>
      </c>
      <c r="AG15" s="49">
        <v>100</v>
      </c>
      <c r="AH15" s="206">
        <f t="shared" ref="AH15" si="2">AF15*AG15/100</f>
        <v>780</v>
      </c>
      <c r="AI15" s="120">
        <f>AH15*AUXILIAR!$B$62</f>
        <v>218400000000</v>
      </c>
      <c r="AJ15" s="217">
        <v>100</v>
      </c>
      <c r="AK15" s="49">
        <f>AH15*AJ15/100</f>
        <v>780</v>
      </c>
      <c r="AL15" s="120">
        <f>AK15*AUXILIAR!$B$62</f>
        <v>218400000000</v>
      </c>
      <c r="AM15" s="174"/>
      <c r="AN15" s="6"/>
      <c r="AO15" s="6"/>
      <c r="AP15" s="6"/>
      <c r="AQ15" s="6"/>
      <c r="AR15" s="6"/>
      <c r="AS15" s="6"/>
      <c r="AT15" s="6"/>
      <c r="AU15" s="6"/>
      <c r="AV15" s="170"/>
      <c r="AW15" s="174"/>
      <c r="AX15" s="6"/>
      <c r="AY15" s="6"/>
      <c r="AZ15" s="6"/>
      <c r="BA15" s="6"/>
      <c r="BB15" s="6"/>
      <c r="BC15" s="6"/>
      <c r="BD15" s="6"/>
      <c r="BE15" s="6"/>
      <c r="BF15" s="170"/>
      <c r="BG15" s="174"/>
      <c r="BH15" s="6"/>
      <c r="BI15" s="6"/>
      <c r="BJ15" s="6"/>
      <c r="BK15" s="6"/>
      <c r="BL15" s="6"/>
      <c r="BM15" s="6"/>
      <c r="BN15" s="6"/>
      <c r="BO15" s="6"/>
      <c r="BP15" s="170"/>
      <c r="BQ15" s="179"/>
    </row>
    <row r="16" spans="1:69" ht="15" x14ac:dyDescent="0.2">
      <c r="A16" s="4" t="s">
        <v>15</v>
      </c>
      <c r="B16" s="131"/>
      <c r="C16" s="5"/>
      <c r="D16" s="97"/>
      <c r="E16" s="75" t="s">
        <v>219</v>
      </c>
      <c r="F16" s="93" t="s">
        <v>104</v>
      </c>
      <c r="G16" s="5" t="s">
        <v>191</v>
      </c>
      <c r="H16" s="224"/>
      <c r="I16" s="215"/>
      <c r="J16" s="6"/>
      <c r="K16" s="6"/>
      <c r="L16" s="6"/>
      <c r="M16" s="6"/>
      <c r="N16" s="6"/>
      <c r="O16" s="6"/>
      <c r="P16" s="6"/>
      <c r="Q16" s="6"/>
      <c r="R16" s="170"/>
      <c r="S16" s="174"/>
      <c r="T16" s="6"/>
      <c r="U16" s="6"/>
      <c r="V16" s="6"/>
      <c r="W16" s="6"/>
      <c r="X16" s="6"/>
      <c r="Y16" s="6"/>
      <c r="Z16" s="6"/>
      <c r="AA16" s="6"/>
      <c r="AB16" s="170"/>
      <c r="AC16" s="174"/>
      <c r="AD16" s="6"/>
      <c r="AE16" s="6"/>
      <c r="AF16" s="6"/>
      <c r="AG16" s="6"/>
      <c r="AH16" s="6"/>
      <c r="AI16" s="6"/>
      <c r="AJ16" s="6"/>
      <c r="AK16" s="6"/>
      <c r="AL16" s="170"/>
      <c r="AM16" s="174"/>
      <c r="AN16" s="6"/>
      <c r="AO16" s="6"/>
      <c r="AP16" s="6"/>
      <c r="AQ16" s="6"/>
      <c r="AR16" s="6"/>
      <c r="AS16" s="6"/>
      <c r="AT16" s="6"/>
      <c r="AU16" s="6"/>
      <c r="AV16" s="170"/>
      <c r="AW16" s="174"/>
      <c r="AX16" s="6"/>
      <c r="AY16" s="6"/>
      <c r="AZ16" s="6"/>
      <c r="BA16" s="6"/>
      <c r="BB16" s="6"/>
      <c r="BC16" s="6"/>
      <c r="BD16" s="6"/>
      <c r="BE16" s="6"/>
      <c r="BF16" s="170"/>
      <c r="BG16" s="174"/>
      <c r="BH16" s="6"/>
      <c r="BI16" s="6"/>
      <c r="BJ16" s="6"/>
      <c r="BK16" s="6"/>
      <c r="BL16" s="6"/>
      <c r="BM16" s="6"/>
      <c r="BN16" s="6"/>
      <c r="BO16" s="6"/>
      <c r="BP16" s="170"/>
      <c r="BQ16" s="179"/>
    </row>
    <row r="17" spans="1:69" ht="15" x14ac:dyDescent="0.2">
      <c r="A17" s="54" t="s">
        <v>15</v>
      </c>
      <c r="B17" s="54"/>
      <c r="C17" s="55"/>
      <c r="D17" s="96"/>
      <c r="E17" s="122" t="s">
        <v>281</v>
      </c>
      <c r="F17" s="129" t="s">
        <v>104</v>
      </c>
      <c r="G17" s="129" t="s">
        <v>191</v>
      </c>
      <c r="H17" s="148"/>
      <c r="I17" s="220"/>
      <c r="J17" s="56"/>
      <c r="K17" s="56"/>
      <c r="L17" s="56"/>
      <c r="M17" s="59" t="s">
        <v>113</v>
      </c>
      <c r="N17" s="58">
        <f>SUM(N18:N19)</f>
        <v>114.85999999999989</v>
      </c>
      <c r="O17" s="58">
        <f>SUM(O18:O19)</f>
        <v>344579999.99999964</v>
      </c>
      <c r="P17" s="59" t="s">
        <v>113</v>
      </c>
      <c r="Q17" s="58">
        <f>SUM(Q18:Q19)</f>
        <v>114.85999999999989</v>
      </c>
      <c r="R17" s="169">
        <f ca="1">SUM(R18:R19)</f>
        <v>344579999.99999964</v>
      </c>
      <c r="S17" s="173"/>
      <c r="T17" s="56"/>
      <c r="U17" s="56"/>
      <c r="V17" s="56"/>
      <c r="W17" s="59" t="s">
        <v>113</v>
      </c>
      <c r="X17" s="58">
        <f>SUM(X18:X19)</f>
        <v>0</v>
      </c>
      <c r="Y17" s="58">
        <f>SUM(Y18:Y19)</f>
        <v>0</v>
      </c>
      <c r="Z17" s="59" t="s">
        <v>113</v>
      </c>
      <c r="AA17" s="58">
        <f>SUM(AA18:AA19)</f>
        <v>0</v>
      </c>
      <c r="AB17" s="169">
        <f>SUM(AB18:AB19)</f>
        <v>0</v>
      </c>
      <c r="AC17" s="173"/>
      <c r="AD17" s="56"/>
      <c r="AE17" s="56"/>
      <c r="AF17" s="56"/>
      <c r="AG17" s="59" t="s">
        <v>113</v>
      </c>
      <c r="AH17" s="58">
        <f>SUM(AH18:AH19)</f>
        <v>0</v>
      </c>
      <c r="AI17" s="58">
        <f>SUM(AI18:AI19)</f>
        <v>0</v>
      </c>
      <c r="AJ17" s="59" t="s">
        <v>113</v>
      </c>
      <c r="AK17" s="58">
        <f>SUM(AK18:AK19)</f>
        <v>0</v>
      </c>
      <c r="AL17" s="169">
        <f>SUM(AL18:AL19)</f>
        <v>0</v>
      </c>
      <c r="AM17" s="173"/>
      <c r="AN17" s="56"/>
      <c r="AO17" s="56"/>
      <c r="AP17" s="56"/>
      <c r="AQ17" s="59" t="s">
        <v>113</v>
      </c>
      <c r="AR17" s="58">
        <f>SUM(AR18:AR19)</f>
        <v>0</v>
      </c>
      <c r="AS17" s="58">
        <f>SUM(AS18:AS19)</f>
        <v>0</v>
      </c>
      <c r="AT17" s="59" t="s">
        <v>113</v>
      </c>
      <c r="AU17" s="58">
        <f>SUM(AU18:AU19)</f>
        <v>0</v>
      </c>
      <c r="AV17" s="169">
        <f>SUM(AV18:AV19)</f>
        <v>0</v>
      </c>
      <c r="AW17" s="173"/>
      <c r="AX17" s="56"/>
      <c r="AY17" s="56"/>
      <c r="AZ17" s="56"/>
      <c r="BA17" s="59" t="s">
        <v>113</v>
      </c>
      <c r="BB17" s="58">
        <f>SUM(BB18:BB19)</f>
        <v>0</v>
      </c>
      <c r="BC17" s="58">
        <f>SUM(BC18:BC19)</f>
        <v>0</v>
      </c>
      <c r="BD17" s="59" t="s">
        <v>113</v>
      </c>
      <c r="BE17" s="58">
        <f>SUM(BE18:BE19)</f>
        <v>0</v>
      </c>
      <c r="BF17" s="169">
        <f>SUM(BF18:BF19)</f>
        <v>0</v>
      </c>
      <c r="BG17" s="173"/>
      <c r="BH17" s="56"/>
      <c r="BI17" s="56"/>
      <c r="BJ17" s="56"/>
      <c r="BK17" s="59" t="s">
        <v>113</v>
      </c>
      <c r="BL17" s="58">
        <f>SUM(BL18:BL19)</f>
        <v>0</v>
      </c>
      <c r="BM17" s="58">
        <f>SUM(BM18:BM19)</f>
        <v>0</v>
      </c>
      <c r="BN17" s="59" t="s">
        <v>113</v>
      </c>
      <c r="BO17" s="58">
        <f>SUM(BO18:BO19)</f>
        <v>0</v>
      </c>
      <c r="BP17" s="169">
        <f>SUM(BP18:BP19)</f>
        <v>0</v>
      </c>
      <c r="BQ17" s="178"/>
    </row>
    <row r="18" spans="1:69" ht="15" x14ac:dyDescent="0.2">
      <c r="A18" s="4" t="s">
        <v>15</v>
      </c>
      <c r="B18" s="131"/>
      <c r="C18" s="8">
        <v>1</v>
      </c>
      <c r="D18" s="97"/>
      <c r="E18" s="75" t="s">
        <v>219</v>
      </c>
      <c r="F18" s="93" t="s">
        <v>104</v>
      </c>
      <c r="G18" s="5" t="s">
        <v>191</v>
      </c>
      <c r="H18" s="149"/>
      <c r="I18" s="223" t="s">
        <v>285</v>
      </c>
      <c r="J18" s="48">
        <v>1168.45</v>
      </c>
      <c r="K18" s="48">
        <v>1283.31</v>
      </c>
      <c r="L18" s="48">
        <f>K18-J18</f>
        <v>114.8599999999999</v>
      </c>
      <c r="M18" s="49">
        <v>100</v>
      </c>
      <c r="N18" s="206">
        <f t="shared" ref="N18" si="3">L18*M18/100</f>
        <v>114.85999999999989</v>
      </c>
      <c r="O18" s="120">
        <f>N18*AUXILIAR!$B$50</f>
        <v>344579999.99999964</v>
      </c>
      <c r="P18" s="217">
        <v>100</v>
      </c>
      <c r="Q18" s="49">
        <f>N18*P18/100</f>
        <v>114.85999999999989</v>
      </c>
      <c r="R18" s="216">
        <f ca="1">Q18*[3]AUXILIAR!$B$50</f>
        <v>344579999.99999964</v>
      </c>
      <c r="S18" s="174"/>
      <c r="T18" s="6"/>
      <c r="U18" s="6"/>
      <c r="V18" s="6"/>
      <c r="W18" s="6"/>
      <c r="X18" s="6"/>
      <c r="Y18" s="6"/>
      <c r="Z18" s="6"/>
      <c r="AA18" s="6"/>
      <c r="AB18" s="170"/>
      <c r="AC18" s="174"/>
      <c r="AD18" s="6"/>
      <c r="AE18" s="6"/>
      <c r="AF18" s="6"/>
      <c r="AG18" s="6"/>
      <c r="AH18" s="6"/>
      <c r="AI18" s="6"/>
      <c r="AJ18" s="6"/>
      <c r="AK18" s="6"/>
      <c r="AL18" s="170"/>
      <c r="AM18" s="174"/>
      <c r="AN18" s="6"/>
      <c r="AO18" s="6"/>
      <c r="AP18" s="6"/>
      <c r="AQ18" s="6"/>
      <c r="AR18" s="6"/>
      <c r="AS18" s="6"/>
      <c r="AT18" s="6"/>
      <c r="AU18" s="6"/>
      <c r="AV18" s="170"/>
      <c r="AW18" s="174"/>
      <c r="AX18" s="6"/>
      <c r="AY18" s="6"/>
      <c r="AZ18" s="6"/>
      <c r="BA18" s="6"/>
      <c r="BB18" s="6"/>
      <c r="BC18" s="6"/>
      <c r="BD18" s="6"/>
      <c r="BE18" s="6"/>
      <c r="BF18" s="170"/>
      <c r="BG18" s="174"/>
      <c r="BH18" s="6"/>
      <c r="BI18" s="6"/>
      <c r="BJ18" s="6"/>
      <c r="BK18" s="6"/>
      <c r="BL18" s="6"/>
      <c r="BM18" s="6"/>
      <c r="BN18" s="6"/>
      <c r="BO18" s="6"/>
      <c r="BP18" s="170"/>
      <c r="BQ18" s="179"/>
    </row>
    <row r="19" spans="1:69" ht="15" x14ac:dyDescent="0.2">
      <c r="A19" s="4" t="s">
        <v>15</v>
      </c>
      <c r="B19" s="131"/>
      <c r="C19" s="5"/>
      <c r="D19" s="97"/>
      <c r="E19" s="75" t="s">
        <v>219</v>
      </c>
      <c r="F19" s="93" t="s">
        <v>104</v>
      </c>
      <c r="G19" s="5" t="s">
        <v>191</v>
      </c>
      <c r="H19" s="224"/>
      <c r="I19" s="215"/>
      <c r="J19" s="6"/>
      <c r="K19" s="6"/>
      <c r="L19" s="6"/>
      <c r="M19" s="6"/>
      <c r="N19" s="6"/>
      <c r="O19" s="6"/>
      <c r="P19" s="6"/>
      <c r="Q19" s="6"/>
      <c r="R19" s="170"/>
      <c r="S19" s="174"/>
      <c r="T19" s="6"/>
      <c r="U19" s="6"/>
      <c r="V19" s="6"/>
      <c r="W19" s="6"/>
      <c r="X19" s="6"/>
      <c r="Y19" s="6"/>
      <c r="Z19" s="6"/>
      <c r="AA19" s="6"/>
      <c r="AB19" s="170"/>
      <c r="AC19" s="174"/>
      <c r="AD19" s="6"/>
      <c r="AE19" s="6"/>
      <c r="AF19" s="6"/>
      <c r="AG19" s="6"/>
      <c r="AH19" s="6"/>
      <c r="AI19" s="6"/>
      <c r="AJ19" s="6"/>
      <c r="AK19" s="6"/>
      <c r="AL19" s="170"/>
      <c r="AM19" s="174"/>
      <c r="AN19" s="6"/>
      <c r="AO19" s="6"/>
      <c r="AP19" s="6"/>
      <c r="AQ19" s="6"/>
      <c r="AR19" s="6"/>
      <c r="AS19" s="6"/>
      <c r="AT19" s="6"/>
      <c r="AU19" s="6"/>
      <c r="AV19" s="170"/>
      <c r="AW19" s="174"/>
      <c r="AX19" s="6"/>
      <c r="AY19" s="6"/>
      <c r="AZ19" s="6"/>
      <c r="BA19" s="6"/>
      <c r="BB19" s="6"/>
      <c r="BC19" s="6"/>
      <c r="BD19" s="6"/>
      <c r="BE19" s="6"/>
      <c r="BF19" s="170"/>
      <c r="BG19" s="174"/>
      <c r="BH19" s="6"/>
      <c r="BI19" s="6"/>
      <c r="BJ19" s="6"/>
      <c r="BK19" s="6"/>
      <c r="BL19" s="6"/>
      <c r="BM19" s="6"/>
      <c r="BN19" s="6"/>
      <c r="BO19" s="6"/>
      <c r="BP19" s="170"/>
      <c r="BQ19" s="179"/>
    </row>
    <row r="20" spans="1:69" ht="15" x14ac:dyDescent="0.2">
      <c r="A20" s="54" t="s">
        <v>15</v>
      </c>
      <c r="B20" s="54"/>
      <c r="C20" s="55"/>
      <c r="D20" s="96"/>
      <c r="E20" s="122" t="s">
        <v>203</v>
      </c>
      <c r="F20" s="129" t="s">
        <v>104</v>
      </c>
      <c r="G20" s="129" t="s">
        <v>191</v>
      </c>
      <c r="H20" s="148"/>
      <c r="I20" s="220"/>
      <c r="J20" s="56"/>
      <c r="K20" s="56"/>
      <c r="L20" s="56"/>
      <c r="M20" s="59" t="s">
        <v>113</v>
      </c>
      <c r="N20" s="58">
        <f>SUM(N21:N22)</f>
        <v>131.92720000000006</v>
      </c>
      <c r="O20" s="58">
        <f>SUM(O21:O22)</f>
        <v>395781600.00000018</v>
      </c>
      <c r="P20" s="59" t="s">
        <v>113</v>
      </c>
      <c r="Q20" s="58">
        <f>SUM(Q21:Q22)</f>
        <v>131.92720000000006</v>
      </c>
      <c r="R20" s="169">
        <f ca="1">SUM(R21:R22)</f>
        <v>395781600.00000018</v>
      </c>
      <c r="S20" s="173"/>
      <c r="T20" s="56"/>
      <c r="U20" s="56"/>
      <c r="V20" s="56"/>
      <c r="W20" s="59" t="s">
        <v>113</v>
      </c>
      <c r="X20" s="58">
        <f>SUM(X21:X22)</f>
        <v>0</v>
      </c>
      <c r="Y20" s="58">
        <f>SUM(Y21:Y22)</f>
        <v>0</v>
      </c>
      <c r="Z20" s="59" t="s">
        <v>113</v>
      </c>
      <c r="AA20" s="58">
        <f>SUM(AA21:AA22)</f>
        <v>0</v>
      </c>
      <c r="AB20" s="169">
        <f>SUM(AB21:AB22)</f>
        <v>0</v>
      </c>
      <c r="AC20" s="173"/>
      <c r="AD20" s="56"/>
      <c r="AE20" s="56"/>
      <c r="AF20" s="56"/>
      <c r="AG20" s="59" t="s">
        <v>113</v>
      </c>
      <c r="AH20" s="58">
        <f>SUM(AH21:AH22)</f>
        <v>0</v>
      </c>
      <c r="AI20" s="58">
        <f>SUM(AI21:AI22)</f>
        <v>0</v>
      </c>
      <c r="AJ20" s="59" t="s">
        <v>113</v>
      </c>
      <c r="AK20" s="58">
        <f>SUM(AK21:AK22)</f>
        <v>0</v>
      </c>
      <c r="AL20" s="169">
        <f>SUM(AL21:AL22)</f>
        <v>0</v>
      </c>
      <c r="AM20" s="173"/>
      <c r="AN20" s="56"/>
      <c r="AO20" s="56"/>
      <c r="AP20" s="56"/>
      <c r="AQ20" s="59" t="s">
        <v>113</v>
      </c>
      <c r="AR20" s="58">
        <f>SUM(AR21:AR22)</f>
        <v>0</v>
      </c>
      <c r="AS20" s="58">
        <f>SUM(AS21:AS22)</f>
        <v>0</v>
      </c>
      <c r="AT20" s="59" t="s">
        <v>113</v>
      </c>
      <c r="AU20" s="58">
        <f>SUM(AU21:AU22)</f>
        <v>0</v>
      </c>
      <c r="AV20" s="169">
        <f>SUM(AV21:AV22)</f>
        <v>0</v>
      </c>
      <c r="AW20" s="173"/>
      <c r="AX20" s="56"/>
      <c r="AY20" s="56"/>
      <c r="AZ20" s="56"/>
      <c r="BA20" s="59" t="s">
        <v>113</v>
      </c>
      <c r="BB20" s="58">
        <f>SUM(BB21:BB22)</f>
        <v>0.9</v>
      </c>
      <c r="BC20" s="58">
        <f>SUM(BC21:BC22)</f>
        <v>60000000</v>
      </c>
      <c r="BD20" s="59" t="s">
        <v>113</v>
      </c>
      <c r="BE20" s="58">
        <f>SUM(BE21:BE22)</f>
        <v>0.9</v>
      </c>
      <c r="BF20" s="169">
        <f>SUM(BF21:BF22)</f>
        <v>60000000</v>
      </c>
      <c r="BG20" s="173"/>
      <c r="BH20" s="56"/>
      <c r="BI20" s="56"/>
      <c r="BJ20" s="56"/>
      <c r="BK20" s="59" t="s">
        <v>113</v>
      </c>
      <c r="BL20" s="58">
        <f>SUM(BL21:BL22)</f>
        <v>0</v>
      </c>
      <c r="BM20" s="58">
        <f>SUM(BM21:BM22)</f>
        <v>0</v>
      </c>
      <c r="BN20" s="59" t="s">
        <v>113</v>
      </c>
      <c r="BO20" s="58">
        <f>SUM(BO21:BO22)</f>
        <v>0</v>
      </c>
      <c r="BP20" s="169">
        <f>SUM(BP21:BP22)</f>
        <v>0</v>
      </c>
      <c r="BQ20" s="178"/>
    </row>
    <row r="21" spans="1:69" ht="30" x14ac:dyDescent="0.2">
      <c r="A21" s="4" t="s">
        <v>15</v>
      </c>
      <c r="B21" s="131"/>
      <c r="C21" s="8">
        <v>1</v>
      </c>
      <c r="D21" s="97"/>
      <c r="E21" s="75" t="s">
        <v>219</v>
      </c>
      <c r="F21" s="93" t="s">
        <v>104</v>
      </c>
      <c r="G21" s="5" t="s">
        <v>191</v>
      </c>
      <c r="H21" s="149"/>
      <c r="I21" s="223" t="s">
        <v>286</v>
      </c>
      <c r="J21" s="48">
        <v>990.17</v>
      </c>
      <c r="K21" s="48">
        <v>1168.45</v>
      </c>
      <c r="L21" s="48">
        <f>K21-J21</f>
        <v>178.28000000000009</v>
      </c>
      <c r="M21" s="49">
        <v>74</v>
      </c>
      <c r="N21" s="206">
        <f t="shared" ref="N21" si="4">L21*M21/100</f>
        <v>131.92720000000006</v>
      </c>
      <c r="O21" s="120">
        <f>N21*AUXILIAR!$B$50</f>
        <v>395781600.00000018</v>
      </c>
      <c r="P21" s="217">
        <v>100</v>
      </c>
      <c r="Q21" s="49">
        <f>N21*P21/100</f>
        <v>131.92720000000006</v>
      </c>
      <c r="R21" s="216">
        <f ca="1">Q21*[3]AUXILIAR!$B$50</f>
        <v>395781600.00000018</v>
      </c>
      <c r="S21" s="174"/>
      <c r="T21" s="6"/>
      <c r="U21" s="6"/>
      <c r="V21" s="6"/>
      <c r="W21" s="6"/>
      <c r="X21" s="6"/>
      <c r="Y21" s="6"/>
      <c r="Z21" s="6"/>
      <c r="AA21" s="6"/>
      <c r="AB21" s="170"/>
      <c r="AC21" s="174"/>
      <c r="AD21" s="6"/>
      <c r="AE21" s="6"/>
      <c r="AF21" s="6"/>
      <c r="AG21" s="6"/>
      <c r="AH21" s="6"/>
      <c r="AI21" s="6"/>
      <c r="AJ21" s="6"/>
      <c r="AK21" s="6"/>
      <c r="AL21" s="170"/>
      <c r="AM21" s="174"/>
      <c r="AN21" s="6"/>
      <c r="AO21" s="6"/>
      <c r="AP21" s="6"/>
      <c r="AQ21" s="6"/>
      <c r="AR21" s="6"/>
      <c r="AS21" s="6"/>
      <c r="AT21" s="6"/>
      <c r="AU21" s="6"/>
      <c r="AV21" s="170"/>
      <c r="AW21" s="48" t="s">
        <v>328</v>
      </c>
      <c r="AX21" s="48">
        <v>990.17</v>
      </c>
      <c r="AY21" s="48">
        <v>990.17</v>
      </c>
      <c r="AZ21" s="48">
        <v>1</v>
      </c>
      <c r="BA21" s="48">
        <v>40</v>
      </c>
      <c r="BB21" s="49">
        <f t="shared" ref="BB21:BB22" si="5">AZ21*BA21/100</f>
        <v>0.4</v>
      </c>
      <c r="BC21" s="108">
        <f>BB21*AUXILIAR!$B$74</f>
        <v>20000000</v>
      </c>
      <c r="BD21" s="217">
        <v>100</v>
      </c>
      <c r="BE21" s="49">
        <f>BB21*BD21/100</f>
        <v>0.4</v>
      </c>
      <c r="BF21" s="108">
        <f>BE21*AUXILIAR!$B$74</f>
        <v>20000000</v>
      </c>
      <c r="BG21" s="174"/>
      <c r="BH21" s="6"/>
      <c r="BI21" s="6"/>
      <c r="BJ21" s="6"/>
      <c r="BK21" s="6"/>
      <c r="BL21" s="6"/>
      <c r="BM21" s="6"/>
      <c r="BN21" s="6"/>
      <c r="BO21" s="6"/>
      <c r="BP21" s="170"/>
      <c r="BQ21" s="179"/>
    </row>
    <row r="22" spans="1:69" ht="45" x14ac:dyDescent="0.2">
      <c r="A22" s="4" t="s">
        <v>15</v>
      </c>
      <c r="B22" s="131"/>
      <c r="C22" s="8">
        <v>1</v>
      </c>
      <c r="D22" s="97"/>
      <c r="E22" s="75" t="s">
        <v>219</v>
      </c>
      <c r="F22" s="93" t="s">
        <v>104</v>
      </c>
      <c r="G22" s="5" t="s">
        <v>191</v>
      </c>
      <c r="H22" s="224"/>
      <c r="I22" s="215"/>
      <c r="J22" s="6"/>
      <c r="K22" s="6"/>
      <c r="L22" s="6"/>
      <c r="M22" s="6"/>
      <c r="N22" s="6"/>
      <c r="O22" s="6"/>
      <c r="P22" s="6"/>
      <c r="Q22" s="6"/>
      <c r="R22" s="170"/>
      <c r="S22" s="174"/>
      <c r="T22" s="6"/>
      <c r="U22" s="6"/>
      <c r="V22" s="6"/>
      <c r="W22" s="6"/>
      <c r="X22" s="6"/>
      <c r="Y22" s="6"/>
      <c r="Z22" s="6"/>
      <c r="AA22" s="6"/>
      <c r="AB22" s="170"/>
      <c r="AC22" s="174"/>
      <c r="AD22" s="6"/>
      <c r="AE22" s="6"/>
      <c r="AF22" s="6"/>
      <c r="AG22" s="6"/>
      <c r="AH22" s="6"/>
      <c r="AI22" s="6"/>
      <c r="AJ22" s="6"/>
      <c r="AK22" s="6"/>
      <c r="AL22" s="170"/>
      <c r="AM22" s="174"/>
      <c r="AN22" s="6"/>
      <c r="AO22" s="6"/>
      <c r="AP22" s="6"/>
      <c r="AQ22" s="6"/>
      <c r="AR22" s="6"/>
      <c r="AS22" s="6"/>
      <c r="AT22" s="6"/>
      <c r="AU22" s="6"/>
      <c r="AV22" s="170"/>
      <c r="AW22" s="48" t="s">
        <v>327</v>
      </c>
      <c r="AX22" s="48">
        <v>990.17</v>
      </c>
      <c r="AY22" s="48">
        <v>990.17</v>
      </c>
      <c r="AZ22" s="48">
        <v>1</v>
      </c>
      <c r="BA22" s="48">
        <v>50</v>
      </c>
      <c r="BB22" s="49">
        <f t="shared" si="5"/>
        <v>0.5</v>
      </c>
      <c r="BC22" s="108">
        <f>BB22*AUXILIAR!$B$75</f>
        <v>40000000</v>
      </c>
      <c r="BD22" s="217">
        <v>100</v>
      </c>
      <c r="BE22" s="49">
        <f>BB22*BD22/100</f>
        <v>0.5</v>
      </c>
      <c r="BF22" s="108">
        <f>BE22*AUXILIAR!$B$75</f>
        <v>40000000</v>
      </c>
      <c r="BG22" s="174"/>
      <c r="BH22" s="6"/>
      <c r="BI22" s="6"/>
      <c r="BJ22" s="6"/>
      <c r="BK22" s="6"/>
      <c r="BL22" s="6"/>
      <c r="BM22" s="6"/>
      <c r="BN22" s="6"/>
      <c r="BO22" s="6"/>
      <c r="BP22" s="170"/>
      <c r="BQ22" s="179"/>
    </row>
  </sheetData>
  <autoFilter ref="A2:BP22" xr:uid="{00000000-0009-0000-0000-000003000000}"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</autoFilter>
  <mergeCells count="17">
    <mergeCell ref="A4:E6"/>
    <mergeCell ref="F4:H6"/>
    <mergeCell ref="I4:L4"/>
    <mergeCell ref="S4:V4"/>
    <mergeCell ref="AC4:AF4"/>
    <mergeCell ref="F1:H1"/>
    <mergeCell ref="AW3:BF3"/>
    <mergeCell ref="BG3:BP3"/>
    <mergeCell ref="BG4:BJ4"/>
    <mergeCell ref="AW4:AZ4"/>
    <mergeCell ref="AM4:AP4"/>
    <mergeCell ref="I1:BP1"/>
    <mergeCell ref="I2:BP2"/>
    <mergeCell ref="I3:R3"/>
    <mergeCell ref="S3:AB3"/>
    <mergeCell ref="AC3:AL3"/>
    <mergeCell ref="AM3:AV3"/>
  </mergeCells>
  <printOptions horizontalCentered="1" gridLines="1"/>
  <pageMargins left="0.7" right="0.7" top="0.75" bottom="0.75" header="0" footer="0"/>
  <pageSetup paperSize="9" scale="50" pageOrder="overThenDown" orientation="landscape" cellComments="atEnd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300-000000000000}">
          <x14:formula1>
            <xm:f>AUXILIAR!$A$2:$A$6</xm:f>
          </x14:formula1>
          <xm:sqref>A1:A4 A7:A1048576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  <outlinePr summaryBelow="0" summaryRight="0"/>
  </sheetPr>
  <dimension ref="A1:ID40"/>
  <sheetViews>
    <sheetView showGridLines="0" workbookViewId="0">
      <pane xSplit="6" ySplit="3" topLeftCell="G4" activePane="bottomRight" state="frozen"/>
      <selection pane="topRight" activeCell="F1" sqref="F1"/>
      <selection pane="bottomLeft" activeCell="A3" sqref="A3"/>
      <selection pane="bottomRight" activeCell="GP9" sqref="GP9"/>
    </sheetView>
  </sheetViews>
  <sheetFormatPr defaultColWidth="14.42578125" defaultRowHeight="15.75" customHeight="1" x14ac:dyDescent="0.2"/>
  <cols>
    <col min="1" max="1" width="9.28515625" hidden="1" customWidth="1"/>
    <col min="2" max="2" width="13.28515625" customWidth="1"/>
    <col min="3" max="3" width="6.140625" customWidth="1"/>
    <col min="4" max="4" width="16.140625" customWidth="1"/>
    <col min="5" max="5" width="7.28515625" customWidth="1"/>
    <col min="6" max="6" width="31.5703125" customWidth="1"/>
    <col min="7" max="7" width="23.28515625" customWidth="1"/>
    <col min="8" max="8" width="17.7109375" customWidth="1"/>
    <col min="9" max="9" width="20.5703125" customWidth="1"/>
    <col min="10" max="12" width="7.7109375" hidden="1" customWidth="1"/>
    <col min="13" max="14" width="15.7109375" hidden="1" customWidth="1"/>
    <col min="15" max="17" width="7.7109375" hidden="1" customWidth="1"/>
    <col min="18" max="19" width="15.7109375" hidden="1" customWidth="1"/>
    <col min="20" max="22" width="7.7109375" hidden="1" customWidth="1"/>
    <col min="23" max="24" width="15.7109375" hidden="1" customWidth="1"/>
    <col min="25" max="27" width="7.7109375" hidden="1" customWidth="1"/>
    <col min="28" max="29" width="15.7109375" hidden="1" customWidth="1"/>
    <col min="30" max="32" width="7.7109375" hidden="1" customWidth="1"/>
    <col min="33" max="34" width="15.7109375" hidden="1" customWidth="1"/>
    <col min="35" max="37" width="7.7109375" hidden="1" customWidth="1"/>
    <col min="38" max="39" width="15.7109375" hidden="1" customWidth="1"/>
    <col min="40" max="42" width="7.7109375" hidden="1" customWidth="1"/>
    <col min="43" max="44" width="15.7109375" hidden="1" customWidth="1"/>
    <col min="45" max="47" width="7.7109375" hidden="1" customWidth="1"/>
    <col min="48" max="49" width="15.7109375" hidden="1" customWidth="1"/>
    <col min="50" max="52" width="7.7109375" hidden="1" customWidth="1"/>
    <col min="53" max="54" width="15.7109375" hidden="1" customWidth="1"/>
    <col min="55" max="57" width="7.7109375" hidden="1" customWidth="1"/>
    <col min="58" max="59" width="15.7109375" hidden="1" customWidth="1"/>
    <col min="60" max="62" width="7.7109375" hidden="1" customWidth="1"/>
    <col min="63" max="64" width="15.7109375" hidden="1" customWidth="1"/>
    <col min="65" max="67" width="7.7109375" hidden="1" customWidth="1"/>
    <col min="68" max="69" width="15.7109375" hidden="1" customWidth="1"/>
    <col min="70" max="72" width="7.7109375" hidden="1" customWidth="1"/>
    <col min="73" max="74" width="15.7109375" hidden="1" customWidth="1"/>
    <col min="75" max="77" width="7.7109375" hidden="1" customWidth="1"/>
    <col min="78" max="79" width="15.7109375" hidden="1" customWidth="1"/>
    <col min="80" max="82" width="7.7109375" hidden="1" customWidth="1"/>
    <col min="83" max="84" width="15.7109375" hidden="1" customWidth="1"/>
    <col min="85" max="87" width="7.7109375" hidden="1" customWidth="1"/>
    <col min="88" max="89" width="15.7109375" hidden="1" customWidth="1"/>
    <col min="90" max="92" width="7.7109375" hidden="1" customWidth="1"/>
    <col min="93" max="94" width="15.7109375" hidden="1" customWidth="1"/>
    <col min="95" max="97" width="7.7109375" hidden="1" customWidth="1"/>
    <col min="98" max="99" width="15.7109375" hidden="1" customWidth="1"/>
    <col min="100" max="102" width="7.7109375" hidden="1" customWidth="1"/>
    <col min="103" max="104" width="15.7109375" hidden="1" customWidth="1"/>
    <col min="105" max="107" width="7.7109375" hidden="1" customWidth="1"/>
    <col min="108" max="109" width="15.7109375" hidden="1" customWidth="1"/>
    <col min="110" max="112" width="7.7109375" hidden="1" customWidth="1"/>
    <col min="113" max="114" width="15.7109375" hidden="1" customWidth="1"/>
    <col min="115" max="117" width="7.7109375" hidden="1" customWidth="1"/>
    <col min="118" max="119" width="15.7109375" hidden="1" customWidth="1"/>
    <col min="120" max="122" width="7.7109375" hidden="1" customWidth="1"/>
    <col min="123" max="124" width="15.7109375" hidden="1" customWidth="1"/>
    <col min="125" max="127" width="7.7109375" hidden="1" customWidth="1"/>
    <col min="128" max="129" width="15.7109375" hidden="1" customWidth="1"/>
    <col min="130" max="132" width="7.7109375" hidden="1" customWidth="1"/>
    <col min="133" max="134" width="15.7109375" hidden="1" customWidth="1"/>
    <col min="135" max="137" width="7.7109375" hidden="1" customWidth="1"/>
    <col min="138" max="139" width="15.7109375" hidden="1" customWidth="1"/>
    <col min="140" max="142" width="7.7109375" hidden="1" customWidth="1"/>
    <col min="143" max="144" width="15.7109375" hidden="1" customWidth="1"/>
    <col min="145" max="147" width="7.7109375" hidden="1" customWidth="1"/>
    <col min="148" max="149" width="15.7109375" hidden="1" customWidth="1"/>
    <col min="150" max="152" width="7.7109375" hidden="1" customWidth="1"/>
    <col min="153" max="154" width="15.7109375" hidden="1" customWidth="1"/>
    <col min="155" max="157" width="7.7109375" hidden="1" customWidth="1"/>
    <col min="158" max="177" width="15.7109375" hidden="1" customWidth="1"/>
    <col min="178" max="178" width="30.85546875" customWidth="1"/>
    <col min="179" max="181" width="7.7109375" customWidth="1"/>
    <col min="182" max="182" width="15.7109375" customWidth="1"/>
    <col min="183" max="183" width="7.7109375" customWidth="1"/>
    <col min="184" max="184" width="16.140625" customWidth="1"/>
    <col min="185" max="185" width="15.7109375" customWidth="1"/>
    <col min="186" max="186" width="7.7109375" customWidth="1"/>
    <col min="187" max="187" width="16.85546875" customWidth="1"/>
    <col min="188" max="188" width="30.7109375" customWidth="1"/>
    <col min="189" max="191" width="7.7109375" customWidth="1"/>
    <col min="192" max="192" width="15.7109375" customWidth="1"/>
    <col min="193" max="193" width="7.7109375" customWidth="1"/>
    <col min="194" max="194" width="16.7109375" customWidth="1"/>
    <col min="195" max="195" width="15.7109375" customWidth="1"/>
    <col min="196" max="196" width="7.7109375" customWidth="1"/>
    <col min="197" max="197" width="15.7109375" customWidth="1"/>
    <col min="198" max="198" width="30.7109375" customWidth="1"/>
    <col min="199" max="201" width="7.7109375" customWidth="1"/>
    <col min="202" max="202" width="15.7109375" customWidth="1"/>
    <col min="203" max="203" width="7.7109375" customWidth="1"/>
    <col min="204" max="204" width="16.7109375" customWidth="1"/>
    <col min="205" max="205" width="15.7109375" customWidth="1"/>
    <col min="206" max="206" width="7.7109375" customWidth="1"/>
    <col min="207" max="207" width="16.42578125" customWidth="1"/>
    <col min="208" max="208" width="30.7109375" customWidth="1"/>
    <col min="209" max="211" width="7.7109375" customWidth="1"/>
    <col min="212" max="212" width="15.7109375" customWidth="1"/>
    <col min="213" max="213" width="7.7109375" customWidth="1"/>
    <col min="214" max="215" width="15.7109375" customWidth="1"/>
    <col min="216" max="216" width="7.7109375" customWidth="1"/>
    <col min="217" max="217" width="15.7109375" customWidth="1"/>
    <col min="218" max="218" width="30.7109375" customWidth="1"/>
    <col min="219" max="221" width="7.7109375" customWidth="1"/>
    <col min="222" max="222" width="15.7109375" customWidth="1"/>
    <col min="223" max="223" width="7.7109375" customWidth="1"/>
    <col min="224" max="224" width="15.85546875" customWidth="1"/>
    <col min="225" max="225" width="15.7109375" customWidth="1"/>
    <col min="226" max="226" width="7.7109375" customWidth="1"/>
    <col min="227" max="227" width="15.85546875" customWidth="1"/>
    <col min="228" max="228" width="30.7109375" customWidth="1"/>
    <col min="229" max="231" width="7.7109375" customWidth="1"/>
    <col min="232" max="232" width="15.7109375" customWidth="1"/>
    <col min="233" max="233" width="7.7109375" customWidth="1"/>
    <col min="234" max="234" width="15.85546875" customWidth="1"/>
    <col min="235" max="235" width="15.7109375" customWidth="1"/>
    <col min="236" max="236" width="7.7109375" customWidth="1"/>
    <col min="237" max="237" width="15.7109375" customWidth="1"/>
    <col min="238" max="238" width="45.7109375" customWidth="1"/>
  </cols>
  <sheetData>
    <row r="1" spans="1:238" ht="45" customHeight="1" thickTop="1" thickBot="1" x14ac:dyDescent="0.25">
      <c r="D1" s="18" t="s">
        <v>42</v>
      </c>
      <c r="G1" s="278" t="s">
        <v>158</v>
      </c>
      <c r="H1" s="278"/>
      <c r="I1" s="279"/>
      <c r="J1" s="290" t="s">
        <v>106</v>
      </c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  <c r="AF1" s="291"/>
      <c r="AG1" s="291"/>
      <c r="AH1" s="291"/>
      <c r="AI1" s="291"/>
      <c r="AJ1" s="291"/>
      <c r="AK1" s="291"/>
      <c r="AL1" s="291"/>
      <c r="AM1" s="291"/>
      <c r="AN1" s="291"/>
      <c r="AO1" s="291"/>
      <c r="AP1" s="291"/>
      <c r="AQ1" s="291"/>
      <c r="AR1" s="291"/>
      <c r="AS1" s="291"/>
      <c r="AT1" s="291"/>
      <c r="AU1" s="291"/>
      <c r="AV1" s="291"/>
      <c r="AW1" s="291"/>
      <c r="AX1" s="291"/>
      <c r="AY1" s="291"/>
      <c r="AZ1" s="291"/>
      <c r="BA1" s="291"/>
      <c r="BB1" s="291"/>
      <c r="BC1" s="291"/>
      <c r="BD1" s="291"/>
      <c r="BE1" s="291"/>
      <c r="BF1" s="291"/>
      <c r="BG1" s="291"/>
      <c r="BH1" s="291"/>
      <c r="BI1" s="291"/>
      <c r="BJ1" s="291"/>
      <c r="BK1" s="291"/>
      <c r="BL1" s="291"/>
      <c r="BM1" s="291"/>
      <c r="BN1" s="291"/>
      <c r="BO1" s="291"/>
      <c r="BP1" s="291"/>
      <c r="BQ1" s="291"/>
      <c r="BR1" s="291"/>
      <c r="BS1" s="291"/>
      <c r="BT1" s="291"/>
      <c r="BU1" s="291"/>
      <c r="BV1" s="291"/>
      <c r="BW1" s="291"/>
      <c r="BX1" s="291"/>
      <c r="BY1" s="291"/>
      <c r="BZ1" s="291"/>
      <c r="CA1" s="291"/>
      <c r="CB1" s="291"/>
      <c r="CC1" s="291"/>
      <c r="CD1" s="291"/>
      <c r="CE1" s="291"/>
      <c r="CF1" s="291"/>
      <c r="CG1" s="291"/>
      <c r="CH1" s="291"/>
      <c r="CI1" s="291"/>
      <c r="CJ1" s="291"/>
      <c r="CK1" s="291"/>
      <c r="CL1" s="291"/>
      <c r="CM1" s="291"/>
      <c r="CN1" s="291"/>
      <c r="CO1" s="291"/>
      <c r="CP1" s="291"/>
      <c r="CQ1" s="291"/>
      <c r="CR1" s="291"/>
      <c r="CS1" s="291"/>
      <c r="CT1" s="291"/>
      <c r="CU1" s="291"/>
      <c r="CV1" s="291"/>
      <c r="CW1" s="291"/>
      <c r="CX1" s="291"/>
      <c r="CY1" s="291"/>
      <c r="CZ1" s="291"/>
      <c r="DA1" s="291"/>
      <c r="DB1" s="291"/>
      <c r="DC1" s="291"/>
      <c r="DD1" s="291"/>
      <c r="DE1" s="291"/>
      <c r="DF1" s="291"/>
      <c r="DG1" s="291"/>
      <c r="DH1" s="291"/>
      <c r="DI1" s="291"/>
      <c r="DJ1" s="291"/>
      <c r="DK1" s="291"/>
      <c r="DL1" s="291"/>
      <c r="DM1" s="291"/>
      <c r="DN1" s="291"/>
      <c r="DO1" s="291"/>
      <c r="DP1" s="291"/>
      <c r="DQ1" s="291"/>
      <c r="DR1" s="291"/>
      <c r="DS1" s="291"/>
      <c r="DT1" s="291"/>
      <c r="DU1" s="291"/>
      <c r="DV1" s="291"/>
      <c r="DW1" s="291"/>
      <c r="DX1" s="291"/>
      <c r="DY1" s="291"/>
      <c r="DZ1" s="291"/>
      <c r="EA1" s="291"/>
      <c r="EB1" s="291"/>
      <c r="EC1" s="291"/>
      <c r="ED1" s="291"/>
      <c r="EE1" s="291"/>
      <c r="EF1" s="291"/>
      <c r="EG1" s="291"/>
      <c r="EH1" s="291"/>
      <c r="EI1" s="291"/>
      <c r="EJ1" s="291"/>
      <c r="EK1" s="291"/>
      <c r="EL1" s="291"/>
      <c r="EM1" s="291"/>
      <c r="EN1" s="291"/>
      <c r="EO1" s="291"/>
      <c r="EP1" s="291"/>
      <c r="EQ1" s="291"/>
      <c r="ER1" s="291"/>
      <c r="ES1" s="291"/>
      <c r="ET1" s="291"/>
      <c r="EU1" s="291"/>
      <c r="EV1" s="291"/>
      <c r="EW1" s="291"/>
      <c r="EX1" s="291"/>
      <c r="EY1" s="291"/>
      <c r="EZ1" s="291"/>
      <c r="FA1" s="291"/>
      <c r="FB1" s="291"/>
      <c r="FC1" s="291"/>
      <c r="FD1" s="291"/>
      <c r="FE1" s="291"/>
      <c r="FF1" s="291"/>
      <c r="FG1" s="291"/>
      <c r="FH1" s="291"/>
      <c r="FI1" s="291"/>
      <c r="FJ1" s="291"/>
      <c r="FK1" s="291"/>
      <c r="FL1" s="291"/>
      <c r="FM1" s="291"/>
      <c r="FN1" s="291"/>
      <c r="FO1" s="291"/>
      <c r="FP1" s="291"/>
      <c r="FQ1" s="291"/>
      <c r="FR1" s="291"/>
      <c r="FS1" s="291"/>
      <c r="FT1" s="291"/>
      <c r="FU1" s="292"/>
      <c r="FV1" s="285" t="s">
        <v>46</v>
      </c>
      <c r="FW1" s="286"/>
      <c r="FX1" s="286"/>
      <c r="FY1" s="286"/>
      <c r="FZ1" s="286"/>
      <c r="GA1" s="286"/>
      <c r="GB1" s="286"/>
      <c r="GC1" s="286"/>
      <c r="GD1" s="286"/>
      <c r="GE1" s="286"/>
      <c r="GF1" s="286"/>
      <c r="GG1" s="286"/>
      <c r="GH1" s="286"/>
      <c r="GI1" s="286"/>
      <c r="GJ1" s="286"/>
      <c r="GK1" s="286"/>
      <c r="GL1" s="286"/>
      <c r="GM1" s="286"/>
      <c r="GN1" s="286"/>
      <c r="GO1" s="286"/>
      <c r="GP1" s="286"/>
      <c r="GQ1" s="286"/>
      <c r="GR1" s="286"/>
      <c r="GS1" s="286"/>
      <c r="GT1" s="286"/>
      <c r="GU1" s="286"/>
      <c r="GV1" s="286"/>
      <c r="GW1" s="286"/>
      <c r="GX1" s="286"/>
      <c r="GY1" s="286"/>
      <c r="GZ1" s="286"/>
      <c r="HA1" s="286"/>
      <c r="HB1" s="286"/>
      <c r="HC1" s="286"/>
      <c r="HD1" s="286"/>
      <c r="HE1" s="286"/>
      <c r="HF1" s="286"/>
      <c r="HG1" s="286"/>
      <c r="HH1" s="286"/>
      <c r="HI1" s="286"/>
      <c r="HJ1" s="286"/>
      <c r="HK1" s="286"/>
      <c r="HL1" s="286"/>
      <c r="HM1" s="286"/>
      <c r="HN1" s="286"/>
      <c r="HO1" s="286"/>
      <c r="HP1" s="286"/>
      <c r="HQ1" s="286"/>
      <c r="HR1" s="286"/>
      <c r="HS1" s="286"/>
      <c r="HT1" s="286"/>
      <c r="HU1" s="286"/>
      <c r="HV1" s="286"/>
      <c r="HW1" s="286"/>
      <c r="HX1" s="286"/>
      <c r="HY1" s="286"/>
      <c r="HZ1" s="286"/>
      <c r="IA1" s="286"/>
      <c r="IB1" s="286"/>
      <c r="IC1" s="286"/>
    </row>
    <row r="2" spans="1:238" ht="20.25" customHeight="1" thickTop="1" x14ac:dyDescent="0.2">
      <c r="A2" s="12"/>
      <c r="B2" s="12"/>
      <c r="C2" s="12" t="s">
        <v>0</v>
      </c>
      <c r="D2" s="13"/>
      <c r="E2" s="14"/>
      <c r="F2" s="13" t="s">
        <v>1</v>
      </c>
      <c r="G2" s="14"/>
      <c r="H2" s="14"/>
      <c r="I2" s="1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44"/>
      <c r="FS2" s="44"/>
      <c r="FT2" s="44"/>
      <c r="FU2" s="44"/>
      <c r="FV2" s="288" t="s">
        <v>12</v>
      </c>
      <c r="FW2" s="288"/>
      <c r="FX2" s="288"/>
      <c r="FY2" s="288"/>
      <c r="FZ2" s="288"/>
      <c r="GA2" s="288"/>
      <c r="GB2" s="288"/>
      <c r="GC2" s="288"/>
      <c r="GD2" s="288"/>
      <c r="GE2" s="288"/>
      <c r="GF2" s="288"/>
      <c r="GG2" s="288"/>
      <c r="GH2" s="288"/>
      <c r="GI2" s="288"/>
      <c r="GJ2" s="288"/>
      <c r="GK2" s="288"/>
      <c r="GL2" s="288"/>
      <c r="GM2" s="288"/>
      <c r="GN2" s="288"/>
      <c r="GO2" s="288"/>
      <c r="GP2" s="288"/>
      <c r="GQ2" s="288"/>
      <c r="GR2" s="288"/>
      <c r="GS2" s="288"/>
      <c r="GT2" s="288"/>
      <c r="GU2" s="288"/>
      <c r="GV2" s="288"/>
      <c r="GW2" s="288"/>
      <c r="GX2" s="288"/>
      <c r="GY2" s="288"/>
      <c r="GZ2" s="288"/>
      <c r="HA2" s="288"/>
      <c r="HB2" s="288"/>
      <c r="HC2" s="288"/>
      <c r="HD2" s="288"/>
      <c r="HE2" s="288"/>
      <c r="HF2" s="288"/>
      <c r="HG2" s="288"/>
      <c r="HH2" s="288"/>
      <c r="HI2" s="288"/>
      <c r="HJ2" s="288"/>
      <c r="HK2" s="288"/>
      <c r="HL2" s="288"/>
      <c r="HM2" s="288"/>
      <c r="HN2" s="288"/>
      <c r="HO2" s="288"/>
      <c r="HP2" s="288"/>
      <c r="HQ2" s="288"/>
      <c r="HR2" s="288"/>
      <c r="HS2" s="288"/>
      <c r="HT2" s="288"/>
      <c r="HU2" s="288"/>
      <c r="HV2" s="288"/>
      <c r="HW2" s="288"/>
      <c r="HX2" s="288"/>
      <c r="HY2" s="288"/>
      <c r="HZ2" s="288"/>
      <c r="IA2" s="288"/>
      <c r="IB2" s="288"/>
      <c r="IC2" s="288"/>
      <c r="ID2" s="162"/>
    </row>
    <row r="3" spans="1:238" ht="41.25" customHeight="1" x14ac:dyDescent="0.2">
      <c r="A3" s="15" t="s">
        <v>3</v>
      </c>
      <c r="B3" s="15" t="s">
        <v>13</v>
      </c>
      <c r="C3" s="15" t="s">
        <v>4</v>
      </c>
      <c r="D3" s="15" t="s">
        <v>27</v>
      </c>
      <c r="E3" s="15" t="s">
        <v>5</v>
      </c>
      <c r="F3" s="15" t="s">
        <v>29</v>
      </c>
      <c r="G3" s="15" t="s">
        <v>10</v>
      </c>
      <c r="H3" s="16" t="s">
        <v>37</v>
      </c>
      <c r="I3" s="146" t="s">
        <v>26</v>
      </c>
      <c r="J3" s="255" t="s">
        <v>6</v>
      </c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6"/>
      <c r="AN3" s="254" t="s">
        <v>9</v>
      </c>
      <c r="AO3" s="255"/>
      <c r="AP3" s="255"/>
      <c r="AQ3" s="255"/>
      <c r="AR3" s="255"/>
      <c r="AS3" s="255"/>
      <c r="AT3" s="255"/>
      <c r="AU3" s="255"/>
      <c r="AV3" s="255"/>
      <c r="AW3" s="255"/>
      <c r="AX3" s="255"/>
      <c r="AY3" s="255"/>
      <c r="AZ3" s="255"/>
      <c r="BA3" s="255"/>
      <c r="BB3" s="255"/>
      <c r="BC3" s="255"/>
      <c r="BD3" s="255"/>
      <c r="BE3" s="255"/>
      <c r="BF3" s="255"/>
      <c r="BG3" s="255"/>
      <c r="BH3" s="255"/>
      <c r="BI3" s="255"/>
      <c r="BJ3" s="255"/>
      <c r="BK3" s="255"/>
      <c r="BL3" s="255"/>
      <c r="BM3" s="255"/>
      <c r="BN3" s="255"/>
      <c r="BO3" s="255"/>
      <c r="BP3" s="255"/>
      <c r="BQ3" s="256"/>
      <c r="BR3" s="254" t="s">
        <v>41</v>
      </c>
      <c r="BS3" s="255"/>
      <c r="BT3" s="255"/>
      <c r="BU3" s="255"/>
      <c r="BV3" s="255"/>
      <c r="BW3" s="255"/>
      <c r="BX3" s="255"/>
      <c r="BY3" s="255"/>
      <c r="BZ3" s="255"/>
      <c r="CA3" s="255"/>
      <c r="CB3" s="255"/>
      <c r="CC3" s="255"/>
      <c r="CD3" s="255"/>
      <c r="CE3" s="255"/>
      <c r="CF3" s="255"/>
      <c r="CG3" s="255"/>
      <c r="CH3" s="255"/>
      <c r="CI3" s="255"/>
      <c r="CJ3" s="255"/>
      <c r="CK3" s="255"/>
      <c r="CL3" s="255"/>
      <c r="CM3" s="255"/>
      <c r="CN3" s="255"/>
      <c r="CO3" s="255"/>
      <c r="CP3" s="255"/>
      <c r="CQ3" s="255"/>
      <c r="CR3" s="255"/>
      <c r="CS3" s="255"/>
      <c r="CT3" s="255"/>
      <c r="CU3" s="256"/>
      <c r="CV3" s="254" t="s">
        <v>39</v>
      </c>
      <c r="CW3" s="255"/>
      <c r="CX3" s="255"/>
      <c r="CY3" s="255"/>
      <c r="CZ3" s="255"/>
      <c r="DA3" s="255"/>
      <c r="DB3" s="255"/>
      <c r="DC3" s="255"/>
      <c r="DD3" s="255"/>
      <c r="DE3" s="255"/>
      <c r="DF3" s="255"/>
      <c r="DG3" s="255"/>
      <c r="DH3" s="255"/>
      <c r="DI3" s="255"/>
      <c r="DJ3" s="255"/>
      <c r="DK3" s="255"/>
      <c r="DL3" s="255"/>
      <c r="DM3" s="255"/>
      <c r="DN3" s="255"/>
      <c r="DO3" s="255"/>
      <c r="DP3" s="255"/>
      <c r="DQ3" s="255"/>
      <c r="DR3" s="255"/>
      <c r="DS3" s="255"/>
      <c r="DT3" s="255"/>
      <c r="DU3" s="255"/>
      <c r="DV3" s="255"/>
      <c r="DW3" s="255"/>
      <c r="DX3" s="255"/>
      <c r="DY3" s="256"/>
      <c r="DZ3" s="254" t="s">
        <v>44</v>
      </c>
      <c r="EA3" s="255"/>
      <c r="EB3" s="255"/>
      <c r="EC3" s="255"/>
      <c r="ED3" s="255"/>
      <c r="EE3" s="255"/>
      <c r="EF3" s="255"/>
      <c r="EG3" s="255"/>
      <c r="EH3" s="255"/>
      <c r="EI3" s="255"/>
      <c r="EJ3" s="255"/>
      <c r="EK3" s="255"/>
      <c r="EL3" s="255"/>
      <c r="EM3" s="255"/>
      <c r="EN3" s="255"/>
      <c r="EO3" s="255"/>
      <c r="EP3" s="255"/>
      <c r="EQ3" s="255"/>
      <c r="ER3" s="255"/>
      <c r="ES3" s="255"/>
      <c r="ET3" s="255"/>
      <c r="EU3" s="255"/>
      <c r="EV3" s="255"/>
      <c r="EW3" s="255"/>
      <c r="EX3" s="255"/>
      <c r="EY3" s="255"/>
      <c r="EZ3" s="255"/>
      <c r="FA3" s="255"/>
      <c r="FB3" s="255"/>
      <c r="FC3" s="256"/>
      <c r="FD3" s="254" t="s">
        <v>45</v>
      </c>
      <c r="FE3" s="255"/>
      <c r="FF3" s="255"/>
      <c r="FG3" s="255"/>
      <c r="FH3" s="255"/>
      <c r="FI3" s="255"/>
      <c r="FJ3" s="255"/>
      <c r="FK3" s="255"/>
      <c r="FL3" s="255"/>
      <c r="FM3" s="255"/>
      <c r="FN3" s="255"/>
      <c r="FO3" s="255"/>
      <c r="FP3" s="255"/>
      <c r="FQ3" s="255"/>
      <c r="FR3" s="255"/>
      <c r="FS3" s="255"/>
      <c r="FT3" s="255"/>
      <c r="FU3" s="256"/>
      <c r="FV3" s="297" t="s">
        <v>233</v>
      </c>
      <c r="FW3" s="294"/>
      <c r="FX3" s="294"/>
      <c r="FY3" s="294"/>
      <c r="FZ3" s="294"/>
      <c r="GA3" s="294"/>
      <c r="GB3" s="294"/>
      <c r="GC3" s="294"/>
      <c r="GD3" s="294"/>
      <c r="GE3" s="298"/>
      <c r="GF3" s="299" t="s">
        <v>173</v>
      </c>
      <c r="GG3" s="294"/>
      <c r="GH3" s="294"/>
      <c r="GI3" s="294"/>
      <c r="GJ3" s="294"/>
      <c r="GK3" s="294"/>
      <c r="GL3" s="294"/>
      <c r="GM3" s="294"/>
      <c r="GN3" s="294"/>
      <c r="GO3" s="298"/>
      <c r="GP3" s="299" t="s">
        <v>174</v>
      </c>
      <c r="GQ3" s="294"/>
      <c r="GR3" s="294"/>
      <c r="GS3" s="294"/>
      <c r="GT3" s="294"/>
      <c r="GU3" s="294"/>
      <c r="GV3" s="294"/>
      <c r="GW3" s="294"/>
      <c r="GX3" s="294"/>
      <c r="GY3" s="298"/>
      <c r="GZ3" s="299" t="s">
        <v>333</v>
      </c>
      <c r="HA3" s="300"/>
      <c r="HB3" s="294"/>
      <c r="HC3" s="294"/>
      <c r="HD3" s="294"/>
      <c r="HE3" s="294"/>
      <c r="HF3" s="294"/>
      <c r="HG3" s="294"/>
      <c r="HH3" s="294"/>
      <c r="HI3" s="298"/>
      <c r="HJ3" s="299" t="s">
        <v>235</v>
      </c>
      <c r="HK3" s="294"/>
      <c r="HL3" s="294"/>
      <c r="HM3" s="294"/>
      <c r="HN3" s="294"/>
      <c r="HO3" s="294"/>
      <c r="HP3" s="294"/>
      <c r="HQ3" s="294"/>
      <c r="HR3" s="294"/>
      <c r="HS3" s="298"/>
      <c r="HT3" s="299" t="s">
        <v>278</v>
      </c>
      <c r="HU3" s="300"/>
      <c r="HV3" s="294"/>
      <c r="HW3" s="294"/>
      <c r="HX3" s="294"/>
      <c r="HY3" s="294"/>
      <c r="HZ3" s="294"/>
      <c r="IA3" s="294"/>
      <c r="IB3" s="294"/>
      <c r="IC3" s="298"/>
      <c r="ID3" s="180" t="s">
        <v>47</v>
      </c>
    </row>
    <row r="4" spans="1:238" ht="20.25" customHeight="1" x14ac:dyDescent="0.2">
      <c r="A4" s="15"/>
      <c r="B4" s="258"/>
      <c r="C4" s="259"/>
      <c r="D4" s="259"/>
      <c r="E4" s="259"/>
      <c r="F4" s="260"/>
      <c r="G4" s="258"/>
      <c r="H4" s="259"/>
      <c r="I4" s="267"/>
      <c r="J4" s="255" t="s">
        <v>110</v>
      </c>
      <c r="K4" s="255"/>
      <c r="L4" s="255"/>
      <c r="M4" s="255"/>
      <c r="N4" s="256"/>
      <c r="O4" s="254">
        <v>2023</v>
      </c>
      <c r="P4" s="255"/>
      <c r="Q4" s="255"/>
      <c r="R4" s="255"/>
      <c r="S4" s="256"/>
      <c r="T4" s="254">
        <v>2024</v>
      </c>
      <c r="U4" s="255"/>
      <c r="V4" s="255"/>
      <c r="W4" s="255"/>
      <c r="X4" s="256"/>
      <c r="Y4" s="254">
        <v>2025</v>
      </c>
      <c r="Z4" s="255"/>
      <c r="AA4" s="255"/>
      <c r="AB4" s="255"/>
      <c r="AC4" s="256"/>
      <c r="AD4" s="254">
        <v>2026</v>
      </c>
      <c r="AE4" s="255"/>
      <c r="AF4" s="255"/>
      <c r="AG4" s="255"/>
      <c r="AH4" s="256"/>
      <c r="AI4" s="254" t="s">
        <v>53</v>
      </c>
      <c r="AJ4" s="255"/>
      <c r="AK4" s="255"/>
      <c r="AL4" s="255"/>
      <c r="AM4" s="256"/>
      <c r="AN4" s="254" t="s">
        <v>110</v>
      </c>
      <c r="AO4" s="255"/>
      <c r="AP4" s="255"/>
      <c r="AQ4" s="255"/>
      <c r="AR4" s="256"/>
      <c r="AS4" s="254">
        <v>2023</v>
      </c>
      <c r="AT4" s="255"/>
      <c r="AU4" s="255"/>
      <c r="AV4" s="255"/>
      <c r="AW4" s="256"/>
      <c r="AX4" s="254">
        <v>2024</v>
      </c>
      <c r="AY4" s="255"/>
      <c r="AZ4" s="255"/>
      <c r="BA4" s="255"/>
      <c r="BB4" s="256"/>
      <c r="BC4" s="254">
        <v>2025</v>
      </c>
      <c r="BD4" s="255"/>
      <c r="BE4" s="255"/>
      <c r="BF4" s="255"/>
      <c r="BG4" s="256"/>
      <c r="BH4" s="254">
        <v>2026</v>
      </c>
      <c r="BI4" s="255"/>
      <c r="BJ4" s="255"/>
      <c r="BK4" s="255"/>
      <c r="BL4" s="256"/>
      <c r="BM4" s="254" t="s">
        <v>53</v>
      </c>
      <c r="BN4" s="255"/>
      <c r="BO4" s="255"/>
      <c r="BP4" s="255"/>
      <c r="BQ4" s="256"/>
      <c r="BR4" s="254" t="s">
        <v>110</v>
      </c>
      <c r="BS4" s="255"/>
      <c r="BT4" s="255"/>
      <c r="BU4" s="255"/>
      <c r="BV4" s="256"/>
      <c r="BW4" s="254">
        <v>2023</v>
      </c>
      <c r="BX4" s="255"/>
      <c r="BY4" s="255"/>
      <c r="BZ4" s="255"/>
      <c r="CA4" s="256"/>
      <c r="CB4" s="254">
        <v>2024</v>
      </c>
      <c r="CC4" s="255"/>
      <c r="CD4" s="255"/>
      <c r="CE4" s="255"/>
      <c r="CF4" s="256"/>
      <c r="CG4" s="254">
        <v>2025</v>
      </c>
      <c r="CH4" s="255"/>
      <c r="CI4" s="255"/>
      <c r="CJ4" s="255"/>
      <c r="CK4" s="256"/>
      <c r="CL4" s="254">
        <v>2026</v>
      </c>
      <c r="CM4" s="255"/>
      <c r="CN4" s="255"/>
      <c r="CO4" s="255"/>
      <c r="CP4" s="256"/>
      <c r="CQ4" s="254" t="s">
        <v>53</v>
      </c>
      <c r="CR4" s="255"/>
      <c r="CS4" s="255"/>
      <c r="CT4" s="255"/>
      <c r="CU4" s="256"/>
      <c r="CV4" s="254" t="s">
        <v>110</v>
      </c>
      <c r="CW4" s="255"/>
      <c r="CX4" s="255"/>
      <c r="CY4" s="255"/>
      <c r="CZ4" s="256"/>
      <c r="DA4" s="254">
        <v>2023</v>
      </c>
      <c r="DB4" s="255"/>
      <c r="DC4" s="255"/>
      <c r="DD4" s="255"/>
      <c r="DE4" s="256"/>
      <c r="DF4" s="254">
        <v>2024</v>
      </c>
      <c r="DG4" s="255"/>
      <c r="DH4" s="255"/>
      <c r="DI4" s="255"/>
      <c r="DJ4" s="256"/>
      <c r="DK4" s="254">
        <v>2025</v>
      </c>
      <c r="DL4" s="255"/>
      <c r="DM4" s="255"/>
      <c r="DN4" s="255"/>
      <c r="DO4" s="256"/>
      <c r="DP4" s="254">
        <v>2026</v>
      </c>
      <c r="DQ4" s="255"/>
      <c r="DR4" s="255"/>
      <c r="DS4" s="255"/>
      <c r="DT4" s="256"/>
      <c r="DU4" s="254" t="s">
        <v>53</v>
      </c>
      <c r="DV4" s="255"/>
      <c r="DW4" s="255"/>
      <c r="DX4" s="255"/>
      <c r="DY4" s="256"/>
      <c r="DZ4" s="254" t="s">
        <v>110</v>
      </c>
      <c r="EA4" s="255"/>
      <c r="EB4" s="255"/>
      <c r="EC4" s="255"/>
      <c r="ED4" s="256"/>
      <c r="EE4" s="254">
        <v>2023</v>
      </c>
      <c r="EF4" s="255"/>
      <c r="EG4" s="255"/>
      <c r="EH4" s="255"/>
      <c r="EI4" s="256"/>
      <c r="EJ4" s="254">
        <v>2024</v>
      </c>
      <c r="EK4" s="255"/>
      <c r="EL4" s="255"/>
      <c r="EM4" s="255"/>
      <c r="EN4" s="256"/>
      <c r="EO4" s="254">
        <v>2025</v>
      </c>
      <c r="EP4" s="255"/>
      <c r="EQ4" s="255"/>
      <c r="ER4" s="255"/>
      <c r="ES4" s="256"/>
      <c r="ET4" s="254">
        <v>2026</v>
      </c>
      <c r="EU4" s="255"/>
      <c r="EV4" s="255"/>
      <c r="EW4" s="255"/>
      <c r="EX4" s="256"/>
      <c r="EY4" s="254" t="s">
        <v>53</v>
      </c>
      <c r="EZ4" s="255"/>
      <c r="FA4" s="255"/>
      <c r="FB4" s="255"/>
      <c r="FC4" s="256"/>
      <c r="FD4" s="254" t="s">
        <v>110</v>
      </c>
      <c r="FE4" s="255"/>
      <c r="FF4" s="256"/>
      <c r="FG4" s="254">
        <v>2023</v>
      </c>
      <c r="FH4" s="255"/>
      <c r="FI4" s="256"/>
      <c r="FJ4" s="254">
        <v>2024</v>
      </c>
      <c r="FK4" s="255"/>
      <c r="FL4" s="256"/>
      <c r="FM4" s="254">
        <v>2025</v>
      </c>
      <c r="FN4" s="255"/>
      <c r="FO4" s="256"/>
      <c r="FP4" s="254">
        <v>2026</v>
      </c>
      <c r="FQ4" s="255"/>
      <c r="FR4" s="256"/>
      <c r="FS4" s="254" t="s">
        <v>53</v>
      </c>
      <c r="FT4" s="255"/>
      <c r="FU4" s="256"/>
      <c r="FV4" s="293" t="s">
        <v>48</v>
      </c>
      <c r="FW4" s="294"/>
      <c r="FX4" s="294"/>
      <c r="FY4" s="295"/>
      <c r="FZ4" s="21" t="s">
        <v>138</v>
      </c>
      <c r="GA4" s="21" t="s">
        <v>139</v>
      </c>
      <c r="GB4" s="118" t="s">
        <v>168</v>
      </c>
      <c r="GC4" s="21" t="s">
        <v>142</v>
      </c>
      <c r="GD4" s="21" t="s">
        <v>141</v>
      </c>
      <c r="GE4" s="184" t="s">
        <v>49</v>
      </c>
      <c r="GF4" s="296" t="s">
        <v>48</v>
      </c>
      <c r="GG4" s="294"/>
      <c r="GH4" s="294"/>
      <c r="GI4" s="295"/>
      <c r="GJ4" s="21" t="s">
        <v>138</v>
      </c>
      <c r="GK4" s="21" t="s">
        <v>139</v>
      </c>
      <c r="GL4" s="118" t="s">
        <v>168</v>
      </c>
      <c r="GM4" s="21" t="s">
        <v>142</v>
      </c>
      <c r="GN4" s="21" t="s">
        <v>141</v>
      </c>
      <c r="GO4" s="184" t="s">
        <v>49</v>
      </c>
      <c r="GP4" s="296" t="s">
        <v>50</v>
      </c>
      <c r="GQ4" s="294"/>
      <c r="GR4" s="294"/>
      <c r="GS4" s="295"/>
      <c r="GT4" s="21" t="s">
        <v>138</v>
      </c>
      <c r="GU4" s="21" t="s">
        <v>139</v>
      </c>
      <c r="GV4" s="118" t="s">
        <v>168</v>
      </c>
      <c r="GW4" s="21" t="s">
        <v>142</v>
      </c>
      <c r="GX4" s="21" t="s">
        <v>141</v>
      </c>
      <c r="GY4" s="184" t="s">
        <v>49</v>
      </c>
      <c r="GZ4" s="296" t="s">
        <v>48</v>
      </c>
      <c r="HA4" s="294"/>
      <c r="HB4" s="294"/>
      <c r="HC4" s="295"/>
      <c r="HD4" s="21" t="s">
        <v>138</v>
      </c>
      <c r="HE4" s="21" t="s">
        <v>139</v>
      </c>
      <c r="HF4" s="118" t="s">
        <v>168</v>
      </c>
      <c r="HG4" s="21" t="s">
        <v>142</v>
      </c>
      <c r="HH4" s="21" t="s">
        <v>141</v>
      </c>
      <c r="HI4" s="184" t="s">
        <v>49</v>
      </c>
      <c r="HJ4" s="296" t="s">
        <v>48</v>
      </c>
      <c r="HK4" s="294"/>
      <c r="HL4" s="294"/>
      <c r="HM4" s="295"/>
      <c r="HN4" s="21" t="s">
        <v>138</v>
      </c>
      <c r="HO4" s="21" t="s">
        <v>139</v>
      </c>
      <c r="HP4" s="118" t="s">
        <v>168</v>
      </c>
      <c r="HQ4" s="21" t="s">
        <v>142</v>
      </c>
      <c r="HR4" s="21" t="s">
        <v>141</v>
      </c>
      <c r="HS4" s="184" t="s">
        <v>49</v>
      </c>
      <c r="HT4" s="296" t="s">
        <v>48</v>
      </c>
      <c r="HU4" s="294"/>
      <c r="HV4" s="294"/>
      <c r="HW4" s="295"/>
      <c r="HX4" s="21" t="s">
        <v>138</v>
      </c>
      <c r="HY4" s="21" t="s">
        <v>139</v>
      </c>
      <c r="HZ4" s="118" t="s">
        <v>168</v>
      </c>
      <c r="IA4" s="21" t="s">
        <v>142</v>
      </c>
      <c r="IB4" s="21" t="s">
        <v>141</v>
      </c>
      <c r="IC4" s="184" t="s">
        <v>49</v>
      </c>
      <c r="ID4" s="181" t="s">
        <v>105</v>
      </c>
    </row>
    <row r="5" spans="1:238" ht="24" customHeight="1" x14ac:dyDescent="0.2">
      <c r="A5" s="15"/>
      <c r="B5" s="261"/>
      <c r="C5" s="262"/>
      <c r="D5" s="262"/>
      <c r="E5" s="262"/>
      <c r="F5" s="263"/>
      <c r="G5" s="261"/>
      <c r="H5" s="262"/>
      <c r="I5" s="268"/>
      <c r="J5" s="255" t="s">
        <v>48</v>
      </c>
      <c r="K5" s="255"/>
      <c r="L5" s="256"/>
      <c r="M5" s="45" t="s">
        <v>107</v>
      </c>
      <c r="N5" s="45" t="s">
        <v>49</v>
      </c>
      <c r="O5" s="254" t="s">
        <v>48</v>
      </c>
      <c r="P5" s="255"/>
      <c r="Q5" s="256"/>
      <c r="R5" s="45" t="s">
        <v>107</v>
      </c>
      <c r="S5" s="45" t="s">
        <v>49</v>
      </c>
      <c r="T5" s="254" t="s">
        <v>48</v>
      </c>
      <c r="U5" s="255"/>
      <c r="V5" s="256"/>
      <c r="W5" s="45" t="s">
        <v>107</v>
      </c>
      <c r="X5" s="45" t="s">
        <v>49</v>
      </c>
      <c r="Y5" s="254" t="s">
        <v>48</v>
      </c>
      <c r="Z5" s="255"/>
      <c r="AA5" s="256"/>
      <c r="AB5" s="45" t="s">
        <v>107</v>
      </c>
      <c r="AC5" s="45" t="s">
        <v>49</v>
      </c>
      <c r="AD5" s="254" t="s">
        <v>48</v>
      </c>
      <c r="AE5" s="255"/>
      <c r="AF5" s="256"/>
      <c r="AG5" s="45" t="s">
        <v>107</v>
      </c>
      <c r="AH5" s="45" t="s">
        <v>49</v>
      </c>
      <c r="AI5" s="254" t="s">
        <v>48</v>
      </c>
      <c r="AJ5" s="255"/>
      <c r="AK5" s="256"/>
      <c r="AL5" s="45" t="s">
        <v>107</v>
      </c>
      <c r="AM5" s="45" t="s">
        <v>49</v>
      </c>
      <c r="AN5" s="254" t="s">
        <v>48</v>
      </c>
      <c r="AO5" s="255"/>
      <c r="AP5" s="256"/>
      <c r="AQ5" s="45" t="s">
        <v>107</v>
      </c>
      <c r="AR5" s="45" t="s">
        <v>49</v>
      </c>
      <c r="AS5" s="254" t="s">
        <v>48</v>
      </c>
      <c r="AT5" s="255"/>
      <c r="AU5" s="256"/>
      <c r="AV5" s="45" t="s">
        <v>107</v>
      </c>
      <c r="AW5" s="45" t="s">
        <v>49</v>
      </c>
      <c r="AX5" s="254" t="s">
        <v>48</v>
      </c>
      <c r="AY5" s="255"/>
      <c r="AZ5" s="256"/>
      <c r="BA5" s="45" t="s">
        <v>107</v>
      </c>
      <c r="BB5" s="45" t="s">
        <v>49</v>
      </c>
      <c r="BC5" s="254" t="s">
        <v>48</v>
      </c>
      <c r="BD5" s="255"/>
      <c r="BE5" s="256"/>
      <c r="BF5" s="45" t="s">
        <v>107</v>
      </c>
      <c r="BG5" s="45" t="s">
        <v>49</v>
      </c>
      <c r="BH5" s="254" t="s">
        <v>48</v>
      </c>
      <c r="BI5" s="255"/>
      <c r="BJ5" s="256"/>
      <c r="BK5" s="45" t="s">
        <v>107</v>
      </c>
      <c r="BL5" s="45" t="s">
        <v>49</v>
      </c>
      <c r="BM5" s="254" t="s">
        <v>48</v>
      </c>
      <c r="BN5" s="255"/>
      <c r="BO5" s="256"/>
      <c r="BP5" s="45" t="s">
        <v>107</v>
      </c>
      <c r="BQ5" s="45" t="s">
        <v>49</v>
      </c>
      <c r="BR5" s="254" t="s">
        <v>48</v>
      </c>
      <c r="BS5" s="255"/>
      <c r="BT5" s="256"/>
      <c r="BU5" s="45" t="s">
        <v>107</v>
      </c>
      <c r="BV5" s="45" t="s">
        <v>49</v>
      </c>
      <c r="BW5" s="254" t="s">
        <v>48</v>
      </c>
      <c r="BX5" s="255"/>
      <c r="BY5" s="256"/>
      <c r="BZ5" s="45" t="s">
        <v>107</v>
      </c>
      <c r="CA5" s="45" t="s">
        <v>49</v>
      </c>
      <c r="CB5" s="254" t="s">
        <v>48</v>
      </c>
      <c r="CC5" s="255"/>
      <c r="CD5" s="256"/>
      <c r="CE5" s="45" t="s">
        <v>107</v>
      </c>
      <c r="CF5" s="45" t="s">
        <v>49</v>
      </c>
      <c r="CG5" s="254" t="s">
        <v>48</v>
      </c>
      <c r="CH5" s="255"/>
      <c r="CI5" s="256"/>
      <c r="CJ5" s="45" t="s">
        <v>107</v>
      </c>
      <c r="CK5" s="45" t="s">
        <v>49</v>
      </c>
      <c r="CL5" s="254" t="s">
        <v>48</v>
      </c>
      <c r="CM5" s="255"/>
      <c r="CN5" s="256"/>
      <c r="CO5" s="45" t="s">
        <v>107</v>
      </c>
      <c r="CP5" s="45" t="s">
        <v>49</v>
      </c>
      <c r="CQ5" s="254" t="s">
        <v>48</v>
      </c>
      <c r="CR5" s="255"/>
      <c r="CS5" s="256"/>
      <c r="CT5" s="45" t="s">
        <v>107</v>
      </c>
      <c r="CU5" s="45" t="s">
        <v>49</v>
      </c>
      <c r="CV5" s="254" t="s">
        <v>48</v>
      </c>
      <c r="CW5" s="255"/>
      <c r="CX5" s="256"/>
      <c r="CY5" s="45" t="s">
        <v>107</v>
      </c>
      <c r="CZ5" s="45" t="s">
        <v>49</v>
      </c>
      <c r="DA5" s="254" t="s">
        <v>48</v>
      </c>
      <c r="DB5" s="255"/>
      <c r="DC5" s="256"/>
      <c r="DD5" s="45" t="s">
        <v>107</v>
      </c>
      <c r="DE5" s="45" t="s">
        <v>49</v>
      </c>
      <c r="DF5" s="254" t="s">
        <v>48</v>
      </c>
      <c r="DG5" s="255"/>
      <c r="DH5" s="256"/>
      <c r="DI5" s="45" t="s">
        <v>107</v>
      </c>
      <c r="DJ5" s="45" t="s">
        <v>49</v>
      </c>
      <c r="DK5" s="254" t="s">
        <v>48</v>
      </c>
      <c r="DL5" s="255"/>
      <c r="DM5" s="256"/>
      <c r="DN5" s="45" t="s">
        <v>107</v>
      </c>
      <c r="DO5" s="45" t="s">
        <v>49</v>
      </c>
      <c r="DP5" s="254" t="s">
        <v>48</v>
      </c>
      <c r="DQ5" s="255"/>
      <c r="DR5" s="256"/>
      <c r="DS5" s="45" t="s">
        <v>107</v>
      </c>
      <c r="DT5" s="45" t="s">
        <v>49</v>
      </c>
      <c r="DU5" s="254" t="s">
        <v>48</v>
      </c>
      <c r="DV5" s="255"/>
      <c r="DW5" s="256"/>
      <c r="DX5" s="45" t="s">
        <v>107</v>
      </c>
      <c r="DY5" s="45" t="s">
        <v>49</v>
      </c>
      <c r="DZ5" s="254" t="s">
        <v>48</v>
      </c>
      <c r="EA5" s="255"/>
      <c r="EB5" s="256"/>
      <c r="EC5" s="45" t="s">
        <v>107</v>
      </c>
      <c r="ED5" s="45" t="s">
        <v>49</v>
      </c>
      <c r="EE5" s="254" t="s">
        <v>48</v>
      </c>
      <c r="EF5" s="255"/>
      <c r="EG5" s="256"/>
      <c r="EH5" s="45" t="s">
        <v>107</v>
      </c>
      <c r="EI5" s="45" t="s">
        <v>49</v>
      </c>
      <c r="EJ5" s="254" t="s">
        <v>48</v>
      </c>
      <c r="EK5" s="255"/>
      <c r="EL5" s="256"/>
      <c r="EM5" s="45" t="s">
        <v>107</v>
      </c>
      <c r="EN5" s="45" t="s">
        <v>49</v>
      </c>
      <c r="EO5" s="254" t="s">
        <v>48</v>
      </c>
      <c r="EP5" s="255"/>
      <c r="EQ5" s="256"/>
      <c r="ER5" s="45" t="s">
        <v>107</v>
      </c>
      <c r="ES5" s="45" t="s">
        <v>49</v>
      </c>
      <c r="ET5" s="254" t="s">
        <v>48</v>
      </c>
      <c r="EU5" s="255"/>
      <c r="EV5" s="256"/>
      <c r="EW5" s="45" t="s">
        <v>107</v>
      </c>
      <c r="EX5" s="45" t="s">
        <v>49</v>
      </c>
      <c r="EY5" s="254" t="s">
        <v>48</v>
      </c>
      <c r="EZ5" s="255"/>
      <c r="FA5" s="256"/>
      <c r="FB5" s="45" t="s">
        <v>107</v>
      </c>
      <c r="FC5" s="45" t="s">
        <v>49</v>
      </c>
      <c r="FD5" s="45" t="s">
        <v>48</v>
      </c>
      <c r="FE5" s="45" t="s">
        <v>107</v>
      </c>
      <c r="FF5" s="45" t="s">
        <v>49</v>
      </c>
      <c r="FG5" s="45" t="s">
        <v>48</v>
      </c>
      <c r="FH5" s="45" t="s">
        <v>107</v>
      </c>
      <c r="FI5" s="45" t="s">
        <v>49</v>
      </c>
      <c r="FJ5" s="45" t="s">
        <v>48</v>
      </c>
      <c r="FK5" s="45" t="s">
        <v>107</v>
      </c>
      <c r="FL5" s="45" t="s">
        <v>49</v>
      </c>
      <c r="FM5" s="45" t="s">
        <v>48</v>
      </c>
      <c r="FN5" s="45" t="s">
        <v>107</v>
      </c>
      <c r="FO5" s="45" t="s">
        <v>49</v>
      </c>
      <c r="FP5" s="45" t="s">
        <v>48</v>
      </c>
      <c r="FQ5" s="45" t="s">
        <v>107</v>
      </c>
      <c r="FR5" s="45" t="s">
        <v>49</v>
      </c>
      <c r="FS5" s="45" t="s">
        <v>48</v>
      </c>
      <c r="FT5" s="45" t="s">
        <v>107</v>
      </c>
      <c r="FU5" s="45" t="s">
        <v>49</v>
      </c>
      <c r="FV5" s="24" t="s">
        <v>136</v>
      </c>
      <c r="FW5" s="24" t="s">
        <v>56</v>
      </c>
      <c r="FX5" s="25" t="s">
        <v>55</v>
      </c>
      <c r="FY5" s="25" t="s">
        <v>57</v>
      </c>
      <c r="FZ5" s="63" t="s">
        <v>228</v>
      </c>
      <c r="GA5" s="64" t="e">
        <f>#REF!+#REF!+#REF!+#REF!+#REF!+GA7+#REF!+#REF!+#REF!+#REF!+#REF!+#REF!+#REF!+#REF!+#REF!+#REF!+#REF!+#REF!+#REF!+#REF!+#REF!+#REF!+#REF!+#REF!</f>
        <v>#REF!</v>
      </c>
      <c r="GB5" s="64" t="e">
        <f>#REF!+#REF!+#REF!+#REF!+#REF!+GB7+#REF!+#REF!+#REF!+#REF!+#REF!+#REF!+#REF!+#REF!+#REF!+#REF!+#REF!+#REF!+#REF!+#REF!+#REF!+#REF!+#REF!+#REF!</f>
        <v>#REF!</v>
      </c>
      <c r="GC5" s="63" t="s">
        <v>234</v>
      </c>
      <c r="GD5" s="64" t="e">
        <f>#REF!+#REF!+#REF!+#REF!+#REF!+GD7+#REF!+#REF!+#REF!+#REF!+#REF!+#REF!+#REF!+#REF!+#REF!+#REF!+#REF!+#REF!+#REF!+#REF!+#REF!+#REF!+#REF!+#REF!</f>
        <v>#REF!</v>
      </c>
      <c r="GE5" s="185" t="e">
        <f>#REF!+#REF!+#REF!+#REF!+#REF!+GE7+#REF!+#REF!+#REF!+#REF!+#REF!+#REF!+#REF!+#REF!+#REF!+#REF!+#REF!+#REF!+#REF!+#REF!+#REF!+#REF!+#REF!+#REF!</f>
        <v>#REF!</v>
      </c>
      <c r="GF5" s="186" t="s">
        <v>136</v>
      </c>
      <c r="GG5" s="24" t="s">
        <v>56</v>
      </c>
      <c r="GH5" s="25" t="s">
        <v>55</v>
      </c>
      <c r="GI5" s="25" t="s">
        <v>57</v>
      </c>
      <c r="GJ5" s="63" t="s">
        <v>140</v>
      </c>
      <c r="GK5" s="64" t="e">
        <f>#REF!+#REF!+#REF!+#REF!+#REF!+GK7+#REF!+#REF!+#REF!+#REF!+#REF!+#REF!+#REF!+#REF!+#REF!+#REF!+#REF!+#REF!+#REF!+#REF!+#REF!+#REF!+#REF!+#REF!</f>
        <v>#REF!</v>
      </c>
      <c r="GL5" s="64" t="e">
        <f>#REF!+#REF!+#REF!+#REF!+#REF!+GL7+#REF!+#REF!+#REF!+#REF!+#REF!+#REF!+#REF!+#REF!+#REF!+#REF!+#REF!+#REF!+#REF!+#REF!+#REF!+#REF!+#REF!+#REF!</f>
        <v>#REF!</v>
      </c>
      <c r="GM5" s="63" t="s">
        <v>151</v>
      </c>
      <c r="GN5" s="64" t="e">
        <f>#REF!+#REF!+#REF!+#REF!+#REF!+GN7+#REF!+#REF!+#REF!+#REF!+#REF!+#REF!+#REF!+#REF!+#REF!+#REF!+#REF!+#REF!+#REF!+#REF!+#REF!+#REF!+#REF!+#REF!</f>
        <v>#REF!</v>
      </c>
      <c r="GO5" s="185" t="e">
        <f>#REF!+#REF!+#REF!+#REF!+#REF!+GO7+#REF!+#REF!+#REF!+#REF!+#REF!+#REF!+#REF!+#REF!+#REF!+#REF!+#REF!+#REF!+#REF!+#REF!+#REF!+#REF!+#REF!+#REF!</f>
        <v>#REF!</v>
      </c>
      <c r="GP5" s="186" t="s">
        <v>136</v>
      </c>
      <c r="GQ5" s="24" t="s">
        <v>56</v>
      </c>
      <c r="GR5" s="25" t="s">
        <v>55</v>
      </c>
      <c r="GS5" s="25" t="s">
        <v>57</v>
      </c>
      <c r="GT5" s="63" t="s">
        <v>149</v>
      </c>
      <c r="GU5" s="64" t="e">
        <f>#REF!+#REF!+#REF!+#REF!+#REF!+GU7+#REF!+#REF!+#REF!+#REF!+#REF!+#REF!+#REF!+#REF!+#REF!+#REF!+#REF!+#REF!+#REF!+#REF!+#REF!+#REF!+#REF!+#REF!</f>
        <v>#REF!</v>
      </c>
      <c r="GV5" s="64" t="e">
        <f>#REF!+#REF!+#REF!+#REF!+#REF!+GV7+#REF!+#REF!+#REF!+#REF!+#REF!+#REF!+#REF!+#REF!+#REF!+#REF!+#REF!+#REF!+#REF!+#REF!+#REF!+#REF!+#REF!+#REF!</f>
        <v>#REF!</v>
      </c>
      <c r="GW5" s="63" t="s">
        <v>152</v>
      </c>
      <c r="GX5" s="64" t="e">
        <f>#REF!+#REF!+#REF!+#REF!+#REF!+GX7+#REF!+#REF!+#REF!+#REF!+#REF!+#REF!+#REF!+#REF!+#REF!+#REF!+#REF!+#REF!+#REF!+#REF!+#REF!+#REF!+#REF!+#REF!</f>
        <v>#REF!</v>
      </c>
      <c r="GY5" s="185" t="e">
        <f>#REF!+#REF!+#REF!+#REF!+#REF!+GY7+#REF!+#REF!+#REF!+#REF!+#REF!+#REF!+#REF!+#REF!+#REF!+#REF!+#REF!+#REF!+#REF!+#REF!+#REF!+#REF!+#REF!+#REF!</f>
        <v>#REF!</v>
      </c>
      <c r="GZ5" s="186" t="s">
        <v>136</v>
      </c>
      <c r="HA5" s="186" t="s">
        <v>56</v>
      </c>
      <c r="HB5" s="25" t="s">
        <v>55</v>
      </c>
      <c r="HC5" s="25" t="s">
        <v>57</v>
      </c>
      <c r="HD5" s="63" t="s">
        <v>153</v>
      </c>
      <c r="HE5" s="64" t="e">
        <f>#REF!+#REF!+#REF!+#REF!+#REF!+HE7+#REF!+#REF!+#REF!+#REF!+#REF!+#REF!+#REF!+#REF!+#REF!+#REF!+#REF!+#REF!+#REF!+#REF!+#REF!+#REF!+#REF!+#REF!</f>
        <v>#REF!</v>
      </c>
      <c r="HF5" s="64" t="e">
        <f>#REF!+#REF!+#REF!+#REF!+#REF!+HF7+#REF!+#REF!+#REF!+#REF!+#REF!+#REF!+#REF!+#REF!+#REF!+#REF!+#REF!+#REF!+#REF!+#REF!+#REF!+#REF!+#REF!+#REF!</f>
        <v>#REF!</v>
      </c>
      <c r="HG5" s="63" t="s">
        <v>154</v>
      </c>
      <c r="HH5" s="64" t="e">
        <f>#REF!+#REF!+#REF!+#REF!+#REF!+HH7+#REF!+#REF!+#REF!+#REF!+#REF!+#REF!+#REF!+#REF!+#REF!+#REF!+#REF!+#REF!+#REF!+#REF!+#REF!+#REF!+#REF!+#REF!</f>
        <v>#REF!</v>
      </c>
      <c r="HI5" s="185" t="e">
        <f>#REF!+#REF!+#REF!+#REF!+#REF!+HI7+#REF!+#REF!+#REF!+#REF!+#REF!+#REF!+#REF!+#REF!+#REF!+#REF!+#REF!+#REF!+#REF!+#REF!+#REF!+#REF!+#REF!+#REF!</f>
        <v>#REF!</v>
      </c>
      <c r="HJ5" s="186" t="s">
        <v>136</v>
      </c>
      <c r="HK5" s="24" t="s">
        <v>56</v>
      </c>
      <c r="HL5" s="25" t="s">
        <v>55</v>
      </c>
      <c r="HM5" s="25" t="s">
        <v>57</v>
      </c>
      <c r="HN5" s="63" t="s">
        <v>229</v>
      </c>
      <c r="HO5" s="64" t="e">
        <f>#REF!+#REF!+#REF!+#REF!+#REF!+HO7+#REF!+#REF!+#REF!+#REF!+#REF!+#REF!+#REF!+#REF!+#REF!+#REF!+#REF!+#REF!+#REF!+#REF!+#REF!+#REF!+#REF!+#REF!</f>
        <v>#REF!</v>
      </c>
      <c r="HP5" s="64" t="e">
        <f>#REF!+#REF!+#REF!+#REF!+#REF!+HP7+#REF!+#REF!+#REF!+#REF!+#REF!+#REF!+#REF!+#REF!+#REF!+#REF!+#REF!+#REF!+#REF!+#REF!+#REF!+#REF!+#REF!+#REF!</f>
        <v>#REF!</v>
      </c>
      <c r="HQ5" s="63" t="s">
        <v>236</v>
      </c>
      <c r="HR5" s="64" t="e">
        <f>#REF!+#REF!+#REF!+#REF!+#REF!+HR7+#REF!+#REF!+#REF!+#REF!+#REF!+#REF!+#REF!+#REF!+#REF!+#REF!+#REF!+#REF!+#REF!+#REF!+#REF!+#REF!+#REF!+#REF!</f>
        <v>#REF!</v>
      </c>
      <c r="HS5" s="185" t="e">
        <f>#REF!+#REF!+#REF!+#REF!+#REF!+HS7+#REF!+#REF!+#REF!+#REF!+#REF!+#REF!+#REF!+#REF!+#REF!+#REF!+#REF!+#REF!+#REF!+#REF!+#REF!+#REF!+#REF!+#REF!</f>
        <v>#REF!</v>
      </c>
      <c r="HT5" s="186" t="s">
        <v>136</v>
      </c>
      <c r="HU5" s="24" t="s">
        <v>56</v>
      </c>
      <c r="HV5" s="25" t="s">
        <v>55</v>
      </c>
      <c r="HW5" s="25" t="s">
        <v>57</v>
      </c>
      <c r="HX5" s="63" t="s">
        <v>230</v>
      </c>
      <c r="HY5" s="64" t="e">
        <f>#REF!+#REF!+#REF!+#REF!+#REF!+HY7+#REF!+#REF!+#REF!+#REF!+#REF!+#REF!+#REF!+#REF!+#REF!+#REF!+#REF!+#REF!+#REF!+#REF!+#REF!+#REF!+#REF!+#REF!</f>
        <v>#REF!</v>
      </c>
      <c r="HZ5" s="64" t="e">
        <f>#REF!+#REF!+#REF!+#REF!+#REF!+HZ7+#REF!+#REF!+#REF!+#REF!+#REF!+#REF!+#REF!+#REF!+#REF!+#REF!+#REF!+#REF!+#REF!+#REF!+#REF!+#REF!+#REF!+#REF!</f>
        <v>#REF!</v>
      </c>
      <c r="IA5" s="63" t="s">
        <v>231</v>
      </c>
      <c r="IB5" s="64" t="e">
        <f>#REF!+#REF!+#REF!+#REF!+#REF!+IB7+#REF!+#REF!+#REF!+#REF!+#REF!+#REF!+#REF!+#REF!+#REF!+#REF!+#REF!+#REF!+#REF!+#REF!+#REF!+#REF!+#REF!+#REF!</f>
        <v>#REF!</v>
      </c>
      <c r="IC5" s="185" t="e">
        <f>#REF!+#REF!+#REF!+#REF!+#REF!+IC7+#REF!+#REF!+#REF!+#REF!+#REF!+#REF!+#REF!+#REF!+#REF!+#REF!+#REF!+#REF!+#REF!+#REF!+#REF!+#REF!+#REF!+#REF!</f>
        <v>#REF!</v>
      </c>
      <c r="ID5" s="182"/>
    </row>
    <row r="6" spans="1:238" ht="12.75" x14ac:dyDescent="0.2">
      <c r="A6" s="15"/>
      <c r="B6" s="264"/>
      <c r="C6" s="265"/>
      <c r="D6" s="265"/>
      <c r="E6" s="265"/>
      <c r="F6" s="266"/>
      <c r="G6" s="264"/>
      <c r="H6" s="265"/>
      <c r="I6" s="269"/>
      <c r="J6" s="47" t="s">
        <v>56</v>
      </c>
      <c r="K6" s="47" t="s">
        <v>55</v>
      </c>
      <c r="L6" s="47" t="s">
        <v>57</v>
      </c>
      <c r="M6" s="47"/>
      <c r="N6" s="45"/>
      <c r="O6" s="46" t="s">
        <v>56</v>
      </c>
      <c r="P6" s="47" t="s">
        <v>55</v>
      </c>
      <c r="Q6" s="47" t="s">
        <v>57</v>
      </c>
      <c r="R6" s="47"/>
      <c r="S6" s="45"/>
      <c r="T6" s="46" t="s">
        <v>56</v>
      </c>
      <c r="U6" s="47" t="s">
        <v>55</v>
      </c>
      <c r="V6" s="47" t="s">
        <v>57</v>
      </c>
      <c r="W6" s="47"/>
      <c r="X6" s="45"/>
      <c r="Y6" s="46" t="s">
        <v>56</v>
      </c>
      <c r="Z6" s="47" t="s">
        <v>55</v>
      </c>
      <c r="AA6" s="47" t="s">
        <v>57</v>
      </c>
      <c r="AB6" s="47"/>
      <c r="AC6" s="45"/>
      <c r="AD6" s="46" t="s">
        <v>56</v>
      </c>
      <c r="AE6" s="47" t="s">
        <v>55</v>
      </c>
      <c r="AF6" s="47" t="s">
        <v>57</v>
      </c>
      <c r="AG6" s="47"/>
      <c r="AH6" s="45"/>
      <c r="AI6" s="46" t="s">
        <v>56</v>
      </c>
      <c r="AJ6" s="47" t="s">
        <v>55</v>
      </c>
      <c r="AK6" s="47" t="s">
        <v>57</v>
      </c>
      <c r="AL6" s="47"/>
      <c r="AM6" s="45"/>
      <c r="AN6" s="46" t="s">
        <v>56</v>
      </c>
      <c r="AO6" s="47" t="s">
        <v>55</v>
      </c>
      <c r="AP6" s="47" t="s">
        <v>57</v>
      </c>
      <c r="AQ6" s="47"/>
      <c r="AR6" s="45"/>
      <c r="AS6" s="46" t="s">
        <v>56</v>
      </c>
      <c r="AT6" s="47" t="s">
        <v>55</v>
      </c>
      <c r="AU6" s="47" t="s">
        <v>57</v>
      </c>
      <c r="AV6" s="47"/>
      <c r="AW6" s="45"/>
      <c r="AX6" s="46" t="s">
        <v>56</v>
      </c>
      <c r="AY6" s="47" t="s">
        <v>55</v>
      </c>
      <c r="AZ6" s="47" t="s">
        <v>57</v>
      </c>
      <c r="BA6" s="47"/>
      <c r="BB6" s="45"/>
      <c r="BC6" s="46" t="s">
        <v>56</v>
      </c>
      <c r="BD6" s="47" t="s">
        <v>55</v>
      </c>
      <c r="BE6" s="47" t="s">
        <v>57</v>
      </c>
      <c r="BF6" s="47"/>
      <c r="BG6" s="45"/>
      <c r="BH6" s="46" t="s">
        <v>56</v>
      </c>
      <c r="BI6" s="47" t="s">
        <v>55</v>
      </c>
      <c r="BJ6" s="47" t="s">
        <v>57</v>
      </c>
      <c r="BK6" s="47"/>
      <c r="BL6" s="45"/>
      <c r="BM6" s="46" t="s">
        <v>56</v>
      </c>
      <c r="BN6" s="47" t="s">
        <v>55</v>
      </c>
      <c r="BO6" s="47" t="s">
        <v>57</v>
      </c>
      <c r="BP6" s="47"/>
      <c r="BQ6" s="45"/>
      <c r="BR6" s="46" t="s">
        <v>56</v>
      </c>
      <c r="BS6" s="47" t="s">
        <v>55</v>
      </c>
      <c r="BT6" s="47" t="s">
        <v>57</v>
      </c>
      <c r="BU6" s="47"/>
      <c r="BV6" s="45"/>
      <c r="BW6" s="46" t="s">
        <v>56</v>
      </c>
      <c r="BX6" s="47" t="s">
        <v>55</v>
      </c>
      <c r="BY6" s="47" t="s">
        <v>57</v>
      </c>
      <c r="BZ6" s="47"/>
      <c r="CA6" s="45"/>
      <c r="CB6" s="46" t="s">
        <v>56</v>
      </c>
      <c r="CC6" s="47" t="s">
        <v>55</v>
      </c>
      <c r="CD6" s="47" t="s">
        <v>57</v>
      </c>
      <c r="CE6" s="47"/>
      <c r="CF6" s="45"/>
      <c r="CG6" s="46" t="s">
        <v>56</v>
      </c>
      <c r="CH6" s="47" t="s">
        <v>55</v>
      </c>
      <c r="CI6" s="47" t="s">
        <v>57</v>
      </c>
      <c r="CJ6" s="47"/>
      <c r="CK6" s="45"/>
      <c r="CL6" s="46" t="s">
        <v>56</v>
      </c>
      <c r="CM6" s="47" t="s">
        <v>55</v>
      </c>
      <c r="CN6" s="47" t="s">
        <v>57</v>
      </c>
      <c r="CO6" s="47"/>
      <c r="CP6" s="45"/>
      <c r="CQ6" s="46" t="s">
        <v>56</v>
      </c>
      <c r="CR6" s="47" t="s">
        <v>55</v>
      </c>
      <c r="CS6" s="47" t="s">
        <v>57</v>
      </c>
      <c r="CT6" s="47"/>
      <c r="CU6" s="45"/>
      <c r="CV6" s="46" t="s">
        <v>56</v>
      </c>
      <c r="CW6" s="47" t="s">
        <v>55</v>
      </c>
      <c r="CX6" s="47" t="s">
        <v>57</v>
      </c>
      <c r="CY6" s="47"/>
      <c r="CZ6" s="45"/>
      <c r="DA6" s="46" t="s">
        <v>56</v>
      </c>
      <c r="DB6" s="47" t="s">
        <v>55</v>
      </c>
      <c r="DC6" s="47" t="s">
        <v>57</v>
      </c>
      <c r="DD6" s="47"/>
      <c r="DE6" s="45"/>
      <c r="DF6" s="46" t="s">
        <v>56</v>
      </c>
      <c r="DG6" s="47" t="s">
        <v>55</v>
      </c>
      <c r="DH6" s="47" t="s">
        <v>57</v>
      </c>
      <c r="DI6" s="47"/>
      <c r="DJ6" s="45"/>
      <c r="DK6" s="46" t="s">
        <v>56</v>
      </c>
      <c r="DL6" s="47" t="s">
        <v>55</v>
      </c>
      <c r="DM6" s="47" t="s">
        <v>57</v>
      </c>
      <c r="DN6" s="47"/>
      <c r="DO6" s="45"/>
      <c r="DP6" s="46" t="s">
        <v>56</v>
      </c>
      <c r="DQ6" s="47" t="s">
        <v>55</v>
      </c>
      <c r="DR6" s="47" t="s">
        <v>57</v>
      </c>
      <c r="DS6" s="47"/>
      <c r="DT6" s="45"/>
      <c r="DU6" s="46" t="s">
        <v>56</v>
      </c>
      <c r="DV6" s="47" t="s">
        <v>55</v>
      </c>
      <c r="DW6" s="47" t="s">
        <v>57</v>
      </c>
      <c r="DX6" s="47"/>
      <c r="DY6" s="45"/>
      <c r="DZ6" s="46" t="s">
        <v>56</v>
      </c>
      <c r="EA6" s="47" t="s">
        <v>55</v>
      </c>
      <c r="EB6" s="47" t="s">
        <v>57</v>
      </c>
      <c r="EC6" s="47"/>
      <c r="ED6" s="45"/>
      <c r="EE6" s="46" t="s">
        <v>56</v>
      </c>
      <c r="EF6" s="47" t="s">
        <v>55</v>
      </c>
      <c r="EG6" s="47" t="s">
        <v>57</v>
      </c>
      <c r="EH6" s="47"/>
      <c r="EI6" s="45"/>
      <c r="EJ6" s="46" t="s">
        <v>56</v>
      </c>
      <c r="EK6" s="47" t="s">
        <v>55</v>
      </c>
      <c r="EL6" s="47" t="s">
        <v>57</v>
      </c>
      <c r="EM6" s="47"/>
      <c r="EN6" s="45"/>
      <c r="EO6" s="46" t="s">
        <v>56</v>
      </c>
      <c r="EP6" s="47" t="s">
        <v>55</v>
      </c>
      <c r="EQ6" s="47" t="s">
        <v>57</v>
      </c>
      <c r="ER6" s="47"/>
      <c r="ES6" s="45"/>
      <c r="ET6" s="46" t="s">
        <v>56</v>
      </c>
      <c r="EU6" s="47" t="s">
        <v>55</v>
      </c>
      <c r="EV6" s="47" t="s">
        <v>57</v>
      </c>
      <c r="EW6" s="47"/>
      <c r="EX6" s="45"/>
      <c r="EY6" s="46" t="s">
        <v>56</v>
      </c>
      <c r="EZ6" s="47" t="s">
        <v>55</v>
      </c>
      <c r="FA6" s="47" t="s">
        <v>57</v>
      </c>
      <c r="FB6" s="47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24"/>
      <c r="FW6" s="25"/>
      <c r="FX6" s="25"/>
      <c r="FY6" s="25"/>
      <c r="FZ6" s="25"/>
      <c r="GA6" s="25"/>
      <c r="GB6" s="25"/>
      <c r="GC6" s="25"/>
      <c r="GD6" s="25"/>
      <c r="GE6" s="184"/>
      <c r="GF6" s="186"/>
      <c r="GG6" s="25"/>
      <c r="GH6" s="25"/>
      <c r="GI6" s="25"/>
      <c r="GJ6" s="25"/>
      <c r="GK6" s="25"/>
      <c r="GL6" s="25"/>
      <c r="GM6" s="25"/>
      <c r="GN6" s="25"/>
      <c r="GO6" s="184"/>
      <c r="GP6" s="186"/>
      <c r="GQ6" s="25"/>
      <c r="GR6" s="25"/>
      <c r="GS6" s="25"/>
      <c r="GT6" s="25"/>
      <c r="GU6" s="25"/>
      <c r="GV6" s="25"/>
      <c r="GW6" s="25"/>
      <c r="GX6" s="25"/>
      <c r="GY6" s="184"/>
      <c r="GZ6" s="186"/>
      <c r="HA6" s="25"/>
      <c r="HB6" s="25"/>
      <c r="HC6" s="25"/>
      <c r="HD6" s="25"/>
      <c r="HE6" s="25"/>
      <c r="HF6" s="25"/>
      <c r="HG6" s="25"/>
      <c r="HH6" s="25"/>
      <c r="HI6" s="188"/>
      <c r="HJ6" s="189"/>
      <c r="HK6" s="21"/>
      <c r="HL6" s="21"/>
      <c r="HM6" s="21"/>
      <c r="HN6" s="21"/>
      <c r="HO6" s="21"/>
      <c r="HP6" s="21"/>
      <c r="HQ6" s="21"/>
      <c r="HR6" s="21"/>
      <c r="HS6" s="184"/>
      <c r="HT6" s="189"/>
      <c r="HU6" s="21"/>
      <c r="HV6" s="21"/>
      <c r="HW6" s="21"/>
      <c r="HX6" s="21"/>
      <c r="HY6" s="21"/>
      <c r="HZ6" s="21"/>
      <c r="IA6" s="21"/>
      <c r="IB6" s="21"/>
      <c r="IC6" s="184"/>
      <c r="ID6" s="183"/>
    </row>
    <row r="7" spans="1:238" ht="42" customHeight="1" x14ac:dyDescent="0.2">
      <c r="A7" s="1" t="s">
        <v>8</v>
      </c>
      <c r="B7" s="1" t="s">
        <v>15</v>
      </c>
      <c r="C7" s="1"/>
      <c r="D7" s="2"/>
      <c r="E7" s="1">
        <v>1</v>
      </c>
      <c r="F7" s="2" t="s">
        <v>190</v>
      </c>
      <c r="G7" s="35" t="s">
        <v>104</v>
      </c>
      <c r="H7" s="2" t="s">
        <v>191</v>
      </c>
      <c r="I7" s="147"/>
      <c r="J7" s="70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3"/>
      <c r="FW7" s="3"/>
      <c r="FX7" s="3"/>
      <c r="FY7" s="3"/>
      <c r="FZ7" s="35" t="s">
        <v>144</v>
      </c>
      <c r="GA7" s="60">
        <f>GA8+GA16+GA22+GA25+GA28</f>
        <v>12.976000000000003</v>
      </c>
      <c r="GB7" s="60">
        <f>GB8+GB16+GB22+GB25+GB28</f>
        <v>38928000</v>
      </c>
      <c r="GC7" s="35" t="s">
        <v>145</v>
      </c>
      <c r="GD7" s="60">
        <f>GD8+GD16+GD22+GD25+GD28</f>
        <v>12.976000000000003</v>
      </c>
      <c r="GE7" s="60">
        <f>GE8+GE16+GE22+GE25+GE28</f>
        <v>38928000</v>
      </c>
      <c r="GF7" s="172"/>
      <c r="GG7" s="3"/>
      <c r="GH7" s="3"/>
      <c r="GI7" s="3"/>
      <c r="GJ7" s="35" t="s">
        <v>144</v>
      </c>
      <c r="GK7" s="60">
        <f>GK8+GK16+GK28</f>
        <v>0</v>
      </c>
      <c r="GL7" s="60">
        <f>GL8+GL16+GL28</f>
        <v>0</v>
      </c>
      <c r="GM7" s="35" t="s">
        <v>145</v>
      </c>
      <c r="GN7" s="60">
        <f>GN8+GN16+GN28</f>
        <v>0</v>
      </c>
      <c r="GO7" s="156">
        <f>GO8+GO16+GO28</f>
        <v>0</v>
      </c>
      <c r="GP7" s="172"/>
      <c r="GQ7" s="3"/>
      <c r="GR7" s="3"/>
      <c r="GS7" s="3"/>
      <c r="GT7" s="35" t="s">
        <v>114</v>
      </c>
      <c r="GU7" s="60">
        <f>GU8+GU16+GU22+GU25+GU28</f>
        <v>7.55</v>
      </c>
      <c r="GV7" s="60">
        <f>GV8+GV16+GV22+GV25+GV28</f>
        <v>147500000</v>
      </c>
      <c r="GW7" s="35" t="s">
        <v>114</v>
      </c>
      <c r="GX7" s="60">
        <f>GX8+GX16+GX22+GX25+GX28</f>
        <v>7.55</v>
      </c>
      <c r="GY7" s="60">
        <f>GY8+GY16+GY22+GY25+GY28</f>
        <v>147500000</v>
      </c>
      <c r="GZ7" s="172"/>
      <c r="HA7" s="219"/>
      <c r="HB7" s="3"/>
      <c r="HC7" s="3"/>
      <c r="HD7" s="35" t="s">
        <v>114</v>
      </c>
      <c r="HE7" s="60">
        <f>HE8+HE16+HE28</f>
        <v>0</v>
      </c>
      <c r="HF7" s="60">
        <f>HF8+HF16+HF28</f>
        <v>0</v>
      </c>
      <c r="HG7" s="35" t="s">
        <v>114</v>
      </c>
      <c r="HH7" s="60">
        <f>HH8+HH16+HH28</f>
        <v>0</v>
      </c>
      <c r="HI7" s="156">
        <f>HI8+HI16+HI28</f>
        <v>0</v>
      </c>
      <c r="HJ7" s="190"/>
      <c r="HK7" s="3"/>
      <c r="HL7" s="3"/>
      <c r="HM7" s="3"/>
      <c r="HN7" s="35" t="s">
        <v>114</v>
      </c>
      <c r="HO7" s="60">
        <f>HO8+HO16+HO28</f>
        <v>0</v>
      </c>
      <c r="HP7" s="60">
        <f>HP8+HP16+HP28</f>
        <v>0</v>
      </c>
      <c r="HQ7" s="35" t="s">
        <v>114</v>
      </c>
      <c r="HR7" s="60">
        <f>HR8+HR16+HR28</f>
        <v>0</v>
      </c>
      <c r="HS7" s="156">
        <f>HS8+HS16+HS28</f>
        <v>0</v>
      </c>
      <c r="HT7" s="190"/>
      <c r="HU7" s="3"/>
      <c r="HV7" s="3"/>
      <c r="HW7" s="3"/>
      <c r="HX7" s="35" t="s">
        <v>114</v>
      </c>
      <c r="HY7" s="60">
        <f>HY8+HY16+HY28</f>
        <v>0</v>
      </c>
      <c r="HZ7" s="60">
        <f>HZ8+HZ16+HZ28</f>
        <v>0</v>
      </c>
      <c r="IA7" s="35" t="s">
        <v>114</v>
      </c>
      <c r="IB7" s="60">
        <f>IB8+IB16+IB28</f>
        <v>0</v>
      </c>
      <c r="IC7" s="156">
        <f>IC8+IC16+IC28</f>
        <v>0</v>
      </c>
      <c r="ID7" s="192"/>
    </row>
    <row r="8" spans="1:238" ht="15" x14ac:dyDescent="0.2">
      <c r="A8" s="4" t="s">
        <v>8</v>
      </c>
      <c r="B8" s="54" t="s">
        <v>15</v>
      </c>
      <c r="C8" s="54"/>
      <c r="D8" s="55"/>
      <c r="E8" s="96"/>
      <c r="F8" s="122" t="s">
        <v>201</v>
      </c>
      <c r="G8" s="129" t="s">
        <v>104</v>
      </c>
      <c r="H8" s="129" t="s">
        <v>191</v>
      </c>
      <c r="I8" s="148"/>
      <c r="J8" s="9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6"/>
      <c r="FW8" s="56"/>
      <c r="FX8" s="56"/>
      <c r="FY8" s="56"/>
      <c r="FZ8" s="59" t="s">
        <v>113</v>
      </c>
      <c r="GA8" s="58">
        <f>SUM(GA9:GA15)</f>
        <v>9.9992000000000001</v>
      </c>
      <c r="GB8" s="58">
        <f>SUM(GB9:GB15)</f>
        <v>29997600</v>
      </c>
      <c r="GC8" s="59" t="s">
        <v>113</v>
      </c>
      <c r="GD8" s="58">
        <f>SUM(GD9:GD15)</f>
        <v>9.9992000000000001</v>
      </c>
      <c r="GE8" s="169">
        <f>SUM(GE9:GE15)</f>
        <v>29997600</v>
      </c>
      <c r="GF8" s="173"/>
      <c r="GG8" s="56"/>
      <c r="GH8" s="56"/>
      <c r="GI8" s="56"/>
      <c r="GJ8" s="59" t="s">
        <v>113</v>
      </c>
      <c r="GK8" s="58">
        <f>SUM(GK9:GK15)</f>
        <v>0</v>
      </c>
      <c r="GL8" s="58">
        <f>SUM(GL9:GL15)</f>
        <v>0</v>
      </c>
      <c r="GM8" s="59" t="s">
        <v>113</v>
      </c>
      <c r="GN8" s="58">
        <f>SUM(GN9:GN15)</f>
        <v>0</v>
      </c>
      <c r="GO8" s="169">
        <f>SUM(GO9:GO15)</f>
        <v>0</v>
      </c>
      <c r="GP8" s="173"/>
      <c r="GQ8" s="56"/>
      <c r="GR8" s="56"/>
      <c r="GS8" s="56"/>
      <c r="GT8" s="59" t="s">
        <v>113</v>
      </c>
      <c r="GU8" s="58">
        <f>SUM(GU9:GU15)</f>
        <v>1.9</v>
      </c>
      <c r="GV8" s="58">
        <f>SUM(GV9:GV15)</f>
        <v>36500000</v>
      </c>
      <c r="GW8" s="59" t="s">
        <v>113</v>
      </c>
      <c r="GX8" s="58">
        <f>SUM(GX9:GX15)</f>
        <v>1.9</v>
      </c>
      <c r="GY8" s="169">
        <f>SUM(GY9:GY15)</f>
        <v>36500000</v>
      </c>
      <c r="GZ8" s="173"/>
      <c r="HA8" s="220"/>
      <c r="HB8" s="56"/>
      <c r="HC8" s="56"/>
      <c r="HD8" s="59" t="s">
        <v>113</v>
      </c>
      <c r="HE8" s="58">
        <f>SUM(HE9:HE15)</f>
        <v>0</v>
      </c>
      <c r="HF8" s="58">
        <f>SUM(HF9:HF15)</f>
        <v>0</v>
      </c>
      <c r="HG8" s="59" t="s">
        <v>113</v>
      </c>
      <c r="HH8" s="58">
        <f>SUM(HH9:HH15)</f>
        <v>0</v>
      </c>
      <c r="HI8" s="169">
        <f>SUM(HI9:HI15)</f>
        <v>0</v>
      </c>
      <c r="HJ8" s="191"/>
      <c r="HK8" s="56"/>
      <c r="HL8" s="56"/>
      <c r="HM8" s="56"/>
      <c r="HN8" s="59" t="s">
        <v>113</v>
      </c>
      <c r="HO8" s="58">
        <f>SUM(HO9:HO15)</f>
        <v>0</v>
      </c>
      <c r="HP8" s="58">
        <f>SUM(HP9:HP15)</f>
        <v>0</v>
      </c>
      <c r="HQ8" s="59" t="s">
        <v>113</v>
      </c>
      <c r="HR8" s="58">
        <f>SUM(HR9:HR15)</f>
        <v>0</v>
      </c>
      <c r="HS8" s="169">
        <f>SUM(HS9:HS15)</f>
        <v>0</v>
      </c>
      <c r="HT8" s="191"/>
      <c r="HU8" s="56"/>
      <c r="HV8" s="56"/>
      <c r="HW8" s="56"/>
      <c r="HX8" s="59" t="s">
        <v>113</v>
      </c>
      <c r="HY8" s="58">
        <f>SUM(HY9:HY15)</f>
        <v>0</v>
      </c>
      <c r="HZ8" s="58">
        <f>SUM(HZ9:HZ15)</f>
        <v>0</v>
      </c>
      <c r="IA8" s="59" t="s">
        <v>113</v>
      </c>
      <c r="IB8" s="58">
        <f>SUM(IB9:IB15)</f>
        <v>0</v>
      </c>
      <c r="IC8" s="169">
        <f>SUM(IC9:IC15)</f>
        <v>0</v>
      </c>
      <c r="ID8" s="193"/>
    </row>
    <row r="9" spans="1:238" ht="30" x14ac:dyDescent="0.2">
      <c r="A9" s="4"/>
      <c r="B9" s="4" t="s">
        <v>15</v>
      </c>
      <c r="C9" s="131"/>
      <c r="D9" s="8">
        <v>1</v>
      </c>
      <c r="E9" s="97"/>
      <c r="F9" s="75" t="s">
        <v>219</v>
      </c>
      <c r="G9" s="93" t="s">
        <v>104</v>
      </c>
      <c r="H9" s="5" t="s">
        <v>191</v>
      </c>
      <c r="I9" s="149"/>
      <c r="J9" s="9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48" t="s">
        <v>282</v>
      </c>
      <c r="FW9" s="48">
        <v>1401.71</v>
      </c>
      <c r="FX9" s="48">
        <v>1526.7</v>
      </c>
      <c r="FY9" s="48">
        <f>FX9-FW9</f>
        <v>124.99000000000001</v>
      </c>
      <c r="FZ9" s="49">
        <v>8</v>
      </c>
      <c r="GA9" s="206">
        <f t="shared" ref="GA9" si="0">FY9*FZ9/100</f>
        <v>9.9992000000000001</v>
      </c>
      <c r="GB9" s="120">
        <f>GA9*AUXILIAR!$B$50</f>
        <v>29997600</v>
      </c>
      <c r="GC9" s="217">
        <v>100</v>
      </c>
      <c r="GD9" s="206">
        <f>GA9*GC9/100</f>
        <v>9.9992000000000001</v>
      </c>
      <c r="GE9" s="120">
        <f>GD9*AUXILIAR!$B$50</f>
        <v>29997600</v>
      </c>
      <c r="GF9" s="157"/>
      <c r="GG9" s="5"/>
      <c r="GH9" s="5"/>
      <c r="GI9" s="5"/>
      <c r="GJ9" s="5"/>
      <c r="GK9" s="5"/>
      <c r="GL9" s="5"/>
      <c r="GM9" s="5"/>
      <c r="GN9" s="5"/>
      <c r="GO9" s="149"/>
      <c r="GP9" s="48" t="s">
        <v>206</v>
      </c>
      <c r="GQ9" s="48">
        <v>1372.7560000000001</v>
      </c>
      <c r="GR9" s="48">
        <v>1372.7560000000001</v>
      </c>
      <c r="GS9" s="48">
        <v>1</v>
      </c>
      <c r="GT9" s="212">
        <v>25</v>
      </c>
      <c r="GU9" s="49">
        <f t="shared" ref="GU9:GU15" si="1">GS9*GT9/100</f>
        <v>0.25</v>
      </c>
      <c r="GV9" s="108">
        <f>GU9*AUXILIAR!$B$61</f>
        <v>5000000</v>
      </c>
      <c r="GW9" s="217">
        <v>100</v>
      </c>
      <c r="GX9" s="218">
        <f t="shared" ref="GX9:GX15" si="2">GU9*GW9/100</f>
        <v>0.25</v>
      </c>
      <c r="GY9" s="108">
        <f>GX9*AUXILIAR!$B$61</f>
        <v>5000000</v>
      </c>
      <c r="GZ9" s="157"/>
      <c r="HA9" s="98"/>
      <c r="HB9" s="5"/>
      <c r="HC9" s="5"/>
      <c r="HD9" s="5"/>
      <c r="HE9" s="5"/>
      <c r="HF9" s="5"/>
      <c r="HG9" s="5"/>
      <c r="HH9" s="5"/>
      <c r="HI9" s="149"/>
      <c r="HJ9" s="187"/>
      <c r="HK9" s="51"/>
      <c r="HL9" s="51"/>
      <c r="HM9" s="50"/>
      <c r="HN9" s="51"/>
      <c r="HO9" s="50"/>
      <c r="HP9" s="125"/>
      <c r="HQ9" s="5"/>
      <c r="HR9" s="5"/>
      <c r="HS9" s="149"/>
      <c r="HT9" s="157"/>
      <c r="HU9" s="5"/>
      <c r="HV9" s="5"/>
      <c r="HW9" s="5"/>
      <c r="HX9" s="5"/>
      <c r="HY9" s="5"/>
      <c r="HZ9" s="5"/>
      <c r="IA9" s="5"/>
      <c r="IB9" s="5"/>
      <c r="IC9" s="149"/>
      <c r="ID9" s="194"/>
    </row>
    <row r="10" spans="1:238" ht="15" x14ac:dyDescent="0.2">
      <c r="A10" s="4"/>
      <c r="B10" s="4" t="s">
        <v>15</v>
      </c>
      <c r="C10" s="131"/>
      <c r="D10" s="8">
        <v>1</v>
      </c>
      <c r="E10" s="97"/>
      <c r="F10" s="75" t="s">
        <v>219</v>
      </c>
      <c r="G10" s="93" t="s">
        <v>104</v>
      </c>
      <c r="H10" s="5" t="s">
        <v>191</v>
      </c>
      <c r="I10" s="149"/>
      <c r="J10" s="9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149"/>
      <c r="GF10" s="157"/>
      <c r="GG10" s="5"/>
      <c r="GH10" s="5"/>
      <c r="GI10" s="5"/>
      <c r="GJ10" s="5"/>
      <c r="GK10" s="5"/>
      <c r="GL10" s="5"/>
      <c r="GM10" s="5"/>
      <c r="GN10" s="5"/>
      <c r="GO10" s="149"/>
      <c r="GP10" s="48" t="s">
        <v>287</v>
      </c>
      <c r="GQ10" s="48">
        <v>1426</v>
      </c>
      <c r="GR10" s="48">
        <v>1426</v>
      </c>
      <c r="GS10" s="48">
        <v>1</v>
      </c>
      <c r="GT10" s="212">
        <v>25</v>
      </c>
      <c r="GU10" s="49">
        <f t="shared" si="1"/>
        <v>0.25</v>
      </c>
      <c r="GV10" s="108">
        <f>GU10*AUXILIAR!$B$61</f>
        <v>5000000</v>
      </c>
      <c r="GW10" s="217">
        <v>100</v>
      </c>
      <c r="GX10" s="218">
        <f t="shared" si="2"/>
        <v>0.25</v>
      </c>
      <c r="GY10" s="108">
        <f>GX10*AUXILIAR!$B$61</f>
        <v>5000000</v>
      </c>
      <c r="GZ10" s="157"/>
      <c r="HA10" s="98"/>
      <c r="HB10" s="5"/>
      <c r="HC10" s="5"/>
      <c r="HD10" s="5"/>
      <c r="HE10" s="5"/>
      <c r="HF10" s="5"/>
      <c r="HG10" s="5"/>
      <c r="HH10" s="5"/>
      <c r="HI10" s="149"/>
      <c r="HJ10" s="187"/>
      <c r="HK10" s="51"/>
      <c r="HL10" s="51"/>
      <c r="HM10" s="50"/>
      <c r="HN10" s="51"/>
      <c r="HO10" s="50"/>
      <c r="HP10" s="125"/>
      <c r="HQ10" s="5"/>
      <c r="HR10" s="5"/>
      <c r="HS10" s="149"/>
      <c r="HT10" s="157"/>
      <c r="HU10" s="5"/>
      <c r="HV10" s="5"/>
      <c r="HW10" s="5"/>
      <c r="HX10" s="5"/>
      <c r="HY10" s="5"/>
      <c r="HZ10" s="5"/>
      <c r="IA10" s="5"/>
      <c r="IB10" s="5"/>
      <c r="IC10" s="149"/>
      <c r="ID10" s="194"/>
    </row>
    <row r="11" spans="1:238" ht="15" x14ac:dyDescent="0.2">
      <c r="A11" s="4"/>
      <c r="B11" s="4" t="s">
        <v>15</v>
      </c>
      <c r="C11" s="131"/>
      <c r="D11" s="8">
        <v>1</v>
      </c>
      <c r="E11" s="97"/>
      <c r="F11" s="75" t="s">
        <v>219</v>
      </c>
      <c r="G11" s="93" t="s">
        <v>104</v>
      </c>
      <c r="H11" s="5" t="s">
        <v>191</v>
      </c>
      <c r="I11" s="149"/>
      <c r="J11" s="9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149"/>
      <c r="GF11" s="157"/>
      <c r="GG11" s="5"/>
      <c r="GH11" s="5"/>
      <c r="GI11" s="5"/>
      <c r="GJ11" s="5"/>
      <c r="GK11" s="5"/>
      <c r="GL11" s="5"/>
      <c r="GM11" s="5"/>
      <c r="GN11" s="5"/>
      <c r="GO11" s="149"/>
      <c r="GP11" s="48" t="s">
        <v>288</v>
      </c>
      <c r="GQ11" s="48">
        <v>1426</v>
      </c>
      <c r="GR11" s="48">
        <v>1426</v>
      </c>
      <c r="GS11" s="48">
        <v>1</v>
      </c>
      <c r="GT11" s="212">
        <v>25</v>
      </c>
      <c r="GU11" s="49">
        <f t="shared" si="1"/>
        <v>0.25</v>
      </c>
      <c r="GV11" s="108">
        <f>GU11*AUXILIAR!$B$61</f>
        <v>5000000</v>
      </c>
      <c r="GW11" s="217">
        <v>100</v>
      </c>
      <c r="GX11" s="218">
        <f t="shared" si="2"/>
        <v>0.25</v>
      </c>
      <c r="GY11" s="108">
        <f>GX11*AUXILIAR!$B$61</f>
        <v>5000000</v>
      </c>
      <c r="GZ11" s="157"/>
      <c r="HA11" s="98"/>
      <c r="HB11" s="5"/>
      <c r="HC11" s="5"/>
      <c r="HD11" s="5"/>
      <c r="HE11" s="5"/>
      <c r="HF11" s="5"/>
      <c r="HG11" s="5"/>
      <c r="HH11" s="5"/>
      <c r="HI11" s="149"/>
      <c r="HJ11" s="187"/>
      <c r="HK11" s="51"/>
      <c r="HL11" s="51"/>
      <c r="HM11" s="50"/>
      <c r="HN11" s="51"/>
      <c r="HO11" s="50"/>
      <c r="HP11" s="125"/>
      <c r="HQ11" s="5"/>
      <c r="HR11" s="5"/>
      <c r="HS11" s="149"/>
      <c r="HT11" s="157"/>
      <c r="HU11" s="5"/>
      <c r="HV11" s="5"/>
      <c r="HW11" s="5"/>
      <c r="HX11" s="5"/>
      <c r="HY11" s="5"/>
      <c r="HZ11" s="5"/>
      <c r="IA11" s="5"/>
      <c r="IB11" s="5"/>
      <c r="IC11" s="149"/>
      <c r="ID11" s="194"/>
    </row>
    <row r="12" spans="1:238" ht="15" x14ac:dyDescent="0.2">
      <c r="A12" s="4"/>
      <c r="B12" s="4" t="s">
        <v>15</v>
      </c>
      <c r="C12" s="131"/>
      <c r="D12" s="8">
        <v>1</v>
      </c>
      <c r="E12" s="97"/>
      <c r="F12" s="75" t="s">
        <v>219</v>
      </c>
      <c r="G12" s="93" t="s">
        <v>104</v>
      </c>
      <c r="H12" s="5" t="s">
        <v>191</v>
      </c>
      <c r="I12" s="149"/>
      <c r="J12" s="9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149"/>
      <c r="GF12" s="157"/>
      <c r="GG12" s="5"/>
      <c r="GH12" s="5"/>
      <c r="GI12" s="5"/>
      <c r="GJ12" s="5"/>
      <c r="GK12" s="5"/>
      <c r="GL12" s="5"/>
      <c r="GM12" s="5"/>
      <c r="GN12" s="5"/>
      <c r="GO12" s="149"/>
      <c r="GP12" s="48" t="s">
        <v>289</v>
      </c>
      <c r="GQ12" s="48">
        <v>1433</v>
      </c>
      <c r="GR12" s="48">
        <v>1433</v>
      </c>
      <c r="GS12" s="48">
        <v>1</v>
      </c>
      <c r="GT12" s="212">
        <v>50</v>
      </c>
      <c r="GU12" s="49">
        <f t="shared" si="1"/>
        <v>0.5</v>
      </c>
      <c r="GV12" s="108">
        <f>GU12*AUXILIAR!$B$61</f>
        <v>10000000</v>
      </c>
      <c r="GW12" s="217">
        <v>100</v>
      </c>
      <c r="GX12" s="218">
        <f t="shared" si="2"/>
        <v>0.5</v>
      </c>
      <c r="GY12" s="108">
        <f>GX12*AUXILIAR!$B$61</f>
        <v>10000000</v>
      </c>
      <c r="GZ12" s="157"/>
      <c r="HA12" s="98"/>
      <c r="HB12" s="5"/>
      <c r="HC12" s="5"/>
      <c r="HD12" s="5"/>
      <c r="HE12" s="5"/>
      <c r="HF12" s="5"/>
      <c r="HG12" s="5"/>
      <c r="HH12" s="5"/>
      <c r="HI12" s="149"/>
      <c r="HJ12" s="187"/>
      <c r="HK12" s="51"/>
      <c r="HL12" s="51"/>
      <c r="HM12" s="50"/>
      <c r="HN12" s="51"/>
      <c r="HO12" s="50"/>
      <c r="HP12" s="125"/>
      <c r="HQ12" s="5"/>
      <c r="HR12" s="5"/>
      <c r="HS12" s="149"/>
      <c r="HT12" s="157"/>
      <c r="HU12" s="5"/>
      <c r="HV12" s="5"/>
      <c r="HW12" s="5"/>
      <c r="HX12" s="5"/>
      <c r="HY12" s="5"/>
      <c r="HZ12" s="5"/>
      <c r="IA12" s="5"/>
      <c r="IB12" s="5"/>
      <c r="IC12" s="149"/>
      <c r="ID12" s="194"/>
    </row>
    <row r="13" spans="1:238" ht="15" x14ac:dyDescent="0.2">
      <c r="A13" s="4"/>
      <c r="B13" s="4" t="s">
        <v>15</v>
      </c>
      <c r="C13" s="131"/>
      <c r="D13" s="8">
        <v>1</v>
      </c>
      <c r="E13" s="97"/>
      <c r="F13" s="75" t="s">
        <v>219</v>
      </c>
      <c r="G13" s="93" t="s">
        <v>104</v>
      </c>
      <c r="H13" s="5" t="s">
        <v>191</v>
      </c>
      <c r="I13" s="149"/>
      <c r="J13" s="9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149"/>
      <c r="GF13" s="157"/>
      <c r="GG13" s="5"/>
      <c r="GH13" s="5"/>
      <c r="GI13" s="5"/>
      <c r="GJ13" s="5"/>
      <c r="GK13" s="5"/>
      <c r="GL13" s="5"/>
      <c r="GM13" s="5"/>
      <c r="GN13" s="5"/>
      <c r="GO13" s="149"/>
      <c r="GP13" s="48" t="s">
        <v>291</v>
      </c>
      <c r="GQ13" s="48">
        <v>1471</v>
      </c>
      <c r="GR13" s="48">
        <v>1471</v>
      </c>
      <c r="GS13" s="48">
        <v>1</v>
      </c>
      <c r="GT13" s="212">
        <v>15</v>
      </c>
      <c r="GU13" s="49">
        <f t="shared" si="1"/>
        <v>0.15</v>
      </c>
      <c r="GV13" s="108">
        <f>GU13*AUXILIAR!$B$58</f>
        <v>1500000</v>
      </c>
      <c r="GW13" s="217">
        <v>100</v>
      </c>
      <c r="GX13" s="218">
        <f t="shared" si="2"/>
        <v>0.15</v>
      </c>
      <c r="GY13" s="108">
        <f>GX13*AUXILIAR!$B$58</f>
        <v>1500000</v>
      </c>
      <c r="GZ13" s="157"/>
      <c r="HA13" s="98"/>
      <c r="HB13" s="5"/>
      <c r="HC13" s="5"/>
      <c r="HD13" s="5"/>
      <c r="HE13" s="5"/>
      <c r="HF13" s="5"/>
      <c r="HG13" s="5"/>
      <c r="HH13" s="5"/>
      <c r="HI13" s="149"/>
      <c r="HJ13" s="187"/>
      <c r="HK13" s="51"/>
      <c r="HL13" s="51"/>
      <c r="HM13" s="50"/>
      <c r="HN13" s="51"/>
      <c r="HO13" s="50"/>
      <c r="HP13" s="125"/>
      <c r="HQ13" s="5"/>
      <c r="HR13" s="5"/>
      <c r="HS13" s="149"/>
      <c r="HT13" s="157"/>
      <c r="HU13" s="5"/>
      <c r="HV13" s="5"/>
      <c r="HW13" s="5"/>
      <c r="HX13" s="5"/>
      <c r="HY13" s="5"/>
      <c r="HZ13" s="5"/>
      <c r="IA13" s="5"/>
      <c r="IB13" s="5"/>
      <c r="IC13" s="149"/>
      <c r="ID13" s="194"/>
    </row>
    <row r="14" spans="1:238" ht="15" x14ac:dyDescent="0.2">
      <c r="A14" s="4"/>
      <c r="B14" s="4" t="s">
        <v>15</v>
      </c>
      <c r="C14" s="131"/>
      <c r="D14" s="8">
        <v>1</v>
      </c>
      <c r="E14" s="97"/>
      <c r="F14" s="75" t="s">
        <v>219</v>
      </c>
      <c r="G14" s="93" t="s">
        <v>104</v>
      </c>
      <c r="H14" s="5" t="s">
        <v>191</v>
      </c>
      <c r="I14" s="149"/>
      <c r="J14" s="9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149"/>
      <c r="GF14" s="157"/>
      <c r="GG14" s="5"/>
      <c r="GH14" s="5"/>
      <c r="GI14" s="5"/>
      <c r="GJ14" s="5"/>
      <c r="GK14" s="5"/>
      <c r="GL14" s="5"/>
      <c r="GM14" s="5"/>
      <c r="GN14" s="5"/>
      <c r="GO14" s="149"/>
      <c r="GP14" s="48" t="s">
        <v>292</v>
      </c>
      <c r="GQ14" s="48">
        <v>1479</v>
      </c>
      <c r="GR14" s="48">
        <v>1479</v>
      </c>
      <c r="GS14" s="48">
        <v>1</v>
      </c>
      <c r="GT14" s="212">
        <v>25</v>
      </c>
      <c r="GU14" s="49">
        <f t="shared" si="1"/>
        <v>0.25</v>
      </c>
      <c r="GV14" s="108">
        <f>GU14*AUXILIAR!$B$61</f>
        <v>5000000</v>
      </c>
      <c r="GW14" s="217">
        <v>100</v>
      </c>
      <c r="GX14" s="218">
        <f t="shared" si="2"/>
        <v>0.25</v>
      </c>
      <c r="GY14" s="108">
        <f>GX14*AUXILIAR!$B$61</f>
        <v>5000000</v>
      </c>
      <c r="GZ14" s="157"/>
      <c r="HA14" s="98"/>
      <c r="HB14" s="5"/>
      <c r="HC14" s="5"/>
      <c r="HD14" s="5"/>
      <c r="HE14" s="5"/>
      <c r="HF14" s="5"/>
      <c r="HG14" s="5"/>
      <c r="HH14" s="5"/>
      <c r="HI14" s="149"/>
      <c r="HJ14" s="187"/>
      <c r="HK14" s="51"/>
      <c r="HL14" s="51"/>
      <c r="HM14" s="50"/>
      <c r="HN14" s="51"/>
      <c r="HO14" s="50"/>
      <c r="HP14" s="125"/>
      <c r="HQ14" s="5"/>
      <c r="HR14" s="5"/>
      <c r="HS14" s="149"/>
      <c r="HT14" s="157"/>
      <c r="HU14" s="5"/>
      <c r="HV14" s="5"/>
      <c r="HW14" s="5"/>
      <c r="HX14" s="5"/>
      <c r="HY14" s="5"/>
      <c r="HZ14" s="5"/>
      <c r="IA14" s="5"/>
      <c r="IB14" s="5"/>
      <c r="IC14" s="149"/>
      <c r="ID14" s="194"/>
    </row>
    <row r="15" spans="1:238" ht="15" x14ac:dyDescent="0.2">
      <c r="A15" s="4"/>
      <c r="B15" s="4" t="s">
        <v>15</v>
      </c>
      <c r="C15" s="131"/>
      <c r="D15" s="8">
        <v>1</v>
      </c>
      <c r="E15" s="97"/>
      <c r="F15" s="75" t="s">
        <v>219</v>
      </c>
      <c r="G15" s="93" t="s">
        <v>104</v>
      </c>
      <c r="H15" s="5" t="s">
        <v>191</v>
      </c>
      <c r="I15" s="149"/>
      <c r="J15" s="9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149"/>
      <c r="GF15" s="157"/>
      <c r="GG15" s="5"/>
      <c r="GH15" s="5"/>
      <c r="GI15" s="5"/>
      <c r="GJ15" s="5"/>
      <c r="GK15" s="5"/>
      <c r="GL15" s="5"/>
      <c r="GM15" s="5"/>
      <c r="GN15" s="5"/>
      <c r="GO15" s="149"/>
      <c r="GP15" s="48" t="s">
        <v>294</v>
      </c>
      <c r="GQ15" s="48">
        <v>1490</v>
      </c>
      <c r="GR15" s="48">
        <v>1490</v>
      </c>
      <c r="GS15" s="48">
        <v>1</v>
      </c>
      <c r="GT15" s="212">
        <v>25</v>
      </c>
      <c r="GU15" s="49">
        <f t="shared" si="1"/>
        <v>0.25</v>
      </c>
      <c r="GV15" s="108">
        <f>GU15*AUXILIAR!$B$61</f>
        <v>5000000</v>
      </c>
      <c r="GW15" s="217">
        <v>100</v>
      </c>
      <c r="GX15" s="218">
        <f t="shared" si="2"/>
        <v>0.25</v>
      </c>
      <c r="GY15" s="108">
        <f>GX15*AUXILIAR!$B$61</f>
        <v>5000000</v>
      </c>
      <c r="GZ15" s="157"/>
      <c r="HA15" s="98"/>
      <c r="HB15" s="5"/>
      <c r="HC15" s="5"/>
      <c r="HD15" s="5"/>
      <c r="HE15" s="5"/>
      <c r="HF15" s="5"/>
      <c r="HG15" s="5"/>
      <c r="HH15" s="5"/>
      <c r="HI15" s="149"/>
      <c r="HJ15" s="187"/>
      <c r="HK15" s="51"/>
      <c r="HL15" s="51"/>
      <c r="HM15" s="50"/>
      <c r="HN15" s="51"/>
      <c r="HO15" s="50"/>
      <c r="HP15" s="125"/>
      <c r="HQ15" s="5"/>
      <c r="HR15" s="5"/>
      <c r="HS15" s="149"/>
      <c r="HT15" s="157"/>
      <c r="HU15" s="5"/>
      <c r="HV15" s="5"/>
      <c r="HW15" s="5"/>
      <c r="HX15" s="5"/>
      <c r="HY15" s="5"/>
      <c r="HZ15" s="5"/>
      <c r="IA15" s="5"/>
      <c r="IB15" s="5"/>
      <c r="IC15" s="149"/>
      <c r="ID15" s="194"/>
    </row>
    <row r="16" spans="1:238" ht="15" x14ac:dyDescent="0.2">
      <c r="A16" s="4"/>
      <c r="B16" s="54" t="s">
        <v>15</v>
      </c>
      <c r="C16" s="54"/>
      <c r="D16" s="55"/>
      <c r="E16" s="96"/>
      <c r="F16" s="122" t="s">
        <v>202</v>
      </c>
      <c r="G16" s="129" t="s">
        <v>104</v>
      </c>
      <c r="H16" s="129" t="s">
        <v>191</v>
      </c>
      <c r="I16" s="148"/>
      <c r="J16" s="9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6"/>
      <c r="FW16" s="56"/>
      <c r="FX16" s="56"/>
      <c r="FY16" s="56"/>
      <c r="FZ16" s="59" t="s">
        <v>113</v>
      </c>
      <c r="GA16" s="58">
        <f>SUM(GA17:GA21)</f>
        <v>1.1940000000000008</v>
      </c>
      <c r="GB16" s="58">
        <f>SUM(GB17:GB21)</f>
        <v>3582000.0000000023</v>
      </c>
      <c r="GC16" s="59" t="s">
        <v>113</v>
      </c>
      <c r="GD16" s="58">
        <f>SUM(GD17:GD21)</f>
        <v>1.1940000000000008</v>
      </c>
      <c r="GE16" s="169">
        <f>SUM(GE17:GE21)</f>
        <v>3582000.0000000023</v>
      </c>
      <c r="GF16" s="173"/>
      <c r="GG16" s="56"/>
      <c r="GH16" s="56"/>
      <c r="GI16" s="56"/>
      <c r="GJ16" s="59" t="s">
        <v>113</v>
      </c>
      <c r="GK16" s="58">
        <f>SUM(GK17:GK21)</f>
        <v>0</v>
      </c>
      <c r="GL16" s="58">
        <f>SUM(GL17:GL21)</f>
        <v>0</v>
      </c>
      <c r="GM16" s="59" t="s">
        <v>113</v>
      </c>
      <c r="GN16" s="58">
        <f>SUM(GN17:GN21)</f>
        <v>0</v>
      </c>
      <c r="GO16" s="169">
        <f>SUM(GO17:GO21)</f>
        <v>0</v>
      </c>
      <c r="GP16" s="173"/>
      <c r="GQ16" s="56"/>
      <c r="GR16" s="56"/>
      <c r="GS16" s="56"/>
      <c r="GT16" s="59" t="s">
        <v>113</v>
      </c>
      <c r="GU16" s="58">
        <f>SUM(GU17:GU21)</f>
        <v>2.5999999999999996</v>
      </c>
      <c r="GV16" s="58">
        <f>SUM(GV17:GV21)</f>
        <v>52000000</v>
      </c>
      <c r="GW16" s="59" t="s">
        <v>113</v>
      </c>
      <c r="GX16" s="58">
        <f>SUM(GX17:GX21)</f>
        <v>2.5999999999999996</v>
      </c>
      <c r="GY16" s="169">
        <f>SUM(GY17:GY21)</f>
        <v>52000000</v>
      </c>
      <c r="GZ16" s="173"/>
      <c r="HA16" s="220"/>
      <c r="HB16" s="56"/>
      <c r="HC16" s="56"/>
      <c r="HD16" s="59" t="s">
        <v>113</v>
      </c>
      <c r="HE16" s="58">
        <f>SUM(HE17:HE21)</f>
        <v>0</v>
      </c>
      <c r="HF16" s="58">
        <f>SUM(HF17:HF21)</f>
        <v>0</v>
      </c>
      <c r="HG16" s="59" t="s">
        <v>113</v>
      </c>
      <c r="HH16" s="58">
        <f>SUM(HH17:HH21)</f>
        <v>0</v>
      </c>
      <c r="HI16" s="169">
        <f>SUM(HI17:HI21)</f>
        <v>0</v>
      </c>
      <c r="HJ16" s="191"/>
      <c r="HK16" s="56"/>
      <c r="HL16" s="56"/>
      <c r="HM16" s="56"/>
      <c r="HN16" s="59" t="s">
        <v>113</v>
      </c>
      <c r="HO16" s="58">
        <f>SUM(HO17:HO21)</f>
        <v>0</v>
      </c>
      <c r="HP16" s="58">
        <f>SUM(HP17:HP21)</f>
        <v>0</v>
      </c>
      <c r="HQ16" s="59" t="s">
        <v>113</v>
      </c>
      <c r="HR16" s="58">
        <f>SUM(HR17:HR21)</f>
        <v>0</v>
      </c>
      <c r="HS16" s="169">
        <f>SUM(HS17:HS21)</f>
        <v>0</v>
      </c>
      <c r="HT16" s="191"/>
      <c r="HU16" s="56"/>
      <c r="HV16" s="56"/>
      <c r="HW16" s="56"/>
      <c r="HX16" s="59" t="s">
        <v>113</v>
      </c>
      <c r="HY16" s="58">
        <f>SUM(HY17:HY21)</f>
        <v>0</v>
      </c>
      <c r="HZ16" s="58">
        <f>SUM(HZ17:HZ21)</f>
        <v>0</v>
      </c>
      <c r="IA16" s="59" t="s">
        <v>113</v>
      </c>
      <c r="IB16" s="58">
        <f>SUM(IB17:IB21)</f>
        <v>0</v>
      </c>
      <c r="IC16" s="169">
        <f>SUM(IC17:IC21)</f>
        <v>0</v>
      </c>
      <c r="ID16" s="193"/>
    </row>
    <row r="17" spans="1:238" ht="30" x14ac:dyDescent="0.2">
      <c r="A17" s="4"/>
      <c r="B17" s="4" t="s">
        <v>15</v>
      </c>
      <c r="C17" s="131"/>
      <c r="D17" s="8">
        <v>1</v>
      </c>
      <c r="E17" s="97"/>
      <c r="F17" s="75" t="s">
        <v>219</v>
      </c>
      <c r="G17" s="93" t="s">
        <v>104</v>
      </c>
      <c r="H17" s="5" t="s">
        <v>191</v>
      </c>
      <c r="I17" s="149"/>
      <c r="J17" s="9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48" t="s">
        <v>283</v>
      </c>
      <c r="FW17" s="48">
        <v>1283.31</v>
      </c>
      <c r="FX17" s="48">
        <v>1402.71</v>
      </c>
      <c r="FY17" s="48">
        <f>FX17-FW17</f>
        <v>119.40000000000009</v>
      </c>
      <c r="FZ17" s="49">
        <v>1</v>
      </c>
      <c r="GA17" s="206">
        <f t="shared" ref="GA17" si="3">FY17*FZ17/100</f>
        <v>1.1940000000000008</v>
      </c>
      <c r="GB17" s="120">
        <f>GA17*AUXILIAR!$B$50</f>
        <v>3582000.0000000023</v>
      </c>
      <c r="GC17" s="217">
        <v>100</v>
      </c>
      <c r="GD17" s="206">
        <f>GA17*GC17/100</f>
        <v>1.1940000000000008</v>
      </c>
      <c r="GE17" s="120">
        <f>GD17*AUXILIAR!$B$50</f>
        <v>3582000.0000000023</v>
      </c>
      <c r="GF17" s="157"/>
      <c r="GG17" s="5"/>
      <c r="GH17" s="5"/>
      <c r="GI17" s="5"/>
      <c r="GJ17" s="5"/>
      <c r="GK17" s="5"/>
      <c r="GL17" s="5"/>
      <c r="GM17" s="5"/>
      <c r="GN17" s="5"/>
      <c r="GO17" s="149"/>
      <c r="GP17" s="48" t="s">
        <v>295</v>
      </c>
      <c r="GQ17" s="48">
        <v>1259</v>
      </c>
      <c r="GR17" s="48">
        <v>1259</v>
      </c>
      <c r="GS17" s="48">
        <v>1</v>
      </c>
      <c r="GT17" s="212">
        <v>30</v>
      </c>
      <c r="GU17" s="49">
        <f t="shared" ref="GU17:GU21" si="4">GS17*GT17/100</f>
        <v>0.3</v>
      </c>
      <c r="GV17" s="108">
        <f>GU17*AUXILIAR!$B$61</f>
        <v>6000000</v>
      </c>
      <c r="GW17" s="217">
        <v>100</v>
      </c>
      <c r="GX17" s="218">
        <f t="shared" ref="GX17:GX21" si="5">GU17*GW17/100</f>
        <v>0.3</v>
      </c>
      <c r="GY17" s="108">
        <f>GX17*AUXILIAR!$B$61</f>
        <v>6000000</v>
      </c>
      <c r="GZ17" s="157"/>
      <c r="HA17" s="98"/>
      <c r="HB17" s="5"/>
      <c r="HC17" s="5"/>
      <c r="HD17" s="5"/>
      <c r="HE17" s="5"/>
      <c r="HF17" s="5"/>
      <c r="HG17" s="5"/>
      <c r="HH17" s="5"/>
      <c r="HI17" s="149"/>
      <c r="HJ17" s="157"/>
      <c r="HK17" s="5"/>
      <c r="HL17" s="5"/>
      <c r="HM17" s="5"/>
      <c r="HN17" s="5"/>
      <c r="HO17" s="5"/>
      <c r="HP17" s="5"/>
      <c r="HQ17" s="5"/>
      <c r="HR17" s="5"/>
      <c r="HS17" s="149"/>
      <c r="HT17" s="157"/>
      <c r="HU17" s="5"/>
      <c r="HV17" s="5"/>
      <c r="HW17" s="5"/>
      <c r="HX17" s="5"/>
      <c r="HY17" s="5"/>
      <c r="HZ17" s="5"/>
      <c r="IA17" s="5"/>
      <c r="IB17" s="5"/>
      <c r="IC17" s="149"/>
      <c r="ID17" s="194"/>
    </row>
    <row r="18" spans="1:238" ht="15" x14ac:dyDescent="0.2">
      <c r="A18" s="4"/>
      <c r="B18" s="4" t="s">
        <v>15</v>
      </c>
      <c r="C18" s="131"/>
      <c r="D18" s="8">
        <v>1</v>
      </c>
      <c r="E18" s="97"/>
      <c r="F18" s="75" t="s">
        <v>219</v>
      </c>
      <c r="G18" s="93" t="s">
        <v>104</v>
      </c>
      <c r="H18" s="5" t="s">
        <v>191</v>
      </c>
      <c r="I18" s="149"/>
      <c r="J18" s="9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1"/>
      <c r="FW18" s="51"/>
      <c r="FX18" s="51"/>
      <c r="FY18" s="51"/>
      <c r="FZ18" s="50"/>
      <c r="GA18" s="207"/>
      <c r="GB18" s="208"/>
      <c r="GC18" s="221"/>
      <c r="GD18" s="207"/>
      <c r="GE18" s="222"/>
      <c r="GF18" s="157"/>
      <c r="GG18" s="5"/>
      <c r="GH18" s="5"/>
      <c r="GI18" s="5"/>
      <c r="GJ18" s="5"/>
      <c r="GK18" s="5"/>
      <c r="GL18" s="5"/>
      <c r="GM18" s="5"/>
      <c r="GN18" s="5"/>
      <c r="GO18" s="149"/>
      <c r="GP18" s="48" t="s">
        <v>296</v>
      </c>
      <c r="GQ18" s="48">
        <v>1268</v>
      </c>
      <c r="GR18" s="48">
        <v>1268</v>
      </c>
      <c r="GS18" s="48">
        <v>1</v>
      </c>
      <c r="GT18" s="212">
        <v>30</v>
      </c>
      <c r="GU18" s="49">
        <f t="shared" si="4"/>
        <v>0.3</v>
      </c>
      <c r="GV18" s="108">
        <f>GU18*AUXILIAR!$B$61</f>
        <v>6000000</v>
      </c>
      <c r="GW18" s="217">
        <v>100</v>
      </c>
      <c r="GX18" s="218">
        <f t="shared" si="5"/>
        <v>0.3</v>
      </c>
      <c r="GY18" s="108">
        <f>GX18*AUXILIAR!$B$61</f>
        <v>6000000</v>
      </c>
      <c r="GZ18" s="157"/>
      <c r="HA18" s="98"/>
      <c r="HB18" s="5"/>
      <c r="HC18" s="5"/>
      <c r="HD18" s="5"/>
      <c r="HE18" s="5"/>
      <c r="HF18" s="5"/>
      <c r="HG18" s="5"/>
      <c r="HH18" s="5"/>
      <c r="HI18" s="149"/>
      <c r="HJ18" s="157"/>
      <c r="HK18" s="5"/>
      <c r="HL18" s="5"/>
      <c r="HM18" s="5"/>
      <c r="HN18" s="5"/>
      <c r="HO18" s="5"/>
      <c r="HP18" s="5"/>
      <c r="HQ18" s="5"/>
      <c r="HR18" s="5"/>
      <c r="HS18" s="149"/>
      <c r="HT18" s="157"/>
      <c r="HU18" s="5"/>
      <c r="HV18" s="5"/>
      <c r="HW18" s="5"/>
      <c r="HX18" s="5"/>
      <c r="HY18" s="5"/>
      <c r="HZ18" s="5"/>
      <c r="IA18" s="5"/>
      <c r="IB18" s="5"/>
      <c r="IC18" s="149"/>
      <c r="ID18" s="194"/>
    </row>
    <row r="19" spans="1:238" ht="15" x14ac:dyDescent="0.2">
      <c r="A19" s="4"/>
      <c r="B19" s="4" t="s">
        <v>15</v>
      </c>
      <c r="C19" s="131"/>
      <c r="D19" s="8">
        <v>1</v>
      </c>
      <c r="E19" s="97"/>
      <c r="F19" s="75" t="s">
        <v>219</v>
      </c>
      <c r="G19" s="93" t="s">
        <v>104</v>
      </c>
      <c r="H19" s="5" t="s">
        <v>191</v>
      </c>
      <c r="I19" s="149"/>
      <c r="J19" s="9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1"/>
      <c r="FW19" s="51"/>
      <c r="FX19" s="51"/>
      <c r="FY19" s="51"/>
      <c r="FZ19" s="50"/>
      <c r="GA19" s="207"/>
      <c r="GB19" s="208"/>
      <c r="GC19" s="221"/>
      <c r="GD19" s="207"/>
      <c r="GE19" s="222"/>
      <c r="GF19" s="157"/>
      <c r="GG19" s="5"/>
      <c r="GH19" s="5"/>
      <c r="GI19" s="5"/>
      <c r="GJ19" s="5"/>
      <c r="GK19" s="5"/>
      <c r="GL19" s="5"/>
      <c r="GM19" s="5"/>
      <c r="GN19" s="5"/>
      <c r="GO19" s="149"/>
      <c r="GP19" s="48" t="s">
        <v>299</v>
      </c>
      <c r="GQ19" s="48">
        <v>1311</v>
      </c>
      <c r="GR19" s="48">
        <v>1311</v>
      </c>
      <c r="GS19" s="48">
        <v>1</v>
      </c>
      <c r="GT19" s="212">
        <v>90</v>
      </c>
      <c r="GU19" s="49">
        <f t="shared" si="4"/>
        <v>0.9</v>
      </c>
      <c r="GV19" s="108">
        <f>GU19*AUXILIAR!$B$57</f>
        <v>18000000</v>
      </c>
      <c r="GW19" s="217">
        <v>100</v>
      </c>
      <c r="GX19" s="218">
        <f t="shared" si="5"/>
        <v>0.9</v>
      </c>
      <c r="GY19" s="108">
        <f>GX19*AUXILIAR!$B$57</f>
        <v>18000000</v>
      </c>
      <c r="GZ19" s="157"/>
      <c r="HA19" s="98"/>
      <c r="HB19" s="5"/>
      <c r="HC19" s="5"/>
      <c r="HD19" s="5"/>
      <c r="HE19" s="5"/>
      <c r="HF19" s="5"/>
      <c r="HG19" s="5"/>
      <c r="HH19" s="5"/>
      <c r="HI19" s="149"/>
      <c r="HJ19" s="157"/>
      <c r="HK19" s="5"/>
      <c r="HL19" s="5"/>
      <c r="HM19" s="5"/>
      <c r="HN19" s="5"/>
      <c r="HO19" s="5"/>
      <c r="HP19" s="5"/>
      <c r="HQ19" s="5"/>
      <c r="HR19" s="5"/>
      <c r="HS19" s="149"/>
      <c r="HT19" s="157"/>
      <c r="HU19" s="5"/>
      <c r="HV19" s="5"/>
      <c r="HW19" s="5"/>
      <c r="HX19" s="5"/>
      <c r="HY19" s="5"/>
      <c r="HZ19" s="5"/>
      <c r="IA19" s="5"/>
      <c r="IB19" s="5"/>
      <c r="IC19" s="149"/>
      <c r="ID19" s="194"/>
    </row>
    <row r="20" spans="1:238" ht="15" x14ac:dyDescent="0.2">
      <c r="A20" s="4"/>
      <c r="B20" s="4" t="s">
        <v>15</v>
      </c>
      <c r="C20" s="131"/>
      <c r="D20" s="8">
        <v>1</v>
      </c>
      <c r="E20" s="97"/>
      <c r="F20" s="75" t="s">
        <v>219</v>
      </c>
      <c r="G20" s="93" t="s">
        <v>104</v>
      </c>
      <c r="H20" s="5" t="s">
        <v>191</v>
      </c>
      <c r="I20" s="149"/>
      <c r="J20" s="9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1"/>
      <c r="FW20" s="51"/>
      <c r="FX20" s="51"/>
      <c r="FY20" s="51"/>
      <c r="FZ20" s="50"/>
      <c r="GA20" s="207"/>
      <c r="GB20" s="208"/>
      <c r="GC20" s="221"/>
      <c r="GD20" s="207"/>
      <c r="GE20" s="222"/>
      <c r="GF20" s="157"/>
      <c r="GG20" s="5"/>
      <c r="GH20" s="5"/>
      <c r="GI20" s="5"/>
      <c r="GJ20" s="5"/>
      <c r="GK20" s="5"/>
      <c r="GL20" s="5"/>
      <c r="GM20" s="5"/>
      <c r="GN20" s="5"/>
      <c r="GO20" s="149"/>
      <c r="GP20" s="48" t="s">
        <v>300</v>
      </c>
      <c r="GQ20" s="48">
        <v>1338</v>
      </c>
      <c r="GR20" s="48">
        <v>1338</v>
      </c>
      <c r="GS20" s="48">
        <v>1</v>
      </c>
      <c r="GT20" s="212">
        <v>80</v>
      </c>
      <c r="GU20" s="49">
        <f t="shared" si="4"/>
        <v>0.8</v>
      </c>
      <c r="GV20" s="108">
        <f>GU20*AUXILIAR!$B$61</f>
        <v>16000000</v>
      </c>
      <c r="GW20" s="217">
        <v>100</v>
      </c>
      <c r="GX20" s="218">
        <f t="shared" si="5"/>
        <v>0.8</v>
      </c>
      <c r="GY20" s="108">
        <f>GX20*AUXILIAR!$B$61</f>
        <v>16000000</v>
      </c>
      <c r="GZ20" s="157"/>
      <c r="HA20" s="98"/>
      <c r="HB20" s="5"/>
      <c r="HC20" s="5"/>
      <c r="HD20" s="5"/>
      <c r="HE20" s="5"/>
      <c r="HF20" s="5"/>
      <c r="HG20" s="5"/>
      <c r="HH20" s="5"/>
      <c r="HI20" s="149"/>
      <c r="HJ20" s="157"/>
      <c r="HK20" s="5"/>
      <c r="HL20" s="5"/>
      <c r="HM20" s="5"/>
      <c r="HN20" s="5"/>
      <c r="HO20" s="5"/>
      <c r="HP20" s="5"/>
      <c r="HQ20" s="5"/>
      <c r="HR20" s="5"/>
      <c r="HS20" s="149"/>
      <c r="HT20" s="157"/>
      <c r="HU20" s="5"/>
      <c r="HV20" s="5"/>
      <c r="HW20" s="5"/>
      <c r="HX20" s="5"/>
      <c r="HY20" s="5"/>
      <c r="HZ20" s="5"/>
      <c r="IA20" s="5"/>
      <c r="IB20" s="5"/>
      <c r="IC20" s="149"/>
      <c r="ID20" s="194"/>
    </row>
    <row r="21" spans="1:238" ht="15" x14ac:dyDescent="0.2">
      <c r="A21" s="4"/>
      <c r="B21" s="4" t="s">
        <v>15</v>
      </c>
      <c r="C21" s="131"/>
      <c r="D21" s="8">
        <v>1</v>
      </c>
      <c r="E21" s="97"/>
      <c r="F21" s="75" t="s">
        <v>219</v>
      </c>
      <c r="G21" s="93" t="s">
        <v>104</v>
      </c>
      <c r="H21" s="5" t="s">
        <v>191</v>
      </c>
      <c r="I21" s="149"/>
      <c r="J21" s="9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1"/>
      <c r="FW21" s="132"/>
      <c r="FX21" s="132"/>
      <c r="FY21" s="50"/>
      <c r="FZ21" s="50"/>
      <c r="GA21" s="50"/>
      <c r="GB21" s="125"/>
      <c r="GC21" s="5"/>
      <c r="GD21" s="5"/>
      <c r="GE21" s="149"/>
      <c r="GF21" s="157"/>
      <c r="GG21" s="5"/>
      <c r="GH21" s="5"/>
      <c r="GI21" s="5"/>
      <c r="GJ21" s="5"/>
      <c r="GK21" s="5"/>
      <c r="GL21" s="5"/>
      <c r="GM21" s="5"/>
      <c r="GN21" s="5"/>
      <c r="GO21" s="149"/>
      <c r="GP21" s="48" t="s">
        <v>301</v>
      </c>
      <c r="GQ21" s="48">
        <v>1348</v>
      </c>
      <c r="GR21" s="48">
        <v>1348</v>
      </c>
      <c r="GS21" s="48">
        <v>1</v>
      </c>
      <c r="GT21" s="212">
        <v>30</v>
      </c>
      <c r="GU21" s="49">
        <f t="shared" si="4"/>
        <v>0.3</v>
      </c>
      <c r="GV21" s="108">
        <f>GU21*AUXILIAR!$B$61</f>
        <v>6000000</v>
      </c>
      <c r="GW21" s="217">
        <v>100</v>
      </c>
      <c r="GX21" s="218">
        <f t="shared" si="5"/>
        <v>0.3</v>
      </c>
      <c r="GY21" s="108">
        <f>GX21*AUXILIAR!$B$61</f>
        <v>6000000</v>
      </c>
      <c r="GZ21" s="157"/>
      <c r="HA21" s="98"/>
      <c r="HB21" s="5"/>
      <c r="HC21" s="5"/>
      <c r="HD21" s="5"/>
      <c r="HE21" s="5"/>
      <c r="HF21" s="5"/>
      <c r="HG21" s="5"/>
      <c r="HH21" s="5"/>
      <c r="HI21" s="149"/>
      <c r="HJ21" s="157"/>
      <c r="HK21" s="5"/>
      <c r="HL21" s="5"/>
      <c r="HM21" s="5"/>
      <c r="HN21" s="5"/>
      <c r="HO21" s="5"/>
      <c r="HP21" s="5"/>
      <c r="HQ21" s="5"/>
      <c r="HR21" s="5"/>
      <c r="HS21" s="149"/>
      <c r="HT21" s="157"/>
      <c r="HU21" s="5"/>
      <c r="HV21" s="5"/>
      <c r="HW21" s="5"/>
      <c r="HX21" s="5"/>
      <c r="HY21" s="5"/>
      <c r="HZ21" s="5"/>
      <c r="IA21" s="5"/>
      <c r="IB21" s="5"/>
      <c r="IC21" s="149"/>
      <c r="ID21" s="194"/>
    </row>
    <row r="22" spans="1:238" ht="15" x14ac:dyDescent="0.2">
      <c r="A22" s="4"/>
      <c r="B22" s="54" t="s">
        <v>15</v>
      </c>
      <c r="C22" s="54"/>
      <c r="D22" s="55"/>
      <c r="E22" s="96"/>
      <c r="F22" s="122" t="s">
        <v>202</v>
      </c>
      <c r="G22" s="129" t="s">
        <v>104</v>
      </c>
      <c r="H22" s="129" t="s">
        <v>191</v>
      </c>
      <c r="I22" s="148"/>
      <c r="J22" s="9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6"/>
      <c r="FW22" s="56"/>
      <c r="FX22" s="56"/>
      <c r="FY22" s="56"/>
      <c r="FZ22" s="59" t="s">
        <v>113</v>
      </c>
      <c r="GA22" s="58">
        <f>SUM(GA23:GA24)</f>
        <v>0</v>
      </c>
      <c r="GB22" s="58">
        <f>SUM(GB23:GB24)</f>
        <v>0</v>
      </c>
      <c r="GC22" s="59" t="s">
        <v>113</v>
      </c>
      <c r="GD22" s="58">
        <f>SUM(GD23:GD24)</f>
        <v>0</v>
      </c>
      <c r="GE22" s="169">
        <f>SUM(GE23:GE24)</f>
        <v>0</v>
      </c>
      <c r="GF22" s="173"/>
      <c r="GG22" s="56"/>
      <c r="GH22" s="56"/>
      <c r="GI22" s="56"/>
      <c r="GJ22" s="59" t="s">
        <v>113</v>
      </c>
      <c r="GK22" s="58">
        <f>SUM(GK23:GK24)</f>
        <v>0</v>
      </c>
      <c r="GL22" s="58">
        <f>SUM(GL23:GL24)</f>
        <v>0</v>
      </c>
      <c r="GM22" s="59" t="s">
        <v>113</v>
      </c>
      <c r="GN22" s="58">
        <f>SUM(GN23:GN24)</f>
        <v>0</v>
      </c>
      <c r="GO22" s="169">
        <f>SUM(GO23:GO24)</f>
        <v>0</v>
      </c>
      <c r="GP22" s="173"/>
      <c r="GQ22" s="56"/>
      <c r="GR22" s="56"/>
      <c r="GS22" s="56"/>
      <c r="GT22" s="59" t="s">
        <v>113</v>
      </c>
      <c r="GU22" s="58">
        <f>SUM(GU23:GU24)</f>
        <v>0</v>
      </c>
      <c r="GV22" s="58">
        <f>SUM(GV23:GV24)</f>
        <v>0</v>
      </c>
      <c r="GW22" s="59" t="s">
        <v>113</v>
      </c>
      <c r="GX22" s="58">
        <f>SUM(GX23:GX24)</f>
        <v>0</v>
      </c>
      <c r="GY22" s="169">
        <f>SUM(GY23:GY24)</f>
        <v>0</v>
      </c>
      <c r="GZ22" s="173"/>
      <c r="HA22" s="220"/>
      <c r="HB22" s="56"/>
      <c r="HC22" s="56"/>
      <c r="HD22" s="59" t="s">
        <v>113</v>
      </c>
      <c r="HE22" s="58">
        <f>SUM(HE23:HE24)</f>
        <v>0</v>
      </c>
      <c r="HF22" s="58">
        <f>SUM(HF23:HF24)</f>
        <v>0</v>
      </c>
      <c r="HG22" s="59" t="s">
        <v>113</v>
      </c>
      <c r="HH22" s="58">
        <f>SUM(HH23:HH24)</f>
        <v>0</v>
      </c>
      <c r="HI22" s="169">
        <f>SUM(HI23:HI24)</f>
        <v>0</v>
      </c>
      <c r="HJ22" s="191"/>
      <c r="HK22" s="56"/>
      <c r="HL22" s="56"/>
      <c r="HM22" s="56"/>
      <c r="HN22" s="59" t="s">
        <v>113</v>
      </c>
      <c r="HO22" s="58">
        <f>SUM(HO23:HO24)</f>
        <v>0</v>
      </c>
      <c r="HP22" s="58">
        <f>SUM(HP23:HP24)</f>
        <v>0</v>
      </c>
      <c r="HQ22" s="59" t="s">
        <v>113</v>
      </c>
      <c r="HR22" s="58">
        <f>SUM(HR23:HR24)</f>
        <v>0</v>
      </c>
      <c r="HS22" s="169">
        <f>SUM(HS23:HS24)</f>
        <v>0</v>
      </c>
      <c r="HT22" s="191"/>
      <c r="HU22" s="56"/>
      <c r="HV22" s="56"/>
      <c r="HW22" s="56"/>
      <c r="HX22" s="59" t="s">
        <v>113</v>
      </c>
      <c r="HY22" s="58">
        <f>SUM(HY23:HY24)</f>
        <v>0</v>
      </c>
      <c r="HZ22" s="58">
        <f>SUM(HZ23:HZ24)</f>
        <v>0</v>
      </c>
      <c r="IA22" s="59" t="s">
        <v>113</v>
      </c>
      <c r="IB22" s="58">
        <f>SUM(IB23:IB24)</f>
        <v>0</v>
      </c>
      <c r="IC22" s="169">
        <f>SUM(IC23:IC24)</f>
        <v>0</v>
      </c>
      <c r="ID22" s="193"/>
    </row>
    <row r="23" spans="1:238" ht="15" x14ac:dyDescent="0.2">
      <c r="A23" s="4"/>
      <c r="B23" s="4" t="s">
        <v>15</v>
      </c>
      <c r="C23" s="131"/>
      <c r="D23" s="5"/>
      <c r="E23" s="97"/>
      <c r="F23" s="75" t="s">
        <v>219</v>
      </c>
      <c r="G23" s="93" t="s">
        <v>104</v>
      </c>
      <c r="H23" s="5" t="s">
        <v>191</v>
      </c>
      <c r="I23" s="149"/>
      <c r="J23" s="98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1"/>
      <c r="FW23" s="132"/>
      <c r="FX23" s="132"/>
      <c r="FY23" s="50"/>
      <c r="FZ23" s="50"/>
      <c r="GA23" s="50"/>
      <c r="GB23" s="125"/>
      <c r="GC23" s="5"/>
      <c r="GD23" s="5"/>
      <c r="GE23" s="149"/>
      <c r="GF23" s="157"/>
      <c r="GG23" s="5"/>
      <c r="GH23" s="5"/>
      <c r="GI23" s="5"/>
      <c r="GJ23" s="5"/>
      <c r="GK23" s="5"/>
      <c r="GL23" s="5"/>
      <c r="GM23" s="5"/>
      <c r="GN23" s="5"/>
      <c r="GO23" s="149"/>
      <c r="GP23" s="187"/>
      <c r="GQ23" s="51"/>
      <c r="GR23" s="51"/>
      <c r="GS23" s="51"/>
      <c r="GT23" s="50"/>
      <c r="GU23" s="50"/>
      <c r="GV23" s="125"/>
      <c r="GW23" s="5"/>
      <c r="GX23" s="5"/>
      <c r="GY23" s="149"/>
      <c r="GZ23" s="157"/>
      <c r="HA23" s="98"/>
      <c r="HB23" s="5"/>
      <c r="HC23" s="5"/>
      <c r="HD23" s="5"/>
      <c r="HE23" s="5"/>
      <c r="HF23" s="5"/>
      <c r="HG23" s="5"/>
      <c r="HH23" s="5"/>
      <c r="HI23" s="149"/>
      <c r="HJ23" s="157"/>
      <c r="HK23" s="5"/>
      <c r="HL23" s="5"/>
      <c r="HM23" s="5"/>
      <c r="HN23" s="5"/>
      <c r="HO23" s="5"/>
      <c r="HP23" s="5"/>
      <c r="HQ23" s="5"/>
      <c r="HR23" s="5"/>
      <c r="HS23" s="149"/>
      <c r="HT23" s="157"/>
      <c r="HU23" s="5"/>
      <c r="HV23" s="5"/>
      <c r="HW23" s="5"/>
      <c r="HX23" s="5"/>
      <c r="HY23" s="5"/>
      <c r="HZ23" s="5"/>
      <c r="IA23" s="5"/>
      <c r="IB23" s="5"/>
      <c r="IC23" s="149"/>
      <c r="ID23" s="194"/>
    </row>
    <row r="24" spans="1:238" ht="15" x14ac:dyDescent="0.2">
      <c r="A24" s="4"/>
      <c r="B24" s="4" t="s">
        <v>15</v>
      </c>
      <c r="C24" s="131"/>
      <c r="D24" s="5"/>
      <c r="E24" s="97"/>
      <c r="F24" s="75" t="s">
        <v>219</v>
      </c>
      <c r="G24" s="93" t="s">
        <v>104</v>
      </c>
      <c r="H24" s="5" t="s">
        <v>191</v>
      </c>
      <c r="I24" s="149"/>
      <c r="J24" s="98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1"/>
      <c r="FW24" s="132"/>
      <c r="FX24" s="132"/>
      <c r="FY24" s="50"/>
      <c r="FZ24" s="50"/>
      <c r="GA24" s="50"/>
      <c r="GB24" s="125"/>
      <c r="GC24" s="5"/>
      <c r="GD24" s="5"/>
      <c r="GE24" s="149"/>
      <c r="GF24" s="157"/>
      <c r="GG24" s="5"/>
      <c r="GH24" s="5"/>
      <c r="GI24" s="5"/>
      <c r="GJ24" s="5"/>
      <c r="GK24" s="5"/>
      <c r="GL24" s="5"/>
      <c r="GM24" s="5"/>
      <c r="GN24" s="5"/>
      <c r="GO24" s="149"/>
      <c r="GP24" s="187"/>
      <c r="GQ24" s="51"/>
      <c r="GR24" s="51"/>
      <c r="GS24" s="51"/>
      <c r="GT24" s="50"/>
      <c r="GU24" s="50"/>
      <c r="GV24" s="125"/>
      <c r="GW24" s="5"/>
      <c r="GX24" s="5"/>
      <c r="GY24" s="149"/>
      <c r="GZ24" s="157"/>
      <c r="HA24" s="98"/>
      <c r="HB24" s="5"/>
      <c r="HC24" s="5"/>
      <c r="HD24" s="5"/>
      <c r="HE24" s="5"/>
      <c r="HF24" s="5"/>
      <c r="HG24" s="5"/>
      <c r="HH24" s="5"/>
      <c r="HI24" s="149"/>
      <c r="HJ24" s="157"/>
      <c r="HK24" s="5"/>
      <c r="HL24" s="5"/>
      <c r="HM24" s="5"/>
      <c r="HN24" s="5"/>
      <c r="HO24" s="5"/>
      <c r="HP24" s="5"/>
      <c r="HQ24" s="5"/>
      <c r="HR24" s="5"/>
      <c r="HS24" s="149"/>
      <c r="HT24" s="157"/>
      <c r="HU24" s="5"/>
      <c r="HV24" s="5"/>
      <c r="HW24" s="5"/>
      <c r="HX24" s="5"/>
      <c r="HY24" s="5"/>
      <c r="HZ24" s="5"/>
      <c r="IA24" s="5"/>
      <c r="IB24" s="5"/>
      <c r="IC24" s="149"/>
      <c r="ID24" s="194"/>
    </row>
    <row r="25" spans="1:238" ht="15" x14ac:dyDescent="0.2">
      <c r="A25" s="4"/>
      <c r="B25" s="54" t="s">
        <v>15</v>
      </c>
      <c r="C25" s="54"/>
      <c r="D25" s="55"/>
      <c r="E25" s="96"/>
      <c r="F25" s="122" t="s">
        <v>202</v>
      </c>
      <c r="G25" s="129" t="s">
        <v>104</v>
      </c>
      <c r="H25" s="129" t="s">
        <v>191</v>
      </c>
      <c r="I25" s="148"/>
      <c r="J25" s="98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6"/>
      <c r="FW25" s="56"/>
      <c r="FX25" s="56"/>
      <c r="FY25" s="56"/>
      <c r="FZ25" s="59" t="s">
        <v>113</v>
      </c>
      <c r="GA25" s="58">
        <f>SUM(GA26:GA27)</f>
        <v>0</v>
      </c>
      <c r="GB25" s="58">
        <f>SUM(GB26:GB27)</f>
        <v>0</v>
      </c>
      <c r="GC25" s="59" t="s">
        <v>113</v>
      </c>
      <c r="GD25" s="58">
        <f>SUM(GD26:GD27)</f>
        <v>0</v>
      </c>
      <c r="GE25" s="169">
        <f>SUM(GE26:GE27)</f>
        <v>0</v>
      </c>
      <c r="GF25" s="173"/>
      <c r="GG25" s="56"/>
      <c r="GH25" s="56"/>
      <c r="GI25" s="56"/>
      <c r="GJ25" s="59" t="s">
        <v>113</v>
      </c>
      <c r="GK25" s="58">
        <f>SUM(GK26:GK27)</f>
        <v>0</v>
      </c>
      <c r="GL25" s="58">
        <f>SUM(GL26:GL27)</f>
        <v>0</v>
      </c>
      <c r="GM25" s="59" t="s">
        <v>113</v>
      </c>
      <c r="GN25" s="58">
        <f>SUM(GN26:GN27)</f>
        <v>0</v>
      </c>
      <c r="GO25" s="169">
        <f>SUM(GO26:GO27)</f>
        <v>0</v>
      </c>
      <c r="GP25" s="173"/>
      <c r="GQ25" s="56"/>
      <c r="GR25" s="56"/>
      <c r="GS25" s="56"/>
      <c r="GT25" s="59" t="s">
        <v>113</v>
      </c>
      <c r="GU25" s="58">
        <f>SUM(GU26:GU27)</f>
        <v>0</v>
      </c>
      <c r="GV25" s="58">
        <f>SUM(GV26:GV27)</f>
        <v>0</v>
      </c>
      <c r="GW25" s="59" t="s">
        <v>113</v>
      </c>
      <c r="GX25" s="58">
        <f>SUM(GX26:GX27)</f>
        <v>0</v>
      </c>
      <c r="GY25" s="169">
        <f>SUM(GY26:GY27)</f>
        <v>0</v>
      </c>
      <c r="GZ25" s="173"/>
      <c r="HA25" s="220"/>
      <c r="HB25" s="56"/>
      <c r="HC25" s="56"/>
      <c r="HD25" s="59" t="s">
        <v>113</v>
      </c>
      <c r="HE25" s="58">
        <f>SUM(HE26:HE27)</f>
        <v>0</v>
      </c>
      <c r="HF25" s="58">
        <f>SUM(HF26:HF27)</f>
        <v>0</v>
      </c>
      <c r="HG25" s="59" t="s">
        <v>113</v>
      </c>
      <c r="HH25" s="58">
        <f>SUM(HH26:HH27)</f>
        <v>0</v>
      </c>
      <c r="HI25" s="169">
        <f>SUM(HI26:HI27)</f>
        <v>0</v>
      </c>
      <c r="HJ25" s="191"/>
      <c r="HK25" s="56"/>
      <c r="HL25" s="56"/>
      <c r="HM25" s="56"/>
      <c r="HN25" s="59" t="s">
        <v>113</v>
      </c>
      <c r="HO25" s="58">
        <f>SUM(HO26:HO27)</f>
        <v>0</v>
      </c>
      <c r="HP25" s="58">
        <f>SUM(HP26:HP27)</f>
        <v>0</v>
      </c>
      <c r="HQ25" s="59" t="s">
        <v>113</v>
      </c>
      <c r="HR25" s="58">
        <f>SUM(HR26:HR27)</f>
        <v>0</v>
      </c>
      <c r="HS25" s="169">
        <f>SUM(HS26:HS27)</f>
        <v>0</v>
      </c>
      <c r="HT25" s="191"/>
      <c r="HU25" s="56"/>
      <c r="HV25" s="56"/>
      <c r="HW25" s="56"/>
      <c r="HX25" s="59" t="s">
        <v>113</v>
      </c>
      <c r="HY25" s="58">
        <f>SUM(HY26:HY27)</f>
        <v>0</v>
      </c>
      <c r="HZ25" s="58">
        <f>SUM(HZ26:HZ27)</f>
        <v>0</v>
      </c>
      <c r="IA25" s="59" t="s">
        <v>113</v>
      </c>
      <c r="IB25" s="58">
        <f>SUM(IB26:IB27)</f>
        <v>0</v>
      </c>
      <c r="IC25" s="169">
        <f>SUM(IC26:IC27)</f>
        <v>0</v>
      </c>
      <c r="ID25" s="193"/>
    </row>
    <row r="26" spans="1:238" ht="15" x14ac:dyDescent="0.2">
      <c r="A26" s="4"/>
      <c r="B26" s="4" t="s">
        <v>15</v>
      </c>
      <c r="C26" s="131"/>
      <c r="D26" s="5"/>
      <c r="E26" s="97"/>
      <c r="F26" s="75" t="s">
        <v>219</v>
      </c>
      <c r="G26" s="93" t="s">
        <v>104</v>
      </c>
      <c r="H26" s="5" t="s">
        <v>191</v>
      </c>
      <c r="I26" s="149"/>
      <c r="J26" s="98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1"/>
      <c r="FW26" s="132"/>
      <c r="FX26" s="132"/>
      <c r="FY26" s="50"/>
      <c r="FZ26" s="50"/>
      <c r="GA26" s="50"/>
      <c r="GB26" s="125"/>
      <c r="GC26" s="5"/>
      <c r="GD26" s="5"/>
      <c r="GE26" s="149"/>
      <c r="GF26" s="157"/>
      <c r="GG26" s="5"/>
      <c r="GH26" s="5"/>
      <c r="GI26" s="5"/>
      <c r="GJ26" s="5"/>
      <c r="GK26" s="5"/>
      <c r="GL26" s="5"/>
      <c r="GM26" s="5"/>
      <c r="GN26" s="5"/>
      <c r="GO26" s="149"/>
      <c r="GP26" s="187"/>
      <c r="GQ26" s="51"/>
      <c r="GR26" s="51"/>
      <c r="GS26" s="51"/>
      <c r="GT26" s="50"/>
      <c r="GU26" s="50"/>
      <c r="GV26" s="125"/>
      <c r="GW26" s="5"/>
      <c r="GX26" s="5"/>
      <c r="GY26" s="149"/>
      <c r="GZ26" s="157"/>
      <c r="HA26" s="98"/>
      <c r="HB26" s="5"/>
      <c r="HC26" s="5"/>
      <c r="HD26" s="5"/>
      <c r="HE26" s="5"/>
      <c r="HF26" s="5"/>
      <c r="HG26" s="5"/>
      <c r="HH26" s="5"/>
      <c r="HI26" s="149"/>
      <c r="HJ26" s="157"/>
      <c r="HK26" s="5"/>
      <c r="HL26" s="5"/>
      <c r="HM26" s="5"/>
      <c r="HN26" s="5"/>
      <c r="HO26" s="5"/>
      <c r="HP26" s="5"/>
      <c r="HQ26" s="5"/>
      <c r="HR26" s="5"/>
      <c r="HS26" s="149"/>
      <c r="HT26" s="157"/>
      <c r="HU26" s="5"/>
      <c r="HV26" s="5"/>
      <c r="HW26" s="5"/>
      <c r="HX26" s="5"/>
      <c r="HY26" s="5"/>
      <c r="HZ26" s="5"/>
      <c r="IA26" s="5"/>
      <c r="IB26" s="5"/>
      <c r="IC26" s="149"/>
      <c r="ID26" s="194"/>
    </row>
    <row r="27" spans="1:238" ht="15" x14ac:dyDescent="0.2">
      <c r="A27" s="4"/>
      <c r="B27" s="4" t="s">
        <v>15</v>
      </c>
      <c r="C27" s="131"/>
      <c r="D27" s="5"/>
      <c r="E27" s="97"/>
      <c r="F27" s="75" t="s">
        <v>219</v>
      </c>
      <c r="G27" s="93" t="s">
        <v>104</v>
      </c>
      <c r="H27" s="5" t="s">
        <v>191</v>
      </c>
      <c r="I27" s="149"/>
      <c r="J27" s="98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1"/>
      <c r="FW27" s="132"/>
      <c r="FX27" s="132"/>
      <c r="FY27" s="50"/>
      <c r="FZ27" s="50"/>
      <c r="GA27" s="50"/>
      <c r="GB27" s="125"/>
      <c r="GC27" s="5"/>
      <c r="GD27" s="5"/>
      <c r="GE27" s="149"/>
      <c r="GF27" s="157"/>
      <c r="GG27" s="5"/>
      <c r="GH27" s="5"/>
      <c r="GI27" s="5"/>
      <c r="GJ27" s="5"/>
      <c r="GK27" s="5"/>
      <c r="GL27" s="5"/>
      <c r="GM27" s="5"/>
      <c r="GN27" s="5"/>
      <c r="GO27" s="149"/>
      <c r="GP27" s="187"/>
      <c r="GQ27" s="51"/>
      <c r="GR27" s="51"/>
      <c r="GS27" s="51"/>
      <c r="GT27" s="50"/>
      <c r="GU27" s="50"/>
      <c r="GV27" s="125"/>
      <c r="GW27" s="5"/>
      <c r="GX27" s="5"/>
      <c r="GY27" s="149"/>
      <c r="GZ27" s="157"/>
      <c r="HA27" s="98"/>
      <c r="HB27" s="5"/>
      <c r="HC27" s="5"/>
      <c r="HD27" s="5"/>
      <c r="HE27" s="5"/>
      <c r="HF27" s="5"/>
      <c r="HG27" s="5"/>
      <c r="HH27" s="5"/>
      <c r="HI27" s="149"/>
      <c r="HJ27" s="157"/>
      <c r="HK27" s="5"/>
      <c r="HL27" s="5"/>
      <c r="HM27" s="5"/>
      <c r="HN27" s="5"/>
      <c r="HO27" s="5"/>
      <c r="HP27" s="5"/>
      <c r="HQ27" s="5"/>
      <c r="HR27" s="5"/>
      <c r="HS27" s="149"/>
      <c r="HT27" s="157"/>
      <c r="HU27" s="5"/>
      <c r="HV27" s="5"/>
      <c r="HW27" s="5"/>
      <c r="HX27" s="5"/>
      <c r="HY27" s="5"/>
      <c r="HZ27" s="5"/>
      <c r="IA27" s="5"/>
      <c r="IB27" s="5"/>
      <c r="IC27" s="149"/>
      <c r="ID27" s="194"/>
    </row>
    <row r="28" spans="1:238" ht="15" x14ac:dyDescent="0.2">
      <c r="A28" s="4"/>
      <c r="B28" s="54" t="s">
        <v>15</v>
      </c>
      <c r="C28" s="54"/>
      <c r="D28" s="55"/>
      <c r="E28" s="96"/>
      <c r="F28" s="122" t="s">
        <v>203</v>
      </c>
      <c r="G28" s="129" t="s">
        <v>104</v>
      </c>
      <c r="H28" s="129" t="s">
        <v>191</v>
      </c>
      <c r="I28" s="148"/>
      <c r="J28" s="98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6"/>
      <c r="FW28" s="56"/>
      <c r="FX28" s="56"/>
      <c r="FY28" s="56"/>
      <c r="FZ28" s="59" t="s">
        <v>113</v>
      </c>
      <c r="GA28" s="58">
        <f>SUM(GA29:GA40)</f>
        <v>1.7828000000000008</v>
      </c>
      <c r="GB28" s="58">
        <f>SUM(GB29:GB40)</f>
        <v>5348400.0000000028</v>
      </c>
      <c r="GC28" s="59" t="s">
        <v>113</v>
      </c>
      <c r="GD28" s="58">
        <f>SUM(GD29:GD40)</f>
        <v>1.7828000000000008</v>
      </c>
      <c r="GE28" s="169">
        <f>SUM(GE29:GE40)</f>
        <v>5348400.0000000028</v>
      </c>
      <c r="GF28" s="173"/>
      <c r="GG28" s="56"/>
      <c r="GH28" s="56"/>
      <c r="GI28" s="56"/>
      <c r="GJ28" s="59" t="s">
        <v>113</v>
      </c>
      <c r="GK28" s="58">
        <f>SUM(GK29:GK40)</f>
        <v>0</v>
      </c>
      <c r="GL28" s="58">
        <f>SUM(GL29:GL40)</f>
        <v>0</v>
      </c>
      <c r="GM28" s="59" t="s">
        <v>113</v>
      </c>
      <c r="GN28" s="58">
        <f>SUM(GN29:GN40)</f>
        <v>0</v>
      </c>
      <c r="GO28" s="169">
        <f>SUM(GO29:GO40)</f>
        <v>0</v>
      </c>
      <c r="GP28" s="173"/>
      <c r="GQ28" s="56"/>
      <c r="GR28" s="56"/>
      <c r="GS28" s="56"/>
      <c r="GT28" s="59" t="s">
        <v>113</v>
      </c>
      <c r="GU28" s="58">
        <f>SUM(GU29:GU40)</f>
        <v>3.05</v>
      </c>
      <c r="GV28" s="58">
        <f>SUM(GV29:GV40)</f>
        <v>59000000</v>
      </c>
      <c r="GW28" s="59" t="s">
        <v>113</v>
      </c>
      <c r="GX28" s="58">
        <f>SUM(GX29:GX40)</f>
        <v>3.05</v>
      </c>
      <c r="GY28" s="169">
        <f>SUM(GY29:GY40)</f>
        <v>59000000</v>
      </c>
      <c r="GZ28" s="173"/>
      <c r="HA28" s="220"/>
      <c r="HB28" s="56"/>
      <c r="HC28" s="56"/>
      <c r="HD28" s="59" t="s">
        <v>113</v>
      </c>
      <c r="HE28" s="58">
        <f>SUM(HE29:HE40)</f>
        <v>0</v>
      </c>
      <c r="HF28" s="58">
        <f>SUM(HF29:HF40)</f>
        <v>0</v>
      </c>
      <c r="HG28" s="59" t="s">
        <v>113</v>
      </c>
      <c r="HH28" s="58">
        <f>SUM(HH29:HH40)</f>
        <v>0</v>
      </c>
      <c r="HI28" s="169">
        <f>SUM(HI29:HI40)</f>
        <v>0</v>
      </c>
      <c r="HJ28" s="191"/>
      <c r="HK28" s="56"/>
      <c r="HL28" s="56"/>
      <c r="HM28" s="56"/>
      <c r="HN28" s="59" t="s">
        <v>113</v>
      </c>
      <c r="HO28" s="58">
        <f>SUM(HO29:HO40)</f>
        <v>0</v>
      </c>
      <c r="HP28" s="58">
        <f>SUM(HP29:HP40)</f>
        <v>0</v>
      </c>
      <c r="HQ28" s="59" t="s">
        <v>113</v>
      </c>
      <c r="HR28" s="58">
        <f>SUM(HR29:HR40)</f>
        <v>0</v>
      </c>
      <c r="HS28" s="169">
        <f>SUM(HS29:HS40)</f>
        <v>0</v>
      </c>
      <c r="HT28" s="191"/>
      <c r="HU28" s="56"/>
      <c r="HV28" s="56"/>
      <c r="HW28" s="56"/>
      <c r="HX28" s="59" t="s">
        <v>113</v>
      </c>
      <c r="HY28" s="58">
        <f>SUM(HY29:HY40)</f>
        <v>0</v>
      </c>
      <c r="HZ28" s="58">
        <f>SUM(HZ29:HZ40)</f>
        <v>0</v>
      </c>
      <c r="IA28" s="59" t="s">
        <v>113</v>
      </c>
      <c r="IB28" s="58">
        <f>SUM(IB29:IB40)</f>
        <v>0</v>
      </c>
      <c r="IC28" s="169">
        <f>SUM(IC29:IC40)</f>
        <v>0</v>
      </c>
      <c r="ID28" s="193"/>
    </row>
    <row r="29" spans="1:238" ht="15" x14ac:dyDescent="0.2">
      <c r="A29" s="4"/>
      <c r="B29" s="4" t="s">
        <v>15</v>
      </c>
      <c r="C29" s="131"/>
      <c r="D29" s="8">
        <v>1</v>
      </c>
      <c r="E29" s="97"/>
      <c r="F29" s="75" t="s">
        <v>219</v>
      </c>
      <c r="G29" s="93" t="s">
        <v>104</v>
      </c>
      <c r="H29" s="5" t="s">
        <v>191</v>
      </c>
      <c r="I29" s="149"/>
      <c r="J29" s="98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48" t="s">
        <v>286</v>
      </c>
      <c r="FW29" s="48">
        <v>990.17</v>
      </c>
      <c r="FX29" s="48">
        <v>1168.45</v>
      </c>
      <c r="FY29" s="48">
        <f>FX29-FW29</f>
        <v>178.28000000000009</v>
      </c>
      <c r="FZ29" s="49">
        <v>1</v>
      </c>
      <c r="GA29" s="206">
        <f t="shared" ref="GA29" si="6">FY29*FZ29/100</f>
        <v>1.7828000000000008</v>
      </c>
      <c r="GB29" s="120">
        <f>GA29*AUXILIAR!$B$50</f>
        <v>5348400.0000000028</v>
      </c>
      <c r="GC29" s="217">
        <v>100</v>
      </c>
      <c r="GD29" s="206">
        <f>GA29*GC29/100</f>
        <v>1.7828000000000008</v>
      </c>
      <c r="GE29" s="120">
        <f>GD29*AUXILIAR!$B$50</f>
        <v>5348400.0000000028</v>
      </c>
      <c r="GF29" s="157"/>
      <c r="GG29" s="5"/>
      <c r="GH29" s="5"/>
      <c r="GI29" s="5"/>
      <c r="GJ29" s="5"/>
      <c r="GK29" s="5"/>
      <c r="GL29" s="5"/>
      <c r="GM29" s="5"/>
      <c r="GN29" s="5"/>
      <c r="GO29" s="149"/>
      <c r="GP29" s="48" t="s">
        <v>302</v>
      </c>
      <c r="GQ29" s="48">
        <v>973</v>
      </c>
      <c r="GR29" s="48">
        <v>973</v>
      </c>
      <c r="GS29" s="48">
        <v>1</v>
      </c>
      <c r="GT29" s="212">
        <v>50</v>
      </c>
      <c r="GU29" s="49">
        <f t="shared" ref="GU29:GU40" si="7">GS29*GT29/100</f>
        <v>0.5</v>
      </c>
      <c r="GV29" s="108">
        <f>GU29*AUXILIAR!$B$57</f>
        <v>10000000</v>
      </c>
      <c r="GW29" s="217">
        <v>100</v>
      </c>
      <c r="GX29" s="218">
        <f t="shared" ref="GX29" si="8">GU29*GW29/100</f>
        <v>0.5</v>
      </c>
      <c r="GY29" s="108">
        <f>GX29*AUXILIAR!$B$57</f>
        <v>10000000</v>
      </c>
      <c r="GZ29" s="157"/>
      <c r="HA29" s="98"/>
      <c r="HB29" s="5"/>
      <c r="HC29" s="5"/>
      <c r="HD29" s="5"/>
      <c r="HE29" s="5"/>
      <c r="HF29" s="5"/>
      <c r="HG29" s="5"/>
      <c r="HH29" s="5"/>
      <c r="HI29" s="149"/>
      <c r="HJ29" s="157"/>
      <c r="HK29" s="5"/>
      <c r="HL29" s="5"/>
      <c r="HM29" s="5"/>
      <c r="HN29" s="5"/>
      <c r="HO29" s="5"/>
      <c r="HP29" s="5"/>
      <c r="HQ29" s="5"/>
      <c r="HR29" s="5"/>
      <c r="HS29" s="149"/>
      <c r="HT29" s="157"/>
      <c r="HU29" s="5"/>
      <c r="HV29" s="5"/>
      <c r="HW29" s="5"/>
      <c r="HX29" s="5"/>
      <c r="HY29" s="5"/>
      <c r="HZ29" s="5"/>
      <c r="IA29" s="5"/>
      <c r="IB29" s="5"/>
      <c r="IC29" s="149"/>
      <c r="ID29" s="194"/>
    </row>
    <row r="30" spans="1:238" ht="15" x14ac:dyDescent="0.2">
      <c r="A30" s="4"/>
      <c r="B30" s="4" t="s">
        <v>15</v>
      </c>
      <c r="C30" s="131"/>
      <c r="D30" s="8">
        <v>1</v>
      </c>
      <c r="E30" s="97"/>
      <c r="F30" s="75" t="s">
        <v>219</v>
      </c>
      <c r="G30" s="93" t="s">
        <v>104</v>
      </c>
      <c r="H30" s="5" t="s">
        <v>191</v>
      </c>
      <c r="I30" s="149"/>
      <c r="J30" s="98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1"/>
      <c r="FW30" s="51"/>
      <c r="FX30" s="51"/>
      <c r="FY30" s="51"/>
      <c r="FZ30" s="50"/>
      <c r="GA30" s="207"/>
      <c r="GB30" s="208"/>
      <c r="GC30" s="221"/>
      <c r="GD30" s="207"/>
      <c r="GE30" s="222"/>
      <c r="GF30" s="157"/>
      <c r="GG30" s="5"/>
      <c r="GH30" s="5"/>
      <c r="GI30" s="5"/>
      <c r="GJ30" s="5"/>
      <c r="GK30" s="5"/>
      <c r="GL30" s="5"/>
      <c r="GM30" s="5"/>
      <c r="GN30" s="5"/>
      <c r="GO30" s="149"/>
      <c r="GP30" s="48" t="s">
        <v>303</v>
      </c>
      <c r="GQ30" s="48">
        <v>976</v>
      </c>
      <c r="GR30" s="48">
        <v>976</v>
      </c>
      <c r="GS30" s="48">
        <v>1</v>
      </c>
      <c r="GT30" s="212">
        <v>35</v>
      </c>
      <c r="GU30" s="49">
        <f t="shared" si="7"/>
        <v>0.35</v>
      </c>
      <c r="GV30" s="108">
        <f>GU30*AUXILIAR!$B$57</f>
        <v>7000000</v>
      </c>
      <c r="GW30" s="217">
        <v>100</v>
      </c>
      <c r="GX30" s="218">
        <f t="shared" ref="GX30:GX40" si="9">GU30*GW30/100</f>
        <v>0.35</v>
      </c>
      <c r="GY30" s="108">
        <f>GX30*AUXILIAR!$B$57</f>
        <v>7000000</v>
      </c>
      <c r="GZ30" s="157"/>
      <c r="HA30" s="98"/>
      <c r="HB30" s="5"/>
      <c r="HC30" s="5"/>
      <c r="HD30" s="5"/>
      <c r="HE30" s="5"/>
      <c r="HF30" s="5"/>
      <c r="HG30" s="5"/>
      <c r="HH30" s="5"/>
      <c r="HI30" s="149"/>
      <c r="HJ30" s="157"/>
      <c r="HK30" s="5"/>
      <c r="HL30" s="5"/>
      <c r="HM30" s="5"/>
      <c r="HN30" s="5"/>
      <c r="HO30" s="5"/>
      <c r="HP30" s="5"/>
      <c r="HQ30" s="5"/>
      <c r="HR30" s="5"/>
      <c r="HS30" s="149"/>
      <c r="HT30" s="157"/>
      <c r="HU30" s="5"/>
      <c r="HV30" s="5"/>
      <c r="HW30" s="5"/>
      <c r="HX30" s="5"/>
      <c r="HY30" s="5"/>
      <c r="HZ30" s="5"/>
      <c r="IA30" s="5"/>
      <c r="IB30" s="5"/>
      <c r="IC30" s="149"/>
      <c r="ID30" s="194"/>
    </row>
    <row r="31" spans="1:238" ht="15" x14ac:dyDescent="0.2">
      <c r="A31" s="4"/>
      <c r="B31" s="4" t="s">
        <v>15</v>
      </c>
      <c r="C31" s="131"/>
      <c r="D31" s="8">
        <v>1</v>
      </c>
      <c r="E31" s="97"/>
      <c r="F31" s="75" t="s">
        <v>219</v>
      </c>
      <c r="G31" s="93" t="s">
        <v>104</v>
      </c>
      <c r="H31" s="5" t="s">
        <v>191</v>
      </c>
      <c r="I31" s="149"/>
      <c r="J31" s="98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1"/>
      <c r="FW31" s="51"/>
      <c r="FX31" s="51"/>
      <c r="FY31" s="51"/>
      <c r="FZ31" s="50"/>
      <c r="GA31" s="207"/>
      <c r="GB31" s="208"/>
      <c r="GC31" s="221"/>
      <c r="GD31" s="207"/>
      <c r="GE31" s="222"/>
      <c r="GF31" s="157"/>
      <c r="GG31" s="5"/>
      <c r="GH31" s="5"/>
      <c r="GI31" s="5"/>
      <c r="GJ31" s="5"/>
      <c r="GK31" s="5"/>
      <c r="GL31" s="5"/>
      <c r="GM31" s="5"/>
      <c r="GN31" s="5"/>
      <c r="GO31" s="149"/>
      <c r="GP31" s="48" t="s">
        <v>304</v>
      </c>
      <c r="GQ31" s="48">
        <v>981</v>
      </c>
      <c r="GR31" s="48">
        <v>981</v>
      </c>
      <c r="GS31" s="48">
        <v>1</v>
      </c>
      <c r="GT31" s="212">
        <v>35</v>
      </c>
      <c r="GU31" s="49">
        <f t="shared" si="7"/>
        <v>0.35</v>
      </c>
      <c r="GV31" s="108">
        <f>GU31*AUXILIAR!$B$57</f>
        <v>7000000</v>
      </c>
      <c r="GW31" s="217">
        <v>100</v>
      </c>
      <c r="GX31" s="218">
        <f t="shared" si="9"/>
        <v>0.35</v>
      </c>
      <c r="GY31" s="108">
        <f>GX31*AUXILIAR!$B$57</f>
        <v>7000000</v>
      </c>
      <c r="GZ31" s="157"/>
      <c r="HA31" s="98"/>
      <c r="HB31" s="5"/>
      <c r="HC31" s="5"/>
      <c r="HD31" s="5"/>
      <c r="HE31" s="5"/>
      <c r="HF31" s="5"/>
      <c r="HG31" s="5"/>
      <c r="HH31" s="5"/>
      <c r="HI31" s="149"/>
      <c r="HJ31" s="157"/>
      <c r="HK31" s="5"/>
      <c r="HL31" s="5"/>
      <c r="HM31" s="5"/>
      <c r="HN31" s="5"/>
      <c r="HO31" s="5"/>
      <c r="HP31" s="5"/>
      <c r="HQ31" s="5"/>
      <c r="HR31" s="5"/>
      <c r="HS31" s="149"/>
      <c r="HT31" s="157"/>
      <c r="HU31" s="5"/>
      <c r="HV31" s="5"/>
      <c r="HW31" s="5"/>
      <c r="HX31" s="5"/>
      <c r="HY31" s="5"/>
      <c r="HZ31" s="5"/>
      <c r="IA31" s="5"/>
      <c r="IB31" s="5"/>
      <c r="IC31" s="149"/>
      <c r="ID31" s="194"/>
    </row>
    <row r="32" spans="1:238" ht="15" x14ac:dyDescent="0.2">
      <c r="A32" s="4"/>
      <c r="B32" s="4" t="s">
        <v>15</v>
      </c>
      <c r="C32" s="131"/>
      <c r="D32" s="8">
        <v>1</v>
      </c>
      <c r="E32" s="97"/>
      <c r="F32" s="75" t="s">
        <v>219</v>
      </c>
      <c r="G32" s="93" t="s">
        <v>104</v>
      </c>
      <c r="H32" s="5" t="s">
        <v>191</v>
      </c>
      <c r="I32" s="149"/>
      <c r="J32" s="98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1"/>
      <c r="FW32" s="51"/>
      <c r="FX32" s="51"/>
      <c r="FY32" s="51"/>
      <c r="FZ32" s="50"/>
      <c r="GA32" s="207"/>
      <c r="GB32" s="208"/>
      <c r="GC32" s="221"/>
      <c r="GD32" s="207"/>
      <c r="GE32" s="222"/>
      <c r="GF32" s="157"/>
      <c r="GG32" s="5"/>
      <c r="GH32" s="5"/>
      <c r="GI32" s="5"/>
      <c r="GJ32" s="5"/>
      <c r="GK32" s="5"/>
      <c r="GL32" s="5"/>
      <c r="GM32" s="5"/>
      <c r="GN32" s="5"/>
      <c r="GO32" s="149"/>
      <c r="GP32" s="48" t="s">
        <v>305</v>
      </c>
      <c r="GQ32" s="48">
        <v>989</v>
      </c>
      <c r="GR32" s="48">
        <v>989</v>
      </c>
      <c r="GS32" s="48">
        <v>1</v>
      </c>
      <c r="GT32" s="212">
        <v>30</v>
      </c>
      <c r="GU32" s="49">
        <f t="shared" si="7"/>
        <v>0.3</v>
      </c>
      <c r="GV32" s="108">
        <f>GU32*AUXILIAR!$B$61</f>
        <v>6000000</v>
      </c>
      <c r="GW32" s="217">
        <v>100</v>
      </c>
      <c r="GX32" s="218">
        <f t="shared" si="9"/>
        <v>0.3</v>
      </c>
      <c r="GY32" s="108">
        <f>GX32*AUXILIAR!$B$61</f>
        <v>6000000</v>
      </c>
      <c r="GZ32" s="157"/>
      <c r="HA32" s="98"/>
      <c r="HB32" s="5"/>
      <c r="HC32" s="5"/>
      <c r="HD32" s="5"/>
      <c r="HE32" s="5"/>
      <c r="HF32" s="5"/>
      <c r="HG32" s="5"/>
      <c r="HH32" s="5"/>
      <c r="HI32" s="149"/>
      <c r="HJ32" s="157"/>
      <c r="HK32" s="5"/>
      <c r="HL32" s="5"/>
      <c r="HM32" s="5"/>
      <c r="HN32" s="5"/>
      <c r="HO32" s="5"/>
      <c r="HP32" s="5"/>
      <c r="HQ32" s="5"/>
      <c r="HR32" s="5"/>
      <c r="HS32" s="149"/>
      <c r="HT32" s="157"/>
      <c r="HU32" s="5"/>
      <c r="HV32" s="5"/>
      <c r="HW32" s="5"/>
      <c r="HX32" s="5"/>
      <c r="HY32" s="5"/>
      <c r="HZ32" s="5"/>
      <c r="IA32" s="5"/>
      <c r="IB32" s="5"/>
      <c r="IC32" s="149"/>
      <c r="ID32" s="194"/>
    </row>
    <row r="33" spans="1:238" ht="15" x14ac:dyDescent="0.2">
      <c r="A33" s="4"/>
      <c r="B33" s="4" t="s">
        <v>15</v>
      </c>
      <c r="C33" s="131"/>
      <c r="D33" s="8">
        <v>1</v>
      </c>
      <c r="E33" s="97"/>
      <c r="F33" s="75" t="s">
        <v>219</v>
      </c>
      <c r="G33" s="93" t="s">
        <v>104</v>
      </c>
      <c r="H33" s="5" t="s">
        <v>191</v>
      </c>
      <c r="I33" s="149"/>
      <c r="J33" s="98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1"/>
      <c r="FW33" s="51"/>
      <c r="FX33" s="51"/>
      <c r="FY33" s="51"/>
      <c r="FZ33" s="50"/>
      <c r="GA33" s="207"/>
      <c r="GB33" s="208"/>
      <c r="GC33" s="221"/>
      <c r="GD33" s="207"/>
      <c r="GE33" s="222"/>
      <c r="GF33" s="157"/>
      <c r="GG33" s="5"/>
      <c r="GH33" s="5"/>
      <c r="GI33" s="5"/>
      <c r="GJ33" s="5"/>
      <c r="GK33" s="5"/>
      <c r="GL33" s="5"/>
      <c r="GM33" s="5"/>
      <c r="GN33" s="5"/>
      <c r="GO33" s="149"/>
      <c r="GP33" s="48" t="s">
        <v>306</v>
      </c>
      <c r="GQ33" s="48">
        <v>1001</v>
      </c>
      <c r="GR33" s="48">
        <v>1001</v>
      </c>
      <c r="GS33" s="48">
        <v>1</v>
      </c>
      <c r="GT33" s="212">
        <v>20</v>
      </c>
      <c r="GU33" s="49">
        <f t="shared" si="7"/>
        <v>0.2</v>
      </c>
      <c r="GV33" s="108">
        <f>GU33*AUXILIAR!$B$61</f>
        <v>4000000</v>
      </c>
      <c r="GW33" s="217">
        <v>100</v>
      </c>
      <c r="GX33" s="218">
        <f t="shared" si="9"/>
        <v>0.2</v>
      </c>
      <c r="GY33" s="108">
        <f>GX33*AUXILIAR!$B$61</f>
        <v>4000000</v>
      </c>
      <c r="GZ33" s="157"/>
      <c r="HA33" s="98"/>
      <c r="HB33" s="5"/>
      <c r="HC33" s="5"/>
      <c r="HD33" s="5"/>
      <c r="HE33" s="5"/>
      <c r="HF33" s="5"/>
      <c r="HG33" s="5"/>
      <c r="HH33" s="5"/>
      <c r="HI33" s="149"/>
      <c r="HJ33" s="157"/>
      <c r="HK33" s="5"/>
      <c r="HL33" s="5"/>
      <c r="HM33" s="5"/>
      <c r="HN33" s="5"/>
      <c r="HO33" s="5"/>
      <c r="HP33" s="5"/>
      <c r="HQ33" s="5"/>
      <c r="HR33" s="5"/>
      <c r="HS33" s="149"/>
      <c r="HT33" s="157"/>
      <c r="HU33" s="5"/>
      <c r="HV33" s="5"/>
      <c r="HW33" s="5"/>
      <c r="HX33" s="5"/>
      <c r="HY33" s="5"/>
      <c r="HZ33" s="5"/>
      <c r="IA33" s="5"/>
      <c r="IB33" s="5"/>
      <c r="IC33" s="149"/>
      <c r="ID33" s="194"/>
    </row>
    <row r="34" spans="1:238" ht="15" x14ac:dyDescent="0.2">
      <c r="A34" s="4"/>
      <c r="B34" s="4" t="s">
        <v>15</v>
      </c>
      <c r="C34" s="131"/>
      <c r="D34" s="8">
        <v>1</v>
      </c>
      <c r="E34" s="97"/>
      <c r="F34" s="75" t="s">
        <v>219</v>
      </c>
      <c r="G34" s="93" t="s">
        <v>104</v>
      </c>
      <c r="H34" s="5" t="s">
        <v>191</v>
      </c>
      <c r="I34" s="149"/>
      <c r="J34" s="98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1"/>
      <c r="FW34" s="51"/>
      <c r="FX34" s="51"/>
      <c r="FY34" s="51"/>
      <c r="FZ34" s="50"/>
      <c r="GA34" s="207"/>
      <c r="GB34" s="208"/>
      <c r="GC34" s="221"/>
      <c r="GD34" s="207"/>
      <c r="GE34" s="222"/>
      <c r="GF34" s="157"/>
      <c r="GG34" s="5"/>
      <c r="GH34" s="5"/>
      <c r="GI34" s="5"/>
      <c r="GJ34" s="5"/>
      <c r="GK34" s="5"/>
      <c r="GL34" s="5"/>
      <c r="GM34" s="5"/>
      <c r="GN34" s="5"/>
      <c r="GO34" s="149"/>
      <c r="GP34" s="48" t="s">
        <v>308</v>
      </c>
      <c r="GQ34" s="48">
        <v>1012</v>
      </c>
      <c r="GR34" s="48">
        <v>1012</v>
      </c>
      <c r="GS34" s="48">
        <v>1</v>
      </c>
      <c r="GT34" s="212">
        <v>20</v>
      </c>
      <c r="GU34" s="49">
        <f t="shared" si="7"/>
        <v>0.2</v>
      </c>
      <c r="GV34" s="108">
        <f>GU34*AUXILIAR!$B$58</f>
        <v>2000000</v>
      </c>
      <c r="GW34" s="217">
        <v>100</v>
      </c>
      <c r="GX34" s="218">
        <f t="shared" si="9"/>
        <v>0.2</v>
      </c>
      <c r="GY34" s="108">
        <f>GX34*AUXILIAR!$B$58</f>
        <v>2000000</v>
      </c>
      <c r="GZ34" s="157"/>
      <c r="HA34" s="98"/>
      <c r="HB34" s="5"/>
      <c r="HC34" s="5"/>
      <c r="HD34" s="5"/>
      <c r="HE34" s="5"/>
      <c r="HF34" s="5"/>
      <c r="HG34" s="5"/>
      <c r="HH34" s="5"/>
      <c r="HI34" s="149"/>
      <c r="HJ34" s="157"/>
      <c r="HK34" s="5"/>
      <c r="HL34" s="5"/>
      <c r="HM34" s="5"/>
      <c r="HN34" s="5"/>
      <c r="HO34" s="5"/>
      <c r="HP34" s="5"/>
      <c r="HQ34" s="5"/>
      <c r="HR34" s="5"/>
      <c r="HS34" s="149"/>
      <c r="HT34" s="157"/>
      <c r="HU34" s="5"/>
      <c r="HV34" s="5"/>
      <c r="HW34" s="5"/>
      <c r="HX34" s="5"/>
      <c r="HY34" s="5"/>
      <c r="HZ34" s="5"/>
      <c r="IA34" s="5"/>
      <c r="IB34" s="5"/>
      <c r="IC34" s="149"/>
      <c r="ID34" s="194"/>
    </row>
    <row r="35" spans="1:238" ht="15" x14ac:dyDescent="0.2">
      <c r="A35" s="4"/>
      <c r="B35" s="4" t="s">
        <v>15</v>
      </c>
      <c r="C35" s="131"/>
      <c r="D35" s="8">
        <v>1</v>
      </c>
      <c r="E35" s="97"/>
      <c r="F35" s="75" t="s">
        <v>219</v>
      </c>
      <c r="G35" s="93" t="s">
        <v>104</v>
      </c>
      <c r="H35" s="5" t="s">
        <v>191</v>
      </c>
      <c r="I35" s="149"/>
      <c r="J35" s="98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1"/>
      <c r="FW35" s="51"/>
      <c r="FX35" s="51"/>
      <c r="FY35" s="51"/>
      <c r="FZ35" s="50"/>
      <c r="GA35" s="207"/>
      <c r="GB35" s="208"/>
      <c r="GC35" s="221"/>
      <c r="GD35" s="207"/>
      <c r="GE35" s="222"/>
      <c r="GF35" s="157"/>
      <c r="GG35" s="5"/>
      <c r="GH35" s="5"/>
      <c r="GI35" s="5"/>
      <c r="GJ35" s="5"/>
      <c r="GK35" s="5"/>
      <c r="GL35" s="5"/>
      <c r="GM35" s="5"/>
      <c r="GN35" s="5"/>
      <c r="GO35" s="149"/>
      <c r="GP35" s="48" t="s">
        <v>309</v>
      </c>
      <c r="GQ35" s="48">
        <v>1022</v>
      </c>
      <c r="GR35" s="48">
        <v>1022</v>
      </c>
      <c r="GS35" s="48">
        <v>1</v>
      </c>
      <c r="GT35" s="212">
        <v>15</v>
      </c>
      <c r="GU35" s="49">
        <f t="shared" si="7"/>
        <v>0.15</v>
      </c>
      <c r="GV35" s="108">
        <f>GU35*AUXILIAR!$B$57</f>
        <v>3000000</v>
      </c>
      <c r="GW35" s="217">
        <v>100</v>
      </c>
      <c r="GX35" s="218">
        <f t="shared" si="9"/>
        <v>0.15</v>
      </c>
      <c r="GY35" s="108">
        <f>GX35*AUXILIAR!$B$57</f>
        <v>3000000</v>
      </c>
      <c r="GZ35" s="157"/>
      <c r="HA35" s="98"/>
      <c r="HB35" s="5"/>
      <c r="HC35" s="5"/>
      <c r="HD35" s="5"/>
      <c r="HE35" s="5"/>
      <c r="HF35" s="5"/>
      <c r="HG35" s="5"/>
      <c r="HH35" s="5"/>
      <c r="HI35" s="149"/>
      <c r="HJ35" s="157"/>
      <c r="HK35" s="5"/>
      <c r="HL35" s="5"/>
      <c r="HM35" s="5"/>
      <c r="HN35" s="5"/>
      <c r="HO35" s="5"/>
      <c r="HP35" s="5"/>
      <c r="HQ35" s="5"/>
      <c r="HR35" s="5"/>
      <c r="HS35" s="149"/>
      <c r="HT35" s="157"/>
      <c r="HU35" s="5"/>
      <c r="HV35" s="5"/>
      <c r="HW35" s="5"/>
      <c r="HX35" s="5"/>
      <c r="HY35" s="5"/>
      <c r="HZ35" s="5"/>
      <c r="IA35" s="5"/>
      <c r="IB35" s="5"/>
      <c r="IC35" s="149"/>
      <c r="ID35" s="194"/>
    </row>
    <row r="36" spans="1:238" ht="15" x14ac:dyDescent="0.2">
      <c r="A36" s="4"/>
      <c r="B36" s="4" t="s">
        <v>15</v>
      </c>
      <c r="C36" s="131"/>
      <c r="D36" s="8">
        <v>1</v>
      </c>
      <c r="E36" s="97"/>
      <c r="F36" s="75" t="s">
        <v>219</v>
      </c>
      <c r="G36" s="93" t="s">
        <v>104</v>
      </c>
      <c r="H36" s="5" t="s">
        <v>191</v>
      </c>
      <c r="I36" s="149"/>
      <c r="J36" s="98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1"/>
      <c r="FW36" s="51"/>
      <c r="FX36" s="51"/>
      <c r="FY36" s="51"/>
      <c r="FZ36" s="50"/>
      <c r="GA36" s="207"/>
      <c r="GB36" s="208"/>
      <c r="GC36" s="221"/>
      <c r="GD36" s="207"/>
      <c r="GE36" s="222"/>
      <c r="GF36" s="157"/>
      <c r="GG36" s="5"/>
      <c r="GH36" s="5"/>
      <c r="GI36" s="5"/>
      <c r="GJ36" s="5"/>
      <c r="GK36" s="5"/>
      <c r="GL36" s="5"/>
      <c r="GM36" s="5"/>
      <c r="GN36" s="5"/>
      <c r="GO36" s="149"/>
      <c r="GP36" s="48" t="s">
        <v>312</v>
      </c>
      <c r="GQ36" s="48">
        <v>1079</v>
      </c>
      <c r="GR36" s="48">
        <v>1079</v>
      </c>
      <c r="GS36" s="48">
        <v>1</v>
      </c>
      <c r="GT36" s="212">
        <v>10</v>
      </c>
      <c r="GU36" s="49">
        <f t="shared" si="7"/>
        <v>0.1</v>
      </c>
      <c r="GV36" s="108">
        <f>GU36*AUXILIAR!$B$61</f>
        <v>2000000</v>
      </c>
      <c r="GW36" s="217">
        <v>100</v>
      </c>
      <c r="GX36" s="218">
        <f t="shared" si="9"/>
        <v>0.1</v>
      </c>
      <c r="GY36" s="108">
        <f>GX36*AUXILIAR!$B$61</f>
        <v>2000000</v>
      </c>
      <c r="GZ36" s="157"/>
      <c r="HA36" s="98"/>
      <c r="HB36" s="5"/>
      <c r="HC36" s="5"/>
      <c r="HD36" s="5"/>
      <c r="HE36" s="5"/>
      <c r="HF36" s="5"/>
      <c r="HG36" s="5"/>
      <c r="HH36" s="5"/>
      <c r="HI36" s="149"/>
      <c r="HJ36" s="157"/>
      <c r="HK36" s="5"/>
      <c r="HL36" s="5"/>
      <c r="HM36" s="5"/>
      <c r="HN36" s="5"/>
      <c r="HO36" s="5"/>
      <c r="HP36" s="5"/>
      <c r="HQ36" s="5"/>
      <c r="HR36" s="5"/>
      <c r="HS36" s="149"/>
      <c r="HT36" s="157"/>
      <c r="HU36" s="5"/>
      <c r="HV36" s="5"/>
      <c r="HW36" s="5"/>
      <c r="HX36" s="5"/>
      <c r="HY36" s="5"/>
      <c r="HZ36" s="5"/>
      <c r="IA36" s="5"/>
      <c r="IB36" s="5"/>
      <c r="IC36" s="149"/>
      <c r="ID36" s="194"/>
    </row>
    <row r="37" spans="1:238" ht="15" x14ac:dyDescent="0.2">
      <c r="A37" s="4"/>
      <c r="B37" s="4" t="s">
        <v>15</v>
      </c>
      <c r="C37" s="131"/>
      <c r="D37" s="8">
        <v>1</v>
      </c>
      <c r="E37" s="97"/>
      <c r="F37" s="75" t="s">
        <v>219</v>
      </c>
      <c r="G37" s="93" t="s">
        <v>104</v>
      </c>
      <c r="H37" s="5" t="s">
        <v>191</v>
      </c>
      <c r="I37" s="149"/>
      <c r="J37" s="98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1"/>
      <c r="FW37" s="51"/>
      <c r="FX37" s="51"/>
      <c r="FY37" s="51"/>
      <c r="FZ37" s="50"/>
      <c r="GA37" s="207"/>
      <c r="GB37" s="208"/>
      <c r="GC37" s="221"/>
      <c r="GD37" s="207"/>
      <c r="GE37" s="222"/>
      <c r="GF37" s="157"/>
      <c r="GG37" s="5"/>
      <c r="GH37" s="5"/>
      <c r="GI37" s="5"/>
      <c r="GJ37" s="5"/>
      <c r="GK37" s="5"/>
      <c r="GL37" s="5"/>
      <c r="GM37" s="5"/>
      <c r="GN37" s="5"/>
      <c r="GO37" s="149"/>
      <c r="GP37" s="48" t="s">
        <v>313</v>
      </c>
      <c r="GQ37" s="48">
        <v>1095</v>
      </c>
      <c r="GR37" s="48">
        <v>1095</v>
      </c>
      <c r="GS37" s="48">
        <v>1</v>
      </c>
      <c r="GT37" s="212">
        <v>30</v>
      </c>
      <c r="GU37" s="49">
        <f t="shared" si="7"/>
        <v>0.3</v>
      </c>
      <c r="GV37" s="108">
        <f>GU37*AUXILIAR!$B$57</f>
        <v>6000000</v>
      </c>
      <c r="GW37" s="217">
        <v>100</v>
      </c>
      <c r="GX37" s="218">
        <f t="shared" si="9"/>
        <v>0.3</v>
      </c>
      <c r="GY37" s="108">
        <f>GX37*AUXILIAR!$B$57</f>
        <v>6000000</v>
      </c>
      <c r="GZ37" s="157"/>
      <c r="HA37" s="98"/>
      <c r="HB37" s="5"/>
      <c r="HC37" s="5"/>
      <c r="HD37" s="5"/>
      <c r="HE37" s="5"/>
      <c r="HF37" s="5"/>
      <c r="HG37" s="5"/>
      <c r="HH37" s="5"/>
      <c r="HI37" s="149"/>
      <c r="HJ37" s="157"/>
      <c r="HK37" s="5"/>
      <c r="HL37" s="5"/>
      <c r="HM37" s="5"/>
      <c r="HN37" s="5"/>
      <c r="HO37" s="5"/>
      <c r="HP37" s="5"/>
      <c r="HQ37" s="5"/>
      <c r="HR37" s="5"/>
      <c r="HS37" s="149"/>
      <c r="HT37" s="157"/>
      <c r="HU37" s="5"/>
      <c r="HV37" s="5"/>
      <c r="HW37" s="5"/>
      <c r="HX37" s="5"/>
      <c r="HY37" s="5"/>
      <c r="HZ37" s="5"/>
      <c r="IA37" s="5"/>
      <c r="IB37" s="5"/>
      <c r="IC37" s="149"/>
      <c r="ID37" s="194"/>
    </row>
    <row r="38" spans="1:238" ht="15" x14ac:dyDescent="0.2">
      <c r="A38" s="4"/>
      <c r="B38" s="4" t="s">
        <v>15</v>
      </c>
      <c r="C38" s="131"/>
      <c r="D38" s="8">
        <v>1</v>
      </c>
      <c r="E38" s="97"/>
      <c r="F38" s="75" t="s">
        <v>219</v>
      </c>
      <c r="G38" s="93" t="s">
        <v>104</v>
      </c>
      <c r="H38" s="5" t="s">
        <v>191</v>
      </c>
      <c r="I38" s="149"/>
      <c r="J38" s="98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1"/>
      <c r="FW38" s="51"/>
      <c r="FX38" s="51"/>
      <c r="FY38" s="51"/>
      <c r="FZ38" s="50"/>
      <c r="GA38" s="207"/>
      <c r="GB38" s="208"/>
      <c r="GC38" s="221"/>
      <c r="GD38" s="207"/>
      <c r="GE38" s="222"/>
      <c r="GF38" s="157"/>
      <c r="GG38" s="5"/>
      <c r="GH38" s="5"/>
      <c r="GI38" s="5"/>
      <c r="GJ38" s="5"/>
      <c r="GK38" s="5"/>
      <c r="GL38" s="5"/>
      <c r="GM38" s="5"/>
      <c r="GN38" s="5"/>
      <c r="GO38" s="149"/>
      <c r="GP38" s="48" t="s">
        <v>314</v>
      </c>
      <c r="GQ38" s="48">
        <v>1110</v>
      </c>
      <c r="GR38" s="48">
        <v>1110</v>
      </c>
      <c r="GS38" s="48">
        <v>1</v>
      </c>
      <c r="GT38" s="212">
        <v>20</v>
      </c>
      <c r="GU38" s="49">
        <f t="shared" si="7"/>
        <v>0.2</v>
      </c>
      <c r="GV38" s="108">
        <f>GU38*AUXILIAR!$B$61</f>
        <v>4000000</v>
      </c>
      <c r="GW38" s="217">
        <v>100</v>
      </c>
      <c r="GX38" s="218">
        <f t="shared" si="9"/>
        <v>0.2</v>
      </c>
      <c r="GY38" s="108">
        <f>GX38*AUXILIAR!$B$61</f>
        <v>4000000</v>
      </c>
      <c r="GZ38" s="157"/>
      <c r="HA38" s="98"/>
      <c r="HB38" s="5"/>
      <c r="HC38" s="5"/>
      <c r="HD38" s="5"/>
      <c r="HE38" s="5"/>
      <c r="HF38" s="5"/>
      <c r="HG38" s="5"/>
      <c r="HH38" s="5"/>
      <c r="HI38" s="149"/>
      <c r="HJ38" s="157"/>
      <c r="HK38" s="5"/>
      <c r="HL38" s="5"/>
      <c r="HM38" s="5"/>
      <c r="HN38" s="5"/>
      <c r="HO38" s="5"/>
      <c r="HP38" s="5"/>
      <c r="HQ38" s="5"/>
      <c r="HR38" s="5"/>
      <c r="HS38" s="149"/>
      <c r="HT38" s="157"/>
      <c r="HU38" s="5"/>
      <c r="HV38" s="5"/>
      <c r="HW38" s="5"/>
      <c r="HX38" s="5"/>
      <c r="HY38" s="5"/>
      <c r="HZ38" s="5"/>
      <c r="IA38" s="5"/>
      <c r="IB38" s="5"/>
      <c r="IC38" s="149"/>
      <c r="ID38" s="194"/>
    </row>
    <row r="39" spans="1:238" ht="15" x14ac:dyDescent="0.2">
      <c r="A39" s="4"/>
      <c r="B39" s="4" t="s">
        <v>15</v>
      </c>
      <c r="C39" s="131"/>
      <c r="D39" s="8">
        <v>1</v>
      </c>
      <c r="E39" s="97"/>
      <c r="F39" s="75" t="s">
        <v>219</v>
      </c>
      <c r="G39" s="93" t="s">
        <v>104</v>
      </c>
      <c r="H39" s="5" t="s">
        <v>191</v>
      </c>
      <c r="I39" s="149"/>
      <c r="J39" s="98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1"/>
      <c r="FW39" s="51"/>
      <c r="FX39" s="51"/>
      <c r="FY39" s="51"/>
      <c r="FZ39" s="50"/>
      <c r="GA39" s="207"/>
      <c r="GB39" s="208"/>
      <c r="GC39" s="221"/>
      <c r="GD39" s="207"/>
      <c r="GE39" s="222"/>
      <c r="GF39" s="157"/>
      <c r="GG39" s="5"/>
      <c r="GH39" s="5"/>
      <c r="GI39" s="5"/>
      <c r="GJ39" s="5"/>
      <c r="GK39" s="5"/>
      <c r="GL39" s="5"/>
      <c r="GM39" s="5"/>
      <c r="GN39" s="5"/>
      <c r="GO39" s="149"/>
      <c r="GP39" s="48" t="s">
        <v>315</v>
      </c>
      <c r="GQ39" s="48">
        <v>1139</v>
      </c>
      <c r="GR39" s="48">
        <v>1139</v>
      </c>
      <c r="GS39" s="48">
        <v>1</v>
      </c>
      <c r="GT39" s="212">
        <v>5</v>
      </c>
      <c r="GU39" s="49">
        <f t="shared" si="7"/>
        <v>0.05</v>
      </c>
      <c r="GV39" s="108">
        <f>GU39*AUXILIAR!$B$61</f>
        <v>1000000</v>
      </c>
      <c r="GW39" s="217">
        <v>100</v>
      </c>
      <c r="GX39" s="218">
        <f t="shared" si="9"/>
        <v>0.05</v>
      </c>
      <c r="GY39" s="108">
        <f>GX39*AUXILIAR!$B$61</f>
        <v>1000000</v>
      </c>
      <c r="GZ39" s="157"/>
      <c r="HA39" s="98"/>
      <c r="HB39" s="5"/>
      <c r="HC39" s="5"/>
      <c r="HD39" s="5"/>
      <c r="HE39" s="5"/>
      <c r="HF39" s="5"/>
      <c r="HG39" s="5"/>
      <c r="HH39" s="5"/>
      <c r="HI39" s="149"/>
      <c r="HJ39" s="157"/>
      <c r="HK39" s="5"/>
      <c r="HL39" s="5"/>
      <c r="HM39" s="5"/>
      <c r="HN39" s="5"/>
      <c r="HO39" s="5"/>
      <c r="HP39" s="5"/>
      <c r="HQ39" s="5"/>
      <c r="HR39" s="5"/>
      <c r="HS39" s="149"/>
      <c r="HT39" s="157"/>
      <c r="HU39" s="5"/>
      <c r="HV39" s="5"/>
      <c r="HW39" s="5"/>
      <c r="HX39" s="5"/>
      <c r="HY39" s="5"/>
      <c r="HZ39" s="5"/>
      <c r="IA39" s="5"/>
      <c r="IB39" s="5"/>
      <c r="IC39" s="149"/>
      <c r="ID39" s="194"/>
    </row>
    <row r="40" spans="1:238" ht="15" x14ac:dyDescent="0.2">
      <c r="A40" s="4"/>
      <c r="B40" s="4" t="s">
        <v>15</v>
      </c>
      <c r="C40" s="131"/>
      <c r="D40" s="8">
        <v>1</v>
      </c>
      <c r="E40" s="97"/>
      <c r="F40" s="75" t="s">
        <v>219</v>
      </c>
      <c r="G40" s="93" t="s">
        <v>104</v>
      </c>
      <c r="H40" s="5" t="s">
        <v>191</v>
      </c>
      <c r="I40" s="149"/>
      <c r="J40" s="98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149"/>
      <c r="GF40" s="157"/>
      <c r="GG40" s="5"/>
      <c r="GH40" s="5"/>
      <c r="GI40" s="5"/>
      <c r="GJ40" s="5"/>
      <c r="GK40" s="5"/>
      <c r="GL40" s="5"/>
      <c r="GM40" s="5"/>
      <c r="GN40" s="5"/>
      <c r="GO40" s="149"/>
      <c r="GP40" s="48" t="s">
        <v>316</v>
      </c>
      <c r="GQ40" s="48">
        <v>1140</v>
      </c>
      <c r="GR40" s="48">
        <v>1140</v>
      </c>
      <c r="GS40" s="48">
        <v>1</v>
      </c>
      <c r="GT40" s="212">
        <v>35</v>
      </c>
      <c r="GU40" s="49">
        <f t="shared" si="7"/>
        <v>0.35</v>
      </c>
      <c r="GV40" s="108">
        <f>GU40*AUXILIAR!$B$57</f>
        <v>7000000</v>
      </c>
      <c r="GW40" s="217">
        <v>100</v>
      </c>
      <c r="GX40" s="218">
        <f t="shared" si="9"/>
        <v>0.35</v>
      </c>
      <c r="GY40" s="108">
        <f>GX40*AUXILIAR!$B$57</f>
        <v>7000000</v>
      </c>
      <c r="GZ40" s="157"/>
      <c r="HA40" s="98"/>
      <c r="HB40" s="5"/>
      <c r="HC40" s="5"/>
      <c r="HD40" s="5"/>
      <c r="HE40" s="5"/>
      <c r="HF40" s="5"/>
      <c r="HG40" s="5"/>
      <c r="HH40" s="5"/>
      <c r="HI40" s="149"/>
      <c r="HJ40" s="157"/>
      <c r="HK40" s="5"/>
      <c r="HL40" s="5"/>
      <c r="HM40" s="5"/>
      <c r="HN40" s="5"/>
      <c r="HO40" s="5"/>
      <c r="HP40" s="5"/>
      <c r="HQ40" s="5"/>
      <c r="HR40" s="5"/>
      <c r="HS40" s="149"/>
      <c r="HT40" s="157"/>
      <c r="HU40" s="5"/>
      <c r="HV40" s="5"/>
      <c r="HW40" s="5"/>
      <c r="HX40" s="5"/>
      <c r="HY40" s="5"/>
      <c r="HZ40" s="5"/>
      <c r="IA40" s="5"/>
      <c r="IB40" s="5"/>
      <c r="IC40" s="149"/>
      <c r="ID40" s="194"/>
    </row>
  </sheetData>
  <autoFilter ref="A2:FU40" xr:uid="{00000000-0009-0000-0000-000005000000}"/>
  <mergeCells count="90">
    <mergeCell ref="G1:I1"/>
    <mergeCell ref="FG4:FI4"/>
    <mergeCell ref="DZ5:EB5"/>
    <mergeCell ref="EJ5:EL5"/>
    <mergeCell ref="EO5:EQ5"/>
    <mergeCell ref="ET5:EV5"/>
    <mergeCell ref="EY5:FA5"/>
    <mergeCell ref="EE5:EG5"/>
    <mergeCell ref="EJ4:EN4"/>
    <mergeCell ref="DZ4:ED4"/>
    <mergeCell ref="EE4:EI4"/>
    <mergeCell ref="DU5:DW5"/>
    <mergeCell ref="BH5:BJ5"/>
    <mergeCell ref="BM5:BO5"/>
    <mergeCell ref="BR5:BT5"/>
    <mergeCell ref="CB5:CD5"/>
    <mergeCell ref="FV4:FY4"/>
    <mergeCell ref="GF4:GI4"/>
    <mergeCell ref="GP4:GS4"/>
    <mergeCell ref="GZ4:HC4"/>
    <mergeCell ref="FV1:IC1"/>
    <mergeCell ref="FV2:IC2"/>
    <mergeCell ref="FV3:GE3"/>
    <mergeCell ref="GF3:GO3"/>
    <mergeCell ref="GP3:GY3"/>
    <mergeCell ref="GZ3:HI3"/>
    <mergeCell ref="HJ3:HS3"/>
    <mergeCell ref="HT3:IC3"/>
    <mergeCell ref="HJ4:HM4"/>
    <mergeCell ref="HT4:HW4"/>
    <mergeCell ref="CG5:CI5"/>
    <mergeCell ref="CL5:CN5"/>
    <mergeCell ref="CQ5:CS5"/>
    <mergeCell ref="CV5:CX5"/>
    <mergeCell ref="DF5:DH5"/>
    <mergeCell ref="DK5:DM5"/>
    <mergeCell ref="DP5:DR5"/>
    <mergeCell ref="BW5:BY5"/>
    <mergeCell ref="DA5:DC5"/>
    <mergeCell ref="FP4:FR4"/>
    <mergeCell ref="CB4:CF4"/>
    <mergeCell ref="CG4:CK4"/>
    <mergeCell ref="CL4:CP4"/>
    <mergeCell ref="CQ4:CU4"/>
    <mergeCell ref="BW4:CA4"/>
    <mergeCell ref="CV4:CZ4"/>
    <mergeCell ref="DF4:DJ4"/>
    <mergeCell ref="DK4:DO4"/>
    <mergeCell ref="DP4:DT4"/>
    <mergeCell ref="DU4:DY4"/>
    <mergeCell ref="DA4:DE4"/>
    <mergeCell ref="FS4:FU4"/>
    <mergeCell ref="J5:L5"/>
    <mergeCell ref="T5:V5"/>
    <mergeCell ref="Y5:AA5"/>
    <mergeCell ref="AD5:AF5"/>
    <mergeCell ref="AI5:AK5"/>
    <mergeCell ref="AN5:AP5"/>
    <mergeCell ref="AX5:AZ5"/>
    <mergeCell ref="BC5:BE5"/>
    <mergeCell ref="EO4:ES4"/>
    <mergeCell ref="ET4:EX4"/>
    <mergeCell ref="EY4:FC4"/>
    <mergeCell ref="FD4:FF4"/>
    <mergeCell ref="FJ4:FL4"/>
    <mergeCell ref="FM4:FO4"/>
    <mergeCell ref="BR4:BV4"/>
    <mergeCell ref="BM4:BQ4"/>
    <mergeCell ref="B4:F6"/>
    <mergeCell ref="G4:I6"/>
    <mergeCell ref="J4:N4"/>
    <mergeCell ref="T4:X4"/>
    <mergeCell ref="Y4:AC4"/>
    <mergeCell ref="AD4:AH4"/>
    <mergeCell ref="AI4:AM4"/>
    <mergeCell ref="AN4:AR4"/>
    <mergeCell ref="AX4:BB4"/>
    <mergeCell ref="BC4:BG4"/>
    <mergeCell ref="BH4:BL4"/>
    <mergeCell ref="O4:S4"/>
    <mergeCell ref="O5:Q5"/>
    <mergeCell ref="AS4:AW4"/>
    <mergeCell ref="AS5:AU5"/>
    <mergeCell ref="J1:FU1"/>
    <mergeCell ref="J3:AM3"/>
    <mergeCell ref="AN3:BQ3"/>
    <mergeCell ref="BR3:CU3"/>
    <mergeCell ref="CV3:DY3"/>
    <mergeCell ref="DZ3:FC3"/>
    <mergeCell ref="FD3:FU3"/>
  </mergeCells>
  <printOptions horizontalCentered="1" gridLines="1"/>
  <pageMargins left="0.7" right="0.7" top="0.75" bottom="0.75" header="0" footer="0"/>
  <pageSetup paperSize="9" scale="50" pageOrder="overThenDown" orientation="landscape" cellComments="atEnd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500-000000000000}">
          <x14:formula1>
            <xm:f>AUXILIAR!$A$2:$A$6</xm:f>
          </x14:formula1>
          <xm:sqref>B1:B4 B7:B1048576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249977111117893"/>
    <outlinePr summaryBelow="0" summaryRight="0"/>
  </sheetPr>
  <dimension ref="A1:BQ22"/>
  <sheetViews>
    <sheetView showGridLines="0"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BP11" sqref="BP11"/>
    </sheetView>
  </sheetViews>
  <sheetFormatPr defaultColWidth="14.42578125" defaultRowHeight="15.75" customHeight="1" x14ac:dyDescent="0.2"/>
  <cols>
    <col min="1" max="1" width="13.28515625" customWidth="1"/>
    <col min="2" max="2" width="6.140625" customWidth="1"/>
    <col min="3" max="3" width="14.5703125" customWidth="1"/>
    <col min="4" max="4" width="7.28515625" customWidth="1"/>
    <col min="5" max="5" width="31.5703125" customWidth="1"/>
    <col min="6" max="6" width="23.28515625" customWidth="1"/>
    <col min="7" max="7" width="17.7109375" customWidth="1"/>
    <col min="8" max="8" width="20.5703125" customWidth="1"/>
    <col min="9" max="9" width="30.85546875" customWidth="1"/>
    <col min="10" max="12" width="7.7109375" customWidth="1"/>
    <col min="13" max="13" width="15.85546875" customWidth="1"/>
    <col min="14" max="14" width="9.85546875" customWidth="1"/>
    <col min="15" max="16" width="15.85546875" customWidth="1"/>
    <col min="17" max="17" width="10" customWidth="1"/>
    <col min="18" max="18" width="15.7109375" customWidth="1"/>
    <col min="19" max="19" width="30.7109375" customWidth="1"/>
    <col min="20" max="22" width="7.7109375" customWidth="1"/>
    <col min="23" max="23" width="15.85546875" customWidth="1"/>
    <col min="24" max="24" width="9.85546875" customWidth="1"/>
    <col min="25" max="25" width="15.85546875" customWidth="1"/>
    <col min="26" max="26" width="15.7109375" customWidth="1"/>
    <col min="27" max="27" width="9.85546875" customWidth="1"/>
    <col min="28" max="28" width="15.7109375" customWidth="1"/>
    <col min="29" max="29" width="30.7109375" customWidth="1"/>
    <col min="30" max="32" width="7.7109375" customWidth="1"/>
    <col min="33" max="33" width="15.7109375" customWidth="1"/>
    <col min="34" max="34" width="10" customWidth="1"/>
    <col min="35" max="35" width="16" customWidth="1"/>
    <col min="36" max="36" width="15.85546875" customWidth="1"/>
    <col min="37" max="37" width="10" customWidth="1"/>
    <col min="38" max="38" width="15.7109375" customWidth="1"/>
    <col min="39" max="39" width="30.7109375" customWidth="1"/>
    <col min="40" max="42" width="7.7109375" customWidth="1"/>
    <col min="43" max="43" width="15.85546875" customWidth="1"/>
    <col min="44" max="44" width="9.7109375" customWidth="1"/>
    <col min="45" max="46" width="15.7109375" customWidth="1"/>
    <col min="47" max="47" width="9.7109375" customWidth="1"/>
    <col min="48" max="48" width="15.7109375" customWidth="1"/>
    <col min="49" max="49" width="30.7109375" customWidth="1"/>
    <col min="50" max="52" width="7.7109375" customWidth="1"/>
    <col min="53" max="53" width="15.85546875" customWidth="1"/>
    <col min="54" max="54" width="9.85546875" customWidth="1"/>
    <col min="55" max="55" width="15.85546875" customWidth="1"/>
    <col min="56" max="56" width="15.7109375" customWidth="1"/>
    <col min="57" max="57" width="9.85546875" customWidth="1"/>
    <col min="58" max="58" width="13" customWidth="1"/>
    <col min="59" max="59" width="30.7109375" customWidth="1"/>
    <col min="60" max="62" width="7.7109375" customWidth="1"/>
    <col min="63" max="63" width="15.85546875" customWidth="1"/>
    <col min="64" max="64" width="9.7109375" customWidth="1"/>
    <col min="65" max="65" width="16" customWidth="1"/>
    <col min="66" max="66" width="15.85546875" customWidth="1"/>
    <col min="67" max="67" width="9.7109375" customWidth="1"/>
    <col min="68" max="68" width="13.140625" customWidth="1"/>
    <col min="69" max="69" width="45.7109375" customWidth="1"/>
  </cols>
  <sheetData>
    <row r="1" spans="1:69" ht="45" customHeight="1" thickBot="1" x14ac:dyDescent="0.25">
      <c r="C1" s="18" t="s">
        <v>42</v>
      </c>
      <c r="F1" s="278"/>
      <c r="G1" s="278"/>
      <c r="H1" s="278"/>
      <c r="I1" s="306" t="s">
        <v>52</v>
      </c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  <c r="AF1" s="306"/>
      <c r="AG1" s="306"/>
      <c r="AH1" s="306"/>
      <c r="AI1" s="306"/>
      <c r="AJ1" s="306"/>
      <c r="AK1" s="306"/>
      <c r="AL1" s="306"/>
      <c r="AM1" s="306"/>
      <c r="AN1" s="306"/>
      <c r="AO1" s="306"/>
      <c r="AP1" s="306"/>
      <c r="AQ1" s="306"/>
      <c r="AR1" s="306"/>
      <c r="AS1" s="306"/>
      <c r="AT1" s="306"/>
      <c r="AU1" s="306"/>
      <c r="AV1" s="306"/>
      <c r="AW1" s="306"/>
      <c r="AX1" s="306"/>
      <c r="AY1" s="306"/>
      <c r="AZ1" s="306"/>
      <c r="BA1" s="306"/>
      <c r="BB1" s="306"/>
      <c r="BC1" s="306"/>
      <c r="BD1" s="306"/>
      <c r="BE1" s="306"/>
      <c r="BF1" s="306"/>
      <c r="BG1" s="306"/>
      <c r="BH1" s="306"/>
      <c r="BI1" s="306"/>
      <c r="BJ1" s="306"/>
      <c r="BK1" s="306"/>
      <c r="BL1" s="306"/>
      <c r="BM1" s="306"/>
      <c r="BN1" s="306"/>
      <c r="BO1" s="306"/>
      <c r="BP1" s="306"/>
    </row>
    <row r="2" spans="1:69" ht="20.25" customHeight="1" thickTop="1" x14ac:dyDescent="0.2">
      <c r="A2" s="12"/>
      <c r="B2" s="12" t="s">
        <v>0</v>
      </c>
      <c r="C2" s="13"/>
      <c r="D2" s="14"/>
      <c r="E2" s="13" t="s">
        <v>1</v>
      </c>
      <c r="F2" s="14"/>
      <c r="G2" s="14"/>
      <c r="H2" s="145"/>
      <c r="I2" s="307" t="s">
        <v>11</v>
      </c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F2" s="307"/>
      <c r="AG2" s="307"/>
      <c r="AH2" s="307"/>
      <c r="AI2" s="307"/>
      <c r="AJ2" s="307"/>
      <c r="AK2" s="307"/>
      <c r="AL2" s="307"/>
      <c r="AM2" s="307"/>
      <c r="AN2" s="307"/>
      <c r="AO2" s="307"/>
      <c r="AP2" s="307"/>
      <c r="AQ2" s="307"/>
      <c r="AR2" s="307"/>
      <c r="AS2" s="307"/>
      <c r="AT2" s="307"/>
      <c r="AU2" s="307"/>
      <c r="AV2" s="307"/>
      <c r="AW2" s="307"/>
      <c r="AX2" s="307"/>
      <c r="AY2" s="307"/>
      <c r="AZ2" s="307"/>
      <c r="BA2" s="307"/>
      <c r="BB2" s="307"/>
      <c r="BC2" s="307"/>
      <c r="BD2" s="307"/>
      <c r="BE2" s="307"/>
      <c r="BF2" s="307"/>
      <c r="BG2" s="307"/>
      <c r="BH2" s="307"/>
      <c r="BI2" s="307"/>
      <c r="BJ2" s="307"/>
      <c r="BK2" s="307"/>
      <c r="BL2" s="307"/>
      <c r="BM2" s="307"/>
      <c r="BN2" s="307"/>
      <c r="BO2" s="307"/>
      <c r="BP2" s="307"/>
      <c r="BQ2" s="162"/>
    </row>
    <row r="3" spans="1:69" ht="41.25" customHeight="1" x14ac:dyDescent="0.2">
      <c r="A3" s="15" t="s">
        <v>13</v>
      </c>
      <c r="B3" s="15" t="s">
        <v>4</v>
      </c>
      <c r="C3" s="15" t="s">
        <v>27</v>
      </c>
      <c r="D3" s="15" t="s">
        <v>5</v>
      </c>
      <c r="E3" s="15" t="s">
        <v>29</v>
      </c>
      <c r="F3" s="15" t="s">
        <v>10</v>
      </c>
      <c r="G3" s="16" t="s">
        <v>37</v>
      </c>
      <c r="H3" s="146" t="s">
        <v>26</v>
      </c>
      <c r="I3" s="304" t="s">
        <v>237</v>
      </c>
      <c r="J3" s="302"/>
      <c r="K3" s="302"/>
      <c r="L3" s="302"/>
      <c r="M3" s="302"/>
      <c r="N3" s="302"/>
      <c r="O3" s="302"/>
      <c r="P3" s="302"/>
      <c r="Q3" s="302"/>
      <c r="R3" s="303"/>
      <c r="S3" s="301" t="s">
        <v>58</v>
      </c>
      <c r="T3" s="302"/>
      <c r="U3" s="302"/>
      <c r="V3" s="302"/>
      <c r="W3" s="302"/>
      <c r="X3" s="302"/>
      <c r="Y3" s="302"/>
      <c r="Z3" s="302"/>
      <c r="AA3" s="302"/>
      <c r="AB3" s="303"/>
      <c r="AC3" s="301" t="s">
        <v>59</v>
      </c>
      <c r="AD3" s="302"/>
      <c r="AE3" s="302"/>
      <c r="AF3" s="302"/>
      <c r="AG3" s="302"/>
      <c r="AH3" s="302"/>
      <c r="AI3" s="302"/>
      <c r="AJ3" s="302"/>
      <c r="AK3" s="302"/>
      <c r="AL3" s="303"/>
      <c r="AM3" s="301" t="s">
        <v>60</v>
      </c>
      <c r="AN3" s="302"/>
      <c r="AO3" s="302"/>
      <c r="AP3" s="302"/>
      <c r="AQ3" s="302"/>
      <c r="AR3" s="302"/>
      <c r="AS3" s="302"/>
      <c r="AT3" s="302"/>
      <c r="AU3" s="302"/>
      <c r="AV3" s="303"/>
      <c r="AW3" s="304" t="s">
        <v>243</v>
      </c>
      <c r="AX3" s="302"/>
      <c r="AY3" s="302"/>
      <c r="AZ3" s="302"/>
      <c r="BA3" s="302"/>
      <c r="BB3" s="302"/>
      <c r="BC3" s="302"/>
      <c r="BD3" s="302"/>
      <c r="BE3" s="302"/>
      <c r="BF3" s="303"/>
      <c r="BG3" s="304" t="s">
        <v>279</v>
      </c>
      <c r="BH3" s="302"/>
      <c r="BI3" s="302"/>
      <c r="BJ3" s="302"/>
      <c r="BK3" s="302"/>
      <c r="BL3" s="302"/>
      <c r="BM3" s="302"/>
      <c r="BN3" s="302"/>
      <c r="BO3" s="302"/>
      <c r="BP3" s="303"/>
      <c r="BQ3" s="180" t="s">
        <v>47</v>
      </c>
    </row>
    <row r="4" spans="1:69" ht="20.25" customHeight="1" x14ac:dyDescent="0.2">
      <c r="A4" s="258"/>
      <c r="B4" s="259"/>
      <c r="C4" s="259"/>
      <c r="D4" s="259"/>
      <c r="E4" s="260"/>
      <c r="F4" s="258"/>
      <c r="G4" s="259"/>
      <c r="H4" s="267"/>
      <c r="I4" s="301" t="s">
        <v>48</v>
      </c>
      <c r="J4" s="302"/>
      <c r="K4" s="302"/>
      <c r="L4" s="305"/>
      <c r="M4" s="74" t="s">
        <v>138</v>
      </c>
      <c r="N4" s="74" t="s">
        <v>139</v>
      </c>
      <c r="O4" s="119" t="s">
        <v>169</v>
      </c>
      <c r="P4" s="74" t="s">
        <v>156</v>
      </c>
      <c r="Q4" s="74" t="s">
        <v>141</v>
      </c>
      <c r="R4" s="199" t="s">
        <v>49</v>
      </c>
      <c r="S4" s="301" t="s">
        <v>48</v>
      </c>
      <c r="T4" s="302"/>
      <c r="U4" s="302"/>
      <c r="V4" s="305"/>
      <c r="W4" s="74" t="s">
        <v>138</v>
      </c>
      <c r="X4" s="74" t="s">
        <v>139</v>
      </c>
      <c r="Y4" s="119" t="s">
        <v>169</v>
      </c>
      <c r="Z4" s="74" t="s">
        <v>156</v>
      </c>
      <c r="AA4" s="74" t="s">
        <v>141</v>
      </c>
      <c r="AB4" s="199" t="s">
        <v>49</v>
      </c>
      <c r="AC4" s="301" t="s">
        <v>48</v>
      </c>
      <c r="AD4" s="302"/>
      <c r="AE4" s="302"/>
      <c r="AF4" s="305"/>
      <c r="AG4" s="74" t="s">
        <v>138</v>
      </c>
      <c r="AH4" s="74" t="s">
        <v>139</v>
      </c>
      <c r="AI4" s="119" t="s">
        <v>169</v>
      </c>
      <c r="AJ4" s="74" t="s">
        <v>156</v>
      </c>
      <c r="AK4" s="74" t="s">
        <v>141</v>
      </c>
      <c r="AL4" s="199" t="s">
        <v>49</v>
      </c>
      <c r="AM4" s="301" t="s">
        <v>48</v>
      </c>
      <c r="AN4" s="302"/>
      <c r="AO4" s="302"/>
      <c r="AP4" s="305"/>
      <c r="AQ4" s="74" t="s">
        <v>138</v>
      </c>
      <c r="AR4" s="74" t="s">
        <v>139</v>
      </c>
      <c r="AS4" s="119" t="s">
        <v>169</v>
      </c>
      <c r="AT4" s="74" t="s">
        <v>156</v>
      </c>
      <c r="AU4" s="74" t="s">
        <v>141</v>
      </c>
      <c r="AV4" s="199" t="s">
        <v>49</v>
      </c>
      <c r="AW4" s="301" t="s">
        <v>48</v>
      </c>
      <c r="AX4" s="302"/>
      <c r="AY4" s="302"/>
      <c r="AZ4" s="305"/>
      <c r="BA4" s="74" t="s">
        <v>138</v>
      </c>
      <c r="BB4" s="74" t="s">
        <v>139</v>
      </c>
      <c r="BC4" s="119" t="s">
        <v>169</v>
      </c>
      <c r="BD4" s="74" t="s">
        <v>156</v>
      </c>
      <c r="BE4" s="74" t="s">
        <v>141</v>
      </c>
      <c r="BF4" s="199" t="s">
        <v>49</v>
      </c>
      <c r="BG4" s="301" t="s">
        <v>48</v>
      </c>
      <c r="BH4" s="302"/>
      <c r="BI4" s="302"/>
      <c r="BJ4" s="305"/>
      <c r="BK4" s="74" t="s">
        <v>138</v>
      </c>
      <c r="BL4" s="74" t="s">
        <v>139</v>
      </c>
      <c r="BM4" s="119" t="s">
        <v>169</v>
      </c>
      <c r="BN4" s="74" t="s">
        <v>156</v>
      </c>
      <c r="BO4" s="74" t="s">
        <v>141</v>
      </c>
      <c r="BP4" s="199" t="s">
        <v>49</v>
      </c>
      <c r="BQ4" s="181" t="s">
        <v>105</v>
      </c>
    </row>
    <row r="5" spans="1:69" ht="24" customHeight="1" x14ac:dyDescent="0.2">
      <c r="A5" s="261"/>
      <c r="B5" s="262"/>
      <c r="C5" s="262"/>
      <c r="D5" s="262"/>
      <c r="E5" s="263"/>
      <c r="F5" s="261"/>
      <c r="G5" s="262"/>
      <c r="H5" s="268"/>
      <c r="I5" s="200" t="s">
        <v>136</v>
      </c>
      <c r="J5" s="28" t="s">
        <v>56</v>
      </c>
      <c r="K5" s="29" t="s">
        <v>55</v>
      </c>
      <c r="L5" s="29" t="s">
        <v>57</v>
      </c>
      <c r="M5" s="90" t="s">
        <v>228</v>
      </c>
      <c r="N5" s="91" t="e">
        <f>#REF!+#REF!+#REF!+#REF!+#REF!+N7+#REF!+#REF!+#REF!+#REF!+#REF!+#REF!+#REF!+#REF!+#REF!+#REF!+#REF!+#REF!+#REF!+#REF!+#REF!+#REF!+#REF!+#REF!</f>
        <v>#REF!</v>
      </c>
      <c r="O5" s="91" t="e">
        <f>#REF!+#REF!+#REF!+#REF!+#REF!+O7+#REF!+#REF!+#REF!+#REF!+#REF!+#REF!+#REF!+#REF!+#REF!+#REF!+#REF!+#REF!+#REF!+#REF!+#REF!+#REF!+#REF!+#REF!</f>
        <v>#REF!</v>
      </c>
      <c r="P5" s="90" t="s">
        <v>238</v>
      </c>
      <c r="Q5" s="91" t="e">
        <f>#REF!+#REF!+#REF!+#REF!+#REF!+Q7+#REF!+#REF!+#REF!+#REF!+#REF!+#REF!+#REF!+#REF!+#REF!+#REF!+#REF!+#REF!+#REF!+#REF!+#REF!+#REF!+#REF!+#REF!</f>
        <v>#REF!</v>
      </c>
      <c r="R5" s="201" t="e">
        <f>#REF!+#REF!+#REF!+#REF!+#REF!+R7+#REF!+#REF!+#REF!+#REF!+#REF!+#REF!+#REF!+#REF!+#REF!+#REF!+#REF!+#REF!+#REF!+#REF!+#REF!+#REF!+#REF!+#REF!</f>
        <v>#REF!</v>
      </c>
      <c r="S5" s="200" t="s">
        <v>136</v>
      </c>
      <c r="T5" s="28" t="s">
        <v>56</v>
      </c>
      <c r="U5" s="29" t="s">
        <v>55</v>
      </c>
      <c r="V5" s="29" t="s">
        <v>57</v>
      </c>
      <c r="W5" s="90" t="s">
        <v>239</v>
      </c>
      <c r="X5" s="91" t="e">
        <f>#REF!+#REF!+#REF!+#REF!+#REF!+#REF!</f>
        <v>#REF!</v>
      </c>
      <c r="Y5" s="91" t="e">
        <f>#REF!+#REF!+#REF!+#REF!+#REF!+#REF!</f>
        <v>#REF!</v>
      </c>
      <c r="Z5" s="90" t="s">
        <v>240</v>
      </c>
      <c r="AA5" s="91" t="e">
        <f>#REF!+#REF!+#REF!+#REF!+#REF!+#REF!</f>
        <v>#REF!</v>
      </c>
      <c r="AB5" s="201" t="e">
        <f>#REF!+#REF!+#REF!+#REF!+#REF!+#REF!</f>
        <v>#REF!</v>
      </c>
      <c r="AC5" s="200" t="s">
        <v>136</v>
      </c>
      <c r="AD5" s="28" t="s">
        <v>56</v>
      </c>
      <c r="AE5" s="29" t="s">
        <v>55</v>
      </c>
      <c r="AF5" s="29" t="s">
        <v>57</v>
      </c>
      <c r="AG5" s="90" t="s">
        <v>149</v>
      </c>
      <c r="AH5" s="91" t="e">
        <f>#REF!+#REF!+#REF!+#REF!+#REF!+#REF!</f>
        <v>#REF!</v>
      </c>
      <c r="AI5" s="91" t="e">
        <f>#REF!+#REF!+#REF!+#REF!+#REF!+#REF!</f>
        <v>#REF!</v>
      </c>
      <c r="AJ5" s="90" t="s">
        <v>150</v>
      </c>
      <c r="AK5" s="91" t="e">
        <f>#REF!+#REF!+#REF!+#REF!+#REF!+#REF!</f>
        <v>#REF!</v>
      </c>
      <c r="AL5" s="201" t="e">
        <f>#REF!+#REF!+#REF!+#REF!+#REF!+#REF!</f>
        <v>#REF!</v>
      </c>
      <c r="AM5" s="200" t="s">
        <v>136</v>
      </c>
      <c r="AN5" s="28" t="s">
        <v>56</v>
      </c>
      <c r="AO5" s="29" t="s">
        <v>55</v>
      </c>
      <c r="AP5" s="29" t="s">
        <v>57</v>
      </c>
      <c r="AQ5" s="90" t="s">
        <v>241</v>
      </c>
      <c r="AR5" s="91" t="e">
        <f>#REF!+#REF!+#REF!+#REF!+#REF!+#REF!</f>
        <v>#REF!</v>
      </c>
      <c r="AS5" s="91" t="e">
        <f>#REF!+#REF!+#REF!+#REF!+#REF!+#REF!</f>
        <v>#REF!</v>
      </c>
      <c r="AT5" s="90" t="s">
        <v>242</v>
      </c>
      <c r="AU5" s="91" t="e">
        <f>#REF!+#REF!+#REF!+#REF!+#REF!+#REF!</f>
        <v>#REF!</v>
      </c>
      <c r="AV5" s="201" t="e">
        <f>#REF!+#REF!+#REF!+#REF!+#REF!+#REF!</f>
        <v>#REF!</v>
      </c>
      <c r="AW5" s="200" t="s">
        <v>136</v>
      </c>
      <c r="AX5" s="28" t="s">
        <v>56</v>
      </c>
      <c r="AY5" s="29" t="s">
        <v>55</v>
      </c>
      <c r="AZ5" s="29" t="s">
        <v>57</v>
      </c>
      <c r="BA5" s="90" t="s">
        <v>229</v>
      </c>
      <c r="BB5" s="91" t="e">
        <f>#REF!+#REF!+#REF!+#REF!+#REF!+#REF!</f>
        <v>#REF!</v>
      </c>
      <c r="BC5" s="91" t="e">
        <f>#REF!+#REF!+#REF!+#REF!+#REF!+#REF!</f>
        <v>#REF!</v>
      </c>
      <c r="BD5" s="90" t="s">
        <v>232</v>
      </c>
      <c r="BE5" s="91" t="e">
        <f>#REF!+#REF!+#REF!+#REF!+#REF!+#REF!</f>
        <v>#REF!</v>
      </c>
      <c r="BF5" s="201" t="e">
        <f>#REF!+#REF!+#REF!+#REF!+#REF!+#REF!</f>
        <v>#REF!</v>
      </c>
      <c r="BG5" s="200" t="s">
        <v>136</v>
      </c>
      <c r="BH5" s="28" t="s">
        <v>56</v>
      </c>
      <c r="BI5" s="29" t="s">
        <v>55</v>
      </c>
      <c r="BJ5" s="29" t="s">
        <v>57</v>
      </c>
      <c r="BK5" s="90" t="s">
        <v>230</v>
      </c>
      <c r="BL5" s="91" t="e">
        <f>#REF!+#REF!+#REF!+#REF!+#REF!+#REF!</f>
        <v>#REF!</v>
      </c>
      <c r="BM5" s="91" t="e">
        <f>#REF!+#REF!+#REF!+#REF!+#REF!+#REF!</f>
        <v>#REF!</v>
      </c>
      <c r="BN5" s="90" t="s">
        <v>231</v>
      </c>
      <c r="BO5" s="91" t="e">
        <f>#REF!+#REF!+#REF!+#REF!+#REF!+#REF!</f>
        <v>#REF!</v>
      </c>
      <c r="BP5" s="201" t="e">
        <f>#REF!+#REF!+#REF!+#REF!+#REF!+#REF!</f>
        <v>#REF!</v>
      </c>
      <c r="BQ5" s="182"/>
    </row>
    <row r="6" spans="1:69" ht="12.75" x14ac:dyDescent="0.2">
      <c r="A6" s="264"/>
      <c r="B6" s="265"/>
      <c r="C6" s="265"/>
      <c r="D6" s="265"/>
      <c r="E6" s="266"/>
      <c r="F6" s="264"/>
      <c r="G6" s="265"/>
      <c r="H6" s="269"/>
      <c r="I6" s="200"/>
      <c r="J6" s="29"/>
      <c r="K6" s="29"/>
      <c r="L6" s="29"/>
      <c r="M6" s="29"/>
      <c r="N6" s="29"/>
      <c r="O6" s="29"/>
      <c r="P6" s="29"/>
      <c r="Q6" s="29"/>
      <c r="R6" s="199"/>
      <c r="S6" s="200"/>
      <c r="T6" s="29"/>
      <c r="U6" s="29"/>
      <c r="V6" s="29"/>
      <c r="W6" s="29"/>
      <c r="X6" s="29"/>
      <c r="Y6" s="29"/>
      <c r="Z6" s="29"/>
      <c r="AA6" s="29"/>
      <c r="AB6" s="199"/>
      <c r="AC6" s="200"/>
      <c r="AD6" s="29"/>
      <c r="AE6" s="29"/>
      <c r="AF6" s="29"/>
      <c r="AG6" s="29"/>
      <c r="AH6" s="29"/>
      <c r="AI6" s="29"/>
      <c r="AJ6" s="29"/>
      <c r="AK6" s="29"/>
      <c r="AL6" s="199"/>
      <c r="AM6" s="200"/>
      <c r="AN6" s="29"/>
      <c r="AO6" s="29"/>
      <c r="AP6" s="29"/>
      <c r="AQ6" s="29"/>
      <c r="AR6" s="29"/>
      <c r="AS6" s="29"/>
      <c r="AT6" s="29"/>
      <c r="AU6" s="29"/>
      <c r="AV6" s="199"/>
      <c r="AW6" s="202"/>
      <c r="AX6" s="9"/>
      <c r="AY6" s="9"/>
      <c r="AZ6" s="9"/>
      <c r="BA6" s="9"/>
      <c r="BB6" s="9"/>
      <c r="BC6" s="9"/>
      <c r="BD6" s="9"/>
      <c r="BE6" s="9"/>
      <c r="BF6" s="199"/>
      <c r="BG6" s="202"/>
      <c r="BH6" s="9"/>
      <c r="BI6" s="9"/>
      <c r="BJ6" s="9"/>
      <c r="BK6" s="9"/>
      <c r="BL6" s="9"/>
      <c r="BM6" s="9"/>
      <c r="BN6" s="9"/>
      <c r="BO6" s="9"/>
      <c r="BP6" s="199"/>
      <c r="BQ6" s="183"/>
    </row>
    <row r="7" spans="1:69" ht="42" customHeight="1" x14ac:dyDescent="0.2">
      <c r="A7" s="1" t="s">
        <v>15</v>
      </c>
      <c r="B7" s="1"/>
      <c r="C7" s="2"/>
      <c r="D7" s="1">
        <v>1</v>
      </c>
      <c r="E7" s="2" t="s">
        <v>190</v>
      </c>
      <c r="F7" s="35" t="s">
        <v>104</v>
      </c>
      <c r="G7" s="2" t="s">
        <v>191</v>
      </c>
      <c r="H7" s="147"/>
      <c r="I7" s="172"/>
      <c r="J7" s="3"/>
      <c r="K7" s="3"/>
      <c r="L7" s="3"/>
      <c r="M7" s="35" t="s">
        <v>144</v>
      </c>
      <c r="N7" s="60">
        <f>N8+N11+N14+N17+N20</f>
        <v>0</v>
      </c>
      <c r="O7" s="60">
        <f>O8+O11+O14+O17+O20</f>
        <v>0</v>
      </c>
      <c r="P7" s="35" t="s">
        <v>145</v>
      </c>
      <c r="Q7" s="60">
        <f>Q8+Q11+Q14+Q17+Q20</f>
        <v>0</v>
      </c>
      <c r="R7" s="60">
        <f>R8+R11+R14+R17+R20</f>
        <v>0</v>
      </c>
      <c r="S7" s="172"/>
      <c r="T7" s="3"/>
      <c r="U7" s="3"/>
      <c r="V7" s="3"/>
      <c r="W7" s="35" t="s">
        <v>144</v>
      </c>
      <c r="X7" s="60">
        <f>X8+X11+X14+X17+X20</f>
        <v>0</v>
      </c>
      <c r="Y7" s="60">
        <f>Y8+Y11+Y14+Y17+Y20</f>
        <v>0</v>
      </c>
      <c r="Z7" s="35" t="s">
        <v>145</v>
      </c>
      <c r="AA7" s="60">
        <f>AA8+AA11+AA14+AA17+AA20</f>
        <v>0</v>
      </c>
      <c r="AB7" s="60">
        <f>AB8+AB11+AB14+AB17+AB20</f>
        <v>0</v>
      </c>
      <c r="AC7" s="172"/>
      <c r="AD7" s="3"/>
      <c r="AE7" s="3"/>
      <c r="AF7" s="3"/>
      <c r="AG7" s="35" t="s">
        <v>114</v>
      </c>
      <c r="AH7" s="60">
        <f>AH8+AH11+AH14+AH17+AH20</f>
        <v>0</v>
      </c>
      <c r="AI7" s="60">
        <f>AI8+AI11+AI14+AI17+AI20</f>
        <v>0</v>
      </c>
      <c r="AJ7" s="35" t="s">
        <v>114</v>
      </c>
      <c r="AK7" s="60">
        <f>AK8+AK11+AK14+AK17+AK20</f>
        <v>0</v>
      </c>
      <c r="AL7" s="60">
        <f>AL8+AL11+AL14+AL17+AL20</f>
        <v>0</v>
      </c>
      <c r="AM7" s="172"/>
      <c r="AN7" s="3"/>
      <c r="AO7" s="3"/>
      <c r="AP7" s="3"/>
      <c r="AQ7" s="35" t="s">
        <v>114</v>
      </c>
      <c r="AR7" s="60">
        <f>AR8+AR11+AR14+AR17+AR20</f>
        <v>0</v>
      </c>
      <c r="AS7" s="60">
        <f>AS8+AS11+AS14+AS17+AS20</f>
        <v>0</v>
      </c>
      <c r="AT7" s="35" t="s">
        <v>114</v>
      </c>
      <c r="AU7" s="60">
        <f>AU8+AU11+AU14+AU17+AU20</f>
        <v>0</v>
      </c>
      <c r="AV7" s="60">
        <f>AV8+AV11+AV14+AV17+AV20</f>
        <v>0</v>
      </c>
      <c r="AW7" s="172"/>
      <c r="AX7" s="3"/>
      <c r="AY7" s="3"/>
      <c r="AZ7" s="3"/>
      <c r="BA7" s="35" t="s">
        <v>114</v>
      </c>
      <c r="BB7" s="60">
        <f>BB8+BB11+BB14+BB17+BB20</f>
        <v>0</v>
      </c>
      <c r="BC7" s="60">
        <f>BC8+BC11+BC14+BC17+BC20</f>
        <v>0</v>
      </c>
      <c r="BD7" s="35" t="s">
        <v>114</v>
      </c>
      <c r="BE7" s="60">
        <f>BE8+BE11+BE14+BE17+BE20</f>
        <v>0</v>
      </c>
      <c r="BF7" s="60">
        <f>BF8+BF11+BF14+BF17+BF20</f>
        <v>0</v>
      </c>
      <c r="BG7" s="172"/>
      <c r="BH7" s="3"/>
      <c r="BI7" s="3"/>
      <c r="BJ7" s="3"/>
      <c r="BK7" s="35" t="s">
        <v>114</v>
      </c>
      <c r="BL7" s="60">
        <f>BL8+BL11+BL14+BL17+BL20</f>
        <v>0</v>
      </c>
      <c r="BM7" s="60">
        <f>BM8+BM11+BM14+BM17+BM20</f>
        <v>0</v>
      </c>
      <c r="BN7" s="35" t="s">
        <v>114</v>
      </c>
      <c r="BO7" s="60">
        <f>BO8+BO11+BO14+BO17+BO20</f>
        <v>0</v>
      </c>
      <c r="BP7" s="60">
        <f>BP8+BP11+BP14+BP17+BP20</f>
        <v>0</v>
      </c>
      <c r="BQ7" s="192"/>
    </row>
    <row r="8" spans="1:69" ht="15" x14ac:dyDescent="0.2">
      <c r="A8" s="54" t="s">
        <v>15</v>
      </c>
      <c r="B8" s="54"/>
      <c r="C8" s="55"/>
      <c r="D8" s="96"/>
      <c r="E8" s="122" t="s">
        <v>201</v>
      </c>
      <c r="F8" s="129" t="s">
        <v>104</v>
      </c>
      <c r="G8" s="129" t="s">
        <v>191</v>
      </c>
      <c r="H8" s="148"/>
      <c r="I8" s="173"/>
      <c r="J8" s="56"/>
      <c r="K8" s="56"/>
      <c r="L8" s="56"/>
      <c r="M8" s="59" t="s">
        <v>113</v>
      </c>
      <c r="N8" s="58">
        <f>SUM(N9:N10)</f>
        <v>0</v>
      </c>
      <c r="O8" s="58">
        <f>SUM(O9:O10)</f>
        <v>0</v>
      </c>
      <c r="P8" s="59" t="s">
        <v>113</v>
      </c>
      <c r="Q8" s="58">
        <f>SUM(Q9:Q10)</f>
        <v>0</v>
      </c>
      <c r="R8" s="169">
        <f>SUM(R9:R10)</f>
        <v>0</v>
      </c>
      <c r="S8" s="173"/>
      <c r="T8" s="56"/>
      <c r="U8" s="56"/>
      <c r="V8" s="56"/>
      <c r="W8" s="59" t="s">
        <v>113</v>
      </c>
      <c r="X8" s="58">
        <f>SUM(X9:X10)</f>
        <v>0</v>
      </c>
      <c r="Y8" s="58">
        <f>SUM(Y9:Y10)</f>
        <v>0</v>
      </c>
      <c r="Z8" s="59" t="s">
        <v>113</v>
      </c>
      <c r="AA8" s="58">
        <f>SUM(AA9:AA10)</f>
        <v>0</v>
      </c>
      <c r="AB8" s="169">
        <f>SUM(AB9:AB10)</f>
        <v>0</v>
      </c>
      <c r="AC8" s="173"/>
      <c r="AD8" s="56"/>
      <c r="AE8" s="56"/>
      <c r="AF8" s="56"/>
      <c r="AG8" s="59" t="s">
        <v>113</v>
      </c>
      <c r="AH8" s="58">
        <f>SUM(AH9:AH10)</f>
        <v>0</v>
      </c>
      <c r="AI8" s="58">
        <f>SUM(AI9:AI10)</f>
        <v>0</v>
      </c>
      <c r="AJ8" s="59" t="s">
        <v>113</v>
      </c>
      <c r="AK8" s="58">
        <f>SUM(AK9:AK10)</f>
        <v>0</v>
      </c>
      <c r="AL8" s="169">
        <f>SUM(AL9:AL10)</f>
        <v>0</v>
      </c>
      <c r="AM8" s="173"/>
      <c r="AN8" s="56"/>
      <c r="AO8" s="56"/>
      <c r="AP8" s="56"/>
      <c r="AQ8" s="59" t="s">
        <v>113</v>
      </c>
      <c r="AR8" s="58">
        <f>SUM(AR9:AR10)</f>
        <v>0</v>
      </c>
      <c r="AS8" s="58">
        <f>SUM(AS9:AS10)</f>
        <v>0</v>
      </c>
      <c r="AT8" s="59" t="s">
        <v>113</v>
      </c>
      <c r="AU8" s="58">
        <f>SUM(AU9:AU10)</f>
        <v>0</v>
      </c>
      <c r="AV8" s="169">
        <f>SUM(AV9:AV10)</f>
        <v>0</v>
      </c>
      <c r="AW8" s="173"/>
      <c r="AX8" s="56"/>
      <c r="AY8" s="56"/>
      <c r="AZ8" s="56"/>
      <c r="BA8" s="59" t="s">
        <v>113</v>
      </c>
      <c r="BB8" s="58">
        <f>SUM(BB9:BB10)</f>
        <v>0</v>
      </c>
      <c r="BC8" s="58">
        <f>SUM(BC9:BC10)</f>
        <v>0</v>
      </c>
      <c r="BD8" s="59" t="s">
        <v>113</v>
      </c>
      <c r="BE8" s="58">
        <f>SUM(BE9:BE10)</f>
        <v>0</v>
      </c>
      <c r="BF8" s="169">
        <f>SUM(BF9:BF10)</f>
        <v>0</v>
      </c>
      <c r="BG8" s="173"/>
      <c r="BH8" s="56"/>
      <c r="BI8" s="56"/>
      <c r="BJ8" s="56"/>
      <c r="BK8" s="59" t="s">
        <v>113</v>
      </c>
      <c r="BL8" s="58">
        <f>SUM(BL9:BL10)</f>
        <v>0</v>
      </c>
      <c r="BM8" s="58">
        <f>SUM(BM9:BM10)</f>
        <v>0</v>
      </c>
      <c r="BN8" s="59" t="s">
        <v>113</v>
      </c>
      <c r="BO8" s="58">
        <f>SUM(BO9:BO10)</f>
        <v>0</v>
      </c>
      <c r="BP8" s="169">
        <f>SUM(BP9:BP10)</f>
        <v>0</v>
      </c>
      <c r="BQ8" s="193"/>
    </row>
    <row r="9" spans="1:69" ht="15" x14ac:dyDescent="0.2">
      <c r="A9" s="4" t="s">
        <v>15</v>
      </c>
      <c r="B9" s="131"/>
      <c r="C9" s="5"/>
      <c r="D9" s="97"/>
      <c r="E9" s="75" t="s">
        <v>219</v>
      </c>
      <c r="F9" s="93" t="s">
        <v>104</v>
      </c>
      <c r="G9" s="5" t="s">
        <v>191</v>
      </c>
      <c r="H9" s="149"/>
      <c r="I9" s="174"/>
      <c r="J9" s="6"/>
      <c r="K9" s="6"/>
      <c r="L9" s="6"/>
      <c r="M9" s="6"/>
      <c r="N9" s="6"/>
      <c r="O9" s="6"/>
      <c r="P9" s="6"/>
      <c r="Q9" s="6"/>
      <c r="R9" s="170"/>
      <c r="S9" s="174"/>
      <c r="T9" s="6"/>
      <c r="U9" s="6"/>
      <c r="V9" s="6"/>
      <c r="W9" s="6"/>
      <c r="X9" s="6"/>
      <c r="Y9" s="6"/>
      <c r="Z9" s="6"/>
      <c r="AA9" s="6"/>
      <c r="AB9" s="170"/>
      <c r="AC9" s="174"/>
      <c r="AD9" s="6"/>
      <c r="AE9" s="6"/>
      <c r="AF9" s="6"/>
      <c r="AG9" s="6"/>
      <c r="AH9" s="6"/>
      <c r="AI9" s="6"/>
      <c r="AJ9" s="6"/>
      <c r="AK9" s="6"/>
      <c r="AL9" s="170"/>
      <c r="AM9" s="174"/>
      <c r="AN9" s="6"/>
      <c r="AO9" s="6"/>
      <c r="AP9" s="6"/>
      <c r="AQ9" s="6"/>
      <c r="AR9" s="6"/>
      <c r="AS9" s="6"/>
      <c r="AT9" s="6"/>
      <c r="AU9" s="6"/>
      <c r="AV9" s="170"/>
      <c r="AW9" s="174"/>
      <c r="AX9" s="6"/>
      <c r="AY9" s="6"/>
      <c r="AZ9" s="6"/>
      <c r="BA9" s="6"/>
      <c r="BB9" s="6"/>
      <c r="BC9" s="6"/>
      <c r="BD9" s="6"/>
      <c r="BE9" s="6"/>
      <c r="BF9" s="170"/>
      <c r="BG9" s="174"/>
      <c r="BH9" s="6"/>
      <c r="BI9" s="6"/>
      <c r="BJ9" s="6"/>
      <c r="BK9" s="6"/>
      <c r="BL9" s="6"/>
      <c r="BM9" s="6"/>
      <c r="BN9" s="6"/>
      <c r="BO9" s="6"/>
      <c r="BP9" s="170"/>
      <c r="BQ9" s="194"/>
    </row>
    <row r="10" spans="1:69" ht="15" x14ac:dyDescent="0.2">
      <c r="A10" s="4" t="s">
        <v>15</v>
      </c>
      <c r="B10" s="131"/>
      <c r="C10" s="5"/>
      <c r="D10" s="97"/>
      <c r="E10" s="75" t="s">
        <v>219</v>
      </c>
      <c r="F10" s="93" t="s">
        <v>104</v>
      </c>
      <c r="G10" s="5" t="s">
        <v>191</v>
      </c>
      <c r="H10" s="149"/>
      <c r="I10" s="174"/>
      <c r="J10" s="6"/>
      <c r="K10" s="6"/>
      <c r="L10" s="6"/>
      <c r="M10" s="6"/>
      <c r="N10" s="6"/>
      <c r="O10" s="6"/>
      <c r="P10" s="6"/>
      <c r="Q10" s="6"/>
      <c r="R10" s="170"/>
      <c r="S10" s="174"/>
      <c r="T10" s="6"/>
      <c r="U10" s="6"/>
      <c r="V10" s="6"/>
      <c r="W10" s="6"/>
      <c r="X10" s="6"/>
      <c r="Y10" s="6"/>
      <c r="Z10" s="6"/>
      <c r="AA10" s="6"/>
      <c r="AB10" s="170"/>
      <c r="AC10" s="174"/>
      <c r="AD10" s="6"/>
      <c r="AE10" s="6"/>
      <c r="AF10" s="6"/>
      <c r="AG10" s="6"/>
      <c r="AH10" s="6"/>
      <c r="AI10" s="6"/>
      <c r="AJ10" s="6"/>
      <c r="AK10" s="6"/>
      <c r="AL10" s="170"/>
      <c r="AM10" s="174"/>
      <c r="AN10" s="6"/>
      <c r="AO10" s="6"/>
      <c r="AP10" s="6"/>
      <c r="AQ10" s="6"/>
      <c r="AR10" s="6"/>
      <c r="AS10" s="6"/>
      <c r="AT10" s="6"/>
      <c r="AU10" s="6"/>
      <c r="AV10" s="170"/>
      <c r="AW10" s="174"/>
      <c r="AX10" s="6"/>
      <c r="AY10" s="6"/>
      <c r="AZ10" s="6"/>
      <c r="BA10" s="6"/>
      <c r="BB10" s="6"/>
      <c r="BC10" s="6"/>
      <c r="BD10" s="6"/>
      <c r="BE10" s="6"/>
      <c r="BF10" s="170"/>
      <c r="BG10" s="174"/>
      <c r="BH10" s="6"/>
      <c r="BI10" s="6"/>
      <c r="BJ10" s="6"/>
      <c r="BK10" s="6"/>
      <c r="BL10" s="6"/>
      <c r="BM10" s="6"/>
      <c r="BN10" s="6"/>
      <c r="BO10" s="6"/>
      <c r="BP10" s="170"/>
      <c r="BQ10" s="194"/>
    </row>
    <row r="11" spans="1:69" ht="15" x14ac:dyDescent="0.2">
      <c r="A11" s="54" t="s">
        <v>15</v>
      </c>
      <c r="B11" s="54"/>
      <c r="C11" s="55"/>
      <c r="D11" s="96"/>
      <c r="E11" s="122" t="s">
        <v>202</v>
      </c>
      <c r="F11" s="129" t="s">
        <v>104</v>
      </c>
      <c r="G11" s="129" t="s">
        <v>191</v>
      </c>
      <c r="H11" s="148"/>
      <c r="I11" s="173"/>
      <c r="J11" s="56"/>
      <c r="K11" s="56"/>
      <c r="L11" s="56"/>
      <c r="M11" s="59" t="s">
        <v>113</v>
      </c>
      <c r="N11" s="58">
        <f>SUM(N12:N13)</f>
        <v>0</v>
      </c>
      <c r="O11" s="58">
        <f>SUM(O12:O13)</f>
        <v>0</v>
      </c>
      <c r="P11" s="59" t="s">
        <v>113</v>
      </c>
      <c r="Q11" s="58">
        <f>SUM(Q12:Q13)</f>
        <v>0</v>
      </c>
      <c r="R11" s="169">
        <f>SUM(R12:R13)</f>
        <v>0</v>
      </c>
      <c r="S11" s="173"/>
      <c r="T11" s="56"/>
      <c r="U11" s="56"/>
      <c r="V11" s="56"/>
      <c r="W11" s="59" t="s">
        <v>113</v>
      </c>
      <c r="X11" s="58">
        <f>SUM(X12:X13)</f>
        <v>0</v>
      </c>
      <c r="Y11" s="58">
        <f>SUM(Y12:Y13)</f>
        <v>0</v>
      </c>
      <c r="Z11" s="59" t="s">
        <v>113</v>
      </c>
      <c r="AA11" s="58">
        <f>SUM(AA12:AA13)</f>
        <v>0</v>
      </c>
      <c r="AB11" s="169">
        <f>SUM(AB12:AB13)</f>
        <v>0</v>
      </c>
      <c r="AC11" s="173"/>
      <c r="AD11" s="56"/>
      <c r="AE11" s="56"/>
      <c r="AF11" s="56"/>
      <c r="AG11" s="59" t="s">
        <v>113</v>
      </c>
      <c r="AH11" s="58">
        <f>SUM(AH12:AH13)</f>
        <v>0</v>
      </c>
      <c r="AI11" s="58">
        <f>SUM(AI12:AI13)</f>
        <v>0</v>
      </c>
      <c r="AJ11" s="59" t="s">
        <v>113</v>
      </c>
      <c r="AK11" s="58">
        <f>SUM(AK12:AK13)</f>
        <v>0</v>
      </c>
      <c r="AL11" s="169">
        <f>SUM(AL12:AL13)</f>
        <v>0</v>
      </c>
      <c r="AM11" s="173"/>
      <c r="AN11" s="56"/>
      <c r="AO11" s="56"/>
      <c r="AP11" s="56"/>
      <c r="AQ11" s="59" t="s">
        <v>113</v>
      </c>
      <c r="AR11" s="58">
        <f>SUM(AR12:AR13)</f>
        <v>0</v>
      </c>
      <c r="AS11" s="58">
        <f>SUM(AS12:AS13)</f>
        <v>0</v>
      </c>
      <c r="AT11" s="59" t="s">
        <v>113</v>
      </c>
      <c r="AU11" s="58">
        <f>SUM(AU12:AU13)</f>
        <v>0</v>
      </c>
      <c r="AV11" s="169">
        <f>SUM(AV12:AV13)</f>
        <v>0</v>
      </c>
      <c r="AW11" s="173"/>
      <c r="AX11" s="56"/>
      <c r="AY11" s="56"/>
      <c r="AZ11" s="56"/>
      <c r="BA11" s="59" t="s">
        <v>113</v>
      </c>
      <c r="BB11" s="58">
        <f>SUM(BB12:BB13)</f>
        <v>0</v>
      </c>
      <c r="BC11" s="58">
        <f>SUM(BC12:BC13)</f>
        <v>0</v>
      </c>
      <c r="BD11" s="59" t="s">
        <v>113</v>
      </c>
      <c r="BE11" s="58">
        <f>SUM(BE12:BE13)</f>
        <v>0</v>
      </c>
      <c r="BF11" s="169">
        <f>SUM(BF12:BF13)</f>
        <v>0</v>
      </c>
      <c r="BG11" s="173"/>
      <c r="BH11" s="56"/>
      <c r="BI11" s="56"/>
      <c r="BJ11" s="56"/>
      <c r="BK11" s="59" t="s">
        <v>113</v>
      </c>
      <c r="BL11" s="58">
        <f>SUM(BL12:BL13)</f>
        <v>0</v>
      </c>
      <c r="BM11" s="58">
        <f>SUM(BM12:BM13)</f>
        <v>0</v>
      </c>
      <c r="BN11" s="59" t="s">
        <v>113</v>
      </c>
      <c r="BO11" s="58">
        <f>SUM(BO12:BO13)</f>
        <v>0</v>
      </c>
      <c r="BP11" s="169">
        <f>SUM(BP12:BP13)</f>
        <v>0</v>
      </c>
      <c r="BQ11" s="203"/>
    </row>
    <row r="12" spans="1:69" ht="15" x14ac:dyDescent="0.2">
      <c r="A12" s="4" t="s">
        <v>15</v>
      </c>
      <c r="B12" s="131"/>
      <c r="C12" s="5"/>
      <c r="D12" s="97"/>
      <c r="E12" s="75" t="s">
        <v>219</v>
      </c>
      <c r="F12" s="93" t="s">
        <v>104</v>
      </c>
      <c r="G12" s="5" t="s">
        <v>191</v>
      </c>
      <c r="H12" s="149"/>
      <c r="I12" s="174"/>
      <c r="J12" s="6"/>
      <c r="K12" s="6"/>
      <c r="L12" s="6"/>
      <c r="M12" s="6"/>
      <c r="N12" s="6"/>
      <c r="O12" s="6"/>
      <c r="P12" s="6"/>
      <c r="Q12" s="6"/>
      <c r="R12" s="170"/>
      <c r="S12" s="174"/>
      <c r="T12" s="6"/>
      <c r="U12" s="6"/>
      <c r="V12" s="6"/>
      <c r="W12" s="6"/>
      <c r="X12" s="6"/>
      <c r="Y12" s="6"/>
      <c r="Z12" s="6"/>
      <c r="AA12" s="6"/>
      <c r="AB12" s="170"/>
      <c r="AC12" s="174"/>
      <c r="AD12" s="6"/>
      <c r="AE12" s="6"/>
      <c r="AF12" s="6"/>
      <c r="AG12" s="6"/>
      <c r="AH12" s="6"/>
      <c r="AI12" s="6"/>
      <c r="AJ12" s="6"/>
      <c r="AK12" s="6"/>
      <c r="AL12" s="170"/>
      <c r="AM12" s="174"/>
      <c r="AN12" s="6"/>
      <c r="AO12" s="6"/>
      <c r="AP12" s="6"/>
      <c r="AQ12" s="6"/>
      <c r="AR12" s="6"/>
      <c r="AS12" s="6"/>
      <c r="AT12" s="6"/>
      <c r="AU12" s="6"/>
      <c r="AV12" s="170"/>
      <c r="AW12" s="174"/>
      <c r="AX12" s="6"/>
      <c r="AY12" s="6"/>
      <c r="AZ12" s="6"/>
      <c r="BA12" s="6"/>
      <c r="BB12" s="6"/>
      <c r="BC12" s="6"/>
      <c r="BD12" s="6"/>
      <c r="BE12" s="6"/>
      <c r="BF12" s="170"/>
      <c r="BG12" s="174"/>
      <c r="BH12" s="6"/>
      <c r="BI12" s="6"/>
      <c r="BJ12" s="6"/>
      <c r="BK12" s="6"/>
      <c r="BL12" s="6"/>
      <c r="BM12" s="6"/>
      <c r="BN12" s="6"/>
      <c r="BO12" s="6"/>
      <c r="BP12" s="170"/>
      <c r="BQ12" s="194"/>
    </row>
    <row r="13" spans="1:69" ht="15" x14ac:dyDescent="0.2">
      <c r="A13" s="4" t="s">
        <v>15</v>
      </c>
      <c r="B13" s="131"/>
      <c r="C13" s="5"/>
      <c r="D13" s="97"/>
      <c r="E13" s="75" t="s">
        <v>219</v>
      </c>
      <c r="F13" s="93" t="s">
        <v>104</v>
      </c>
      <c r="G13" s="5" t="s">
        <v>191</v>
      </c>
      <c r="H13" s="149"/>
      <c r="I13" s="174"/>
      <c r="J13" s="6"/>
      <c r="K13" s="6"/>
      <c r="L13" s="6"/>
      <c r="M13" s="6"/>
      <c r="N13" s="6"/>
      <c r="O13" s="6"/>
      <c r="P13" s="6"/>
      <c r="Q13" s="6"/>
      <c r="R13" s="170"/>
      <c r="S13" s="174"/>
      <c r="T13" s="6"/>
      <c r="U13" s="6"/>
      <c r="V13" s="6"/>
      <c r="W13" s="6"/>
      <c r="X13" s="6"/>
      <c r="Y13" s="6"/>
      <c r="Z13" s="6"/>
      <c r="AA13" s="6"/>
      <c r="AB13" s="170"/>
      <c r="AC13" s="174"/>
      <c r="AD13" s="6"/>
      <c r="AE13" s="6"/>
      <c r="AF13" s="6"/>
      <c r="AG13" s="6"/>
      <c r="AH13" s="6"/>
      <c r="AI13" s="6"/>
      <c r="AJ13" s="6"/>
      <c r="AK13" s="6"/>
      <c r="AL13" s="170"/>
      <c r="AM13" s="174"/>
      <c r="AN13" s="6"/>
      <c r="AO13" s="6"/>
      <c r="AP13" s="6"/>
      <c r="AQ13" s="6"/>
      <c r="AR13" s="6"/>
      <c r="AS13" s="6"/>
      <c r="AT13" s="6"/>
      <c r="AU13" s="6"/>
      <c r="AV13" s="170"/>
      <c r="AW13" s="174"/>
      <c r="AX13" s="6"/>
      <c r="AY13" s="6"/>
      <c r="AZ13" s="6"/>
      <c r="BA13" s="6"/>
      <c r="BB13" s="6"/>
      <c r="BC13" s="6"/>
      <c r="BD13" s="6"/>
      <c r="BE13" s="6"/>
      <c r="BF13" s="170"/>
      <c r="BG13" s="174"/>
      <c r="BH13" s="6"/>
      <c r="BI13" s="6"/>
      <c r="BJ13" s="6"/>
      <c r="BK13" s="6"/>
      <c r="BL13" s="6"/>
      <c r="BM13" s="6"/>
      <c r="BN13" s="6"/>
      <c r="BO13" s="6"/>
      <c r="BP13" s="170"/>
      <c r="BQ13" s="194"/>
    </row>
    <row r="14" spans="1:69" ht="15" x14ac:dyDescent="0.2">
      <c r="A14" s="54" t="s">
        <v>15</v>
      </c>
      <c r="B14" s="54"/>
      <c r="C14" s="55"/>
      <c r="D14" s="96"/>
      <c r="E14" s="122" t="s">
        <v>280</v>
      </c>
      <c r="F14" s="129" t="s">
        <v>104</v>
      </c>
      <c r="G14" s="129" t="s">
        <v>191</v>
      </c>
      <c r="H14" s="148"/>
      <c r="I14" s="173"/>
      <c r="J14" s="56"/>
      <c r="K14" s="56"/>
      <c r="L14" s="56"/>
      <c r="M14" s="59" t="s">
        <v>113</v>
      </c>
      <c r="N14" s="58">
        <f>SUM(N15:N16)</f>
        <v>0</v>
      </c>
      <c r="O14" s="58">
        <f>SUM(O15:O16)</f>
        <v>0</v>
      </c>
      <c r="P14" s="59" t="s">
        <v>113</v>
      </c>
      <c r="Q14" s="58">
        <f>SUM(Q15:Q16)</f>
        <v>0</v>
      </c>
      <c r="R14" s="169">
        <f>SUM(R15:R16)</f>
        <v>0</v>
      </c>
      <c r="S14" s="173"/>
      <c r="T14" s="56"/>
      <c r="U14" s="56"/>
      <c r="V14" s="56"/>
      <c r="W14" s="59" t="s">
        <v>113</v>
      </c>
      <c r="X14" s="58">
        <f>SUM(X15:X16)</f>
        <v>0</v>
      </c>
      <c r="Y14" s="58">
        <f>SUM(Y15:Y16)</f>
        <v>0</v>
      </c>
      <c r="Z14" s="59" t="s">
        <v>113</v>
      </c>
      <c r="AA14" s="58">
        <f>SUM(AA15:AA16)</f>
        <v>0</v>
      </c>
      <c r="AB14" s="169">
        <f>SUM(AB15:AB16)</f>
        <v>0</v>
      </c>
      <c r="AC14" s="173"/>
      <c r="AD14" s="56"/>
      <c r="AE14" s="56"/>
      <c r="AF14" s="56"/>
      <c r="AG14" s="59" t="s">
        <v>113</v>
      </c>
      <c r="AH14" s="58">
        <f>SUM(AH15:AH16)</f>
        <v>0</v>
      </c>
      <c r="AI14" s="58">
        <f>SUM(AI15:AI16)</f>
        <v>0</v>
      </c>
      <c r="AJ14" s="59" t="s">
        <v>113</v>
      </c>
      <c r="AK14" s="58">
        <f>SUM(AK15:AK16)</f>
        <v>0</v>
      </c>
      <c r="AL14" s="169">
        <f>SUM(AL15:AL16)</f>
        <v>0</v>
      </c>
      <c r="AM14" s="173"/>
      <c r="AN14" s="56"/>
      <c r="AO14" s="56"/>
      <c r="AP14" s="56"/>
      <c r="AQ14" s="59" t="s">
        <v>113</v>
      </c>
      <c r="AR14" s="58">
        <f>SUM(AR15:AR16)</f>
        <v>0</v>
      </c>
      <c r="AS14" s="58">
        <f>SUM(AS15:AS16)</f>
        <v>0</v>
      </c>
      <c r="AT14" s="59" t="s">
        <v>113</v>
      </c>
      <c r="AU14" s="58">
        <f>SUM(AU15:AU16)</f>
        <v>0</v>
      </c>
      <c r="AV14" s="169">
        <f>SUM(AV15:AV16)</f>
        <v>0</v>
      </c>
      <c r="AW14" s="173"/>
      <c r="AX14" s="56"/>
      <c r="AY14" s="56"/>
      <c r="AZ14" s="56"/>
      <c r="BA14" s="59" t="s">
        <v>113</v>
      </c>
      <c r="BB14" s="58">
        <f>SUM(BB15:BB16)</f>
        <v>0</v>
      </c>
      <c r="BC14" s="58">
        <f>SUM(BC15:BC16)</f>
        <v>0</v>
      </c>
      <c r="BD14" s="59" t="s">
        <v>113</v>
      </c>
      <c r="BE14" s="58">
        <f>SUM(BE15:BE16)</f>
        <v>0</v>
      </c>
      <c r="BF14" s="169">
        <f>SUM(BF15:BF16)</f>
        <v>0</v>
      </c>
      <c r="BG14" s="173"/>
      <c r="BH14" s="56"/>
      <c r="BI14" s="56"/>
      <c r="BJ14" s="56"/>
      <c r="BK14" s="59" t="s">
        <v>113</v>
      </c>
      <c r="BL14" s="58">
        <f>SUM(BL15:BL16)</f>
        <v>0</v>
      </c>
      <c r="BM14" s="58">
        <f>SUM(BM15:BM16)</f>
        <v>0</v>
      </c>
      <c r="BN14" s="59" t="s">
        <v>113</v>
      </c>
      <c r="BO14" s="58">
        <f>SUM(BO15:BO16)</f>
        <v>0</v>
      </c>
      <c r="BP14" s="169">
        <f>SUM(BP15:BP16)</f>
        <v>0</v>
      </c>
      <c r="BQ14" s="203"/>
    </row>
    <row r="15" spans="1:69" ht="15" x14ac:dyDescent="0.2">
      <c r="A15" s="4" t="s">
        <v>15</v>
      </c>
      <c r="B15" s="131"/>
      <c r="C15" s="5"/>
      <c r="D15" s="97"/>
      <c r="E15" s="75" t="s">
        <v>219</v>
      </c>
      <c r="F15" s="93" t="s">
        <v>104</v>
      </c>
      <c r="G15" s="5" t="s">
        <v>191</v>
      </c>
      <c r="H15" s="149"/>
      <c r="I15" s="174"/>
      <c r="J15" s="6"/>
      <c r="K15" s="6"/>
      <c r="L15" s="6"/>
      <c r="M15" s="6"/>
      <c r="N15" s="6"/>
      <c r="O15" s="6"/>
      <c r="P15" s="6"/>
      <c r="Q15" s="6"/>
      <c r="R15" s="170"/>
      <c r="S15" s="174"/>
      <c r="T15" s="6"/>
      <c r="U15" s="6"/>
      <c r="V15" s="6"/>
      <c r="W15" s="6"/>
      <c r="X15" s="6"/>
      <c r="Y15" s="6"/>
      <c r="Z15" s="6"/>
      <c r="AA15" s="6"/>
      <c r="AB15" s="170"/>
      <c r="AC15" s="174"/>
      <c r="AD15" s="6"/>
      <c r="AE15" s="6"/>
      <c r="AF15" s="6"/>
      <c r="AG15" s="6"/>
      <c r="AH15" s="6"/>
      <c r="AI15" s="6"/>
      <c r="AJ15" s="6"/>
      <c r="AK15" s="6"/>
      <c r="AL15" s="170"/>
      <c r="AM15" s="174"/>
      <c r="AN15" s="6"/>
      <c r="AO15" s="6"/>
      <c r="AP15" s="6"/>
      <c r="AQ15" s="6"/>
      <c r="AR15" s="6"/>
      <c r="AS15" s="6"/>
      <c r="AT15" s="6"/>
      <c r="AU15" s="6"/>
      <c r="AV15" s="170"/>
      <c r="AW15" s="174"/>
      <c r="AX15" s="6"/>
      <c r="AY15" s="6"/>
      <c r="AZ15" s="6"/>
      <c r="BA15" s="6"/>
      <c r="BB15" s="6"/>
      <c r="BC15" s="6"/>
      <c r="BD15" s="6"/>
      <c r="BE15" s="6"/>
      <c r="BF15" s="170"/>
      <c r="BG15" s="174"/>
      <c r="BH15" s="6"/>
      <c r="BI15" s="6"/>
      <c r="BJ15" s="6"/>
      <c r="BK15" s="6"/>
      <c r="BL15" s="6"/>
      <c r="BM15" s="6"/>
      <c r="BN15" s="6"/>
      <c r="BO15" s="6"/>
      <c r="BP15" s="170"/>
      <c r="BQ15" s="194"/>
    </row>
    <row r="16" spans="1:69" ht="15" x14ac:dyDescent="0.2">
      <c r="A16" s="4" t="s">
        <v>15</v>
      </c>
      <c r="B16" s="131"/>
      <c r="C16" s="5"/>
      <c r="D16" s="97"/>
      <c r="E16" s="75" t="s">
        <v>219</v>
      </c>
      <c r="F16" s="93" t="s">
        <v>104</v>
      </c>
      <c r="G16" s="5" t="s">
        <v>191</v>
      </c>
      <c r="H16" s="149"/>
      <c r="I16" s="174"/>
      <c r="J16" s="6"/>
      <c r="K16" s="6"/>
      <c r="L16" s="6"/>
      <c r="M16" s="6"/>
      <c r="N16" s="6"/>
      <c r="O16" s="6"/>
      <c r="P16" s="6"/>
      <c r="Q16" s="6"/>
      <c r="R16" s="170"/>
      <c r="S16" s="174"/>
      <c r="T16" s="6"/>
      <c r="U16" s="6"/>
      <c r="V16" s="6"/>
      <c r="W16" s="6"/>
      <c r="X16" s="6"/>
      <c r="Y16" s="6"/>
      <c r="Z16" s="6"/>
      <c r="AA16" s="6"/>
      <c r="AB16" s="170"/>
      <c r="AC16" s="174"/>
      <c r="AD16" s="6"/>
      <c r="AE16" s="6"/>
      <c r="AF16" s="6"/>
      <c r="AG16" s="6"/>
      <c r="AH16" s="6"/>
      <c r="AI16" s="6"/>
      <c r="AJ16" s="6"/>
      <c r="AK16" s="6"/>
      <c r="AL16" s="170"/>
      <c r="AM16" s="174"/>
      <c r="AN16" s="6"/>
      <c r="AO16" s="6"/>
      <c r="AP16" s="6"/>
      <c r="AQ16" s="6"/>
      <c r="AR16" s="6"/>
      <c r="AS16" s="6"/>
      <c r="AT16" s="6"/>
      <c r="AU16" s="6"/>
      <c r="AV16" s="170"/>
      <c r="AW16" s="174"/>
      <c r="AX16" s="6"/>
      <c r="AY16" s="6"/>
      <c r="AZ16" s="6"/>
      <c r="BA16" s="6"/>
      <c r="BB16" s="6"/>
      <c r="BC16" s="6"/>
      <c r="BD16" s="6"/>
      <c r="BE16" s="6"/>
      <c r="BF16" s="170"/>
      <c r="BG16" s="174"/>
      <c r="BH16" s="6"/>
      <c r="BI16" s="6"/>
      <c r="BJ16" s="6"/>
      <c r="BK16" s="6"/>
      <c r="BL16" s="6"/>
      <c r="BM16" s="6"/>
      <c r="BN16" s="6"/>
      <c r="BO16" s="6"/>
      <c r="BP16" s="170"/>
      <c r="BQ16" s="194"/>
    </row>
    <row r="17" spans="1:69" ht="15" x14ac:dyDescent="0.2">
      <c r="A17" s="54" t="s">
        <v>15</v>
      </c>
      <c r="B17" s="54"/>
      <c r="C17" s="55"/>
      <c r="D17" s="96"/>
      <c r="E17" s="122" t="s">
        <v>281</v>
      </c>
      <c r="F17" s="129" t="s">
        <v>104</v>
      </c>
      <c r="G17" s="129" t="s">
        <v>191</v>
      </c>
      <c r="H17" s="148"/>
      <c r="I17" s="173"/>
      <c r="J17" s="56"/>
      <c r="K17" s="56"/>
      <c r="L17" s="56"/>
      <c r="M17" s="59" t="s">
        <v>113</v>
      </c>
      <c r="N17" s="58">
        <f>SUM(N18:N19)</f>
        <v>0</v>
      </c>
      <c r="O17" s="58">
        <f>SUM(O18:O19)</f>
        <v>0</v>
      </c>
      <c r="P17" s="59" t="s">
        <v>113</v>
      </c>
      <c r="Q17" s="58">
        <f>SUM(Q18:Q19)</f>
        <v>0</v>
      </c>
      <c r="R17" s="169">
        <f>SUM(R18:R19)</f>
        <v>0</v>
      </c>
      <c r="S17" s="173"/>
      <c r="T17" s="56"/>
      <c r="U17" s="56"/>
      <c r="V17" s="56"/>
      <c r="W17" s="59" t="s">
        <v>113</v>
      </c>
      <c r="X17" s="58">
        <f>SUM(X18:X19)</f>
        <v>0</v>
      </c>
      <c r="Y17" s="58">
        <f>SUM(Y18:Y19)</f>
        <v>0</v>
      </c>
      <c r="Z17" s="59" t="s">
        <v>113</v>
      </c>
      <c r="AA17" s="58">
        <f>SUM(AA18:AA19)</f>
        <v>0</v>
      </c>
      <c r="AB17" s="169">
        <f>SUM(AB18:AB19)</f>
        <v>0</v>
      </c>
      <c r="AC17" s="173"/>
      <c r="AD17" s="56"/>
      <c r="AE17" s="56"/>
      <c r="AF17" s="56"/>
      <c r="AG17" s="59" t="s">
        <v>113</v>
      </c>
      <c r="AH17" s="58">
        <f>SUM(AH18:AH19)</f>
        <v>0</v>
      </c>
      <c r="AI17" s="58">
        <f>SUM(AI18:AI19)</f>
        <v>0</v>
      </c>
      <c r="AJ17" s="59" t="s">
        <v>113</v>
      </c>
      <c r="AK17" s="58">
        <f>SUM(AK18:AK19)</f>
        <v>0</v>
      </c>
      <c r="AL17" s="169">
        <f>SUM(AL18:AL19)</f>
        <v>0</v>
      </c>
      <c r="AM17" s="173"/>
      <c r="AN17" s="56"/>
      <c r="AO17" s="56"/>
      <c r="AP17" s="56"/>
      <c r="AQ17" s="59" t="s">
        <v>113</v>
      </c>
      <c r="AR17" s="58">
        <f>SUM(AR18:AR19)</f>
        <v>0</v>
      </c>
      <c r="AS17" s="58">
        <f>SUM(AS18:AS19)</f>
        <v>0</v>
      </c>
      <c r="AT17" s="59" t="s">
        <v>113</v>
      </c>
      <c r="AU17" s="58">
        <f>SUM(AU18:AU19)</f>
        <v>0</v>
      </c>
      <c r="AV17" s="169">
        <f>SUM(AV18:AV19)</f>
        <v>0</v>
      </c>
      <c r="AW17" s="173"/>
      <c r="AX17" s="56"/>
      <c r="AY17" s="56"/>
      <c r="AZ17" s="56"/>
      <c r="BA17" s="59" t="s">
        <v>113</v>
      </c>
      <c r="BB17" s="58">
        <f>SUM(BB18:BB19)</f>
        <v>0</v>
      </c>
      <c r="BC17" s="58">
        <f>SUM(BC18:BC19)</f>
        <v>0</v>
      </c>
      <c r="BD17" s="59" t="s">
        <v>113</v>
      </c>
      <c r="BE17" s="58">
        <f>SUM(BE18:BE19)</f>
        <v>0</v>
      </c>
      <c r="BF17" s="169">
        <f>SUM(BF18:BF19)</f>
        <v>0</v>
      </c>
      <c r="BG17" s="173"/>
      <c r="BH17" s="56"/>
      <c r="BI17" s="56"/>
      <c r="BJ17" s="56"/>
      <c r="BK17" s="59" t="s">
        <v>113</v>
      </c>
      <c r="BL17" s="58">
        <f>SUM(BL18:BL19)</f>
        <v>0</v>
      </c>
      <c r="BM17" s="58">
        <f>SUM(BM18:BM19)</f>
        <v>0</v>
      </c>
      <c r="BN17" s="59" t="s">
        <v>113</v>
      </c>
      <c r="BO17" s="58">
        <f>SUM(BO18:BO19)</f>
        <v>0</v>
      </c>
      <c r="BP17" s="169">
        <f>SUM(BP18:BP19)</f>
        <v>0</v>
      </c>
      <c r="BQ17" s="203"/>
    </row>
    <row r="18" spans="1:69" ht="15" x14ac:dyDescent="0.2">
      <c r="A18" s="4" t="s">
        <v>15</v>
      </c>
      <c r="B18" s="131"/>
      <c r="C18" s="5"/>
      <c r="D18" s="97"/>
      <c r="E18" s="75" t="s">
        <v>219</v>
      </c>
      <c r="F18" s="93" t="s">
        <v>104</v>
      </c>
      <c r="G18" s="5" t="s">
        <v>191</v>
      </c>
      <c r="H18" s="149"/>
      <c r="I18" s="174"/>
      <c r="J18" s="6"/>
      <c r="K18" s="6"/>
      <c r="L18" s="6"/>
      <c r="M18" s="6"/>
      <c r="N18" s="6"/>
      <c r="O18" s="6"/>
      <c r="P18" s="6"/>
      <c r="Q18" s="6"/>
      <c r="R18" s="170"/>
      <c r="S18" s="174"/>
      <c r="T18" s="6"/>
      <c r="U18" s="6"/>
      <c r="V18" s="6"/>
      <c r="W18" s="6"/>
      <c r="X18" s="6"/>
      <c r="Y18" s="6"/>
      <c r="Z18" s="6"/>
      <c r="AA18" s="6"/>
      <c r="AB18" s="170"/>
      <c r="AC18" s="174"/>
      <c r="AD18" s="6"/>
      <c r="AE18" s="6"/>
      <c r="AF18" s="6"/>
      <c r="AG18" s="6"/>
      <c r="AH18" s="6"/>
      <c r="AI18" s="6"/>
      <c r="AJ18" s="6"/>
      <c r="AK18" s="6"/>
      <c r="AL18" s="170"/>
      <c r="AM18" s="174"/>
      <c r="AN18" s="6"/>
      <c r="AO18" s="6"/>
      <c r="AP18" s="6"/>
      <c r="AQ18" s="6"/>
      <c r="AR18" s="6"/>
      <c r="AS18" s="6"/>
      <c r="AT18" s="6"/>
      <c r="AU18" s="6"/>
      <c r="AV18" s="170"/>
      <c r="AW18" s="174"/>
      <c r="AX18" s="6"/>
      <c r="AY18" s="6"/>
      <c r="AZ18" s="6"/>
      <c r="BA18" s="6"/>
      <c r="BB18" s="6"/>
      <c r="BC18" s="6"/>
      <c r="BD18" s="6"/>
      <c r="BE18" s="6"/>
      <c r="BF18" s="170"/>
      <c r="BG18" s="174"/>
      <c r="BH18" s="6"/>
      <c r="BI18" s="6"/>
      <c r="BJ18" s="6"/>
      <c r="BK18" s="6"/>
      <c r="BL18" s="6"/>
      <c r="BM18" s="6"/>
      <c r="BN18" s="6"/>
      <c r="BO18" s="6"/>
      <c r="BP18" s="170"/>
      <c r="BQ18" s="194"/>
    </row>
    <row r="19" spans="1:69" ht="15" x14ac:dyDescent="0.2">
      <c r="A19" s="4" t="s">
        <v>15</v>
      </c>
      <c r="B19" s="131"/>
      <c r="C19" s="5"/>
      <c r="D19" s="97"/>
      <c r="E19" s="75" t="s">
        <v>219</v>
      </c>
      <c r="F19" s="93" t="s">
        <v>104</v>
      </c>
      <c r="G19" s="5" t="s">
        <v>191</v>
      </c>
      <c r="H19" s="149"/>
      <c r="I19" s="174"/>
      <c r="J19" s="6"/>
      <c r="K19" s="6"/>
      <c r="L19" s="6"/>
      <c r="M19" s="6"/>
      <c r="N19" s="6"/>
      <c r="O19" s="6"/>
      <c r="P19" s="6"/>
      <c r="Q19" s="6"/>
      <c r="R19" s="170"/>
      <c r="S19" s="174"/>
      <c r="T19" s="6"/>
      <c r="U19" s="6"/>
      <c r="V19" s="6"/>
      <c r="W19" s="6"/>
      <c r="X19" s="6"/>
      <c r="Y19" s="6"/>
      <c r="Z19" s="6"/>
      <c r="AA19" s="6"/>
      <c r="AB19" s="170"/>
      <c r="AC19" s="174"/>
      <c r="AD19" s="6"/>
      <c r="AE19" s="6"/>
      <c r="AF19" s="6"/>
      <c r="AG19" s="6"/>
      <c r="AH19" s="6"/>
      <c r="AI19" s="6"/>
      <c r="AJ19" s="6"/>
      <c r="AK19" s="6"/>
      <c r="AL19" s="170"/>
      <c r="AM19" s="174"/>
      <c r="AN19" s="6"/>
      <c r="AO19" s="6"/>
      <c r="AP19" s="6"/>
      <c r="AQ19" s="6"/>
      <c r="AR19" s="6"/>
      <c r="AS19" s="6"/>
      <c r="AT19" s="6"/>
      <c r="AU19" s="6"/>
      <c r="AV19" s="170"/>
      <c r="AW19" s="174"/>
      <c r="AX19" s="6"/>
      <c r="AY19" s="6"/>
      <c r="AZ19" s="6"/>
      <c r="BA19" s="6"/>
      <c r="BB19" s="6"/>
      <c r="BC19" s="6"/>
      <c r="BD19" s="6"/>
      <c r="BE19" s="6"/>
      <c r="BF19" s="170"/>
      <c r="BG19" s="174"/>
      <c r="BH19" s="6"/>
      <c r="BI19" s="6"/>
      <c r="BJ19" s="6"/>
      <c r="BK19" s="6"/>
      <c r="BL19" s="6"/>
      <c r="BM19" s="6"/>
      <c r="BN19" s="6"/>
      <c r="BO19" s="6"/>
      <c r="BP19" s="170"/>
      <c r="BQ19" s="194"/>
    </row>
    <row r="20" spans="1:69" ht="15" x14ac:dyDescent="0.2">
      <c r="A20" s="54" t="s">
        <v>15</v>
      </c>
      <c r="B20" s="54"/>
      <c r="C20" s="55"/>
      <c r="D20" s="96"/>
      <c r="E20" s="122" t="s">
        <v>203</v>
      </c>
      <c r="F20" s="129" t="s">
        <v>104</v>
      </c>
      <c r="G20" s="129" t="s">
        <v>191</v>
      </c>
      <c r="H20" s="148"/>
      <c r="I20" s="173"/>
      <c r="J20" s="56"/>
      <c r="K20" s="56"/>
      <c r="L20" s="56"/>
      <c r="M20" s="59" t="s">
        <v>113</v>
      </c>
      <c r="N20" s="58">
        <f>SUM(N21:N22)</f>
        <v>0</v>
      </c>
      <c r="O20" s="58">
        <f>SUM(O21:O22)</f>
        <v>0</v>
      </c>
      <c r="P20" s="59" t="s">
        <v>113</v>
      </c>
      <c r="Q20" s="58">
        <f>SUM(Q21:Q22)</f>
        <v>0</v>
      </c>
      <c r="R20" s="169">
        <f>SUM(R21:R22)</f>
        <v>0</v>
      </c>
      <c r="S20" s="173"/>
      <c r="T20" s="56"/>
      <c r="U20" s="56"/>
      <c r="V20" s="56"/>
      <c r="W20" s="59" t="s">
        <v>113</v>
      </c>
      <c r="X20" s="58">
        <f>SUM(X21:X22)</f>
        <v>0</v>
      </c>
      <c r="Y20" s="58">
        <f>SUM(Y21:Y22)</f>
        <v>0</v>
      </c>
      <c r="Z20" s="59" t="s">
        <v>113</v>
      </c>
      <c r="AA20" s="58">
        <f>SUM(AA21:AA22)</f>
        <v>0</v>
      </c>
      <c r="AB20" s="169">
        <f>SUM(AB21:AB22)</f>
        <v>0</v>
      </c>
      <c r="AC20" s="173"/>
      <c r="AD20" s="56"/>
      <c r="AE20" s="56"/>
      <c r="AF20" s="56"/>
      <c r="AG20" s="59" t="s">
        <v>113</v>
      </c>
      <c r="AH20" s="58">
        <f>SUM(AH21:AH22)</f>
        <v>0</v>
      </c>
      <c r="AI20" s="58">
        <f>SUM(AI21:AI22)</f>
        <v>0</v>
      </c>
      <c r="AJ20" s="59" t="s">
        <v>113</v>
      </c>
      <c r="AK20" s="58">
        <f>SUM(AK21:AK22)</f>
        <v>0</v>
      </c>
      <c r="AL20" s="169">
        <f>SUM(AL21:AL22)</f>
        <v>0</v>
      </c>
      <c r="AM20" s="173"/>
      <c r="AN20" s="56"/>
      <c r="AO20" s="56"/>
      <c r="AP20" s="56"/>
      <c r="AQ20" s="59" t="s">
        <v>113</v>
      </c>
      <c r="AR20" s="58">
        <f>SUM(AR21:AR22)</f>
        <v>0</v>
      </c>
      <c r="AS20" s="58">
        <f>SUM(AS21:AS22)</f>
        <v>0</v>
      </c>
      <c r="AT20" s="59" t="s">
        <v>113</v>
      </c>
      <c r="AU20" s="58">
        <f>SUM(AU21:AU22)</f>
        <v>0</v>
      </c>
      <c r="AV20" s="169">
        <f>SUM(AV21:AV22)</f>
        <v>0</v>
      </c>
      <c r="AW20" s="173"/>
      <c r="AX20" s="56"/>
      <c r="AY20" s="56"/>
      <c r="AZ20" s="56"/>
      <c r="BA20" s="59" t="s">
        <v>113</v>
      </c>
      <c r="BB20" s="58">
        <f>SUM(BB21:BB22)</f>
        <v>0</v>
      </c>
      <c r="BC20" s="58">
        <f>SUM(BC21:BC22)</f>
        <v>0</v>
      </c>
      <c r="BD20" s="59" t="s">
        <v>113</v>
      </c>
      <c r="BE20" s="58">
        <f>SUM(BE21:BE22)</f>
        <v>0</v>
      </c>
      <c r="BF20" s="169">
        <f>SUM(BF21:BF22)</f>
        <v>0</v>
      </c>
      <c r="BG20" s="173"/>
      <c r="BH20" s="56"/>
      <c r="BI20" s="56"/>
      <c r="BJ20" s="56"/>
      <c r="BK20" s="59" t="s">
        <v>113</v>
      </c>
      <c r="BL20" s="58">
        <f>SUM(BL21:BL22)</f>
        <v>0</v>
      </c>
      <c r="BM20" s="58">
        <f>SUM(BM21:BM22)</f>
        <v>0</v>
      </c>
      <c r="BN20" s="59" t="s">
        <v>113</v>
      </c>
      <c r="BO20" s="58">
        <f>SUM(BO21:BO22)</f>
        <v>0</v>
      </c>
      <c r="BP20" s="169">
        <f>SUM(BP21:BP22)</f>
        <v>0</v>
      </c>
      <c r="BQ20" s="203"/>
    </row>
    <row r="21" spans="1:69" ht="15" x14ac:dyDescent="0.2">
      <c r="A21" s="4" t="s">
        <v>15</v>
      </c>
      <c r="B21" s="131"/>
      <c r="C21" s="5"/>
      <c r="D21" s="97"/>
      <c r="E21" s="75" t="s">
        <v>219</v>
      </c>
      <c r="F21" s="93" t="s">
        <v>104</v>
      </c>
      <c r="G21" s="5" t="s">
        <v>191</v>
      </c>
      <c r="H21" s="149"/>
      <c r="I21" s="174"/>
      <c r="J21" s="6"/>
      <c r="K21" s="6"/>
      <c r="L21" s="6"/>
      <c r="M21" s="6"/>
      <c r="N21" s="6"/>
      <c r="O21" s="6"/>
      <c r="P21" s="6"/>
      <c r="Q21" s="6"/>
      <c r="R21" s="170"/>
      <c r="S21" s="174"/>
      <c r="T21" s="6"/>
      <c r="U21" s="6"/>
      <c r="V21" s="6"/>
      <c r="W21" s="6"/>
      <c r="X21" s="6"/>
      <c r="Y21" s="6"/>
      <c r="Z21" s="6"/>
      <c r="AA21" s="6"/>
      <c r="AB21" s="170"/>
      <c r="AC21" s="174"/>
      <c r="AD21" s="6"/>
      <c r="AE21" s="6"/>
      <c r="AF21" s="6"/>
      <c r="AG21" s="6"/>
      <c r="AH21" s="6"/>
      <c r="AI21" s="6"/>
      <c r="AJ21" s="6"/>
      <c r="AK21" s="6"/>
      <c r="AL21" s="170"/>
      <c r="AM21" s="174"/>
      <c r="AN21" s="6"/>
      <c r="AO21" s="6"/>
      <c r="AP21" s="6"/>
      <c r="AQ21" s="6"/>
      <c r="AR21" s="6"/>
      <c r="AS21" s="6"/>
      <c r="AT21" s="6"/>
      <c r="AU21" s="6"/>
      <c r="AV21" s="170"/>
      <c r="AW21" s="174"/>
      <c r="AX21" s="6"/>
      <c r="AY21" s="6"/>
      <c r="AZ21" s="6"/>
      <c r="BA21" s="6"/>
      <c r="BB21" s="6"/>
      <c r="BC21" s="6"/>
      <c r="BD21" s="6"/>
      <c r="BE21" s="6"/>
      <c r="BF21" s="170"/>
      <c r="BG21" s="174"/>
      <c r="BH21" s="6"/>
      <c r="BI21" s="6"/>
      <c r="BJ21" s="6"/>
      <c r="BK21" s="6"/>
      <c r="BL21" s="6"/>
      <c r="BM21" s="6"/>
      <c r="BN21" s="6"/>
      <c r="BO21" s="6"/>
      <c r="BP21" s="170"/>
      <c r="BQ21" s="194"/>
    </row>
    <row r="22" spans="1:69" ht="15" x14ac:dyDescent="0.2">
      <c r="A22" s="4" t="s">
        <v>15</v>
      </c>
      <c r="B22" s="131"/>
      <c r="C22" s="5"/>
      <c r="D22" s="97"/>
      <c r="E22" s="75" t="s">
        <v>219</v>
      </c>
      <c r="F22" s="93" t="s">
        <v>104</v>
      </c>
      <c r="G22" s="5" t="s">
        <v>191</v>
      </c>
      <c r="H22" s="149"/>
      <c r="I22" s="174"/>
      <c r="J22" s="6"/>
      <c r="K22" s="6"/>
      <c r="L22" s="6"/>
      <c r="M22" s="6"/>
      <c r="N22" s="6"/>
      <c r="O22" s="6"/>
      <c r="P22" s="6"/>
      <c r="Q22" s="6"/>
      <c r="R22" s="170"/>
      <c r="S22" s="174"/>
      <c r="T22" s="6"/>
      <c r="U22" s="6"/>
      <c r="V22" s="6"/>
      <c r="W22" s="6"/>
      <c r="X22" s="6"/>
      <c r="Y22" s="6"/>
      <c r="Z22" s="6"/>
      <c r="AA22" s="6"/>
      <c r="AB22" s="170"/>
      <c r="AC22" s="174"/>
      <c r="AD22" s="6"/>
      <c r="AE22" s="6"/>
      <c r="AF22" s="6"/>
      <c r="AG22" s="6"/>
      <c r="AH22" s="6"/>
      <c r="AI22" s="6"/>
      <c r="AJ22" s="6"/>
      <c r="AK22" s="6"/>
      <c r="AL22" s="170"/>
      <c r="AM22" s="174"/>
      <c r="AN22" s="6"/>
      <c r="AO22" s="6"/>
      <c r="AP22" s="6"/>
      <c r="AQ22" s="6"/>
      <c r="AR22" s="6"/>
      <c r="AS22" s="6"/>
      <c r="AT22" s="6"/>
      <c r="AU22" s="6"/>
      <c r="AV22" s="170"/>
      <c r="AW22" s="174"/>
      <c r="AX22" s="6"/>
      <c r="AY22" s="6"/>
      <c r="AZ22" s="6"/>
      <c r="BA22" s="6"/>
      <c r="BB22" s="6"/>
      <c r="BC22" s="6"/>
      <c r="BD22" s="6"/>
      <c r="BE22" s="6"/>
      <c r="BF22" s="170"/>
      <c r="BG22" s="174"/>
      <c r="BH22" s="6"/>
      <c r="BI22" s="6"/>
      <c r="BJ22" s="6"/>
      <c r="BK22" s="6"/>
      <c r="BL22" s="6"/>
      <c r="BM22" s="6"/>
      <c r="BN22" s="6"/>
      <c r="BO22" s="6"/>
      <c r="BP22" s="170"/>
      <c r="BQ22" s="194"/>
    </row>
  </sheetData>
  <autoFilter ref="A2:BP22" xr:uid="{00000000-0009-0000-0000-000004000000}"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</autoFilter>
  <mergeCells count="17">
    <mergeCell ref="F1:H1"/>
    <mergeCell ref="AW4:AZ4"/>
    <mergeCell ref="BG4:BJ4"/>
    <mergeCell ref="I1:BP1"/>
    <mergeCell ref="BG3:BP3"/>
    <mergeCell ref="I3:R3"/>
    <mergeCell ref="S3:AB3"/>
    <mergeCell ref="I2:BP2"/>
    <mergeCell ref="A4:E6"/>
    <mergeCell ref="F4:H6"/>
    <mergeCell ref="AC3:AL3"/>
    <mergeCell ref="AM3:AV3"/>
    <mergeCell ref="AW3:BF3"/>
    <mergeCell ref="AM4:AP4"/>
    <mergeCell ref="I4:L4"/>
    <mergeCell ref="S4:V4"/>
    <mergeCell ref="AC4:AF4"/>
  </mergeCells>
  <printOptions horizontalCentered="1" gridLines="1"/>
  <pageMargins left="0.7" right="0.7" top="0.75" bottom="0.75" header="0" footer="0"/>
  <pageSetup paperSize="9" scale="50" pageOrder="overThenDown" orientation="landscape" cellComments="atEnd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400-000000000000}">
          <x14:formula1>
            <xm:f>AUXILIAR!$A$2:$A$6</xm:f>
          </x14:formula1>
          <xm:sqref>A1:A4 A7:A1048576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  <outlinePr summaryBelow="0" summaryRight="0"/>
  </sheetPr>
  <dimension ref="A1:GG57"/>
  <sheetViews>
    <sheetView showGridLines="0" topLeftCell="T1" workbookViewId="0">
      <pane ySplit="1" topLeftCell="A2" activePane="bottomLeft" state="frozen"/>
      <selection pane="bottomLeft" activeCell="AF11" sqref="AF11"/>
    </sheetView>
  </sheetViews>
  <sheetFormatPr defaultColWidth="14.42578125" defaultRowHeight="15.75" customHeight="1" x14ac:dyDescent="0.2"/>
  <cols>
    <col min="1" max="1" width="13.28515625" customWidth="1"/>
    <col min="2" max="2" width="6.140625" customWidth="1"/>
    <col min="3" max="3" width="14.5703125" customWidth="1"/>
    <col min="4" max="4" width="7.28515625" customWidth="1"/>
    <col min="5" max="5" width="31.5703125" customWidth="1"/>
    <col min="6" max="6" width="23.28515625" customWidth="1"/>
    <col min="7" max="7" width="18.28515625" customWidth="1"/>
    <col min="8" max="8" width="20.5703125" customWidth="1"/>
    <col min="9" max="9" width="30.7109375" customWidth="1"/>
    <col min="10" max="12" width="7.7109375" customWidth="1"/>
    <col min="13" max="13" width="15.7109375" customWidth="1"/>
    <col min="14" max="14" width="7.7109375" customWidth="1"/>
    <col min="15" max="15" width="16.5703125" customWidth="1"/>
    <col min="16" max="16" width="30.7109375" customWidth="1"/>
    <col min="17" max="19" width="7.7109375" customWidth="1"/>
    <col min="20" max="20" width="15.7109375" customWidth="1"/>
    <col min="21" max="21" width="7.7109375" customWidth="1"/>
    <col min="22" max="22" width="16.28515625" customWidth="1"/>
    <col min="23" max="23" width="30.7109375" customWidth="1"/>
    <col min="24" max="26" width="7.7109375" customWidth="1"/>
    <col min="27" max="27" width="15.7109375" customWidth="1"/>
    <col min="28" max="28" width="7.7109375" customWidth="1"/>
    <col min="29" max="29" width="16" customWidth="1"/>
    <col min="30" max="30" width="30.7109375" customWidth="1"/>
    <col min="31" max="31" width="8.28515625" customWidth="1"/>
    <col min="32" max="33" width="7.7109375" customWidth="1"/>
    <col min="34" max="34" width="15.7109375" customWidth="1"/>
    <col min="35" max="35" width="7.7109375" customWidth="1"/>
    <col min="36" max="36" width="16.28515625" customWidth="1"/>
    <col min="37" max="37" width="15.7109375" customWidth="1"/>
    <col min="38" max="38" width="16.28515625" customWidth="1"/>
    <col min="39" max="39" width="30.7109375" customWidth="1"/>
    <col min="40" max="42" width="7.7109375" customWidth="1"/>
    <col min="43" max="43" width="15.7109375" customWidth="1"/>
    <col min="44" max="44" width="7.7109375" customWidth="1"/>
    <col min="45" max="45" width="16" customWidth="1"/>
    <col min="46" max="46" width="30.85546875" customWidth="1"/>
    <col min="47" max="49" width="7.7109375" customWidth="1"/>
    <col min="50" max="50" width="15.7109375" customWidth="1"/>
    <col min="51" max="51" width="7.7109375" customWidth="1"/>
    <col min="52" max="52" width="17" customWidth="1"/>
    <col min="53" max="53" width="30.85546875" customWidth="1"/>
    <col min="54" max="56" width="7.7109375" customWidth="1"/>
    <col min="57" max="57" width="15.7109375" customWidth="1"/>
    <col min="58" max="58" width="7.7109375" customWidth="1"/>
    <col min="59" max="59" width="17" customWidth="1"/>
    <col min="60" max="60" width="31" customWidth="1"/>
    <col min="61" max="63" width="7.7109375" customWidth="1"/>
    <col min="64" max="64" width="15.7109375" customWidth="1"/>
    <col min="65" max="65" width="7.7109375" customWidth="1"/>
    <col min="66" max="66" width="16.85546875" customWidth="1"/>
    <col min="67" max="67" width="15.7109375" customWidth="1"/>
    <col min="68" max="68" width="16.5703125" customWidth="1"/>
    <col min="69" max="69" width="30.7109375" customWidth="1"/>
    <col min="70" max="72" width="7.7109375" customWidth="1"/>
    <col min="73" max="73" width="15.7109375" customWidth="1"/>
    <col min="74" max="74" width="7.7109375" customWidth="1"/>
    <col min="75" max="75" width="16" customWidth="1"/>
    <col min="76" max="76" width="30.7109375" customWidth="1"/>
    <col min="77" max="79" width="7.7109375" customWidth="1"/>
    <col min="80" max="80" width="15.7109375" customWidth="1"/>
    <col min="81" max="81" width="7.7109375" customWidth="1"/>
    <col min="82" max="82" width="16" customWidth="1"/>
    <col min="83" max="83" width="30.7109375" customWidth="1"/>
    <col min="84" max="86" width="7.7109375" customWidth="1"/>
    <col min="87" max="87" width="15.7109375" customWidth="1"/>
    <col min="88" max="88" width="7.7109375" customWidth="1"/>
    <col min="89" max="89" width="16" customWidth="1"/>
    <col min="90" max="90" width="30.7109375" customWidth="1"/>
    <col min="91" max="91" width="8.7109375" customWidth="1"/>
    <col min="92" max="92" width="8.42578125" customWidth="1"/>
    <col min="93" max="93" width="7.7109375" customWidth="1"/>
    <col min="94" max="94" width="15.7109375" customWidth="1"/>
    <col min="95" max="95" width="7.7109375" customWidth="1"/>
    <col min="96" max="96" width="17.5703125" customWidth="1"/>
    <col min="97" max="97" width="15.7109375" customWidth="1"/>
    <col min="98" max="98" width="16.7109375" customWidth="1"/>
    <col min="99" max="99" width="30.7109375" customWidth="1"/>
    <col min="100" max="102" width="7.7109375" customWidth="1"/>
    <col min="103" max="103" width="15.7109375" customWidth="1"/>
    <col min="104" max="104" width="7.7109375" customWidth="1"/>
    <col min="105" max="105" width="15.7109375" customWidth="1"/>
    <col min="106" max="106" width="30.7109375" customWidth="1"/>
    <col min="107" max="109" width="7.7109375" customWidth="1"/>
    <col min="110" max="110" width="15.7109375" customWidth="1"/>
    <col min="111" max="111" width="7.7109375" customWidth="1"/>
    <col min="112" max="112" width="15.7109375" customWidth="1"/>
    <col min="113" max="113" width="27.5703125" customWidth="1"/>
    <col min="114" max="116" width="7.7109375" customWidth="1"/>
    <col min="117" max="117" width="15.7109375" customWidth="1"/>
    <col min="118" max="118" width="7.7109375" customWidth="1"/>
    <col min="119" max="119" width="15.7109375" customWidth="1"/>
    <col min="120" max="120" width="30.7109375" customWidth="1"/>
    <col min="121" max="123" width="7.7109375" customWidth="1"/>
    <col min="124" max="124" width="15.7109375" customWidth="1"/>
    <col min="125" max="125" width="7.7109375" customWidth="1"/>
    <col min="126" max="126" width="15.85546875" customWidth="1"/>
    <col min="127" max="127" width="15.7109375" customWidth="1"/>
    <col min="128" max="128" width="16.140625" customWidth="1"/>
    <col min="129" max="129" width="30.7109375" customWidth="1"/>
    <col min="130" max="132" width="7.7109375" customWidth="1"/>
    <col min="133" max="133" width="15.7109375" customWidth="1"/>
    <col min="134" max="134" width="7.7109375" customWidth="1"/>
    <col min="135" max="135" width="15.85546875" customWidth="1"/>
    <col min="136" max="136" width="30.7109375" customWidth="1"/>
    <col min="137" max="139" width="7.7109375" customWidth="1"/>
    <col min="140" max="140" width="15.7109375" customWidth="1"/>
    <col min="141" max="141" width="7.7109375" customWidth="1"/>
    <col min="142" max="142" width="15.85546875" customWidth="1"/>
    <col min="143" max="143" width="30.7109375" customWidth="1"/>
    <col min="144" max="146" width="7.7109375" customWidth="1"/>
    <col min="147" max="147" width="15.7109375" customWidth="1"/>
    <col min="148" max="148" width="7.7109375" customWidth="1"/>
    <col min="149" max="149" width="16.7109375" customWidth="1"/>
    <col min="150" max="150" width="30.85546875" customWidth="1"/>
    <col min="151" max="153" width="7.7109375" customWidth="1"/>
    <col min="154" max="154" width="15.7109375" customWidth="1"/>
    <col min="155" max="155" width="7.7109375" customWidth="1"/>
    <col min="156" max="156" width="16.85546875" customWidth="1"/>
    <col min="157" max="157" width="15.7109375" customWidth="1"/>
    <col min="158" max="158" width="16.28515625" customWidth="1"/>
    <col min="159" max="159" width="31" customWidth="1"/>
    <col min="160" max="162" width="7.7109375" customWidth="1"/>
    <col min="163" max="163" width="15.7109375" customWidth="1"/>
    <col min="164" max="164" width="7.7109375" customWidth="1"/>
    <col min="165" max="165" width="15.7109375" customWidth="1"/>
    <col min="166" max="166" width="31" customWidth="1"/>
    <col min="167" max="169" width="7.7109375" customWidth="1"/>
    <col min="170" max="170" width="15.7109375" customWidth="1"/>
    <col min="171" max="171" width="7.7109375" customWidth="1"/>
    <col min="172" max="172" width="15.7109375" customWidth="1"/>
    <col min="173" max="173" width="30.7109375" customWidth="1"/>
    <col min="174" max="176" width="7.7109375" customWidth="1"/>
    <col min="177" max="177" width="15.7109375" customWidth="1"/>
    <col min="178" max="178" width="7.7109375" customWidth="1"/>
    <col min="179" max="179" width="15.7109375" customWidth="1"/>
    <col min="180" max="180" width="30.85546875" customWidth="1"/>
    <col min="181" max="183" width="7.7109375" customWidth="1"/>
    <col min="184" max="184" width="15.7109375" customWidth="1"/>
    <col min="185" max="185" width="7.7109375" customWidth="1"/>
    <col min="186" max="187" width="15.7109375" customWidth="1"/>
    <col min="188" max="188" width="16.42578125" customWidth="1"/>
    <col min="189" max="189" width="45.7109375" customWidth="1"/>
  </cols>
  <sheetData>
    <row r="1" spans="1:189" ht="45" customHeight="1" thickBot="1" x14ac:dyDescent="0.25">
      <c r="C1" s="18" t="s">
        <v>42</v>
      </c>
      <c r="F1" s="17"/>
      <c r="I1" s="312" t="s">
        <v>54</v>
      </c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2"/>
      <c r="BE1" s="312"/>
      <c r="BF1" s="312"/>
      <c r="BG1" s="312"/>
      <c r="BH1" s="312"/>
      <c r="BI1" s="312"/>
      <c r="BJ1" s="312"/>
      <c r="BK1" s="312"/>
      <c r="BL1" s="312"/>
      <c r="BM1" s="312"/>
      <c r="BN1" s="312"/>
      <c r="BO1" s="312"/>
      <c r="BP1" s="312"/>
      <c r="BQ1" s="312"/>
      <c r="BR1" s="312"/>
      <c r="BS1" s="312"/>
      <c r="BT1" s="312"/>
      <c r="BU1" s="312"/>
      <c r="BV1" s="312"/>
      <c r="BW1" s="312"/>
      <c r="BX1" s="312"/>
      <c r="BY1" s="312"/>
      <c r="BZ1" s="312"/>
      <c r="CA1" s="312"/>
      <c r="CB1" s="312"/>
      <c r="CC1" s="312"/>
      <c r="CD1" s="312"/>
      <c r="CE1" s="312"/>
      <c r="CF1" s="312"/>
      <c r="CG1" s="312"/>
      <c r="CH1" s="312"/>
      <c r="CI1" s="312"/>
      <c r="CJ1" s="312"/>
      <c r="CK1" s="312"/>
      <c r="CL1" s="312"/>
      <c r="CM1" s="312"/>
      <c r="CN1" s="312"/>
      <c r="CO1" s="312"/>
      <c r="CP1" s="312"/>
      <c r="CQ1" s="312"/>
      <c r="CR1" s="312"/>
      <c r="CS1" s="312"/>
      <c r="CT1" s="312"/>
      <c r="CU1" s="312"/>
      <c r="CV1" s="312"/>
      <c r="CW1" s="312"/>
      <c r="CX1" s="312"/>
      <c r="CY1" s="312"/>
      <c r="CZ1" s="312"/>
      <c r="DA1" s="312"/>
      <c r="DB1" s="312"/>
      <c r="DC1" s="312"/>
      <c r="DD1" s="312"/>
      <c r="DE1" s="312"/>
      <c r="DF1" s="312"/>
      <c r="DG1" s="312"/>
      <c r="DH1" s="312"/>
      <c r="DI1" s="312"/>
      <c r="DJ1" s="312"/>
      <c r="DK1" s="312"/>
      <c r="DL1" s="312"/>
      <c r="DM1" s="312"/>
      <c r="DN1" s="312"/>
      <c r="DO1" s="312"/>
      <c r="DP1" s="312"/>
      <c r="DQ1" s="312"/>
      <c r="DR1" s="312"/>
      <c r="DS1" s="312"/>
      <c r="DT1" s="312"/>
      <c r="DU1" s="312"/>
      <c r="DV1" s="312"/>
      <c r="DW1" s="312"/>
      <c r="DX1" s="312"/>
      <c r="DY1" s="312"/>
      <c r="DZ1" s="312"/>
      <c r="EA1" s="312"/>
      <c r="EB1" s="312"/>
      <c r="EC1" s="312"/>
      <c r="ED1" s="312"/>
      <c r="EE1" s="312"/>
      <c r="EF1" s="312"/>
      <c r="EG1" s="312"/>
      <c r="EH1" s="312"/>
      <c r="EI1" s="312"/>
      <c r="EJ1" s="312"/>
      <c r="EK1" s="312"/>
      <c r="EL1" s="312"/>
      <c r="EM1" s="312"/>
      <c r="EN1" s="312"/>
      <c r="EO1" s="312"/>
      <c r="EP1" s="312"/>
      <c r="EQ1" s="312"/>
      <c r="ER1" s="312"/>
      <c r="ES1" s="312"/>
      <c r="ET1" s="312"/>
      <c r="EU1" s="312"/>
      <c r="EV1" s="312"/>
      <c r="EW1" s="312"/>
      <c r="EX1" s="312"/>
      <c r="EY1" s="312"/>
      <c r="EZ1" s="312"/>
      <c r="FA1" s="312"/>
      <c r="FB1" s="312"/>
      <c r="FC1" s="312"/>
      <c r="FD1" s="312"/>
      <c r="FE1" s="312"/>
      <c r="FF1" s="312"/>
      <c r="FG1" s="312"/>
      <c r="FH1" s="312"/>
      <c r="FI1" s="312"/>
      <c r="FJ1" s="312"/>
      <c r="FK1" s="312"/>
      <c r="FL1" s="312"/>
      <c r="FM1" s="312"/>
      <c r="FN1" s="312"/>
      <c r="FO1" s="312"/>
      <c r="FP1" s="312"/>
      <c r="FQ1" s="312"/>
      <c r="FR1" s="312"/>
      <c r="FS1" s="312"/>
      <c r="FT1" s="312"/>
      <c r="FU1" s="312"/>
      <c r="FV1" s="312"/>
      <c r="FW1" s="312"/>
      <c r="FX1" s="312"/>
      <c r="FY1" s="312"/>
      <c r="FZ1" s="312"/>
      <c r="GA1" s="312"/>
      <c r="GB1" s="312"/>
      <c r="GC1" s="312"/>
      <c r="GD1" s="312"/>
      <c r="GE1" s="312"/>
      <c r="GF1" s="111"/>
    </row>
    <row r="2" spans="1:189" ht="20.25" customHeight="1" thickTop="1" x14ac:dyDescent="0.2">
      <c r="A2" s="12"/>
      <c r="B2" s="12" t="s">
        <v>0</v>
      </c>
      <c r="C2" s="13"/>
      <c r="D2" s="14"/>
      <c r="E2" s="13" t="s">
        <v>1</v>
      </c>
      <c r="F2" s="14"/>
      <c r="G2" s="14"/>
      <c r="H2" s="14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3"/>
      <c r="BX2" s="143"/>
      <c r="BY2" s="143"/>
      <c r="BZ2" s="143"/>
      <c r="CA2" s="143"/>
      <c r="CB2" s="143"/>
      <c r="CC2" s="143"/>
      <c r="CD2" s="143"/>
      <c r="CE2" s="143"/>
      <c r="CF2" s="143"/>
      <c r="CG2" s="143"/>
      <c r="CH2" s="143"/>
      <c r="CI2" s="143"/>
      <c r="CJ2" s="143"/>
      <c r="CK2" s="143"/>
      <c r="CL2" s="143"/>
      <c r="CM2" s="143"/>
      <c r="CN2" s="143"/>
      <c r="CO2" s="143"/>
      <c r="CP2" s="143"/>
      <c r="CQ2" s="143"/>
      <c r="CR2" s="143"/>
      <c r="CS2" s="143"/>
      <c r="CT2" s="143"/>
      <c r="CU2" s="143"/>
      <c r="CV2" s="143"/>
      <c r="CW2" s="143"/>
      <c r="CX2" s="143"/>
      <c r="CY2" s="143"/>
      <c r="CZ2" s="143"/>
      <c r="DA2" s="143"/>
      <c r="DB2" s="143"/>
      <c r="DC2" s="143"/>
      <c r="DD2" s="143"/>
      <c r="DE2" s="143"/>
      <c r="DF2" s="143"/>
      <c r="DG2" s="143"/>
      <c r="DH2" s="143"/>
      <c r="DI2" s="143"/>
      <c r="DJ2" s="143"/>
      <c r="DK2" s="143"/>
      <c r="DL2" s="143"/>
      <c r="DM2" s="143"/>
      <c r="DN2" s="143"/>
      <c r="DO2" s="143"/>
      <c r="DP2" s="143"/>
      <c r="DQ2" s="143"/>
      <c r="DR2" s="143"/>
      <c r="DS2" s="143"/>
      <c r="DT2" s="143"/>
      <c r="DU2" s="143"/>
      <c r="DV2" s="143"/>
      <c r="DW2" s="143"/>
      <c r="DX2" s="143"/>
      <c r="DY2" s="143"/>
      <c r="DZ2" s="143"/>
      <c r="EA2" s="143"/>
      <c r="EB2" s="143"/>
      <c r="EC2" s="143"/>
      <c r="ED2" s="143"/>
      <c r="EE2" s="143"/>
      <c r="EF2" s="143"/>
      <c r="EG2" s="143"/>
      <c r="EH2" s="143"/>
      <c r="EI2" s="143"/>
      <c r="EJ2" s="143"/>
      <c r="EK2" s="143"/>
      <c r="EL2" s="143"/>
      <c r="EM2" s="143"/>
      <c r="EN2" s="143"/>
      <c r="EO2" s="143"/>
      <c r="EP2" s="143"/>
      <c r="EQ2" s="143"/>
      <c r="ER2" s="143"/>
      <c r="ES2" s="143"/>
      <c r="ET2" s="143"/>
      <c r="EU2" s="143"/>
      <c r="EV2" s="143"/>
      <c r="EW2" s="143"/>
      <c r="EX2" s="143"/>
      <c r="EY2" s="143"/>
      <c r="EZ2" s="143"/>
      <c r="FA2" s="143"/>
      <c r="FB2" s="143"/>
      <c r="FC2" s="143"/>
      <c r="FD2" s="143"/>
      <c r="FE2" s="143"/>
      <c r="FF2" s="143"/>
      <c r="FG2" s="143"/>
      <c r="FH2" s="143"/>
      <c r="FI2" s="143"/>
      <c r="FJ2" s="143"/>
      <c r="FK2" s="143"/>
      <c r="FL2" s="143"/>
      <c r="FM2" s="143"/>
      <c r="FN2" s="143"/>
      <c r="FO2" s="143"/>
      <c r="FP2" s="143"/>
      <c r="FQ2" s="143"/>
      <c r="FR2" s="143"/>
      <c r="FS2" s="143"/>
      <c r="FT2" s="143"/>
      <c r="FU2" s="143"/>
      <c r="FV2" s="143"/>
      <c r="FW2" s="143"/>
      <c r="FX2" s="143"/>
      <c r="FY2" s="143"/>
      <c r="FZ2" s="143"/>
      <c r="GA2" s="143"/>
      <c r="GB2" s="143"/>
      <c r="GC2" s="143"/>
      <c r="GD2" s="143"/>
      <c r="GE2" s="143"/>
      <c r="GF2" s="143"/>
      <c r="GG2" s="162"/>
    </row>
    <row r="3" spans="1:189" ht="41.25" customHeight="1" x14ac:dyDescent="0.2">
      <c r="A3" s="15" t="s">
        <v>13</v>
      </c>
      <c r="B3" s="15" t="s">
        <v>4</v>
      </c>
      <c r="C3" s="15" t="s">
        <v>27</v>
      </c>
      <c r="D3" s="15" t="s">
        <v>5</v>
      </c>
      <c r="E3" s="15" t="s">
        <v>29</v>
      </c>
      <c r="F3" s="15" t="s">
        <v>10</v>
      </c>
      <c r="G3" s="16" t="s">
        <v>37</v>
      </c>
      <c r="H3" s="146" t="s">
        <v>26</v>
      </c>
      <c r="I3" s="314" t="s">
        <v>204</v>
      </c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09"/>
      <c r="AF3" s="309"/>
      <c r="AG3" s="309"/>
      <c r="AH3" s="309"/>
      <c r="AI3" s="309"/>
      <c r="AJ3" s="309"/>
      <c r="AK3" s="309"/>
      <c r="AL3" s="313"/>
      <c r="AM3" s="311" t="s">
        <v>9</v>
      </c>
      <c r="AN3" s="309"/>
      <c r="AO3" s="309"/>
      <c r="AP3" s="309"/>
      <c r="AQ3" s="309"/>
      <c r="AR3" s="309"/>
      <c r="AS3" s="309"/>
      <c r="AT3" s="309"/>
      <c r="AU3" s="309"/>
      <c r="AV3" s="309"/>
      <c r="AW3" s="309"/>
      <c r="AX3" s="309"/>
      <c r="AY3" s="309"/>
      <c r="AZ3" s="309"/>
      <c r="BA3" s="309"/>
      <c r="BB3" s="309"/>
      <c r="BC3" s="309"/>
      <c r="BD3" s="309"/>
      <c r="BE3" s="309"/>
      <c r="BF3" s="309"/>
      <c r="BG3" s="309"/>
      <c r="BH3" s="309"/>
      <c r="BI3" s="309"/>
      <c r="BJ3" s="309"/>
      <c r="BK3" s="309"/>
      <c r="BL3" s="309"/>
      <c r="BM3" s="309"/>
      <c r="BN3" s="309"/>
      <c r="BO3" s="309"/>
      <c r="BP3" s="313"/>
      <c r="BQ3" s="311" t="s">
        <v>41</v>
      </c>
      <c r="BR3" s="309"/>
      <c r="BS3" s="309"/>
      <c r="BT3" s="309"/>
      <c r="BU3" s="309"/>
      <c r="BV3" s="309"/>
      <c r="BW3" s="309"/>
      <c r="BX3" s="309"/>
      <c r="BY3" s="309"/>
      <c r="BZ3" s="309"/>
      <c r="CA3" s="309"/>
      <c r="CB3" s="309"/>
      <c r="CC3" s="309"/>
      <c r="CD3" s="309"/>
      <c r="CE3" s="309"/>
      <c r="CF3" s="309"/>
      <c r="CG3" s="309"/>
      <c r="CH3" s="309"/>
      <c r="CI3" s="309"/>
      <c r="CJ3" s="309"/>
      <c r="CK3" s="309"/>
      <c r="CL3" s="309"/>
      <c r="CM3" s="309"/>
      <c r="CN3" s="309"/>
      <c r="CO3" s="309"/>
      <c r="CP3" s="309"/>
      <c r="CQ3" s="309"/>
      <c r="CR3" s="309"/>
      <c r="CS3" s="309"/>
      <c r="CT3" s="313"/>
      <c r="CU3" s="311" t="s">
        <v>39</v>
      </c>
      <c r="CV3" s="309"/>
      <c r="CW3" s="309"/>
      <c r="CX3" s="309"/>
      <c r="CY3" s="309"/>
      <c r="CZ3" s="309"/>
      <c r="DA3" s="309"/>
      <c r="DB3" s="309"/>
      <c r="DC3" s="309"/>
      <c r="DD3" s="309"/>
      <c r="DE3" s="309"/>
      <c r="DF3" s="309"/>
      <c r="DG3" s="309"/>
      <c r="DH3" s="309"/>
      <c r="DI3" s="309"/>
      <c r="DJ3" s="309"/>
      <c r="DK3" s="309"/>
      <c r="DL3" s="309"/>
      <c r="DM3" s="309"/>
      <c r="DN3" s="309"/>
      <c r="DO3" s="309"/>
      <c r="DP3" s="309"/>
      <c r="DQ3" s="309"/>
      <c r="DR3" s="309"/>
      <c r="DS3" s="309"/>
      <c r="DT3" s="309"/>
      <c r="DU3" s="309"/>
      <c r="DV3" s="309"/>
      <c r="DW3" s="309"/>
      <c r="DX3" s="313"/>
      <c r="DY3" s="314" t="s">
        <v>244</v>
      </c>
      <c r="DZ3" s="309"/>
      <c r="EA3" s="309"/>
      <c r="EB3" s="309"/>
      <c r="EC3" s="309"/>
      <c r="ED3" s="309"/>
      <c r="EE3" s="309"/>
      <c r="EF3" s="309"/>
      <c r="EG3" s="309"/>
      <c r="EH3" s="309"/>
      <c r="EI3" s="309"/>
      <c r="EJ3" s="309"/>
      <c r="EK3" s="309"/>
      <c r="EL3" s="309"/>
      <c r="EM3" s="309"/>
      <c r="EN3" s="309"/>
      <c r="EO3" s="309"/>
      <c r="EP3" s="309"/>
      <c r="EQ3" s="309"/>
      <c r="ER3" s="309"/>
      <c r="ES3" s="309"/>
      <c r="ET3" s="309"/>
      <c r="EU3" s="309"/>
      <c r="EV3" s="309"/>
      <c r="EW3" s="309"/>
      <c r="EX3" s="309"/>
      <c r="EY3" s="309"/>
      <c r="EZ3" s="309"/>
      <c r="FA3" s="309"/>
      <c r="FB3" s="313"/>
      <c r="FC3" s="315" t="s">
        <v>247</v>
      </c>
      <c r="FD3" s="316"/>
      <c r="FE3" s="316"/>
      <c r="FF3" s="316"/>
      <c r="FG3" s="316"/>
      <c r="FH3" s="316"/>
      <c r="FI3" s="316"/>
      <c r="FJ3" s="316"/>
      <c r="FK3" s="316"/>
      <c r="FL3" s="316"/>
      <c r="FM3" s="316"/>
      <c r="FN3" s="316"/>
      <c r="FO3" s="316"/>
      <c r="FP3" s="316"/>
      <c r="FQ3" s="316"/>
      <c r="FR3" s="316"/>
      <c r="FS3" s="316"/>
      <c r="FT3" s="316"/>
      <c r="FU3" s="316"/>
      <c r="FV3" s="316"/>
      <c r="FW3" s="316"/>
      <c r="FX3" s="316"/>
      <c r="FY3" s="316"/>
      <c r="FZ3" s="316"/>
      <c r="GA3" s="316"/>
      <c r="GB3" s="316"/>
      <c r="GC3" s="316"/>
      <c r="GD3" s="316"/>
      <c r="GE3" s="316"/>
      <c r="GF3" s="317"/>
      <c r="GG3" s="163" t="s">
        <v>47</v>
      </c>
    </row>
    <row r="4" spans="1:189" ht="20.25" customHeight="1" x14ac:dyDescent="0.2">
      <c r="A4" s="258"/>
      <c r="B4" s="259"/>
      <c r="C4" s="259"/>
      <c r="D4" s="259"/>
      <c r="E4" s="260"/>
      <c r="F4" s="258"/>
      <c r="G4" s="259"/>
      <c r="H4" s="267"/>
      <c r="I4" s="311">
        <v>2024</v>
      </c>
      <c r="J4" s="309"/>
      <c r="K4" s="309"/>
      <c r="L4" s="309"/>
      <c r="M4" s="309"/>
      <c r="N4" s="309"/>
      <c r="O4" s="310"/>
      <c r="P4" s="308">
        <v>2025</v>
      </c>
      <c r="Q4" s="309"/>
      <c r="R4" s="309"/>
      <c r="S4" s="309"/>
      <c r="T4" s="309"/>
      <c r="U4" s="309"/>
      <c r="V4" s="310"/>
      <c r="W4" s="308">
        <v>2026</v>
      </c>
      <c r="X4" s="309"/>
      <c r="Y4" s="309"/>
      <c r="Z4" s="309"/>
      <c r="AA4" s="309"/>
      <c r="AB4" s="309"/>
      <c r="AC4" s="310"/>
      <c r="AD4" s="308" t="s">
        <v>53</v>
      </c>
      <c r="AE4" s="309"/>
      <c r="AF4" s="309"/>
      <c r="AG4" s="309"/>
      <c r="AH4" s="309"/>
      <c r="AI4" s="309"/>
      <c r="AJ4" s="309"/>
      <c r="AK4" s="309"/>
      <c r="AL4" s="313"/>
      <c r="AM4" s="311">
        <v>2024</v>
      </c>
      <c r="AN4" s="309"/>
      <c r="AO4" s="309"/>
      <c r="AP4" s="309"/>
      <c r="AQ4" s="309"/>
      <c r="AR4" s="309"/>
      <c r="AS4" s="310"/>
      <c r="AT4" s="308">
        <v>2025</v>
      </c>
      <c r="AU4" s="309"/>
      <c r="AV4" s="309"/>
      <c r="AW4" s="309"/>
      <c r="AX4" s="309"/>
      <c r="AY4" s="309"/>
      <c r="AZ4" s="310"/>
      <c r="BA4" s="308">
        <v>2026</v>
      </c>
      <c r="BB4" s="309"/>
      <c r="BC4" s="309"/>
      <c r="BD4" s="309"/>
      <c r="BE4" s="309"/>
      <c r="BF4" s="309"/>
      <c r="BG4" s="310"/>
      <c r="BH4" s="308" t="s">
        <v>53</v>
      </c>
      <c r="BI4" s="309"/>
      <c r="BJ4" s="309"/>
      <c r="BK4" s="309"/>
      <c r="BL4" s="309"/>
      <c r="BM4" s="309"/>
      <c r="BN4" s="309"/>
      <c r="BO4" s="309"/>
      <c r="BP4" s="313"/>
      <c r="BQ4" s="311">
        <v>2024</v>
      </c>
      <c r="BR4" s="309"/>
      <c r="BS4" s="309"/>
      <c r="BT4" s="309"/>
      <c r="BU4" s="309"/>
      <c r="BV4" s="309"/>
      <c r="BW4" s="310"/>
      <c r="BX4" s="308">
        <v>2025</v>
      </c>
      <c r="BY4" s="309"/>
      <c r="BZ4" s="309"/>
      <c r="CA4" s="309"/>
      <c r="CB4" s="309"/>
      <c r="CC4" s="309"/>
      <c r="CD4" s="310"/>
      <c r="CE4" s="308">
        <v>2026</v>
      </c>
      <c r="CF4" s="309"/>
      <c r="CG4" s="309"/>
      <c r="CH4" s="309"/>
      <c r="CI4" s="309"/>
      <c r="CJ4" s="309"/>
      <c r="CK4" s="310"/>
      <c r="CL4" s="308" t="s">
        <v>53</v>
      </c>
      <c r="CM4" s="309"/>
      <c r="CN4" s="309"/>
      <c r="CO4" s="309"/>
      <c r="CP4" s="309"/>
      <c r="CQ4" s="309"/>
      <c r="CR4" s="309"/>
      <c r="CS4" s="309"/>
      <c r="CT4" s="313"/>
      <c r="CU4" s="311">
        <v>2024</v>
      </c>
      <c r="CV4" s="309"/>
      <c r="CW4" s="309"/>
      <c r="CX4" s="309"/>
      <c r="CY4" s="309"/>
      <c r="CZ4" s="309"/>
      <c r="DA4" s="310"/>
      <c r="DB4" s="308">
        <v>2025</v>
      </c>
      <c r="DC4" s="309"/>
      <c r="DD4" s="309"/>
      <c r="DE4" s="309"/>
      <c r="DF4" s="309"/>
      <c r="DG4" s="309"/>
      <c r="DH4" s="310"/>
      <c r="DI4" s="308">
        <v>2026</v>
      </c>
      <c r="DJ4" s="309"/>
      <c r="DK4" s="309"/>
      <c r="DL4" s="309"/>
      <c r="DM4" s="309"/>
      <c r="DN4" s="309"/>
      <c r="DO4" s="310"/>
      <c r="DP4" s="308" t="s">
        <v>53</v>
      </c>
      <c r="DQ4" s="309"/>
      <c r="DR4" s="309"/>
      <c r="DS4" s="309"/>
      <c r="DT4" s="309"/>
      <c r="DU4" s="309"/>
      <c r="DV4" s="309"/>
      <c r="DW4" s="309"/>
      <c r="DX4" s="313"/>
      <c r="DY4" s="311">
        <v>2024</v>
      </c>
      <c r="DZ4" s="309"/>
      <c r="EA4" s="309"/>
      <c r="EB4" s="309"/>
      <c r="EC4" s="309"/>
      <c r="ED4" s="309"/>
      <c r="EE4" s="310"/>
      <c r="EF4" s="308">
        <v>2025</v>
      </c>
      <c r="EG4" s="309"/>
      <c r="EH4" s="309"/>
      <c r="EI4" s="309"/>
      <c r="EJ4" s="309"/>
      <c r="EK4" s="309"/>
      <c r="EL4" s="310"/>
      <c r="EM4" s="308">
        <v>2026</v>
      </c>
      <c r="EN4" s="309"/>
      <c r="EO4" s="309"/>
      <c r="EP4" s="309"/>
      <c r="EQ4" s="309"/>
      <c r="ER4" s="309"/>
      <c r="ES4" s="310"/>
      <c r="ET4" s="308" t="s">
        <v>53</v>
      </c>
      <c r="EU4" s="309"/>
      <c r="EV4" s="309"/>
      <c r="EW4" s="309"/>
      <c r="EX4" s="309"/>
      <c r="EY4" s="309"/>
      <c r="EZ4" s="309"/>
      <c r="FA4" s="309"/>
      <c r="FB4" s="313"/>
      <c r="FC4" s="311">
        <v>2024</v>
      </c>
      <c r="FD4" s="309"/>
      <c r="FE4" s="309"/>
      <c r="FF4" s="309"/>
      <c r="FG4" s="309"/>
      <c r="FH4" s="309"/>
      <c r="FI4" s="310"/>
      <c r="FJ4" s="308">
        <v>2025</v>
      </c>
      <c r="FK4" s="309"/>
      <c r="FL4" s="309"/>
      <c r="FM4" s="309"/>
      <c r="FN4" s="309"/>
      <c r="FO4" s="309"/>
      <c r="FP4" s="310"/>
      <c r="FQ4" s="308">
        <v>2026</v>
      </c>
      <c r="FR4" s="309"/>
      <c r="FS4" s="309"/>
      <c r="FT4" s="309"/>
      <c r="FU4" s="309"/>
      <c r="FV4" s="309"/>
      <c r="FW4" s="310"/>
      <c r="FX4" s="308" t="s">
        <v>53</v>
      </c>
      <c r="FY4" s="309"/>
      <c r="FZ4" s="309"/>
      <c r="GA4" s="309"/>
      <c r="GB4" s="309"/>
      <c r="GC4" s="309"/>
      <c r="GD4" s="309"/>
      <c r="GE4" s="309"/>
      <c r="GF4" s="313"/>
      <c r="GG4" s="196" t="s">
        <v>105</v>
      </c>
    </row>
    <row r="5" spans="1:189" ht="24" customHeight="1" thickBot="1" x14ac:dyDescent="0.25">
      <c r="A5" s="261"/>
      <c r="B5" s="262"/>
      <c r="C5" s="262"/>
      <c r="D5" s="262"/>
      <c r="E5" s="263"/>
      <c r="F5" s="261"/>
      <c r="G5" s="262"/>
      <c r="H5" s="268"/>
      <c r="I5" s="311" t="s">
        <v>48</v>
      </c>
      <c r="J5" s="309"/>
      <c r="K5" s="309"/>
      <c r="L5" s="310"/>
      <c r="M5" s="53" t="s">
        <v>107</v>
      </c>
      <c r="N5" s="53" t="s">
        <v>112</v>
      </c>
      <c r="O5" s="20" t="s">
        <v>49</v>
      </c>
      <c r="P5" s="308" t="s">
        <v>48</v>
      </c>
      <c r="Q5" s="309"/>
      <c r="R5" s="309"/>
      <c r="S5" s="310"/>
      <c r="T5" s="53" t="s">
        <v>107</v>
      </c>
      <c r="U5" s="53" t="s">
        <v>112</v>
      </c>
      <c r="V5" s="20" t="s">
        <v>49</v>
      </c>
      <c r="W5" s="308" t="s">
        <v>48</v>
      </c>
      <c r="X5" s="309"/>
      <c r="Y5" s="309"/>
      <c r="Z5" s="310"/>
      <c r="AA5" s="53" t="s">
        <v>107</v>
      </c>
      <c r="AB5" s="53" t="s">
        <v>112</v>
      </c>
      <c r="AC5" s="20" t="s">
        <v>49</v>
      </c>
      <c r="AD5" s="308" t="s">
        <v>48</v>
      </c>
      <c r="AE5" s="309"/>
      <c r="AF5" s="309"/>
      <c r="AG5" s="310"/>
      <c r="AH5" s="53" t="s">
        <v>107</v>
      </c>
      <c r="AI5" s="53" t="s">
        <v>112</v>
      </c>
      <c r="AJ5" s="121"/>
      <c r="AK5" s="110" t="s">
        <v>166</v>
      </c>
      <c r="AL5" s="151" t="s">
        <v>175</v>
      </c>
      <c r="AM5" s="311" t="s">
        <v>48</v>
      </c>
      <c r="AN5" s="309"/>
      <c r="AO5" s="309"/>
      <c r="AP5" s="310"/>
      <c r="AQ5" s="53" t="s">
        <v>107</v>
      </c>
      <c r="AR5" s="53" t="s">
        <v>112</v>
      </c>
      <c r="AS5" s="20" t="s">
        <v>49</v>
      </c>
      <c r="AT5" s="308" t="s">
        <v>48</v>
      </c>
      <c r="AU5" s="309"/>
      <c r="AV5" s="309"/>
      <c r="AW5" s="310"/>
      <c r="AX5" s="53" t="s">
        <v>107</v>
      </c>
      <c r="AY5" s="53" t="s">
        <v>112</v>
      </c>
      <c r="AZ5" s="20" t="s">
        <v>49</v>
      </c>
      <c r="BA5" s="308" t="s">
        <v>48</v>
      </c>
      <c r="BB5" s="309"/>
      <c r="BC5" s="309"/>
      <c r="BD5" s="310"/>
      <c r="BE5" s="53" t="s">
        <v>107</v>
      </c>
      <c r="BF5" s="53" t="s">
        <v>112</v>
      </c>
      <c r="BG5" s="20" t="s">
        <v>49</v>
      </c>
      <c r="BH5" s="308" t="s">
        <v>48</v>
      </c>
      <c r="BI5" s="309"/>
      <c r="BJ5" s="309"/>
      <c r="BK5" s="310"/>
      <c r="BL5" s="53" t="s">
        <v>107</v>
      </c>
      <c r="BM5" s="53" t="s">
        <v>112</v>
      </c>
      <c r="BN5" s="121"/>
      <c r="BO5" s="110" t="s">
        <v>166</v>
      </c>
      <c r="BP5" s="151" t="s">
        <v>175</v>
      </c>
      <c r="BQ5" s="311" t="s">
        <v>48</v>
      </c>
      <c r="BR5" s="309"/>
      <c r="BS5" s="309"/>
      <c r="BT5" s="310"/>
      <c r="BU5" s="53" t="s">
        <v>107</v>
      </c>
      <c r="BV5" s="53" t="s">
        <v>112</v>
      </c>
      <c r="BW5" s="20" t="s">
        <v>49</v>
      </c>
      <c r="BX5" s="308" t="s">
        <v>48</v>
      </c>
      <c r="BY5" s="309"/>
      <c r="BZ5" s="309"/>
      <c r="CA5" s="310"/>
      <c r="CB5" s="53" t="s">
        <v>107</v>
      </c>
      <c r="CC5" s="53" t="s">
        <v>112</v>
      </c>
      <c r="CD5" s="20" t="s">
        <v>49</v>
      </c>
      <c r="CE5" s="308" t="s">
        <v>48</v>
      </c>
      <c r="CF5" s="309"/>
      <c r="CG5" s="309"/>
      <c r="CH5" s="310"/>
      <c r="CI5" s="53" t="s">
        <v>107</v>
      </c>
      <c r="CJ5" s="53" t="s">
        <v>112</v>
      </c>
      <c r="CK5" s="20" t="s">
        <v>49</v>
      </c>
      <c r="CL5" s="308" t="s">
        <v>48</v>
      </c>
      <c r="CM5" s="309"/>
      <c r="CN5" s="309"/>
      <c r="CO5" s="310"/>
      <c r="CP5" s="53" t="s">
        <v>107</v>
      </c>
      <c r="CQ5" s="53" t="s">
        <v>112</v>
      </c>
      <c r="CR5" s="121"/>
      <c r="CS5" s="110" t="s">
        <v>166</v>
      </c>
      <c r="CT5" s="151" t="s">
        <v>175</v>
      </c>
      <c r="CU5" s="311" t="s">
        <v>48</v>
      </c>
      <c r="CV5" s="309"/>
      <c r="CW5" s="309"/>
      <c r="CX5" s="310"/>
      <c r="CY5" s="53" t="s">
        <v>107</v>
      </c>
      <c r="CZ5" s="53" t="s">
        <v>112</v>
      </c>
      <c r="DA5" s="20" t="s">
        <v>49</v>
      </c>
      <c r="DB5" s="308" t="s">
        <v>48</v>
      </c>
      <c r="DC5" s="309"/>
      <c r="DD5" s="309"/>
      <c r="DE5" s="310"/>
      <c r="DF5" s="53" t="s">
        <v>107</v>
      </c>
      <c r="DG5" s="53" t="s">
        <v>112</v>
      </c>
      <c r="DH5" s="20" t="s">
        <v>49</v>
      </c>
      <c r="DI5" s="308" t="s">
        <v>48</v>
      </c>
      <c r="DJ5" s="309"/>
      <c r="DK5" s="309"/>
      <c r="DL5" s="310"/>
      <c r="DM5" s="53" t="s">
        <v>107</v>
      </c>
      <c r="DN5" s="53" t="s">
        <v>112</v>
      </c>
      <c r="DO5" s="20" t="s">
        <v>49</v>
      </c>
      <c r="DP5" s="308" t="s">
        <v>48</v>
      </c>
      <c r="DQ5" s="309"/>
      <c r="DR5" s="309"/>
      <c r="DS5" s="310"/>
      <c r="DT5" s="53" t="s">
        <v>107</v>
      </c>
      <c r="DU5" s="53" t="s">
        <v>112</v>
      </c>
      <c r="DV5" s="121"/>
      <c r="DW5" s="110" t="s">
        <v>166</v>
      </c>
      <c r="DX5" s="151" t="s">
        <v>175</v>
      </c>
      <c r="DY5" s="311" t="s">
        <v>48</v>
      </c>
      <c r="DZ5" s="309"/>
      <c r="EA5" s="309"/>
      <c r="EB5" s="310"/>
      <c r="EC5" s="53" t="s">
        <v>107</v>
      </c>
      <c r="ED5" s="53" t="s">
        <v>112</v>
      </c>
      <c r="EE5" s="20" t="s">
        <v>49</v>
      </c>
      <c r="EF5" s="308" t="s">
        <v>48</v>
      </c>
      <c r="EG5" s="309"/>
      <c r="EH5" s="309"/>
      <c r="EI5" s="310"/>
      <c r="EJ5" s="53" t="s">
        <v>107</v>
      </c>
      <c r="EK5" s="53" t="s">
        <v>112</v>
      </c>
      <c r="EL5" s="20" t="s">
        <v>49</v>
      </c>
      <c r="EM5" s="308" t="s">
        <v>48</v>
      </c>
      <c r="EN5" s="309"/>
      <c r="EO5" s="309"/>
      <c r="EP5" s="310"/>
      <c r="EQ5" s="53" t="s">
        <v>107</v>
      </c>
      <c r="ER5" s="53" t="s">
        <v>112</v>
      </c>
      <c r="ES5" s="20" t="s">
        <v>49</v>
      </c>
      <c r="ET5" s="308" t="s">
        <v>48</v>
      </c>
      <c r="EU5" s="309"/>
      <c r="EV5" s="309"/>
      <c r="EW5" s="310"/>
      <c r="EX5" s="53" t="s">
        <v>107</v>
      </c>
      <c r="EY5" s="53" t="s">
        <v>112</v>
      </c>
      <c r="EZ5" s="121"/>
      <c r="FA5" s="110" t="s">
        <v>166</v>
      </c>
      <c r="FB5" s="151" t="s">
        <v>175</v>
      </c>
      <c r="FC5" s="311" t="s">
        <v>48</v>
      </c>
      <c r="FD5" s="309"/>
      <c r="FE5" s="309"/>
      <c r="FF5" s="310"/>
      <c r="FG5" s="53" t="s">
        <v>107</v>
      </c>
      <c r="FH5" s="53" t="s">
        <v>112</v>
      </c>
      <c r="FI5" s="20" t="s">
        <v>49</v>
      </c>
      <c r="FJ5" s="308" t="s">
        <v>48</v>
      </c>
      <c r="FK5" s="309"/>
      <c r="FL5" s="309"/>
      <c r="FM5" s="310"/>
      <c r="FN5" s="53" t="s">
        <v>107</v>
      </c>
      <c r="FO5" s="53" t="s">
        <v>112</v>
      </c>
      <c r="FP5" s="20" t="s">
        <v>49</v>
      </c>
      <c r="FQ5" s="308" t="s">
        <v>48</v>
      </c>
      <c r="FR5" s="309"/>
      <c r="FS5" s="309"/>
      <c r="FT5" s="310"/>
      <c r="FU5" s="53" t="s">
        <v>107</v>
      </c>
      <c r="FV5" s="53" t="s">
        <v>112</v>
      </c>
      <c r="FW5" s="20" t="s">
        <v>49</v>
      </c>
      <c r="FX5" s="308" t="s">
        <v>48</v>
      </c>
      <c r="FY5" s="309"/>
      <c r="FZ5" s="309"/>
      <c r="GA5" s="310"/>
      <c r="GB5" s="53" t="s">
        <v>107</v>
      </c>
      <c r="GC5" s="53" t="s">
        <v>112</v>
      </c>
      <c r="GD5" s="121"/>
      <c r="GE5" s="110" t="s">
        <v>166</v>
      </c>
      <c r="GF5" s="151" t="s">
        <v>175</v>
      </c>
      <c r="GG5" s="197"/>
    </row>
    <row r="6" spans="1:189" ht="14.25" thickTop="1" thickBot="1" x14ac:dyDescent="0.25">
      <c r="A6" s="264"/>
      <c r="B6" s="265"/>
      <c r="C6" s="265"/>
      <c r="D6" s="265"/>
      <c r="E6" s="266"/>
      <c r="F6" s="264"/>
      <c r="G6" s="265"/>
      <c r="H6" s="269"/>
      <c r="I6" s="204" t="s">
        <v>136</v>
      </c>
      <c r="J6" s="22" t="s">
        <v>56</v>
      </c>
      <c r="K6" s="23" t="s">
        <v>55</v>
      </c>
      <c r="L6" s="23" t="s">
        <v>57</v>
      </c>
      <c r="M6" s="65" t="s">
        <v>221</v>
      </c>
      <c r="N6" s="66" t="e">
        <f>#REF!+#REF!+#REF!+#REF!+#REF!+N7+#REF!+#REF!+#REF!+#REF!+#REF!+#REF!+#REF!+#REF!+#REF!+#REF!+#REF!+#REF!+#REF!+#REF!+#REF!+#REF!+#REF!+#REF!</f>
        <v>#REF!</v>
      </c>
      <c r="O6" s="66" t="e">
        <f>#REF!+#REF!+#REF!+#REF!+#REF!+O7+#REF!+#REF!+#REF!+#REF!+#REF!+#REF!+#REF!+#REF!+#REF!+#REF!+#REF!+#REF!+#REF!+#REF!+#REF!+#REF!+#REF!+#REF!</f>
        <v>#REF!</v>
      </c>
      <c r="P6" s="22" t="s">
        <v>136</v>
      </c>
      <c r="Q6" s="22" t="s">
        <v>56</v>
      </c>
      <c r="R6" s="23" t="s">
        <v>55</v>
      </c>
      <c r="S6" s="23" t="s">
        <v>57</v>
      </c>
      <c r="T6" s="65" t="s">
        <v>221</v>
      </c>
      <c r="U6" s="66" t="e">
        <f>#REF!+#REF!+#REF!+#REF!+#REF!+U7+#REF!+#REF!+#REF!+#REF!+#REF!+#REF!+#REF!+#REF!+#REF!+#REF!+#REF!+#REF!+#REF!+#REF!+#REF!+#REF!+#REF!+#REF!</f>
        <v>#REF!</v>
      </c>
      <c r="V6" s="66" t="e">
        <f>#REF!+#REF!+#REF!+#REF!+#REF!+V7+#REF!+#REF!+#REF!+#REF!+#REF!+#REF!+#REF!+#REF!+#REF!+#REF!+#REF!+#REF!+#REF!+#REF!+#REF!+#REF!+#REF!+#REF!</f>
        <v>#REF!</v>
      </c>
      <c r="W6" s="22" t="s">
        <v>136</v>
      </c>
      <c r="X6" s="22" t="s">
        <v>56</v>
      </c>
      <c r="Y6" s="23" t="s">
        <v>55</v>
      </c>
      <c r="Z6" s="23" t="s">
        <v>57</v>
      </c>
      <c r="AA6" s="65" t="s">
        <v>245</v>
      </c>
      <c r="AB6" s="66" t="e">
        <f>#REF!+#REF!+#REF!+#REF!+#REF!+AB7+#REF!+#REF!+#REF!+#REF!+#REF!+#REF!+#REF!+#REF!+#REF!+#REF!+#REF!+#REF!+#REF!+#REF!+#REF!+#REF!+#REF!+#REF!</f>
        <v>#REF!</v>
      </c>
      <c r="AC6" s="66" t="e">
        <f>#REF!+#REF!+#REF!+#REF!+#REF!+AC7+#REF!+#REF!+#REF!+#REF!+#REF!+#REF!+#REF!+#REF!+#REF!+#REF!+#REF!+#REF!+#REF!+#REF!+#REF!+#REF!+#REF!+#REF!</f>
        <v>#REF!</v>
      </c>
      <c r="AD6" s="22" t="s">
        <v>136</v>
      </c>
      <c r="AE6" s="22" t="s">
        <v>56</v>
      </c>
      <c r="AF6" s="23" t="s">
        <v>55</v>
      </c>
      <c r="AG6" s="23" t="s">
        <v>57</v>
      </c>
      <c r="AH6" s="65" t="s">
        <v>221</v>
      </c>
      <c r="AI6" s="66" t="e">
        <f>#REF!+#REF!+#REF!+#REF!+#REF!+AI7+#REF!+#REF!+#REF!+#REF!+#REF!+#REF!+#REF!+#REF!+#REF!+#REF!+#REF!+#REF!+#REF!+#REF!+#REF!+#REF!+#REF!+#REF!</f>
        <v>#REF!</v>
      </c>
      <c r="AJ6" s="71" t="s">
        <v>221</v>
      </c>
      <c r="AK6" s="72" t="e">
        <f>#REF!+#REF!+#REF!+#REF!+#REF!+AK7+#REF!+#REF!+#REF!+#REF!+#REF!+#REF!+#REF!+#REF!+#REF!+#REF!+#REF!+#REF!+#REF!+#REF!+#REF!+#REF!+#REF!+#REF!</f>
        <v>#REF!</v>
      </c>
      <c r="AL6" s="153" t="e">
        <f>#REF!+#REF!+#REF!+#REF!+#REF!+AL7+#REF!+#REF!+#REF!+#REF!+#REF!+#REF!+#REF!+#REF!+#REF!+#REF!+#REF!+#REF!+#REF!+#REF!+#REF!+#REF!+#REF!+#REF!</f>
        <v>#REF!</v>
      </c>
      <c r="AM6" s="204" t="s">
        <v>136</v>
      </c>
      <c r="AN6" s="22" t="s">
        <v>56</v>
      </c>
      <c r="AO6" s="23" t="s">
        <v>55</v>
      </c>
      <c r="AP6" s="23" t="s">
        <v>57</v>
      </c>
      <c r="AQ6" s="65" t="s">
        <v>121</v>
      </c>
      <c r="AR6" s="66" t="e">
        <f>#REF!+#REF!+#REF!+#REF!+#REF!+AR7+#REF!+#REF!+#REF!+#REF!+#REF!+#REF!+#REF!+#REF!+#REF!+#REF!+#REF!+#REF!+#REF!+#REF!+#REF!+#REF!+#REF!+#REF!</f>
        <v>#REF!</v>
      </c>
      <c r="AS6" s="66" t="e">
        <f>#REF!+#REF!+#REF!+#REF!+#REF!+AS7+#REF!+#REF!+#REF!+#REF!+#REF!+#REF!+#REF!+#REF!+#REF!+#REF!+#REF!+#REF!+#REF!+#REF!+#REF!+#REF!+#REF!+#REF!</f>
        <v>#REF!</v>
      </c>
      <c r="AT6" s="22" t="s">
        <v>136</v>
      </c>
      <c r="AU6" s="22" t="s">
        <v>56</v>
      </c>
      <c r="AV6" s="23" t="s">
        <v>55</v>
      </c>
      <c r="AW6" s="23" t="s">
        <v>57</v>
      </c>
      <c r="AX6" s="65" t="s">
        <v>121</v>
      </c>
      <c r="AY6" s="66" t="e">
        <f>#REF!+#REF!+#REF!+#REF!+#REF!+AY7+#REF!+#REF!+#REF!+#REF!+#REF!+#REF!+#REF!+#REF!+#REF!+#REF!+#REF!+#REF!+#REF!+#REF!+#REF!+#REF!+#REF!+#REF!</f>
        <v>#REF!</v>
      </c>
      <c r="AZ6" s="66" t="e">
        <f>#REF!+#REF!+#REF!+#REF!+#REF!+AZ7+#REF!+#REF!+#REF!+#REF!+#REF!+#REF!+#REF!+#REF!+#REF!+#REF!+#REF!+#REF!+#REF!+#REF!+#REF!+#REF!+#REF!+#REF!</f>
        <v>#REF!</v>
      </c>
      <c r="BA6" s="22" t="s">
        <v>56</v>
      </c>
      <c r="BB6" s="22" t="s">
        <v>56</v>
      </c>
      <c r="BC6" s="23" t="s">
        <v>55</v>
      </c>
      <c r="BD6" s="23" t="s">
        <v>57</v>
      </c>
      <c r="BE6" s="65" t="s">
        <v>121</v>
      </c>
      <c r="BF6" s="66" t="e">
        <f>#REF!+#REF!+#REF!+#REF!+#REF!+BF7+#REF!+#REF!+#REF!+#REF!+#REF!+#REF!+#REF!+#REF!+#REF!+#REF!+#REF!+#REF!+#REF!+#REF!+#REF!+#REF!+#REF!+#REF!</f>
        <v>#REF!</v>
      </c>
      <c r="BG6" s="66" t="e">
        <f>#REF!+#REF!+#REF!+#REF!+#REF!+BG7+#REF!+#REF!+#REF!+#REF!+#REF!+#REF!+#REF!+#REF!+#REF!+#REF!+#REF!+#REF!+#REF!+#REF!+#REF!+#REF!+#REF!+#REF!</f>
        <v>#REF!</v>
      </c>
      <c r="BH6" s="22" t="s">
        <v>56</v>
      </c>
      <c r="BI6" s="22" t="s">
        <v>56</v>
      </c>
      <c r="BJ6" s="23" t="s">
        <v>55</v>
      </c>
      <c r="BK6" s="23" t="s">
        <v>57</v>
      </c>
      <c r="BL6" s="65" t="s">
        <v>121</v>
      </c>
      <c r="BM6" s="66" t="e">
        <f>#REF!+#REF!+#REF!+#REF!+#REF!+BM7+#REF!+#REF!+#REF!+#REF!+#REF!+#REF!+#REF!+#REF!+#REF!+#REF!+#REF!+#REF!+#REF!+#REF!+#REF!+#REF!+#REF!+#REF!</f>
        <v>#REF!</v>
      </c>
      <c r="BN6" s="71" t="s">
        <v>122</v>
      </c>
      <c r="BO6" s="72" t="e">
        <f>#REF!+#REF!+#REF!+#REF!+#REF!+BO7+#REF!+#REF!+#REF!+#REF!+#REF!+#REF!+#REF!+#REF!+#REF!+#REF!+#REF!+#REF!+#REF!+#REF!+#REF!+#REF!+#REF!+#REF!</f>
        <v>#REF!</v>
      </c>
      <c r="BP6" s="153" t="e">
        <f>#REF!+#REF!+#REF!+#REF!+#REF!+BP7+#REF!+#REF!+#REF!+#REF!+#REF!+#REF!+#REF!+#REF!+#REF!+#REF!+#REF!+#REF!+#REF!+#REF!+#REF!+#REF!+#REF!+#REF!</f>
        <v>#REF!</v>
      </c>
      <c r="BQ6" s="204" t="s">
        <v>136</v>
      </c>
      <c r="BR6" s="22" t="s">
        <v>56</v>
      </c>
      <c r="BS6" s="23" t="s">
        <v>55</v>
      </c>
      <c r="BT6" s="23" t="s">
        <v>57</v>
      </c>
      <c r="BU6" s="65" t="s">
        <v>117</v>
      </c>
      <c r="BV6" s="66" t="e">
        <f>#REF!+#REF!+#REF!+#REF!+#REF!+BV7+#REF!+#REF!+#REF!+#REF!+#REF!+#REF!+#REF!+#REF!+#REF!+#REF!+#REF!+#REF!+#REF!+#REF!+#REF!+#REF!+#REF!+#REF!</f>
        <v>#REF!</v>
      </c>
      <c r="BW6" s="66" t="e">
        <f>#REF!+#REF!+#REF!+#REF!+#REF!+BW7+#REF!+#REF!+#REF!+#REF!+#REF!+#REF!+#REF!+#REF!+#REF!+#REF!+#REF!+#REF!+#REF!+#REF!+#REF!+#REF!+#REF!+#REF!</f>
        <v>#REF!</v>
      </c>
      <c r="BX6" s="22" t="s">
        <v>136</v>
      </c>
      <c r="BY6" s="22" t="s">
        <v>56</v>
      </c>
      <c r="BZ6" s="23" t="s">
        <v>55</v>
      </c>
      <c r="CA6" s="23" t="s">
        <v>57</v>
      </c>
      <c r="CB6" s="65" t="s">
        <v>117</v>
      </c>
      <c r="CC6" s="66" t="e">
        <f>#REF!+#REF!+#REF!+#REF!+#REF!+CC7+#REF!+#REF!+#REF!+#REF!+#REF!+#REF!+#REF!+#REF!+#REF!+#REF!+#REF!+#REF!+#REF!+#REF!+#REF!+#REF!+#REF!+#REF!</f>
        <v>#REF!</v>
      </c>
      <c r="CD6" s="66" t="e">
        <f>#REF!+#REF!+#REF!+#REF!+#REF!+CD7+#REF!+#REF!+#REF!+#REF!+#REF!+#REF!+#REF!+#REF!+#REF!+#REF!+#REF!+#REF!+#REF!+#REF!+#REF!+#REF!+#REF!+#REF!</f>
        <v>#REF!</v>
      </c>
      <c r="CE6" s="22" t="s">
        <v>136</v>
      </c>
      <c r="CF6" s="22" t="s">
        <v>56</v>
      </c>
      <c r="CG6" s="23" t="s">
        <v>55</v>
      </c>
      <c r="CH6" s="23" t="s">
        <v>57</v>
      </c>
      <c r="CI6" s="65" t="s">
        <v>117</v>
      </c>
      <c r="CJ6" s="66" t="e">
        <f>#REF!+#REF!+#REF!+#REF!+#REF!+CJ7+#REF!+#REF!+#REF!+#REF!+#REF!+#REF!+#REF!+#REF!+#REF!+#REF!+#REF!+#REF!+#REF!+#REF!+#REF!+#REF!+#REF!+#REF!</f>
        <v>#REF!</v>
      </c>
      <c r="CK6" s="66" t="e">
        <f>#REF!+#REF!+#REF!+#REF!+#REF!+CK7+#REF!+#REF!+#REF!+#REF!+#REF!+#REF!+#REF!+#REF!+#REF!+#REF!+#REF!+#REF!+#REF!+#REF!+#REF!+#REF!+#REF!+#REF!</f>
        <v>#REF!</v>
      </c>
      <c r="CL6" s="22" t="s">
        <v>136</v>
      </c>
      <c r="CM6" s="22" t="s">
        <v>56</v>
      </c>
      <c r="CN6" s="23" t="s">
        <v>55</v>
      </c>
      <c r="CO6" s="23" t="s">
        <v>57</v>
      </c>
      <c r="CP6" s="65" t="s">
        <v>117</v>
      </c>
      <c r="CQ6" s="66" t="e">
        <f>#REF!+#REF!+#REF!+#REF!+#REF!+CQ7+#REF!+#REF!+#REF!+#REF!+#REF!+#REF!+#REF!+#REF!+#REF!+#REF!+#REF!+#REF!+#REF!+#REF!+#REF!+#REF!+#REF!+#REF!</f>
        <v>#REF!</v>
      </c>
      <c r="CR6" s="71" t="s">
        <v>123</v>
      </c>
      <c r="CS6" s="72" t="e">
        <f>#REF!+#REF!+#REF!+#REF!+#REF!+CS7+#REF!+#REF!+#REF!+#REF!+#REF!+#REF!+#REF!+#REF!+#REF!+#REF!+#REF!+#REF!+#REF!+#REF!+#REF!+#REF!+#REF!+#REF!</f>
        <v>#REF!</v>
      </c>
      <c r="CT6" s="153" t="e">
        <f>#REF!+#REF!+#REF!+#REF!+#REF!+CT7+#REF!+#REF!+#REF!+#REF!+#REF!+#REF!+#REF!+#REF!+#REF!+#REF!+#REF!+#REF!+#REF!+#REF!+#REF!+#REF!+#REF!+#REF!</f>
        <v>#REF!</v>
      </c>
      <c r="CU6" s="204" t="s">
        <v>136</v>
      </c>
      <c r="CV6" s="22" t="s">
        <v>56</v>
      </c>
      <c r="CW6" s="23" t="s">
        <v>55</v>
      </c>
      <c r="CX6" s="23" t="s">
        <v>57</v>
      </c>
      <c r="CY6" s="65" t="s">
        <v>119</v>
      </c>
      <c r="CZ6" s="66" t="e">
        <f>#REF!+#REF!+#REF!+#REF!+#REF!+CZ7+#REF!+#REF!+#REF!+#REF!+#REF!+#REF!+#REF!+#REF!+#REF!+#REF!+#REF!+#REF!+#REF!+#REF!+#REF!+#REF!+#REF!+#REF!</f>
        <v>#REF!</v>
      </c>
      <c r="DA6" s="66" t="e">
        <f>#REF!+#REF!+#REF!+#REF!+#REF!+DA7+#REF!+#REF!+#REF!+#REF!+#REF!+#REF!+#REF!+#REF!+#REF!+#REF!+#REF!+#REF!+#REF!+#REF!+#REF!+#REF!+#REF!+#REF!</f>
        <v>#REF!</v>
      </c>
      <c r="DB6" s="22" t="s">
        <v>136</v>
      </c>
      <c r="DC6" s="22" t="s">
        <v>56</v>
      </c>
      <c r="DD6" s="23" t="s">
        <v>55</v>
      </c>
      <c r="DE6" s="23" t="s">
        <v>57</v>
      </c>
      <c r="DF6" s="65" t="s">
        <v>119</v>
      </c>
      <c r="DG6" s="66" t="e">
        <f>#REF!+#REF!+#REF!+#REF!+#REF!+DG7+#REF!+#REF!+#REF!+#REF!+#REF!+#REF!+#REF!+#REF!+#REF!+#REF!+#REF!+#REF!+#REF!+#REF!+#REF!+#REF!+#REF!+#REF!</f>
        <v>#REF!</v>
      </c>
      <c r="DH6" s="66" t="e">
        <f>#REF!+#REF!+#REF!+#REF!+#REF!+DH7+#REF!+#REF!+#REF!+#REF!+#REF!+#REF!+#REF!+#REF!+#REF!+#REF!+#REF!+#REF!+#REF!+#REF!+#REF!+#REF!+#REF!+#REF!</f>
        <v>#REF!</v>
      </c>
      <c r="DI6" s="22" t="s">
        <v>136</v>
      </c>
      <c r="DJ6" s="22" t="s">
        <v>56</v>
      </c>
      <c r="DK6" s="23" t="s">
        <v>55</v>
      </c>
      <c r="DL6" s="23" t="s">
        <v>57</v>
      </c>
      <c r="DM6" s="65" t="s">
        <v>119</v>
      </c>
      <c r="DN6" s="66" t="e">
        <f>#REF!+#REF!+#REF!+#REF!+#REF!+DN7+#REF!+#REF!+#REF!+#REF!+#REF!+#REF!+#REF!+#REF!+#REF!+#REF!+#REF!+#REF!+#REF!+#REF!+#REF!+#REF!+#REF!+#REF!</f>
        <v>#REF!</v>
      </c>
      <c r="DO6" s="66" t="e">
        <f>#REF!+#REF!+#REF!+#REF!+#REF!+DO7+#REF!+#REF!+#REF!+#REF!+#REF!+#REF!+#REF!+#REF!+#REF!+#REF!+#REF!+#REF!+#REF!+#REF!+#REF!+#REF!+#REF!+#REF!</f>
        <v>#REF!</v>
      </c>
      <c r="DP6" s="22" t="s">
        <v>136</v>
      </c>
      <c r="DQ6" s="22" t="s">
        <v>56</v>
      </c>
      <c r="DR6" s="23" t="s">
        <v>55</v>
      </c>
      <c r="DS6" s="23" t="s">
        <v>57</v>
      </c>
      <c r="DT6" s="65" t="s">
        <v>119</v>
      </c>
      <c r="DU6" s="66" t="e">
        <f>#REF!+#REF!+#REF!+#REF!+#REF!+DU7+#REF!+#REF!+#REF!+#REF!+#REF!+#REF!+#REF!+#REF!+#REF!+#REF!+#REF!+#REF!+#REF!+#REF!+#REF!+#REF!+#REF!+#REF!</f>
        <v>#REF!</v>
      </c>
      <c r="DV6" s="71" t="s">
        <v>119</v>
      </c>
      <c r="DW6" s="72" t="e">
        <f>#REF!+#REF!+#REF!+#REF!+#REF!+DW7+#REF!+#REF!+#REF!+#REF!+#REF!+#REF!+#REF!+#REF!+#REF!+#REF!+#REF!+#REF!+#REF!+#REF!+#REF!+#REF!+#REF!+#REF!</f>
        <v>#REF!</v>
      </c>
      <c r="DX6" s="153" t="e">
        <f>#REF!+#REF!+#REF!+#REF!+#REF!+DX7+#REF!+#REF!+#REF!+#REF!+#REF!+#REF!+#REF!+#REF!+#REF!+#REF!+#REF!+#REF!+#REF!+#REF!+#REF!+#REF!+#REF!+#REF!</f>
        <v>#REF!</v>
      </c>
      <c r="DY6" s="204" t="s">
        <v>136</v>
      </c>
      <c r="DZ6" s="22" t="s">
        <v>56</v>
      </c>
      <c r="EA6" s="23" t="s">
        <v>55</v>
      </c>
      <c r="EB6" s="23" t="s">
        <v>57</v>
      </c>
      <c r="EC6" s="65" t="s">
        <v>246</v>
      </c>
      <c r="ED6" s="66" t="e">
        <f>#REF!+#REF!+#REF!+#REF!+#REF!+ED7+#REF!+#REF!+#REF!+#REF!+#REF!+#REF!+#REF!+#REF!+#REF!+#REF!+#REF!+#REF!+#REF!+#REF!+#REF!+#REF!+#REF!+#REF!</f>
        <v>#REF!</v>
      </c>
      <c r="EE6" s="66" t="e">
        <f>#REF!+#REF!+#REF!+#REF!+#REF!+EE7+#REF!+#REF!+#REF!+#REF!+#REF!+#REF!+#REF!+#REF!+#REF!+#REF!+#REF!+#REF!+#REF!+#REF!+#REF!+#REF!+#REF!+#REF!</f>
        <v>#REF!</v>
      </c>
      <c r="EF6" s="22" t="s">
        <v>136</v>
      </c>
      <c r="EG6" s="22" t="s">
        <v>56</v>
      </c>
      <c r="EH6" s="23" t="s">
        <v>55</v>
      </c>
      <c r="EI6" s="23" t="s">
        <v>57</v>
      </c>
      <c r="EJ6" s="65" t="s">
        <v>246</v>
      </c>
      <c r="EK6" s="66" t="e">
        <f>#REF!+#REF!+#REF!+#REF!+#REF!+EK7+#REF!+#REF!+#REF!+#REF!+#REF!+#REF!+#REF!+#REF!+#REF!+#REF!+#REF!+#REF!+#REF!+#REF!+#REF!+#REF!+#REF!+#REF!</f>
        <v>#REF!</v>
      </c>
      <c r="EL6" s="66" t="e">
        <f>#REF!+#REF!+#REF!+#REF!+#REF!+EL7+#REF!+#REF!+#REF!+#REF!+#REF!+#REF!+#REF!+#REF!+#REF!+#REF!+#REF!+#REF!+#REF!+#REF!+#REF!+#REF!+#REF!+#REF!</f>
        <v>#REF!</v>
      </c>
      <c r="EM6" s="22" t="s">
        <v>136</v>
      </c>
      <c r="EN6" s="22" t="s">
        <v>56</v>
      </c>
      <c r="EO6" s="23" t="s">
        <v>55</v>
      </c>
      <c r="EP6" s="23" t="s">
        <v>57</v>
      </c>
      <c r="EQ6" s="65" t="s">
        <v>246</v>
      </c>
      <c r="ER6" s="66" t="e">
        <f>#REF!+#REF!+#REF!+#REF!+#REF!+ER7+#REF!+#REF!+#REF!+#REF!+#REF!+#REF!+#REF!+#REF!+#REF!+#REF!+#REF!+#REF!+#REF!+#REF!+#REF!+#REF!+#REF!+#REF!</f>
        <v>#REF!</v>
      </c>
      <c r="ES6" s="66" t="e">
        <f>#REF!+#REF!+#REF!+#REF!+#REF!+ES7+#REF!+#REF!+#REF!+#REF!+#REF!+#REF!+#REF!+#REF!+#REF!+#REF!+#REF!+#REF!+#REF!+#REF!+#REF!+#REF!+#REF!+#REF!</f>
        <v>#REF!</v>
      </c>
      <c r="ET6" s="22" t="s">
        <v>136</v>
      </c>
      <c r="EU6" s="22" t="s">
        <v>56</v>
      </c>
      <c r="EV6" s="23" t="s">
        <v>55</v>
      </c>
      <c r="EW6" s="23" t="s">
        <v>57</v>
      </c>
      <c r="EX6" s="65" t="s">
        <v>246</v>
      </c>
      <c r="EY6" s="66" t="e">
        <f>#REF!+#REF!+#REF!+#REF!+#REF!+EY7+#REF!+#REF!+#REF!+#REF!+#REF!+#REF!+#REF!+#REF!+#REF!+#REF!+#REF!+#REF!+#REF!+#REF!+#REF!+#REF!+#REF!+#REF!</f>
        <v>#REF!</v>
      </c>
      <c r="EZ6" s="71" t="s">
        <v>246</v>
      </c>
      <c r="FA6" s="72" t="e">
        <f>#REF!+#REF!+#REF!+#REF!+#REF!+FA7+#REF!+#REF!+#REF!+#REF!+#REF!+#REF!+#REF!+#REF!+#REF!+#REF!+#REF!+#REF!+#REF!+#REF!+#REF!+#REF!+#REF!+#REF!</f>
        <v>#REF!</v>
      </c>
      <c r="FB6" s="153" t="e">
        <f>#REF!+#REF!+#REF!+#REF!+#REF!+FB7+#REF!+#REF!+#REF!+#REF!+#REF!+#REF!+#REF!+#REF!+#REF!+#REF!+#REF!+#REF!+#REF!+#REF!+#REF!+#REF!+#REF!+#REF!</f>
        <v>#REF!</v>
      </c>
      <c r="FC6" s="204" t="s">
        <v>136</v>
      </c>
      <c r="FD6" s="22" t="s">
        <v>56</v>
      </c>
      <c r="FE6" s="23" t="s">
        <v>55</v>
      </c>
      <c r="FF6" s="23" t="s">
        <v>57</v>
      </c>
      <c r="FG6" s="65" t="s">
        <v>225</v>
      </c>
      <c r="FH6" s="66" t="e">
        <f>#REF!+#REF!+#REF!+#REF!+#REF!+FH7+#REF!+#REF!+#REF!+#REF!+#REF!+#REF!+#REF!+#REF!+#REF!+#REF!+#REF!+#REF!+#REF!+#REF!+#REF!+#REF!+#REF!+#REF!</f>
        <v>#REF!</v>
      </c>
      <c r="FI6" s="66" t="e">
        <f>#REF!+#REF!+#REF!+#REF!+#REF!+FI7+#REF!+#REF!+#REF!+#REF!+#REF!+#REF!+#REF!+#REF!+#REF!+#REF!+#REF!+#REF!+#REF!+#REF!+#REF!+#REF!+#REF!+#REF!</f>
        <v>#REF!</v>
      </c>
      <c r="FJ6" s="22" t="s">
        <v>136</v>
      </c>
      <c r="FK6" s="22" t="s">
        <v>56</v>
      </c>
      <c r="FL6" s="23" t="s">
        <v>55</v>
      </c>
      <c r="FM6" s="23" t="s">
        <v>57</v>
      </c>
      <c r="FN6" s="65" t="s">
        <v>225</v>
      </c>
      <c r="FO6" s="66" t="e">
        <f>#REF!+#REF!+#REF!+#REF!+#REF!+FO7+#REF!+#REF!+#REF!+#REF!+#REF!+#REF!+#REF!+#REF!+#REF!+#REF!+#REF!+#REF!+#REF!+#REF!+#REF!+#REF!+#REF!+#REF!</f>
        <v>#REF!</v>
      </c>
      <c r="FP6" s="66" t="e">
        <f>#REF!+#REF!+#REF!+#REF!+#REF!+FP7+#REF!+#REF!+#REF!+#REF!+#REF!+#REF!+#REF!+#REF!+#REF!+#REF!+#REF!+#REF!+#REF!+#REF!+#REF!+#REF!+#REF!+#REF!</f>
        <v>#REF!</v>
      </c>
      <c r="FQ6" s="22" t="s">
        <v>136</v>
      </c>
      <c r="FR6" s="22" t="s">
        <v>56</v>
      </c>
      <c r="FS6" s="23" t="s">
        <v>55</v>
      </c>
      <c r="FT6" s="23" t="s">
        <v>57</v>
      </c>
      <c r="FU6" s="65" t="s">
        <v>225</v>
      </c>
      <c r="FV6" s="66" t="e">
        <f>#REF!+#REF!+#REF!+#REF!+#REF!+FV7+#REF!+#REF!+#REF!+#REF!+#REF!+#REF!+#REF!+#REF!+#REF!+#REF!+#REF!+#REF!+#REF!+#REF!+#REF!+#REF!+#REF!+#REF!</f>
        <v>#REF!</v>
      </c>
      <c r="FW6" s="66" t="e">
        <f>#REF!+#REF!+#REF!+#REF!+#REF!+FW7+#REF!+#REF!+#REF!+#REF!+#REF!+#REF!+#REF!+#REF!+#REF!+#REF!+#REF!+#REF!+#REF!+#REF!+#REF!+#REF!+#REF!+#REF!</f>
        <v>#REF!</v>
      </c>
      <c r="FX6" s="22" t="s">
        <v>136</v>
      </c>
      <c r="FY6" s="22" t="s">
        <v>56</v>
      </c>
      <c r="FZ6" s="23" t="s">
        <v>55</v>
      </c>
      <c r="GA6" s="23" t="s">
        <v>57</v>
      </c>
      <c r="GB6" s="65" t="s">
        <v>225</v>
      </c>
      <c r="GC6" s="66" t="e">
        <f>#REF!+#REF!+#REF!+#REF!+#REF!+GC7+#REF!+#REF!+#REF!+#REF!+#REF!+#REF!+#REF!+#REF!+#REF!+#REF!+#REF!+#REF!+#REF!+#REF!+#REF!+#REF!+#REF!+#REF!</f>
        <v>#REF!</v>
      </c>
      <c r="GD6" s="67" t="s">
        <v>225</v>
      </c>
      <c r="GE6" s="72" t="e">
        <f>#REF!+#REF!+#REF!+#REF!+#REF!+GE7+#REF!+#REF!+#REF!+#REF!+#REF!+#REF!+#REF!+#REF!+#REF!+#REF!+#REF!+#REF!+#REF!+#REF!+#REF!+#REF!+#REF!+#REF!</f>
        <v>#REF!</v>
      </c>
      <c r="GF6" s="153" t="e">
        <f>#REF!+#REF!+#REF!+#REF!+#REF!+GF7+#REF!+#REF!+#REF!+#REF!+#REF!+#REF!+#REF!+#REF!+#REF!+#REF!+#REF!+#REF!+#REF!+#REF!+#REF!+#REF!+#REF!+#REF!</f>
        <v>#REF!</v>
      </c>
      <c r="GG6" s="198"/>
    </row>
    <row r="7" spans="1:189" ht="42" customHeight="1" thickTop="1" thickBot="1" x14ac:dyDescent="0.25">
      <c r="A7" s="1" t="s">
        <v>15</v>
      </c>
      <c r="B7" s="1"/>
      <c r="C7" s="2"/>
      <c r="D7" s="1">
        <v>1</v>
      </c>
      <c r="E7" s="2" t="s">
        <v>190</v>
      </c>
      <c r="F7" s="35" t="s">
        <v>104</v>
      </c>
      <c r="G7" s="2" t="s">
        <v>191</v>
      </c>
      <c r="H7" s="147"/>
      <c r="I7" s="154"/>
      <c r="J7" s="2"/>
      <c r="K7" s="2"/>
      <c r="L7" s="2"/>
      <c r="M7" s="35" t="s">
        <v>114</v>
      </c>
      <c r="N7" s="60">
        <f>N8+N25+N36+N39+N42</f>
        <v>44.970300000000009</v>
      </c>
      <c r="O7" s="60">
        <f>O8+O25+O36+O39+O42</f>
        <v>134910900.00000003</v>
      </c>
      <c r="P7" s="2"/>
      <c r="Q7" s="2"/>
      <c r="R7" s="2"/>
      <c r="S7" s="2"/>
      <c r="T7" s="35" t="s">
        <v>114</v>
      </c>
      <c r="U7" s="60">
        <f>U8+U25+U36+U39+U42</f>
        <v>70.478800000000021</v>
      </c>
      <c r="V7" s="60">
        <f>V8+V25+V36+V39+V42</f>
        <v>211436400.00000006</v>
      </c>
      <c r="W7" s="2"/>
      <c r="X7" s="2"/>
      <c r="Y7" s="2"/>
      <c r="Z7" s="2"/>
      <c r="AA7" s="35" t="s">
        <v>114</v>
      </c>
      <c r="AB7" s="60">
        <f>AB8+AB25+AB36+AB39+AB42</f>
        <v>42.322900000000018</v>
      </c>
      <c r="AC7" s="60">
        <f>AC8+AC25+AC36+AC39+AC42</f>
        <v>126968700.00000006</v>
      </c>
      <c r="AD7" s="2"/>
      <c r="AE7" s="2"/>
      <c r="AF7" s="2"/>
      <c r="AG7" s="2"/>
      <c r="AH7" s="35" t="s">
        <v>114</v>
      </c>
      <c r="AI7" s="60">
        <f>AI8+AI25+AI36+AI39+AI42</f>
        <v>16.687000000000001</v>
      </c>
      <c r="AJ7" s="68" t="s">
        <v>220</v>
      </c>
      <c r="AK7" s="69">
        <f>AI7+AB7+U7+N7</f>
        <v>174.45900000000006</v>
      </c>
      <c r="AL7" s="69">
        <f>AL8+AC7+V7+O7</f>
        <v>523377000.00000012</v>
      </c>
      <c r="AM7" s="154"/>
      <c r="AN7" s="2"/>
      <c r="AO7" s="2"/>
      <c r="AP7" s="2"/>
      <c r="AQ7" s="35" t="s">
        <v>114</v>
      </c>
      <c r="AR7" s="60">
        <f>AR8+AR25+AR36+AR39+AR42</f>
        <v>0</v>
      </c>
      <c r="AS7" s="60">
        <f>AS8+AS25+AS36+AS39+AS42</f>
        <v>0</v>
      </c>
      <c r="AT7" s="2"/>
      <c r="AU7" s="2"/>
      <c r="AV7" s="2"/>
      <c r="AW7" s="2"/>
      <c r="AX7" s="35" t="s">
        <v>114</v>
      </c>
      <c r="AY7" s="60">
        <f>AY8+AY25+AY36+AY39+AY42</f>
        <v>0</v>
      </c>
      <c r="AZ7" s="60">
        <f>AZ8+AZ25+AZ36+AZ39+AZ42</f>
        <v>0</v>
      </c>
      <c r="BA7" s="2"/>
      <c r="BB7" s="2"/>
      <c r="BC7" s="2"/>
      <c r="BD7" s="2"/>
      <c r="BE7" s="35" t="s">
        <v>114</v>
      </c>
      <c r="BF7" s="60">
        <f>BF8+BF25+BF36+BF39+BF42</f>
        <v>0</v>
      </c>
      <c r="BG7" s="60">
        <f>BG8+BG25+BG36+BG39+BG42</f>
        <v>0</v>
      </c>
      <c r="BH7" s="2"/>
      <c r="BI7" s="2"/>
      <c r="BJ7" s="2"/>
      <c r="BK7" s="2"/>
      <c r="BL7" s="35" t="s">
        <v>114</v>
      </c>
      <c r="BM7" s="60">
        <f>BM8+BM25+BM36+BM39+BM42</f>
        <v>0</v>
      </c>
      <c r="BN7" s="100" t="s">
        <v>115</v>
      </c>
      <c r="BO7" s="69">
        <f>BM7+BF7+AY7+AR7</f>
        <v>0</v>
      </c>
      <c r="BP7" s="69">
        <f>BP8+BG7+AZ7+AS7</f>
        <v>0</v>
      </c>
      <c r="BQ7" s="154"/>
      <c r="BR7" s="2"/>
      <c r="BS7" s="2"/>
      <c r="BT7" s="2"/>
      <c r="BU7" s="35" t="s">
        <v>114</v>
      </c>
      <c r="BV7" s="60">
        <f>BV8+BV25+BV36+BV39+BV42</f>
        <v>22.1</v>
      </c>
      <c r="BW7" s="60">
        <f>BW8+BW25+BW36+BW39+BW42</f>
        <v>416500000</v>
      </c>
      <c r="BX7" s="2"/>
      <c r="BY7" s="2"/>
      <c r="BZ7" s="2"/>
      <c r="CA7" s="2"/>
      <c r="CB7" s="35" t="s">
        <v>114</v>
      </c>
      <c r="CC7" s="60">
        <f>CC8+CC25+CC36+CC39+CC42</f>
        <v>20.100000000000001</v>
      </c>
      <c r="CD7" s="60">
        <f>CD8+CD25+CD36+CD39+CD42</f>
        <v>358500000</v>
      </c>
      <c r="CE7" s="2"/>
      <c r="CF7" s="2"/>
      <c r="CG7" s="2"/>
      <c r="CH7" s="2"/>
      <c r="CI7" s="35" t="s">
        <v>114</v>
      </c>
      <c r="CJ7" s="60">
        <f>CJ8+CJ25+CJ36+CJ39+CJ42</f>
        <v>15.100000000000001</v>
      </c>
      <c r="CK7" s="60">
        <f>CK8+CK25+CK36+CK39+CK42</f>
        <v>273500000</v>
      </c>
      <c r="CL7" s="2"/>
      <c r="CM7" s="2"/>
      <c r="CN7" s="2"/>
      <c r="CO7" s="2"/>
      <c r="CP7" s="35" t="s">
        <v>114</v>
      </c>
      <c r="CQ7" s="60">
        <f>CQ8+CQ25+CQ36+CQ39+CQ42</f>
        <v>9</v>
      </c>
      <c r="CR7" s="68" t="s">
        <v>118</v>
      </c>
      <c r="CS7" s="69">
        <f>CQ7+CJ7+CC7+BV7</f>
        <v>66.300000000000011</v>
      </c>
      <c r="CT7" s="69">
        <f>CT8+CK7+CD7+BW7</f>
        <v>1148500000</v>
      </c>
      <c r="CU7" s="154"/>
      <c r="CV7" s="2"/>
      <c r="CW7" s="2"/>
      <c r="CX7" s="2"/>
      <c r="CY7" s="35" t="s">
        <v>114</v>
      </c>
      <c r="CZ7" s="60">
        <f>CZ8+CZ25+CZ36+CZ39+CZ42</f>
        <v>0</v>
      </c>
      <c r="DA7" s="60">
        <f>DA8+DA25+DA36+DA39+DA42</f>
        <v>0</v>
      </c>
      <c r="DB7" s="2"/>
      <c r="DC7" s="2"/>
      <c r="DD7" s="2"/>
      <c r="DE7" s="2"/>
      <c r="DF7" s="35" t="s">
        <v>114</v>
      </c>
      <c r="DG7" s="60">
        <f>DG8+DG25+DG36+DG39+DG42</f>
        <v>0</v>
      </c>
      <c r="DH7" s="60">
        <f>DH8+DH25+DH36+DH39+DH42</f>
        <v>0</v>
      </c>
      <c r="DI7" s="2"/>
      <c r="DJ7" s="2"/>
      <c r="DK7" s="2"/>
      <c r="DL7" s="2"/>
      <c r="DM7" s="35" t="s">
        <v>114</v>
      </c>
      <c r="DN7" s="60">
        <f>DN8+DN25+DN36+DN39+DN42</f>
        <v>0</v>
      </c>
      <c r="DO7" s="60">
        <f>DO8+DO25+DO36+DO39+DO42</f>
        <v>0</v>
      </c>
      <c r="DP7" s="2"/>
      <c r="DQ7" s="2"/>
      <c r="DR7" s="2"/>
      <c r="DS7" s="2"/>
      <c r="DT7" s="35" t="s">
        <v>114</v>
      </c>
      <c r="DU7" s="60">
        <f>DU8+DU25+DU36+DU39+DU42</f>
        <v>0</v>
      </c>
      <c r="DV7" s="68" t="s">
        <v>120</v>
      </c>
      <c r="DW7" s="69">
        <f>DU7+DN7+DG7+CZ7</f>
        <v>0</v>
      </c>
      <c r="DX7" s="69">
        <f>DX8+DO7+DH7+DA7</f>
        <v>0</v>
      </c>
      <c r="DY7" s="154"/>
      <c r="DZ7" s="2"/>
      <c r="EA7" s="2"/>
      <c r="EB7" s="2"/>
      <c r="EC7" s="35" t="s">
        <v>114</v>
      </c>
      <c r="ED7" s="60">
        <f>ED8+ED25+ED36+ED39+ED42</f>
        <v>0</v>
      </c>
      <c r="EE7" s="60">
        <f>EE8+EE25+EE36+EE39+EE42</f>
        <v>0</v>
      </c>
      <c r="EF7" s="2"/>
      <c r="EG7" s="2"/>
      <c r="EH7" s="2"/>
      <c r="EI7" s="2"/>
      <c r="EJ7" s="35" t="s">
        <v>114</v>
      </c>
      <c r="EK7" s="60">
        <f>EK8+EK25+EK36+EK39+EK42</f>
        <v>1</v>
      </c>
      <c r="EL7" s="60">
        <f>EL8+EL25+EL36+EL39+EL42</f>
        <v>59000000</v>
      </c>
      <c r="EM7" s="2"/>
      <c r="EN7" s="2"/>
      <c r="EO7" s="2"/>
      <c r="EP7" s="2"/>
      <c r="EQ7" s="35" t="s">
        <v>114</v>
      </c>
      <c r="ER7" s="60">
        <f>ER8+ER25+ER36+ER39+ER42</f>
        <v>2.1</v>
      </c>
      <c r="ES7" s="60">
        <f>ES8+ES25+ES36+ES39+ES42</f>
        <v>111000000</v>
      </c>
      <c r="ET7" s="2"/>
      <c r="EU7" s="2"/>
      <c r="EV7" s="2"/>
      <c r="EW7" s="2"/>
      <c r="EX7" s="35" t="s">
        <v>114</v>
      </c>
      <c r="EY7" s="60">
        <f>EY8+EY25+EY36+EY39+EY42</f>
        <v>0</v>
      </c>
      <c r="EZ7" s="68" t="s">
        <v>222</v>
      </c>
      <c r="FA7" s="69">
        <f>EY7+ER7+EK7+ED7</f>
        <v>3.1</v>
      </c>
      <c r="FB7" s="69">
        <f>FB8+ES7+EL7+EE7</f>
        <v>170000000</v>
      </c>
      <c r="FC7" s="154"/>
      <c r="FD7" s="2"/>
      <c r="FE7" s="2"/>
      <c r="FF7" s="2"/>
      <c r="FG7" s="35" t="s">
        <v>114</v>
      </c>
      <c r="FH7" s="60">
        <f>FH8+FH25+FH36+FH39+FH42</f>
        <v>0</v>
      </c>
      <c r="FI7" s="60">
        <f>FI8+FI25+FI36+FI39+FI42</f>
        <v>0</v>
      </c>
      <c r="FJ7" s="2"/>
      <c r="FK7" s="2"/>
      <c r="FL7" s="2"/>
      <c r="FM7" s="2"/>
      <c r="FN7" s="35" t="s">
        <v>114</v>
      </c>
      <c r="FO7" s="60">
        <f>FO8+FO25+FO36+FO39+FO42</f>
        <v>0</v>
      </c>
      <c r="FP7" s="60">
        <f>FP8+FP25+FP36+FP39+FP42</f>
        <v>0</v>
      </c>
      <c r="FQ7" s="2"/>
      <c r="FR7" s="2"/>
      <c r="FS7" s="2"/>
      <c r="FT7" s="2"/>
      <c r="FU7" s="35" t="s">
        <v>114</v>
      </c>
      <c r="FV7" s="60">
        <f>FV8+FV25+FV36+FV39+FV42</f>
        <v>0</v>
      </c>
      <c r="FW7" s="60">
        <f>FW8+FW25+FW36+FW39+FW42</f>
        <v>0</v>
      </c>
      <c r="FX7" s="2"/>
      <c r="FY7" s="2"/>
      <c r="FZ7" s="2"/>
      <c r="GA7" s="2"/>
      <c r="GB7" s="35" t="s">
        <v>114</v>
      </c>
      <c r="GC7" s="60">
        <f>GC8+GC25+GC36+GC39+GC42</f>
        <v>0</v>
      </c>
      <c r="GD7" s="68" t="s">
        <v>224</v>
      </c>
      <c r="GE7" s="69">
        <f>GC7+FV7+FO7+FH7</f>
        <v>0</v>
      </c>
      <c r="GF7" s="69">
        <f>GF8+FW7+FP7+FI7</f>
        <v>0</v>
      </c>
      <c r="GG7" s="3"/>
    </row>
    <row r="8" spans="1:189" thickTop="1" x14ac:dyDescent="0.2">
      <c r="A8" s="54" t="s">
        <v>15</v>
      </c>
      <c r="B8" s="54"/>
      <c r="C8" s="55"/>
      <c r="D8" s="96"/>
      <c r="E8" s="122" t="s">
        <v>201</v>
      </c>
      <c r="F8" s="129" t="s">
        <v>104</v>
      </c>
      <c r="G8" s="129" t="s">
        <v>191</v>
      </c>
      <c r="H8" s="148"/>
      <c r="I8" s="155"/>
      <c r="J8" s="55"/>
      <c r="K8" s="55"/>
      <c r="L8" s="55"/>
      <c r="M8" s="59" t="s">
        <v>113</v>
      </c>
      <c r="N8" s="58">
        <f>SUM(N9:N24)</f>
        <v>31.247499999999999</v>
      </c>
      <c r="O8" s="58">
        <f>SUM(O9:O24)</f>
        <v>93742500</v>
      </c>
      <c r="P8" s="55"/>
      <c r="Q8" s="55"/>
      <c r="R8" s="55"/>
      <c r="S8" s="55"/>
      <c r="T8" s="59" t="s">
        <v>113</v>
      </c>
      <c r="U8" s="58">
        <f>SUM(U9:U24)</f>
        <v>29.997600000000002</v>
      </c>
      <c r="V8" s="58">
        <f>SUM(V9:V24)</f>
        <v>89992800</v>
      </c>
      <c r="W8" s="55"/>
      <c r="X8" s="55"/>
      <c r="Y8" s="55"/>
      <c r="Z8" s="55"/>
      <c r="AA8" s="59" t="s">
        <v>113</v>
      </c>
      <c r="AB8" s="58">
        <f>SUM(AB9:AB24)</f>
        <v>13.748900000000001</v>
      </c>
      <c r="AC8" s="58">
        <f>SUM(AC9:AC24)</f>
        <v>41246700</v>
      </c>
      <c r="AD8" s="55"/>
      <c r="AE8" s="55"/>
      <c r="AF8" s="55"/>
      <c r="AG8" s="55"/>
      <c r="AH8" s="59" t="s">
        <v>113</v>
      </c>
      <c r="AI8" s="58">
        <f>SUM(AI9:AI24)</f>
        <v>0</v>
      </c>
      <c r="AJ8" s="58">
        <f>SUM(AJ9:AJ24)</f>
        <v>0</v>
      </c>
      <c r="AK8" s="35" t="s">
        <v>114</v>
      </c>
      <c r="AL8" s="156">
        <f>AJ8+AJ25+AJ36+AJ39+AJ42</f>
        <v>50061000</v>
      </c>
      <c r="AM8" s="55"/>
      <c r="AN8" s="55"/>
      <c r="AO8" s="55"/>
      <c r="AP8" s="55"/>
      <c r="AQ8" s="59" t="s">
        <v>113</v>
      </c>
      <c r="AR8" s="58">
        <f>SUM(AR9:AR24)</f>
        <v>0</v>
      </c>
      <c r="AS8" s="58">
        <f>SUM(AS9:AS24)</f>
        <v>0</v>
      </c>
      <c r="AT8" s="55"/>
      <c r="AU8" s="55"/>
      <c r="AV8" s="55"/>
      <c r="AW8" s="55"/>
      <c r="AX8" s="59" t="s">
        <v>113</v>
      </c>
      <c r="AY8" s="58">
        <f>SUM(AY9:AY24)</f>
        <v>0</v>
      </c>
      <c r="AZ8" s="58">
        <f>SUM(AZ9:AZ24)</f>
        <v>0</v>
      </c>
      <c r="BA8" s="55"/>
      <c r="BB8" s="55"/>
      <c r="BC8" s="55"/>
      <c r="BD8" s="55"/>
      <c r="BE8" s="59" t="s">
        <v>113</v>
      </c>
      <c r="BF8" s="58">
        <f>SUM(BF9:BF24)</f>
        <v>0</v>
      </c>
      <c r="BG8" s="58">
        <f>SUM(BG9:BG24)</f>
        <v>0</v>
      </c>
      <c r="BH8" s="55"/>
      <c r="BI8" s="55"/>
      <c r="BJ8" s="55"/>
      <c r="BK8" s="55"/>
      <c r="BL8" s="59" t="s">
        <v>113</v>
      </c>
      <c r="BM8" s="58">
        <f>SUM(BM9:BM24)</f>
        <v>0</v>
      </c>
      <c r="BN8" s="58">
        <f>SUM(BN9:BN24)</f>
        <v>0</v>
      </c>
      <c r="BO8" s="35" t="s">
        <v>114</v>
      </c>
      <c r="BP8" s="156">
        <f>BN8+BN25+BN36+BN39+BN42</f>
        <v>0</v>
      </c>
      <c r="BQ8" s="55"/>
      <c r="BR8" s="55"/>
      <c r="BS8" s="55"/>
      <c r="BT8" s="55"/>
      <c r="BU8" s="59" t="s">
        <v>113</v>
      </c>
      <c r="BV8" s="58">
        <f>SUM(BV9:BV24)</f>
        <v>6.6</v>
      </c>
      <c r="BW8" s="58">
        <f>SUM(BW9:BW24)</f>
        <v>114500000</v>
      </c>
      <c r="BX8" s="55"/>
      <c r="BY8" s="55"/>
      <c r="BZ8" s="55"/>
      <c r="CA8" s="55"/>
      <c r="CB8" s="59" t="s">
        <v>113</v>
      </c>
      <c r="CC8" s="58">
        <f>SUM(CC9:CC24)</f>
        <v>10.800000000000002</v>
      </c>
      <c r="CD8" s="58">
        <f>SUM(CD9:CD24)</f>
        <v>174500000</v>
      </c>
      <c r="CE8" s="55"/>
      <c r="CF8" s="55"/>
      <c r="CG8" s="55"/>
      <c r="CH8" s="55"/>
      <c r="CI8" s="59" t="s">
        <v>113</v>
      </c>
      <c r="CJ8" s="58">
        <f>SUM(CJ9:CJ24)</f>
        <v>5.4</v>
      </c>
      <c r="CK8" s="58">
        <f>SUM(CK9:CK24)</f>
        <v>87500000</v>
      </c>
      <c r="CL8" s="55"/>
      <c r="CM8" s="55"/>
      <c r="CN8" s="55"/>
      <c r="CO8" s="55"/>
      <c r="CP8" s="59" t="s">
        <v>113</v>
      </c>
      <c r="CQ8" s="58">
        <f>SUM(CQ9:CQ24)</f>
        <v>2</v>
      </c>
      <c r="CR8" s="58">
        <f>SUM(CR9:CR24)</f>
        <v>20000000</v>
      </c>
      <c r="CS8" s="35" t="s">
        <v>114</v>
      </c>
      <c r="CT8" s="156">
        <f>CR8+CR25+CR36+CR39+CR42</f>
        <v>100000000</v>
      </c>
      <c r="CU8" s="55"/>
      <c r="CV8" s="55"/>
      <c r="CW8" s="55"/>
      <c r="CX8" s="55"/>
      <c r="CY8" s="59" t="s">
        <v>113</v>
      </c>
      <c r="CZ8" s="58">
        <f>SUM(CZ9:CZ24)</f>
        <v>0</v>
      </c>
      <c r="DA8" s="58">
        <f>SUM(DA9:DA24)</f>
        <v>0</v>
      </c>
      <c r="DB8" s="55"/>
      <c r="DC8" s="55"/>
      <c r="DD8" s="55"/>
      <c r="DE8" s="55"/>
      <c r="DF8" s="59" t="s">
        <v>113</v>
      </c>
      <c r="DG8" s="58">
        <f>SUM(DG9:DG24)</f>
        <v>0</v>
      </c>
      <c r="DH8" s="58">
        <f>SUM(DH9:DH24)</f>
        <v>0</v>
      </c>
      <c r="DI8" s="55"/>
      <c r="DJ8" s="55"/>
      <c r="DK8" s="55"/>
      <c r="DL8" s="55"/>
      <c r="DM8" s="59" t="s">
        <v>113</v>
      </c>
      <c r="DN8" s="58">
        <f>SUM(DN9:DN24)</f>
        <v>0</v>
      </c>
      <c r="DO8" s="58">
        <f>SUM(DO9:DO24)</f>
        <v>0</v>
      </c>
      <c r="DP8" s="55"/>
      <c r="DQ8" s="55"/>
      <c r="DR8" s="55"/>
      <c r="DS8" s="55"/>
      <c r="DT8" s="59" t="s">
        <v>113</v>
      </c>
      <c r="DU8" s="58">
        <f>SUM(DU9:DU24)</f>
        <v>0</v>
      </c>
      <c r="DV8" s="58">
        <f>SUM(DV9:DV24)</f>
        <v>0</v>
      </c>
      <c r="DW8" s="35" t="s">
        <v>114</v>
      </c>
      <c r="DX8" s="156">
        <f>DV8+DV25+DV36+DV39+DV42</f>
        <v>0</v>
      </c>
      <c r="DY8" s="55"/>
      <c r="DZ8" s="55"/>
      <c r="EA8" s="55"/>
      <c r="EB8" s="55"/>
      <c r="EC8" s="59" t="s">
        <v>113</v>
      </c>
      <c r="ED8" s="58">
        <f>SUM(ED9:ED24)</f>
        <v>0</v>
      </c>
      <c r="EE8" s="58">
        <f>SUM(EE9:EE24)</f>
        <v>0</v>
      </c>
      <c r="EF8" s="55"/>
      <c r="EG8" s="55"/>
      <c r="EH8" s="55"/>
      <c r="EI8" s="55"/>
      <c r="EJ8" s="59" t="s">
        <v>113</v>
      </c>
      <c r="EK8" s="58">
        <f>SUM(EK9:EK24)</f>
        <v>0.5</v>
      </c>
      <c r="EL8" s="58">
        <f>SUM(EL9:EL24)</f>
        <v>25000000</v>
      </c>
      <c r="EM8" s="55"/>
      <c r="EN8" s="55"/>
      <c r="EO8" s="55"/>
      <c r="EP8" s="55"/>
      <c r="EQ8" s="59" t="s">
        <v>113</v>
      </c>
      <c r="ER8" s="58">
        <f>SUM(ER9:ER24)</f>
        <v>1.5</v>
      </c>
      <c r="ES8" s="58">
        <f>SUM(ES9:ES24)</f>
        <v>75000000</v>
      </c>
      <c r="ET8" s="55"/>
      <c r="EU8" s="55"/>
      <c r="EV8" s="55"/>
      <c r="EW8" s="55"/>
      <c r="EX8" s="59" t="s">
        <v>113</v>
      </c>
      <c r="EY8" s="58">
        <f>SUM(EY9:EY24)</f>
        <v>0</v>
      </c>
      <c r="EZ8" s="58">
        <f>SUM(EZ9:EZ24)</f>
        <v>0</v>
      </c>
      <c r="FA8" s="35" t="s">
        <v>114</v>
      </c>
      <c r="FB8" s="156">
        <f>EZ8+EZ25+EZ36+EZ39+EZ42</f>
        <v>0</v>
      </c>
      <c r="FC8" s="55"/>
      <c r="FD8" s="55"/>
      <c r="FE8" s="55"/>
      <c r="FF8" s="55"/>
      <c r="FG8" s="59" t="s">
        <v>113</v>
      </c>
      <c r="FH8" s="58">
        <f>SUM(FH9:FH24)</f>
        <v>0</v>
      </c>
      <c r="FI8" s="58">
        <f>SUM(FI9:FI24)</f>
        <v>0</v>
      </c>
      <c r="FJ8" s="55"/>
      <c r="FK8" s="55"/>
      <c r="FL8" s="55"/>
      <c r="FM8" s="55"/>
      <c r="FN8" s="59" t="s">
        <v>113</v>
      </c>
      <c r="FO8" s="58">
        <f>SUM(FO9:FO24)</f>
        <v>0</v>
      </c>
      <c r="FP8" s="58">
        <f>SUM(FP9:FP24)</f>
        <v>0</v>
      </c>
      <c r="FQ8" s="55"/>
      <c r="FR8" s="55"/>
      <c r="FS8" s="55"/>
      <c r="FT8" s="55"/>
      <c r="FU8" s="59" t="s">
        <v>113</v>
      </c>
      <c r="FV8" s="58">
        <f>SUM(FV9:FV24)</f>
        <v>0</v>
      </c>
      <c r="FW8" s="58">
        <f>SUM(FW9:FW24)</f>
        <v>0</v>
      </c>
      <c r="FX8" s="55"/>
      <c r="FY8" s="55"/>
      <c r="FZ8" s="55"/>
      <c r="GA8" s="55"/>
      <c r="GB8" s="59" t="s">
        <v>113</v>
      </c>
      <c r="GC8" s="58">
        <f>SUM(GC9:GC24)</f>
        <v>0</v>
      </c>
      <c r="GD8" s="58">
        <f>SUM(GD9:GD24)</f>
        <v>0</v>
      </c>
      <c r="GE8" s="35" t="s">
        <v>114</v>
      </c>
      <c r="GF8" s="156">
        <f>GD8+GD25+GD36+GD39+GD42</f>
        <v>0</v>
      </c>
      <c r="GG8" s="55"/>
    </row>
    <row r="9" spans="1:189" ht="30" x14ac:dyDescent="0.2">
      <c r="A9" s="4" t="s">
        <v>15</v>
      </c>
      <c r="B9" s="131"/>
      <c r="C9" s="8">
        <v>1</v>
      </c>
      <c r="D9" s="97"/>
      <c r="E9" s="75" t="s">
        <v>219</v>
      </c>
      <c r="F9" s="93" t="s">
        <v>104</v>
      </c>
      <c r="G9" s="5" t="s">
        <v>191</v>
      </c>
      <c r="H9" s="149"/>
      <c r="I9" s="48" t="s">
        <v>282</v>
      </c>
      <c r="J9" s="48">
        <v>1401.71</v>
      </c>
      <c r="K9" s="48">
        <v>1526.7</v>
      </c>
      <c r="L9" s="48">
        <f>K9-J9</f>
        <v>124.99000000000001</v>
      </c>
      <c r="M9" s="49">
        <v>25</v>
      </c>
      <c r="N9" s="206">
        <f t="shared" ref="N9" si="0">L9*M9/100</f>
        <v>31.247499999999999</v>
      </c>
      <c r="O9" s="120">
        <f>N9*AUXILIAR!$B$50</f>
        <v>93742500</v>
      </c>
      <c r="P9" s="48" t="s">
        <v>282</v>
      </c>
      <c r="Q9" s="48">
        <v>1401.71</v>
      </c>
      <c r="R9" s="48">
        <v>1526.7</v>
      </c>
      <c r="S9" s="48">
        <f>R9-Q9</f>
        <v>124.99000000000001</v>
      </c>
      <c r="T9" s="49">
        <v>24</v>
      </c>
      <c r="U9" s="206">
        <f t="shared" ref="U9" si="1">S9*T9/100</f>
        <v>29.997600000000002</v>
      </c>
      <c r="V9" s="120">
        <f>U9*AUXILIAR!$B$50</f>
        <v>89992800</v>
      </c>
      <c r="W9" s="48" t="s">
        <v>282</v>
      </c>
      <c r="X9" s="48">
        <v>1401.71</v>
      </c>
      <c r="Y9" s="48">
        <v>1526.7</v>
      </c>
      <c r="Z9" s="48">
        <f>Y9-X9</f>
        <v>124.99000000000001</v>
      </c>
      <c r="AA9" s="49">
        <v>11</v>
      </c>
      <c r="AB9" s="206">
        <f t="shared" ref="AB9" si="2">Z9*AA9/100</f>
        <v>13.748900000000001</v>
      </c>
      <c r="AC9" s="120">
        <f>AB9*AUXILIAR!$B$50</f>
        <v>41246700</v>
      </c>
      <c r="AD9" s="5"/>
      <c r="AE9" s="5"/>
      <c r="AF9" s="5"/>
      <c r="AG9" s="5"/>
      <c r="AH9" s="5"/>
      <c r="AI9" s="5"/>
      <c r="AJ9" s="5"/>
      <c r="AK9" s="5"/>
      <c r="AL9" s="149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149"/>
      <c r="BQ9" s="48" t="s">
        <v>206</v>
      </c>
      <c r="BR9" s="48">
        <v>1372.7560000000001</v>
      </c>
      <c r="BS9" s="48">
        <v>1372.7560000000001</v>
      </c>
      <c r="BT9" s="48">
        <v>1</v>
      </c>
      <c r="BU9" s="212">
        <v>30</v>
      </c>
      <c r="BV9" s="49">
        <f t="shared" ref="BV9:BV23" si="3">BT9*BU9/100</f>
        <v>0.3</v>
      </c>
      <c r="BW9" s="108">
        <f>BV9*AUXILIAR!$B$61</f>
        <v>6000000</v>
      </c>
      <c r="BX9" s="48" t="s">
        <v>206</v>
      </c>
      <c r="BY9" s="48">
        <v>1372.7560000000001</v>
      </c>
      <c r="BZ9" s="48">
        <v>1372.7560000000001</v>
      </c>
      <c r="CA9" s="48">
        <v>1</v>
      </c>
      <c r="CB9" s="212">
        <v>65</v>
      </c>
      <c r="CC9" s="49">
        <f t="shared" ref="CC9:CC24" si="4">CA9*CB9/100</f>
        <v>0.65</v>
      </c>
      <c r="CD9" s="108">
        <f>CC9*AUXILIAR!$B$61</f>
        <v>13000000</v>
      </c>
      <c r="CE9" s="48" t="s">
        <v>206</v>
      </c>
      <c r="CF9" s="48">
        <v>1372.7560000000001</v>
      </c>
      <c r="CG9" s="48">
        <v>1372.7560000000001</v>
      </c>
      <c r="CH9" s="48">
        <v>1</v>
      </c>
      <c r="CI9" s="212">
        <v>35</v>
      </c>
      <c r="CJ9" s="49">
        <f t="shared" ref="CJ9:CJ23" si="5">CH9*CI9/100</f>
        <v>0.35</v>
      </c>
      <c r="CK9" s="108">
        <f>CJ9*AUXILIAR!$B$61</f>
        <v>7000000</v>
      </c>
      <c r="CL9" s="48" t="s">
        <v>212</v>
      </c>
      <c r="CM9" s="48">
        <v>1434.6949999999999</v>
      </c>
      <c r="CN9" s="48">
        <v>1434.6949999999999</v>
      </c>
      <c r="CO9" s="48">
        <v>1</v>
      </c>
      <c r="CP9" s="49">
        <v>100</v>
      </c>
      <c r="CQ9" s="49">
        <f t="shared" ref="CQ9:CQ10" si="6">CO9*CP9/100</f>
        <v>1</v>
      </c>
      <c r="CR9" s="108">
        <f>CQ9*AUXILIAR!$B$58</f>
        <v>10000000</v>
      </c>
      <c r="CS9" s="125"/>
      <c r="CT9" s="12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149"/>
      <c r="DY9" s="51"/>
      <c r="DZ9" s="51"/>
      <c r="EA9" s="51"/>
      <c r="EB9" s="50"/>
      <c r="EC9" s="51"/>
      <c r="ED9" s="50"/>
      <c r="EE9" s="125"/>
      <c r="EF9" s="48" t="s">
        <v>331</v>
      </c>
      <c r="EG9" s="48"/>
      <c r="EH9" s="48"/>
      <c r="EI9" s="48">
        <v>1</v>
      </c>
      <c r="EJ9" s="48">
        <v>50</v>
      </c>
      <c r="EK9" s="49">
        <f t="shared" ref="EK9" si="7">EI9*EJ9/100</f>
        <v>0.5</v>
      </c>
      <c r="EL9" s="108">
        <f>EK9*AUXILIAR!$B$74</f>
        <v>25000000</v>
      </c>
      <c r="EM9" s="48" t="s">
        <v>331</v>
      </c>
      <c r="EN9" s="48"/>
      <c r="EO9" s="48"/>
      <c r="EP9" s="48">
        <v>1</v>
      </c>
      <c r="EQ9" s="48">
        <v>50</v>
      </c>
      <c r="ER9" s="49">
        <f t="shared" ref="ER9:ER10" si="8">EP9*EQ9/100</f>
        <v>0.5</v>
      </c>
      <c r="ES9" s="108">
        <f>ER9*AUXILIAR!$B$74</f>
        <v>25000000</v>
      </c>
      <c r="ET9" s="51"/>
      <c r="EU9" s="51"/>
      <c r="EV9" s="51"/>
      <c r="EW9" s="51"/>
      <c r="EX9" s="51"/>
      <c r="EY9" s="50"/>
      <c r="EZ9" s="125"/>
      <c r="FA9" s="5"/>
      <c r="FB9" s="149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114"/>
      <c r="GF9" s="160"/>
      <c r="GG9" s="5"/>
    </row>
    <row r="10" spans="1:189" ht="30" x14ac:dyDescent="0.2">
      <c r="A10" s="4" t="s">
        <v>15</v>
      </c>
      <c r="B10" s="131"/>
      <c r="C10" s="8">
        <v>1</v>
      </c>
      <c r="D10" s="97"/>
      <c r="E10" s="75" t="s">
        <v>219</v>
      </c>
      <c r="F10" s="93" t="s">
        <v>104</v>
      </c>
      <c r="G10" s="5" t="s">
        <v>191</v>
      </c>
      <c r="H10" s="14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149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149"/>
      <c r="BQ10" s="48" t="s">
        <v>207</v>
      </c>
      <c r="BR10" s="48">
        <v>1383.133</v>
      </c>
      <c r="BS10" s="48">
        <v>1383.133</v>
      </c>
      <c r="BT10" s="48">
        <v>1</v>
      </c>
      <c r="BU10" s="212">
        <v>50</v>
      </c>
      <c r="BV10" s="49">
        <f t="shared" si="3"/>
        <v>0.5</v>
      </c>
      <c r="BW10" s="108">
        <f>BV10*AUXILIAR!$B$57</f>
        <v>10000000</v>
      </c>
      <c r="BX10" s="48" t="s">
        <v>207</v>
      </c>
      <c r="BY10" s="48">
        <v>1383.133</v>
      </c>
      <c r="BZ10" s="48">
        <v>1383.133</v>
      </c>
      <c r="CA10" s="48">
        <v>1</v>
      </c>
      <c r="CB10" s="212">
        <v>50</v>
      </c>
      <c r="CC10" s="49">
        <f t="shared" si="4"/>
        <v>0.5</v>
      </c>
      <c r="CD10" s="108">
        <f>CC10*AUXILIAR!$B$57</f>
        <v>10000000</v>
      </c>
      <c r="CE10" s="48" t="s">
        <v>207</v>
      </c>
      <c r="CF10" s="48">
        <v>1383.133</v>
      </c>
      <c r="CG10" s="48">
        <v>1383.133</v>
      </c>
      <c r="CH10" s="48">
        <v>1</v>
      </c>
      <c r="CI10" s="212">
        <v>50</v>
      </c>
      <c r="CJ10" s="49">
        <f t="shared" si="5"/>
        <v>0.5</v>
      </c>
      <c r="CK10" s="108">
        <f>CJ10*AUXILIAR!$B$57</f>
        <v>10000000</v>
      </c>
      <c r="CL10" s="48" t="s">
        <v>214</v>
      </c>
      <c r="CM10" s="48">
        <v>1374.421</v>
      </c>
      <c r="CN10" s="48">
        <v>1374.421</v>
      </c>
      <c r="CO10" s="48">
        <v>1</v>
      </c>
      <c r="CP10" s="49">
        <v>100</v>
      </c>
      <c r="CQ10" s="49">
        <f t="shared" si="6"/>
        <v>1</v>
      </c>
      <c r="CR10" s="108">
        <f>CQ10*AUXILIAR!$B$58</f>
        <v>10000000</v>
      </c>
      <c r="CS10" s="125"/>
      <c r="CT10" s="12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149"/>
      <c r="DY10" s="51"/>
      <c r="DZ10" s="51"/>
      <c r="EA10" s="51"/>
      <c r="EB10" s="50"/>
      <c r="EC10" s="51"/>
      <c r="ED10" s="50"/>
      <c r="EE10" s="125"/>
      <c r="EF10" s="51"/>
      <c r="EG10" s="51"/>
      <c r="EH10" s="51"/>
      <c r="EI10" s="51"/>
      <c r="EJ10" s="51"/>
      <c r="EK10" s="50"/>
      <c r="EL10" s="125"/>
      <c r="EM10" s="48" t="s">
        <v>332</v>
      </c>
      <c r="EN10" s="48"/>
      <c r="EO10" s="48"/>
      <c r="EP10" s="48">
        <v>1</v>
      </c>
      <c r="EQ10" s="48">
        <v>100</v>
      </c>
      <c r="ER10" s="49">
        <f t="shared" si="8"/>
        <v>1</v>
      </c>
      <c r="ES10" s="108">
        <f>ER10*AUXILIAR!$B$74</f>
        <v>50000000</v>
      </c>
      <c r="ET10" s="51"/>
      <c r="EU10" s="51"/>
      <c r="EV10" s="51"/>
      <c r="EW10" s="51"/>
      <c r="EX10" s="51"/>
      <c r="EY10" s="50"/>
      <c r="EZ10" s="125"/>
      <c r="FA10" s="5"/>
      <c r="FB10" s="149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114"/>
      <c r="GF10" s="160"/>
      <c r="GG10" s="5"/>
    </row>
    <row r="11" spans="1:189" ht="15" x14ac:dyDescent="0.2">
      <c r="A11" s="4" t="s">
        <v>15</v>
      </c>
      <c r="B11" s="131"/>
      <c r="C11" s="8">
        <v>1</v>
      </c>
      <c r="D11" s="97"/>
      <c r="E11" s="75" t="s">
        <v>219</v>
      </c>
      <c r="F11" s="93" t="s">
        <v>104</v>
      </c>
      <c r="G11" s="5" t="s">
        <v>191</v>
      </c>
      <c r="H11" s="14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149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149"/>
      <c r="BQ11" s="48" t="s">
        <v>208</v>
      </c>
      <c r="BR11" s="48">
        <v>1384.693</v>
      </c>
      <c r="BS11" s="48">
        <v>1384.693</v>
      </c>
      <c r="BT11" s="48">
        <v>1</v>
      </c>
      <c r="BU11" s="212">
        <v>50</v>
      </c>
      <c r="BV11" s="49">
        <f t="shared" si="3"/>
        <v>0.5</v>
      </c>
      <c r="BW11" s="108">
        <f>BV11*AUXILIAR!$B$61</f>
        <v>10000000</v>
      </c>
      <c r="BX11" s="48" t="s">
        <v>208</v>
      </c>
      <c r="BY11" s="48">
        <v>1384.693</v>
      </c>
      <c r="BZ11" s="48">
        <v>1384.693</v>
      </c>
      <c r="CA11" s="48">
        <v>1</v>
      </c>
      <c r="CB11" s="212">
        <v>50</v>
      </c>
      <c r="CC11" s="49">
        <f t="shared" si="4"/>
        <v>0.5</v>
      </c>
      <c r="CD11" s="108">
        <f>CC11*AUXILIAR!$B$61</f>
        <v>10000000</v>
      </c>
      <c r="CE11" s="48" t="s">
        <v>208</v>
      </c>
      <c r="CF11" s="48">
        <v>1384.693</v>
      </c>
      <c r="CG11" s="48">
        <v>1384.693</v>
      </c>
      <c r="CH11" s="48">
        <v>1</v>
      </c>
      <c r="CI11" s="212">
        <v>50</v>
      </c>
      <c r="CJ11" s="49">
        <f t="shared" si="5"/>
        <v>0.5</v>
      </c>
      <c r="CK11" s="108">
        <f>CJ11*AUXILIAR!$B$61</f>
        <v>10000000</v>
      </c>
      <c r="CL11" s="51"/>
      <c r="CM11" s="51"/>
      <c r="CN11" s="51"/>
      <c r="CO11" s="51"/>
      <c r="CP11" s="50"/>
      <c r="CQ11" s="50"/>
      <c r="CR11" s="125"/>
      <c r="CS11" s="5"/>
      <c r="CT11" s="149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149"/>
      <c r="DY11" s="51"/>
      <c r="DZ11" s="51"/>
      <c r="EA11" s="51"/>
      <c r="EB11" s="50"/>
      <c r="EC11" s="51"/>
      <c r="ED11" s="50"/>
      <c r="EE11" s="125"/>
      <c r="EF11" s="51"/>
      <c r="EG11" s="51"/>
      <c r="EH11" s="51"/>
      <c r="EI11" s="50"/>
      <c r="EJ11" s="51"/>
      <c r="EK11" s="50"/>
      <c r="EL11" s="125"/>
      <c r="EM11" s="51"/>
      <c r="EN11" s="51"/>
      <c r="EO11" s="51"/>
      <c r="EP11" s="50"/>
      <c r="EQ11" s="51"/>
      <c r="ER11" s="50"/>
      <c r="ES11" s="125"/>
      <c r="ET11" s="51"/>
      <c r="EU11" s="51"/>
      <c r="EV11" s="51"/>
      <c r="EW11" s="51"/>
      <c r="EX11" s="51"/>
      <c r="EY11" s="50"/>
      <c r="EZ11" s="125"/>
      <c r="FA11" s="5"/>
      <c r="FB11" s="149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114"/>
      <c r="GF11" s="160"/>
      <c r="GG11" s="5"/>
    </row>
    <row r="12" spans="1:189" ht="15" x14ac:dyDescent="0.2">
      <c r="A12" s="4" t="s">
        <v>15</v>
      </c>
      <c r="B12" s="131"/>
      <c r="C12" s="8">
        <v>1</v>
      </c>
      <c r="D12" s="97"/>
      <c r="E12" s="75" t="s">
        <v>219</v>
      </c>
      <c r="F12" s="93" t="s">
        <v>104</v>
      </c>
      <c r="G12" s="5" t="s">
        <v>191</v>
      </c>
      <c r="H12" s="14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149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149"/>
      <c r="BQ12" s="48" t="s">
        <v>209</v>
      </c>
      <c r="BR12" s="48">
        <v>1389.9649999999999</v>
      </c>
      <c r="BS12" s="48">
        <v>1389.9649999999999</v>
      </c>
      <c r="BT12" s="48">
        <v>1</v>
      </c>
      <c r="BU12" s="212">
        <v>50</v>
      </c>
      <c r="BV12" s="49">
        <f t="shared" si="3"/>
        <v>0.5</v>
      </c>
      <c r="BW12" s="108">
        <f>BV12*AUXILIAR!$B$58</f>
        <v>5000000</v>
      </c>
      <c r="BX12" s="48" t="s">
        <v>209</v>
      </c>
      <c r="BY12" s="48">
        <v>1389.9649999999999</v>
      </c>
      <c r="BZ12" s="48">
        <v>1389.9649999999999</v>
      </c>
      <c r="CA12" s="48">
        <v>1</v>
      </c>
      <c r="CB12" s="212">
        <v>50</v>
      </c>
      <c r="CC12" s="49">
        <f t="shared" si="4"/>
        <v>0.5</v>
      </c>
      <c r="CD12" s="108">
        <f>CC12*AUXILIAR!$B$58</f>
        <v>5000000</v>
      </c>
      <c r="CE12" s="48" t="s">
        <v>209</v>
      </c>
      <c r="CF12" s="48">
        <v>1389.9649999999999</v>
      </c>
      <c r="CG12" s="48">
        <v>1389.9649999999999</v>
      </c>
      <c r="CH12" s="48">
        <v>1</v>
      </c>
      <c r="CI12" s="212">
        <v>50</v>
      </c>
      <c r="CJ12" s="49">
        <f t="shared" si="5"/>
        <v>0.5</v>
      </c>
      <c r="CK12" s="108">
        <f>CJ12*AUXILIAR!$B$58</f>
        <v>5000000</v>
      </c>
      <c r="CL12" s="51"/>
      <c r="CM12" s="51"/>
      <c r="CN12" s="51"/>
      <c r="CO12" s="51"/>
      <c r="CP12" s="50"/>
      <c r="CQ12" s="50"/>
      <c r="CR12" s="125"/>
      <c r="CS12" s="5"/>
      <c r="CT12" s="149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149"/>
      <c r="DY12" s="51"/>
      <c r="DZ12" s="51"/>
      <c r="EA12" s="51"/>
      <c r="EB12" s="50"/>
      <c r="EC12" s="51"/>
      <c r="ED12" s="50"/>
      <c r="EE12" s="125"/>
      <c r="EF12" s="51"/>
      <c r="EG12" s="51"/>
      <c r="EH12" s="51"/>
      <c r="EI12" s="50"/>
      <c r="EJ12" s="51"/>
      <c r="EK12" s="50"/>
      <c r="EL12" s="125"/>
      <c r="EM12" s="51"/>
      <c r="EN12" s="51"/>
      <c r="EO12" s="51"/>
      <c r="EP12" s="50"/>
      <c r="EQ12" s="51"/>
      <c r="ER12" s="50"/>
      <c r="ES12" s="125"/>
      <c r="ET12" s="5"/>
      <c r="EU12" s="5"/>
      <c r="EV12" s="5"/>
      <c r="EW12" s="5"/>
      <c r="EX12" s="5"/>
      <c r="EY12" s="5"/>
      <c r="EZ12" s="5"/>
      <c r="FA12" s="5"/>
      <c r="FB12" s="149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114"/>
      <c r="GF12" s="160"/>
      <c r="GG12" s="5"/>
    </row>
    <row r="13" spans="1:189" ht="15" x14ac:dyDescent="0.2">
      <c r="A13" s="4" t="s">
        <v>15</v>
      </c>
      <c r="B13" s="131"/>
      <c r="C13" s="8">
        <v>1</v>
      </c>
      <c r="D13" s="97"/>
      <c r="E13" s="75" t="s">
        <v>219</v>
      </c>
      <c r="F13" s="93" t="s">
        <v>104</v>
      </c>
      <c r="G13" s="5" t="s">
        <v>191</v>
      </c>
      <c r="H13" s="14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149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149"/>
      <c r="BQ13" s="48" t="s">
        <v>317</v>
      </c>
      <c r="BR13" s="48">
        <v>1391</v>
      </c>
      <c r="BS13" s="48">
        <v>1391</v>
      </c>
      <c r="BT13" s="48">
        <v>1</v>
      </c>
      <c r="BU13" s="212">
        <v>100</v>
      </c>
      <c r="BV13" s="49">
        <f t="shared" si="3"/>
        <v>1</v>
      </c>
      <c r="BW13" s="108">
        <f>BV13*AUXILIAR!$B$61</f>
        <v>20000000</v>
      </c>
      <c r="BX13" s="48" t="s">
        <v>318</v>
      </c>
      <c r="BY13" s="48">
        <v>1416</v>
      </c>
      <c r="BZ13" s="48">
        <v>1416</v>
      </c>
      <c r="CA13" s="48">
        <v>1</v>
      </c>
      <c r="CB13" s="212">
        <v>50</v>
      </c>
      <c r="CC13" s="49">
        <f t="shared" si="4"/>
        <v>0.5</v>
      </c>
      <c r="CD13" s="108">
        <f>CC13*AUXILIAR!$B$57</f>
        <v>10000000</v>
      </c>
      <c r="CE13" s="48" t="s">
        <v>318</v>
      </c>
      <c r="CF13" s="48">
        <v>1416</v>
      </c>
      <c r="CG13" s="48">
        <v>1416</v>
      </c>
      <c r="CH13" s="48">
        <v>1</v>
      </c>
      <c r="CI13" s="212">
        <v>50</v>
      </c>
      <c r="CJ13" s="49">
        <f t="shared" si="5"/>
        <v>0.5</v>
      </c>
      <c r="CK13" s="108">
        <f>CJ13*AUXILIAR!$B$57</f>
        <v>10000000</v>
      </c>
      <c r="CL13" s="51"/>
      <c r="CM13" s="51"/>
      <c r="CN13" s="51"/>
      <c r="CO13" s="51"/>
      <c r="CP13" s="50"/>
      <c r="CQ13" s="50"/>
      <c r="CR13" s="125"/>
      <c r="CS13" s="5"/>
      <c r="CT13" s="149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149"/>
      <c r="DY13" s="51"/>
      <c r="DZ13" s="51"/>
      <c r="EA13" s="51"/>
      <c r="EB13" s="50"/>
      <c r="EC13" s="51"/>
      <c r="ED13" s="50"/>
      <c r="EE13" s="125"/>
      <c r="EF13" s="51"/>
      <c r="EG13" s="51"/>
      <c r="EH13" s="51"/>
      <c r="EI13" s="50"/>
      <c r="EJ13" s="51"/>
      <c r="EK13" s="50"/>
      <c r="EL13" s="125"/>
      <c r="EM13" s="51"/>
      <c r="EN13" s="51"/>
      <c r="EO13" s="51"/>
      <c r="EP13" s="50"/>
      <c r="EQ13" s="51"/>
      <c r="ER13" s="50"/>
      <c r="ES13" s="125"/>
      <c r="ET13" s="5"/>
      <c r="EU13" s="5"/>
      <c r="EV13" s="5"/>
      <c r="EW13" s="5"/>
      <c r="EX13" s="5"/>
      <c r="EY13" s="5"/>
      <c r="EZ13" s="5"/>
      <c r="FA13" s="5"/>
      <c r="FB13" s="149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114"/>
      <c r="GF13" s="160"/>
      <c r="GG13" s="5"/>
    </row>
    <row r="14" spans="1:189" ht="15" x14ac:dyDescent="0.2">
      <c r="A14" s="4" t="s">
        <v>15</v>
      </c>
      <c r="B14" s="131"/>
      <c r="C14" s="8">
        <v>1</v>
      </c>
      <c r="D14" s="97"/>
      <c r="E14" s="75" t="s">
        <v>219</v>
      </c>
      <c r="F14" s="93" t="s">
        <v>104</v>
      </c>
      <c r="G14" s="5" t="s">
        <v>191</v>
      </c>
      <c r="H14" s="14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149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149"/>
      <c r="BQ14" s="48" t="s">
        <v>318</v>
      </c>
      <c r="BR14" s="48">
        <v>1416</v>
      </c>
      <c r="BS14" s="48">
        <v>1416</v>
      </c>
      <c r="BT14" s="48">
        <v>1</v>
      </c>
      <c r="BU14" s="212">
        <v>50</v>
      </c>
      <c r="BV14" s="49">
        <f t="shared" si="3"/>
        <v>0.5</v>
      </c>
      <c r="BW14" s="108">
        <f>BV14*AUXILIAR!$B$57</f>
        <v>10000000</v>
      </c>
      <c r="BX14" s="48" t="s">
        <v>287</v>
      </c>
      <c r="BY14" s="48">
        <v>1426</v>
      </c>
      <c r="BZ14" s="48">
        <v>1426</v>
      </c>
      <c r="CA14" s="48">
        <v>1</v>
      </c>
      <c r="CB14" s="212">
        <v>75</v>
      </c>
      <c r="CC14" s="49">
        <f t="shared" si="4"/>
        <v>0.75</v>
      </c>
      <c r="CD14" s="108">
        <f>CC14*AUXILIAR!$B$61</f>
        <v>15000000</v>
      </c>
      <c r="CE14" s="48" t="s">
        <v>287</v>
      </c>
      <c r="CF14" s="48">
        <v>1426</v>
      </c>
      <c r="CG14" s="48">
        <v>1426</v>
      </c>
      <c r="CH14" s="48">
        <v>1</v>
      </c>
      <c r="CI14" s="212">
        <v>25</v>
      </c>
      <c r="CJ14" s="49">
        <f t="shared" si="5"/>
        <v>0.25</v>
      </c>
      <c r="CK14" s="108">
        <f>CJ14*AUXILIAR!$B$61</f>
        <v>5000000</v>
      </c>
      <c r="CL14" s="51"/>
      <c r="CM14" s="51"/>
      <c r="CN14" s="51"/>
      <c r="CO14" s="51"/>
      <c r="CP14" s="50"/>
      <c r="CQ14" s="50"/>
      <c r="CR14" s="125"/>
      <c r="CS14" s="5"/>
      <c r="CT14" s="149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149"/>
      <c r="DY14" s="51"/>
      <c r="DZ14" s="51"/>
      <c r="EA14" s="51"/>
      <c r="EB14" s="50"/>
      <c r="EC14" s="51"/>
      <c r="ED14" s="50"/>
      <c r="EE14" s="125"/>
      <c r="EF14" s="51"/>
      <c r="EG14" s="51"/>
      <c r="EH14" s="51"/>
      <c r="EI14" s="50"/>
      <c r="EJ14" s="51"/>
      <c r="EK14" s="50"/>
      <c r="EL14" s="125"/>
      <c r="EM14" s="51"/>
      <c r="EN14" s="51"/>
      <c r="EO14" s="51"/>
      <c r="EP14" s="50"/>
      <c r="EQ14" s="51"/>
      <c r="ER14" s="50"/>
      <c r="ES14" s="125"/>
      <c r="ET14" s="5"/>
      <c r="EU14" s="5"/>
      <c r="EV14" s="5"/>
      <c r="EW14" s="5"/>
      <c r="EX14" s="5"/>
      <c r="EY14" s="5"/>
      <c r="EZ14" s="5"/>
      <c r="FA14" s="5"/>
      <c r="FB14" s="149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114"/>
      <c r="GF14" s="160"/>
      <c r="GG14" s="5"/>
    </row>
    <row r="15" spans="1:189" ht="15" x14ac:dyDescent="0.2">
      <c r="A15" s="4" t="s">
        <v>15</v>
      </c>
      <c r="B15" s="131"/>
      <c r="C15" s="8">
        <v>1</v>
      </c>
      <c r="D15" s="97"/>
      <c r="E15" s="75" t="s">
        <v>219</v>
      </c>
      <c r="F15" s="93" t="s">
        <v>104</v>
      </c>
      <c r="G15" s="5" t="s">
        <v>191</v>
      </c>
      <c r="H15" s="149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149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149"/>
      <c r="BQ15" s="48" t="s">
        <v>287</v>
      </c>
      <c r="BR15" s="48">
        <v>1426</v>
      </c>
      <c r="BS15" s="48">
        <v>1426</v>
      </c>
      <c r="BT15" s="48">
        <v>1</v>
      </c>
      <c r="BU15" s="212">
        <v>25</v>
      </c>
      <c r="BV15" s="49">
        <f t="shared" si="3"/>
        <v>0.25</v>
      </c>
      <c r="BW15" s="108">
        <f>BV15*AUXILIAR!$B$61</f>
        <v>5000000</v>
      </c>
      <c r="BX15" s="48" t="s">
        <v>288</v>
      </c>
      <c r="BY15" s="48">
        <v>1426</v>
      </c>
      <c r="BZ15" s="48">
        <v>1426</v>
      </c>
      <c r="CA15" s="48">
        <v>1</v>
      </c>
      <c r="CB15" s="212">
        <v>75</v>
      </c>
      <c r="CC15" s="49">
        <f t="shared" si="4"/>
        <v>0.75</v>
      </c>
      <c r="CD15" s="108">
        <f>CC15*AUXILIAR!$B$61</f>
        <v>15000000</v>
      </c>
      <c r="CE15" s="48" t="s">
        <v>288</v>
      </c>
      <c r="CF15" s="48">
        <v>1426</v>
      </c>
      <c r="CG15" s="48">
        <v>1426</v>
      </c>
      <c r="CH15" s="48">
        <v>1</v>
      </c>
      <c r="CI15" s="212">
        <v>25</v>
      </c>
      <c r="CJ15" s="49">
        <f t="shared" si="5"/>
        <v>0.25</v>
      </c>
      <c r="CK15" s="108">
        <f>CJ15*AUXILIAR!$B$61</f>
        <v>5000000</v>
      </c>
      <c r="CL15" s="51"/>
      <c r="CM15" s="51"/>
      <c r="CN15" s="51"/>
      <c r="CO15" s="51"/>
      <c r="CP15" s="50"/>
      <c r="CQ15" s="50"/>
      <c r="CR15" s="125"/>
      <c r="CS15" s="5"/>
      <c r="CT15" s="149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149"/>
      <c r="DY15" s="51"/>
      <c r="DZ15" s="51"/>
      <c r="EA15" s="51"/>
      <c r="EB15" s="50"/>
      <c r="EC15" s="51"/>
      <c r="ED15" s="50"/>
      <c r="EE15" s="125"/>
      <c r="EF15" s="51"/>
      <c r="EG15" s="51"/>
      <c r="EH15" s="51"/>
      <c r="EI15" s="50"/>
      <c r="EJ15" s="51"/>
      <c r="EK15" s="50"/>
      <c r="EL15" s="125"/>
      <c r="EM15" s="51"/>
      <c r="EN15" s="51"/>
      <c r="EO15" s="134"/>
      <c r="EP15" s="50"/>
      <c r="EQ15" s="51"/>
      <c r="ER15" s="50"/>
      <c r="ES15" s="125"/>
      <c r="ET15" s="5"/>
      <c r="EU15" s="5"/>
      <c r="EV15" s="5"/>
      <c r="EW15" s="5"/>
      <c r="EX15" s="5"/>
      <c r="EY15" s="5"/>
      <c r="EZ15" s="5"/>
      <c r="FA15" s="5"/>
      <c r="FB15" s="149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114"/>
      <c r="GF15" s="160"/>
      <c r="GG15" s="5"/>
    </row>
    <row r="16" spans="1:189" ht="15" x14ac:dyDescent="0.2">
      <c r="A16" s="4" t="s">
        <v>15</v>
      </c>
      <c r="B16" s="131"/>
      <c r="C16" s="8">
        <v>1</v>
      </c>
      <c r="D16" s="97"/>
      <c r="E16" s="75" t="s">
        <v>219</v>
      </c>
      <c r="F16" s="93" t="s">
        <v>104</v>
      </c>
      <c r="G16" s="5" t="s">
        <v>191</v>
      </c>
      <c r="H16" s="149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149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149"/>
      <c r="BQ16" s="48" t="s">
        <v>288</v>
      </c>
      <c r="BR16" s="48">
        <v>1426</v>
      </c>
      <c r="BS16" s="48">
        <v>1426</v>
      </c>
      <c r="BT16" s="48">
        <v>1</v>
      </c>
      <c r="BU16" s="212">
        <v>25</v>
      </c>
      <c r="BV16" s="49">
        <f t="shared" si="3"/>
        <v>0.25</v>
      </c>
      <c r="BW16" s="108">
        <f>BV16*AUXILIAR!$B$61</f>
        <v>5000000</v>
      </c>
      <c r="BX16" s="48" t="s">
        <v>290</v>
      </c>
      <c r="BY16" s="48">
        <v>1435</v>
      </c>
      <c r="BZ16" s="48">
        <v>1435</v>
      </c>
      <c r="CA16" s="48">
        <v>1</v>
      </c>
      <c r="CB16" s="212">
        <v>50</v>
      </c>
      <c r="CC16" s="49">
        <f t="shared" si="4"/>
        <v>0.5</v>
      </c>
      <c r="CD16" s="108">
        <f>CC16*AUXILIAR!$B$58</f>
        <v>5000000</v>
      </c>
      <c r="CE16" s="48" t="s">
        <v>290</v>
      </c>
      <c r="CF16" s="48">
        <v>1435</v>
      </c>
      <c r="CG16" s="48">
        <v>1435</v>
      </c>
      <c r="CH16" s="48">
        <v>1</v>
      </c>
      <c r="CI16" s="212">
        <v>50</v>
      </c>
      <c r="CJ16" s="49">
        <f t="shared" si="5"/>
        <v>0.5</v>
      </c>
      <c r="CK16" s="108">
        <f>CJ16*AUXILIAR!$B$58</f>
        <v>5000000</v>
      </c>
      <c r="CL16" s="51"/>
      <c r="CM16" s="51"/>
      <c r="CN16" s="51"/>
      <c r="CO16" s="51"/>
      <c r="CP16" s="50"/>
      <c r="CQ16" s="50"/>
      <c r="CR16" s="125"/>
      <c r="CS16" s="5"/>
      <c r="CT16" s="149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149"/>
      <c r="DY16" s="5"/>
      <c r="DZ16" s="5"/>
      <c r="EA16" s="5"/>
      <c r="EB16" s="5"/>
      <c r="EC16" s="5"/>
      <c r="ED16" s="5"/>
      <c r="EE16" s="5"/>
      <c r="EF16" s="51"/>
      <c r="EG16" s="51"/>
      <c r="EH16" s="51"/>
      <c r="EI16" s="50"/>
      <c r="EJ16" s="51"/>
      <c r="EK16" s="50"/>
      <c r="EL16" s="125"/>
      <c r="EM16" s="51"/>
      <c r="EN16" s="51"/>
      <c r="EO16" s="51"/>
      <c r="EP16" s="50"/>
      <c r="EQ16" s="51"/>
      <c r="ER16" s="50"/>
      <c r="ES16" s="125"/>
      <c r="ET16" s="5"/>
      <c r="EU16" s="5"/>
      <c r="EV16" s="5"/>
      <c r="EW16" s="5"/>
      <c r="EX16" s="5"/>
      <c r="EY16" s="5"/>
      <c r="EZ16" s="5"/>
      <c r="FA16" s="5"/>
      <c r="FB16" s="149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114"/>
      <c r="GF16" s="160"/>
      <c r="GG16" s="5"/>
    </row>
    <row r="17" spans="1:189" ht="15" x14ac:dyDescent="0.2">
      <c r="A17" s="4" t="s">
        <v>15</v>
      </c>
      <c r="B17" s="131"/>
      <c r="C17" s="8">
        <v>1</v>
      </c>
      <c r="D17" s="97"/>
      <c r="E17" s="75" t="s">
        <v>219</v>
      </c>
      <c r="F17" s="93" t="s">
        <v>104</v>
      </c>
      <c r="G17" s="5" t="s">
        <v>191</v>
      </c>
      <c r="H17" s="149"/>
      <c r="I17" s="5"/>
      <c r="J17" s="5"/>
      <c r="K17" s="5"/>
      <c r="L17" s="5"/>
      <c r="M17" s="5"/>
      <c r="N17" s="98"/>
      <c r="O17" s="98"/>
      <c r="P17" s="5"/>
      <c r="Q17" s="5"/>
      <c r="R17" s="5"/>
      <c r="S17" s="5"/>
      <c r="T17" s="5"/>
      <c r="U17" s="98"/>
      <c r="V17" s="98"/>
      <c r="W17" s="5"/>
      <c r="X17" s="5"/>
      <c r="Y17" s="5"/>
      <c r="Z17" s="5"/>
      <c r="AA17" s="5"/>
      <c r="AB17" s="98"/>
      <c r="AC17" s="98"/>
      <c r="AD17" s="5"/>
      <c r="AE17" s="5"/>
      <c r="AF17" s="5"/>
      <c r="AG17" s="5"/>
      <c r="AH17" s="5"/>
      <c r="AI17" s="98"/>
      <c r="AJ17" s="98"/>
      <c r="AK17" s="5"/>
      <c r="AL17" s="149"/>
      <c r="AM17" s="5"/>
      <c r="AN17" s="5"/>
      <c r="AO17" s="5"/>
      <c r="AP17" s="5"/>
      <c r="AQ17" s="5"/>
      <c r="AR17" s="98"/>
      <c r="AS17" s="98"/>
      <c r="AT17" s="5"/>
      <c r="AU17" s="5"/>
      <c r="AV17" s="5"/>
      <c r="AW17" s="5"/>
      <c r="AX17" s="5"/>
      <c r="AY17" s="98"/>
      <c r="AZ17" s="98"/>
      <c r="BA17" s="5"/>
      <c r="BB17" s="5"/>
      <c r="BC17" s="5"/>
      <c r="BD17" s="5"/>
      <c r="BE17" s="5"/>
      <c r="BF17" s="98"/>
      <c r="BG17" s="98"/>
      <c r="BH17" s="5"/>
      <c r="BI17" s="5"/>
      <c r="BJ17" s="5"/>
      <c r="BK17" s="5"/>
      <c r="BL17" s="5"/>
      <c r="BM17" s="98"/>
      <c r="BN17" s="98"/>
      <c r="BO17" s="5"/>
      <c r="BP17" s="149"/>
      <c r="BQ17" s="48" t="s">
        <v>289</v>
      </c>
      <c r="BR17" s="48">
        <v>1433</v>
      </c>
      <c r="BS17" s="48">
        <v>1433</v>
      </c>
      <c r="BT17" s="48">
        <v>1</v>
      </c>
      <c r="BU17" s="212">
        <v>100</v>
      </c>
      <c r="BV17" s="49">
        <f t="shared" si="3"/>
        <v>1</v>
      </c>
      <c r="BW17" s="108">
        <f>BV17*AUXILIAR!$B$61</f>
        <v>20000000</v>
      </c>
      <c r="BX17" s="48" t="s">
        <v>291</v>
      </c>
      <c r="BY17" s="48">
        <v>1471</v>
      </c>
      <c r="BZ17" s="48">
        <v>1471</v>
      </c>
      <c r="CA17" s="48">
        <v>1</v>
      </c>
      <c r="CB17" s="212">
        <v>65</v>
      </c>
      <c r="CC17" s="49">
        <f t="shared" si="4"/>
        <v>0.65</v>
      </c>
      <c r="CD17" s="108">
        <f>CC17*AUXILIAR!$B$58</f>
        <v>6500000</v>
      </c>
      <c r="CE17" s="48" t="s">
        <v>291</v>
      </c>
      <c r="CF17" s="48">
        <v>1471</v>
      </c>
      <c r="CG17" s="48">
        <v>1471</v>
      </c>
      <c r="CH17" s="48">
        <v>1</v>
      </c>
      <c r="CI17" s="212">
        <v>35</v>
      </c>
      <c r="CJ17" s="49">
        <f t="shared" si="5"/>
        <v>0.35</v>
      </c>
      <c r="CK17" s="108">
        <f>CJ17*AUXILIAR!$B$58</f>
        <v>3500000</v>
      </c>
      <c r="CL17" s="51"/>
      <c r="CM17" s="51"/>
      <c r="CN17" s="51"/>
      <c r="CO17" s="51"/>
      <c r="CP17" s="50"/>
      <c r="CQ17" s="50"/>
      <c r="CR17" s="125"/>
      <c r="CS17" s="5"/>
      <c r="CT17" s="149"/>
      <c r="CU17" s="5"/>
      <c r="CV17" s="5"/>
      <c r="CW17" s="5"/>
      <c r="CX17" s="5"/>
      <c r="CY17" s="5"/>
      <c r="CZ17" s="98"/>
      <c r="DA17" s="98"/>
      <c r="DB17" s="5"/>
      <c r="DC17" s="5"/>
      <c r="DD17" s="5"/>
      <c r="DE17" s="5"/>
      <c r="DF17" s="5"/>
      <c r="DG17" s="98"/>
      <c r="DH17" s="98"/>
      <c r="DI17" s="5"/>
      <c r="DJ17" s="5"/>
      <c r="DK17" s="5"/>
      <c r="DL17" s="5"/>
      <c r="DM17" s="5"/>
      <c r="DN17" s="98"/>
      <c r="DO17" s="98"/>
      <c r="DP17" s="5"/>
      <c r="DQ17" s="5"/>
      <c r="DR17" s="5"/>
      <c r="DS17" s="5"/>
      <c r="DT17" s="5"/>
      <c r="DU17" s="98"/>
      <c r="DV17" s="98"/>
      <c r="DW17" s="5"/>
      <c r="DX17" s="149"/>
      <c r="DY17" s="5"/>
      <c r="DZ17" s="5"/>
      <c r="EA17" s="5"/>
      <c r="EB17" s="5"/>
      <c r="EC17" s="5"/>
      <c r="ED17" s="98"/>
      <c r="EE17" s="98"/>
      <c r="EF17" s="51"/>
      <c r="EG17" s="51"/>
      <c r="EH17" s="51"/>
      <c r="EI17" s="50"/>
      <c r="EJ17" s="51"/>
      <c r="EK17" s="92"/>
      <c r="EL17" s="124"/>
      <c r="EM17" s="51"/>
      <c r="EN17" s="51"/>
      <c r="EO17" s="51"/>
      <c r="EP17" s="50"/>
      <c r="EQ17" s="51"/>
      <c r="ER17" s="92"/>
      <c r="ES17" s="124"/>
      <c r="ET17" s="5"/>
      <c r="EU17" s="5"/>
      <c r="EV17" s="5"/>
      <c r="EW17" s="5"/>
      <c r="EX17" s="5"/>
      <c r="EY17" s="98"/>
      <c r="EZ17" s="98"/>
      <c r="FA17" s="5"/>
      <c r="FB17" s="149"/>
      <c r="FC17" s="5"/>
      <c r="FD17" s="5"/>
      <c r="FE17" s="5"/>
      <c r="FF17" s="5"/>
      <c r="FG17" s="5"/>
      <c r="FH17" s="98"/>
      <c r="FI17" s="98"/>
      <c r="FJ17" s="5"/>
      <c r="FK17" s="5"/>
      <c r="FL17" s="5"/>
      <c r="FM17" s="5"/>
      <c r="FN17" s="5"/>
      <c r="FO17" s="98"/>
      <c r="FP17" s="98"/>
      <c r="FQ17" s="5"/>
      <c r="FR17" s="5"/>
      <c r="FS17" s="5"/>
      <c r="FT17" s="5"/>
      <c r="FU17" s="5"/>
      <c r="FV17" s="98"/>
      <c r="FW17" s="98"/>
      <c r="FX17" s="5"/>
      <c r="FY17" s="5"/>
      <c r="FZ17" s="5"/>
      <c r="GA17" s="5"/>
      <c r="GB17" s="5"/>
      <c r="GC17" s="98"/>
      <c r="GD17" s="98"/>
      <c r="GE17" s="114"/>
      <c r="GF17" s="160"/>
      <c r="GG17" s="5"/>
    </row>
    <row r="18" spans="1:189" ht="15" x14ac:dyDescent="0.2">
      <c r="A18" s="4" t="s">
        <v>15</v>
      </c>
      <c r="B18" s="131"/>
      <c r="C18" s="8">
        <v>1</v>
      </c>
      <c r="D18" s="97"/>
      <c r="E18" s="75" t="s">
        <v>219</v>
      </c>
      <c r="F18" s="93" t="s">
        <v>104</v>
      </c>
      <c r="G18" s="5" t="s">
        <v>191</v>
      </c>
      <c r="H18" s="149"/>
      <c r="I18" s="5"/>
      <c r="J18" s="5"/>
      <c r="K18" s="5"/>
      <c r="L18" s="5"/>
      <c r="M18" s="5"/>
      <c r="N18" s="98"/>
      <c r="O18" s="98"/>
      <c r="P18" s="5"/>
      <c r="Q18" s="5"/>
      <c r="R18" s="5"/>
      <c r="S18" s="5"/>
      <c r="T18" s="5"/>
      <c r="U18" s="98"/>
      <c r="V18" s="98"/>
      <c r="W18" s="5"/>
      <c r="X18" s="5"/>
      <c r="Y18" s="5"/>
      <c r="Z18" s="5"/>
      <c r="AA18" s="5"/>
      <c r="AB18" s="98"/>
      <c r="AC18" s="98"/>
      <c r="AD18" s="5"/>
      <c r="AE18" s="5"/>
      <c r="AF18" s="5"/>
      <c r="AG18" s="5"/>
      <c r="AH18" s="5"/>
      <c r="AI18" s="98"/>
      <c r="AJ18" s="98"/>
      <c r="AK18" s="5"/>
      <c r="AL18" s="149"/>
      <c r="AM18" s="5"/>
      <c r="AN18" s="5"/>
      <c r="AO18" s="5"/>
      <c r="AP18" s="5"/>
      <c r="AQ18" s="5"/>
      <c r="AR18" s="98"/>
      <c r="AS18" s="98"/>
      <c r="AT18" s="5"/>
      <c r="AU18" s="5"/>
      <c r="AV18" s="5"/>
      <c r="AW18" s="5"/>
      <c r="AX18" s="5"/>
      <c r="AY18" s="98"/>
      <c r="AZ18" s="98"/>
      <c r="BA18" s="5"/>
      <c r="BB18" s="5"/>
      <c r="BC18" s="5"/>
      <c r="BD18" s="5"/>
      <c r="BE18" s="5"/>
      <c r="BF18" s="98"/>
      <c r="BG18" s="98"/>
      <c r="BH18" s="5"/>
      <c r="BI18" s="5"/>
      <c r="BJ18" s="5"/>
      <c r="BK18" s="5"/>
      <c r="BL18" s="5"/>
      <c r="BM18" s="98"/>
      <c r="BN18" s="98"/>
      <c r="BO18" s="5"/>
      <c r="BP18" s="149"/>
      <c r="BQ18" s="48" t="s">
        <v>290</v>
      </c>
      <c r="BR18" s="48">
        <v>1435</v>
      </c>
      <c r="BS18" s="48">
        <v>1435</v>
      </c>
      <c r="BT18" s="48">
        <v>1</v>
      </c>
      <c r="BU18" s="212">
        <v>50</v>
      </c>
      <c r="BV18" s="49">
        <f t="shared" si="3"/>
        <v>0.5</v>
      </c>
      <c r="BW18" s="108">
        <f>BV18*AUXILIAR!$B$58</f>
        <v>5000000</v>
      </c>
      <c r="BX18" s="48" t="s">
        <v>292</v>
      </c>
      <c r="BY18" s="48">
        <v>1479</v>
      </c>
      <c r="BZ18" s="48">
        <v>1479</v>
      </c>
      <c r="CA18" s="48">
        <v>1</v>
      </c>
      <c r="CB18" s="212">
        <v>70</v>
      </c>
      <c r="CC18" s="49">
        <f t="shared" si="4"/>
        <v>0.7</v>
      </c>
      <c r="CD18" s="108">
        <f>CC18*AUXILIAR!$B$61</f>
        <v>14000000</v>
      </c>
      <c r="CE18" s="48" t="s">
        <v>292</v>
      </c>
      <c r="CF18" s="48">
        <v>1479</v>
      </c>
      <c r="CG18" s="48">
        <v>1479</v>
      </c>
      <c r="CH18" s="48">
        <v>1</v>
      </c>
      <c r="CI18" s="212">
        <v>30</v>
      </c>
      <c r="CJ18" s="49">
        <f t="shared" si="5"/>
        <v>0.3</v>
      </c>
      <c r="CK18" s="108">
        <f>CJ18*AUXILIAR!$B$61</f>
        <v>6000000</v>
      </c>
      <c r="CL18" s="51"/>
      <c r="CM18" s="51"/>
      <c r="CN18" s="51"/>
      <c r="CO18" s="51"/>
      <c r="CP18" s="50"/>
      <c r="CQ18" s="50"/>
      <c r="CR18" s="125"/>
      <c r="CS18" s="5"/>
      <c r="CT18" s="149"/>
      <c r="CU18" s="5"/>
      <c r="CV18" s="5"/>
      <c r="CW18" s="5"/>
      <c r="CX18" s="5"/>
      <c r="CY18" s="5"/>
      <c r="CZ18" s="98"/>
      <c r="DA18" s="98"/>
      <c r="DB18" s="5"/>
      <c r="DC18" s="5"/>
      <c r="DD18" s="5"/>
      <c r="DE18" s="5"/>
      <c r="DF18" s="5"/>
      <c r="DG18" s="98"/>
      <c r="DH18" s="98"/>
      <c r="DI18" s="5"/>
      <c r="DJ18" s="5"/>
      <c r="DK18" s="5"/>
      <c r="DL18" s="5"/>
      <c r="DM18" s="5"/>
      <c r="DN18" s="98"/>
      <c r="DO18" s="98"/>
      <c r="DP18" s="5"/>
      <c r="DQ18" s="5"/>
      <c r="DR18" s="5"/>
      <c r="DS18" s="5"/>
      <c r="DT18" s="5"/>
      <c r="DU18" s="98"/>
      <c r="DV18" s="98"/>
      <c r="DW18" s="5"/>
      <c r="DX18" s="149"/>
      <c r="DY18" s="5"/>
      <c r="DZ18" s="5"/>
      <c r="EA18" s="5"/>
      <c r="EB18" s="5"/>
      <c r="EC18" s="5"/>
      <c r="ED18" s="98"/>
      <c r="EE18" s="98"/>
      <c r="EF18" s="51"/>
      <c r="EG18" s="51"/>
      <c r="EH18" s="51"/>
      <c r="EI18" s="50"/>
      <c r="EJ18" s="51"/>
      <c r="EK18" s="92"/>
      <c r="EL18" s="124"/>
      <c r="EM18" s="51"/>
      <c r="EN18" s="51"/>
      <c r="EO18" s="51"/>
      <c r="EP18" s="50"/>
      <c r="EQ18" s="51"/>
      <c r="ER18" s="92"/>
      <c r="ES18" s="124"/>
      <c r="ET18" s="5"/>
      <c r="EU18" s="5"/>
      <c r="EV18" s="5"/>
      <c r="EW18" s="5"/>
      <c r="EX18" s="5"/>
      <c r="EY18" s="98"/>
      <c r="EZ18" s="98"/>
      <c r="FA18" s="5"/>
      <c r="FB18" s="149"/>
      <c r="FC18" s="5"/>
      <c r="FD18" s="5"/>
      <c r="FE18" s="5"/>
      <c r="FF18" s="5"/>
      <c r="FG18" s="5"/>
      <c r="FH18" s="98"/>
      <c r="FI18" s="98"/>
      <c r="FJ18" s="5"/>
      <c r="FK18" s="5"/>
      <c r="FL18" s="5"/>
      <c r="FM18" s="5"/>
      <c r="FN18" s="5"/>
      <c r="FO18" s="98"/>
      <c r="FP18" s="98"/>
      <c r="FQ18" s="5"/>
      <c r="FR18" s="5"/>
      <c r="FS18" s="5"/>
      <c r="FT18" s="5"/>
      <c r="FU18" s="5"/>
      <c r="FV18" s="98"/>
      <c r="FW18" s="98"/>
      <c r="FX18" s="5"/>
      <c r="FY18" s="5"/>
      <c r="FZ18" s="5"/>
      <c r="GA18" s="5"/>
      <c r="GB18" s="5"/>
      <c r="GC18" s="98"/>
      <c r="GD18" s="98"/>
      <c r="GE18" s="114"/>
      <c r="GF18" s="160"/>
      <c r="GG18" s="5"/>
    </row>
    <row r="19" spans="1:189" ht="15" x14ac:dyDescent="0.2">
      <c r="A19" s="4" t="s">
        <v>15</v>
      </c>
      <c r="B19" s="131"/>
      <c r="C19" s="8">
        <v>1</v>
      </c>
      <c r="D19" s="97"/>
      <c r="E19" s="75" t="s">
        <v>219</v>
      </c>
      <c r="F19" s="93" t="s">
        <v>104</v>
      </c>
      <c r="G19" s="5" t="s">
        <v>191</v>
      </c>
      <c r="H19" s="149"/>
      <c r="I19" s="5"/>
      <c r="J19" s="5"/>
      <c r="K19" s="5"/>
      <c r="L19" s="5"/>
      <c r="M19" s="5"/>
      <c r="N19" s="98"/>
      <c r="O19" s="98"/>
      <c r="P19" s="5"/>
      <c r="Q19" s="5"/>
      <c r="R19" s="5"/>
      <c r="S19" s="5"/>
      <c r="T19" s="5"/>
      <c r="U19" s="98"/>
      <c r="V19" s="98"/>
      <c r="W19" s="5"/>
      <c r="X19" s="5"/>
      <c r="Y19" s="5"/>
      <c r="Z19" s="5"/>
      <c r="AA19" s="5"/>
      <c r="AB19" s="98"/>
      <c r="AC19" s="98"/>
      <c r="AD19" s="5"/>
      <c r="AE19" s="5"/>
      <c r="AF19" s="5"/>
      <c r="AG19" s="5"/>
      <c r="AH19" s="5"/>
      <c r="AI19" s="98"/>
      <c r="AJ19" s="98"/>
      <c r="AK19" s="5"/>
      <c r="AL19" s="149"/>
      <c r="AM19" s="5"/>
      <c r="AN19" s="5"/>
      <c r="AO19" s="5"/>
      <c r="AP19" s="5"/>
      <c r="AQ19" s="5"/>
      <c r="AR19" s="98"/>
      <c r="AS19" s="98"/>
      <c r="AT19" s="5"/>
      <c r="AU19" s="5"/>
      <c r="AV19" s="5"/>
      <c r="AW19" s="5"/>
      <c r="AX19" s="5"/>
      <c r="AY19" s="98"/>
      <c r="AZ19" s="98"/>
      <c r="BA19" s="5"/>
      <c r="BB19" s="5"/>
      <c r="BC19" s="5"/>
      <c r="BD19" s="5"/>
      <c r="BE19" s="5"/>
      <c r="BF19" s="98"/>
      <c r="BG19" s="98"/>
      <c r="BH19" s="5"/>
      <c r="BI19" s="5"/>
      <c r="BJ19" s="5"/>
      <c r="BK19" s="5"/>
      <c r="BL19" s="5"/>
      <c r="BM19" s="98"/>
      <c r="BN19" s="98"/>
      <c r="BO19" s="5"/>
      <c r="BP19" s="149"/>
      <c r="BQ19" s="48" t="s">
        <v>291</v>
      </c>
      <c r="BR19" s="48">
        <v>1471</v>
      </c>
      <c r="BS19" s="48">
        <v>1471</v>
      </c>
      <c r="BT19" s="48">
        <v>1</v>
      </c>
      <c r="BU19" s="212">
        <v>25</v>
      </c>
      <c r="BV19" s="49">
        <f t="shared" si="3"/>
        <v>0.25</v>
      </c>
      <c r="BW19" s="108">
        <f>BV19*AUXILIAR!$B$58</f>
        <v>2500000</v>
      </c>
      <c r="BX19" s="48" t="s">
        <v>293</v>
      </c>
      <c r="BY19" s="48">
        <v>1483</v>
      </c>
      <c r="BZ19" s="48">
        <v>1483</v>
      </c>
      <c r="CA19" s="48">
        <v>1</v>
      </c>
      <c r="CB19" s="212">
        <v>50</v>
      </c>
      <c r="CC19" s="49">
        <f t="shared" si="4"/>
        <v>0.5</v>
      </c>
      <c r="CD19" s="108">
        <f>CC19*AUXILIAR!$B$58</f>
        <v>5000000</v>
      </c>
      <c r="CE19" s="48" t="s">
        <v>293</v>
      </c>
      <c r="CF19" s="48">
        <v>1483</v>
      </c>
      <c r="CG19" s="48">
        <v>1483</v>
      </c>
      <c r="CH19" s="48">
        <v>1</v>
      </c>
      <c r="CI19" s="212">
        <v>50</v>
      </c>
      <c r="CJ19" s="49">
        <f t="shared" si="5"/>
        <v>0.5</v>
      </c>
      <c r="CK19" s="108">
        <f>CJ19*AUXILIAR!$B$58</f>
        <v>5000000</v>
      </c>
      <c r="CL19" s="51"/>
      <c r="CM19" s="51"/>
      <c r="CN19" s="51"/>
      <c r="CO19" s="51"/>
      <c r="CP19" s="50"/>
      <c r="CQ19" s="50"/>
      <c r="CR19" s="125"/>
      <c r="CS19" s="5"/>
      <c r="CT19" s="149"/>
      <c r="CU19" s="5"/>
      <c r="CV19" s="5"/>
      <c r="CW19" s="5"/>
      <c r="CX19" s="5"/>
      <c r="CY19" s="5"/>
      <c r="CZ19" s="98"/>
      <c r="DA19" s="98"/>
      <c r="DB19" s="5"/>
      <c r="DC19" s="5"/>
      <c r="DD19" s="5"/>
      <c r="DE19" s="5"/>
      <c r="DF19" s="5"/>
      <c r="DG19" s="98"/>
      <c r="DH19" s="98"/>
      <c r="DI19" s="5"/>
      <c r="DJ19" s="5"/>
      <c r="DK19" s="5"/>
      <c r="DL19" s="5"/>
      <c r="DM19" s="5"/>
      <c r="DN19" s="98"/>
      <c r="DO19" s="98"/>
      <c r="DP19" s="5"/>
      <c r="DQ19" s="5"/>
      <c r="DR19" s="5"/>
      <c r="DS19" s="5"/>
      <c r="DT19" s="5"/>
      <c r="DU19" s="98"/>
      <c r="DV19" s="98"/>
      <c r="DW19" s="5"/>
      <c r="DX19" s="149"/>
      <c r="DY19" s="5"/>
      <c r="DZ19" s="5"/>
      <c r="EA19" s="5"/>
      <c r="EB19" s="5"/>
      <c r="EC19" s="5"/>
      <c r="ED19" s="98"/>
      <c r="EE19" s="98"/>
      <c r="EF19" s="51"/>
      <c r="EG19" s="51"/>
      <c r="EH19" s="51"/>
      <c r="EI19" s="50"/>
      <c r="EJ19" s="51"/>
      <c r="EK19" s="92"/>
      <c r="EL19" s="124"/>
      <c r="EM19" s="51"/>
      <c r="EN19" s="51"/>
      <c r="EO19" s="51"/>
      <c r="EP19" s="50"/>
      <c r="EQ19" s="51"/>
      <c r="ER19" s="92"/>
      <c r="ES19" s="124"/>
      <c r="ET19" s="5"/>
      <c r="EU19" s="5"/>
      <c r="EV19" s="5"/>
      <c r="EW19" s="5"/>
      <c r="EX19" s="5"/>
      <c r="EY19" s="98"/>
      <c r="EZ19" s="98"/>
      <c r="FA19" s="5"/>
      <c r="FB19" s="149"/>
      <c r="FC19" s="5"/>
      <c r="FD19" s="5"/>
      <c r="FE19" s="5"/>
      <c r="FF19" s="5"/>
      <c r="FG19" s="5"/>
      <c r="FH19" s="98"/>
      <c r="FI19" s="98"/>
      <c r="FJ19" s="5"/>
      <c r="FK19" s="5"/>
      <c r="FL19" s="5"/>
      <c r="FM19" s="5"/>
      <c r="FN19" s="5"/>
      <c r="FO19" s="98"/>
      <c r="FP19" s="98"/>
      <c r="FQ19" s="5"/>
      <c r="FR19" s="5"/>
      <c r="FS19" s="5"/>
      <c r="FT19" s="5"/>
      <c r="FU19" s="5"/>
      <c r="FV19" s="98"/>
      <c r="FW19" s="98"/>
      <c r="FX19" s="5"/>
      <c r="FY19" s="5"/>
      <c r="FZ19" s="5"/>
      <c r="GA19" s="5"/>
      <c r="GB19" s="5"/>
      <c r="GC19" s="98"/>
      <c r="GD19" s="98"/>
      <c r="GE19" s="114"/>
      <c r="GF19" s="160"/>
      <c r="GG19" s="5"/>
    </row>
    <row r="20" spans="1:189" ht="15" x14ac:dyDescent="0.2">
      <c r="A20" s="4" t="s">
        <v>15</v>
      </c>
      <c r="B20" s="131"/>
      <c r="C20" s="8">
        <v>1</v>
      </c>
      <c r="D20" s="97"/>
      <c r="E20" s="75" t="s">
        <v>219</v>
      </c>
      <c r="F20" s="93" t="s">
        <v>104</v>
      </c>
      <c r="G20" s="5" t="s">
        <v>191</v>
      </c>
      <c r="H20" s="149"/>
      <c r="I20" s="5"/>
      <c r="J20" s="5"/>
      <c r="K20" s="5"/>
      <c r="L20" s="5"/>
      <c r="M20" s="5"/>
      <c r="N20" s="98"/>
      <c r="O20" s="98"/>
      <c r="P20" s="5"/>
      <c r="Q20" s="5"/>
      <c r="R20" s="5"/>
      <c r="S20" s="5"/>
      <c r="T20" s="5"/>
      <c r="U20" s="98"/>
      <c r="V20" s="98"/>
      <c r="W20" s="5"/>
      <c r="X20" s="5"/>
      <c r="Y20" s="5"/>
      <c r="Z20" s="5"/>
      <c r="AA20" s="5"/>
      <c r="AB20" s="98"/>
      <c r="AC20" s="98"/>
      <c r="AD20" s="5"/>
      <c r="AE20" s="5"/>
      <c r="AF20" s="5"/>
      <c r="AG20" s="5"/>
      <c r="AH20" s="5"/>
      <c r="AI20" s="98"/>
      <c r="AJ20" s="98"/>
      <c r="AK20" s="5"/>
      <c r="AL20" s="149"/>
      <c r="AM20" s="5"/>
      <c r="AN20" s="5"/>
      <c r="AO20" s="5"/>
      <c r="AP20" s="5"/>
      <c r="AQ20" s="5"/>
      <c r="AR20" s="98"/>
      <c r="AS20" s="98"/>
      <c r="AT20" s="5"/>
      <c r="AU20" s="5"/>
      <c r="AV20" s="5"/>
      <c r="AW20" s="5"/>
      <c r="AX20" s="5"/>
      <c r="AY20" s="98"/>
      <c r="AZ20" s="98"/>
      <c r="BA20" s="5"/>
      <c r="BB20" s="5"/>
      <c r="BC20" s="5"/>
      <c r="BD20" s="5"/>
      <c r="BE20" s="5"/>
      <c r="BF20" s="98"/>
      <c r="BG20" s="98"/>
      <c r="BH20" s="5"/>
      <c r="BI20" s="5"/>
      <c r="BJ20" s="5"/>
      <c r="BK20" s="5"/>
      <c r="BL20" s="5"/>
      <c r="BM20" s="98"/>
      <c r="BN20" s="98"/>
      <c r="BO20" s="5"/>
      <c r="BP20" s="149"/>
      <c r="BQ20" s="48" t="s">
        <v>292</v>
      </c>
      <c r="BR20" s="48">
        <v>1479</v>
      </c>
      <c r="BS20" s="48">
        <v>1479</v>
      </c>
      <c r="BT20" s="48">
        <v>1</v>
      </c>
      <c r="BU20" s="212">
        <v>20</v>
      </c>
      <c r="BV20" s="49">
        <f t="shared" si="3"/>
        <v>0.2</v>
      </c>
      <c r="BW20" s="108">
        <f>BV20*AUXILIAR!$B$61</f>
        <v>4000000</v>
      </c>
      <c r="BX20" s="48" t="s">
        <v>294</v>
      </c>
      <c r="BY20" s="48">
        <v>1490</v>
      </c>
      <c r="BZ20" s="48">
        <v>1490</v>
      </c>
      <c r="CA20" s="48">
        <v>1</v>
      </c>
      <c r="CB20" s="212">
        <v>70</v>
      </c>
      <c r="CC20" s="49">
        <f t="shared" si="4"/>
        <v>0.7</v>
      </c>
      <c r="CD20" s="108">
        <f>CC20*AUXILIAR!$B$61</f>
        <v>14000000</v>
      </c>
      <c r="CE20" s="48" t="s">
        <v>294</v>
      </c>
      <c r="CF20" s="48">
        <v>1490</v>
      </c>
      <c r="CG20" s="48">
        <v>1490</v>
      </c>
      <c r="CH20" s="48">
        <v>1</v>
      </c>
      <c r="CI20" s="212">
        <v>30</v>
      </c>
      <c r="CJ20" s="49">
        <f t="shared" si="5"/>
        <v>0.3</v>
      </c>
      <c r="CK20" s="108">
        <f>CJ20*AUXILIAR!$B$61</f>
        <v>6000000</v>
      </c>
      <c r="CL20" s="51"/>
      <c r="CM20" s="51"/>
      <c r="CN20" s="51"/>
      <c r="CO20" s="51"/>
      <c r="CP20" s="50"/>
      <c r="CQ20" s="50"/>
      <c r="CR20" s="125"/>
      <c r="CS20" s="5"/>
      <c r="CT20" s="149"/>
      <c r="CU20" s="5"/>
      <c r="CV20" s="5"/>
      <c r="CW20" s="5"/>
      <c r="CX20" s="5"/>
      <c r="CY20" s="5"/>
      <c r="CZ20" s="98"/>
      <c r="DA20" s="98"/>
      <c r="DB20" s="5"/>
      <c r="DC20" s="5"/>
      <c r="DD20" s="5"/>
      <c r="DE20" s="5"/>
      <c r="DF20" s="5"/>
      <c r="DG20" s="98"/>
      <c r="DH20" s="98"/>
      <c r="DI20" s="5"/>
      <c r="DJ20" s="5"/>
      <c r="DK20" s="5"/>
      <c r="DL20" s="5"/>
      <c r="DM20" s="5"/>
      <c r="DN20" s="98"/>
      <c r="DO20" s="98"/>
      <c r="DP20" s="5"/>
      <c r="DQ20" s="5"/>
      <c r="DR20" s="5"/>
      <c r="DS20" s="5"/>
      <c r="DT20" s="5"/>
      <c r="DU20" s="98"/>
      <c r="DV20" s="98"/>
      <c r="DW20" s="5"/>
      <c r="DX20" s="149"/>
      <c r="DY20" s="5"/>
      <c r="DZ20" s="5"/>
      <c r="EA20" s="5"/>
      <c r="EB20" s="5"/>
      <c r="EC20" s="5"/>
      <c r="ED20" s="98"/>
      <c r="EE20" s="98"/>
      <c r="EF20" s="51"/>
      <c r="EG20" s="51"/>
      <c r="EH20" s="51"/>
      <c r="EI20" s="50"/>
      <c r="EJ20" s="51"/>
      <c r="EK20" s="92"/>
      <c r="EL20" s="124"/>
      <c r="EM20" s="51"/>
      <c r="EN20" s="51"/>
      <c r="EO20" s="51"/>
      <c r="EP20" s="50"/>
      <c r="EQ20" s="51"/>
      <c r="ER20" s="92"/>
      <c r="ES20" s="124"/>
      <c r="ET20" s="5"/>
      <c r="EU20" s="5"/>
      <c r="EV20" s="5"/>
      <c r="EW20" s="5"/>
      <c r="EX20" s="5"/>
      <c r="EY20" s="98"/>
      <c r="EZ20" s="98"/>
      <c r="FA20" s="5"/>
      <c r="FB20" s="149"/>
      <c r="FC20" s="5"/>
      <c r="FD20" s="5"/>
      <c r="FE20" s="5"/>
      <c r="FF20" s="5"/>
      <c r="FG20" s="5"/>
      <c r="FH20" s="98"/>
      <c r="FI20" s="98"/>
      <c r="FJ20" s="5"/>
      <c r="FK20" s="5"/>
      <c r="FL20" s="5"/>
      <c r="FM20" s="5"/>
      <c r="FN20" s="5"/>
      <c r="FO20" s="98"/>
      <c r="FP20" s="98"/>
      <c r="FQ20" s="5"/>
      <c r="FR20" s="5"/>
      <c r="FS20" s="5"/>
      <c r="FT20" s="5"/>
      <c r="FU20" s="5"/>
      <c r="FV20" s="98"/>
      <c r="FW20" s="98"/>
      <c r="FX20" s="5"/>
      <c r="FY20" s="5"/>
      <c r="FZ20" s="5"/>
      <c r="GA20" s="5"/>
      <c r="GB20" s="5"/>
      <c r="GC20" s="98"/>
      <c r="GD20" s="98"/>
      <c r="GE20" s="114"/>
      <c r="GF20" s="160"/>
      <c r="GG20" s="5"/>
    </row>
    <row r="21" spans="1:189" ht="15" x14ac:dyDescent="0.2">
      <c r="A21" s="4" t="s">
        <v>15</v>
      </c>
      <c r="B21" s="131"/>
      <c r="C21" s="8">
        <v>1</v>
      </c>
      <c r="D21" s="97"/>
      <c r="E21" s="75" t="s">
        <v>219</v>
      </c>
      <c r="F21" s="93" t="s">
        <v>104</v>
      </c>
      <c r="G21" s="5" t="s">
        <v>191</v>
      </c>
      <c r="H21" s="149"/>
      <c r="I21" s="5"/>
      <c r="J21" s="5"/>
      <c r="K21" s="5"/>
      <c r="L21" s="5"/>
      <c r="M21" s="5"/>
      <c r="N21" s="98"/>
      <c r="O21" s="98"/>
      <c r="P21" s="5"/>
      <c r="Q21" s="5"/>
      <c r="R21" s="5"/>
      <c r="S21" s="5"/>
      <c r="T21" s="5"/>
      <c r="U21" s="98"/>
      <c r="V21" s="98"/>
      <c r="W21" s="5"/>
      <c r="X21" s="5"/>
      <c r="Y21" s="5"/>
      <c r="Z21" s="5"/>
      <c r="AA21" s="5"/>
      <c r="AB21" s="98"/>
      <c r="AC21" s="98"/>
      <c r="AD21" s="5"/>
      <c r="AE21" s="5"/>
      <c r="AF21" s="5"/>
      <c r="AG21" s="5"/>
      <c r="AH21" s="5"/>
      <c r="AI21" s="98"/>
      <c r="AJ21" s="98"/>
      <c r="AK21" s="5"/>
      <c r="AL21" s="149"/>
      <c r="AM21" s="5"/>
      <c r="AN21" s="5"/>
      <c r="AO21" s="5"/>
      <c r="AP21" s="5"/>
      <c r="AQ21" s="5"/>
      <c r="AR21" s="98"/>
      <c r="AS21" s="98"/>
      <c r="AT21" s="5"/>
      <c r="AU21" s="5"/>
      <c r="AV21" s="5"/>
      <c r="AW21" s="5"/>
      <c r="AX21" s="5"/>
      <c r="AY21" s="98"/>
      <c r="AZ21" s="98"/>
      <c r="BA21" s="5"/>
      <c r="BB21" s="5"/>
      <c r="BC21" s="5"/>
      <c r="BD21" s="5"/>
      <c r="BE21" s="5"/>
      <c r="BF21" s="98"/>
      <c r="BG21" s="98"/>
      <c r="BH21" s="5"/>
      <c r="BI21" s="5"/>
      <c r="BJ21" s="5"/>
      <c r="BK21" s="5"/>
      <c r="BL21" s="5"/>
      <c r="BM21" s="98"/>
      <c r="BN21" s="98"/>
      <c r="BO21" s="5"/>
      <c r="BP21" s="149"/>
      <c r="BQ21" s="48" t="s">
        <v>293</v>
      </c>
      <c r="BR21" s="48">
        <v>1483</v>
      </c>
      <c r="BS21" s="48">
        <v>1483</v>
      </c>
      <c r="BT21" s="48">
        <v>1</v>
      </c>
      <c r="BU21" s="212">
        <v>50</v>
      </c>
      <c r="BV21" s="49">
        <f t="shared" si="3"/>
        <v>0.5</v>
      </c>
      <c r="BW21" s="108">
        <f>BV21*AUXILIAR!$B$58</f>
        <v>5000000</v>
      </c>
      <c r="BX21" s="48" t="s">
        <v>323</v>
      </c>
      <c r="BY21" s="48">
        <v>1374</v>
      </c>
      <c r="BZ21" s="48">
        <v>1374</v>
      </c>
      <c r="CA21" s="48">
        <v>1</v>
      </c>
      <c r="CB21" s="212">
        <v>100</v>
      </c>
      <c r="CC21" s="49">
        <f t="shared" si="4"/>
        <v>1</v>
      </c>
      <c r="CD21" s="108">
        <f>CC21*AUXILIAR!$B$58</f>
        <v>10000000</v>
      </c>
      <c r="CE21" s="48" t="s">
        <v>324</v>
      </c>
      <c r="CF21" s="48">
        <v>1402</v>
      </c>
      <c r="CG21" s="48">
        <v>1402</v>
      </c>
      <c r="CH21" s="48">
        <v>1</v>
      </c>
      <c r="CI21" s="212">
        <v>20</v>
      </c>
      <c r="CJ21" s="49">
        <f t="shared" si="5"/>
        <v>0.2</v>
      </c>
      <c r="CK21" s="108">
        <f>CJ21*AUXILIAR!$B$58</f>
        <v>2000000</v>
      </c>
      <c r="CL21" s="51"/>
      <c r="CM21" s="51"/>
      <c r="CN21" s="51"/>
      <c r="CO21" s="51"/>
      <c r="CP21" s="50"/>
      <c r="CQ21" s="50"/>
      <c r="CR21" s="125"/>
      <c r="CS21" s="5"/>
      <c r="CT21" s="149"/>
      <c r="CU21" s="5"/>
      <c r="CV21" s="5"/>
      <c r="CW21" s="5"/>
      <c r="CX21" s="5"/>
      <c r="CY21" s="5"/>
      <c r="CZ21" s="98"/>
      <c r="DA21" s="98"/>
      <c r="DB21" s="5"/>
      <c r="DC21" s="5"/>
      <c r="DD21" s="5"/>
      <c r="DE21" s="5"/>
      <c r="DF21" s="5"/>
      <c r="DG21" s="98"/>
      <c r="DH21" s="98"/>
      <c r="DI21" s="5"/>
      <c r="DJ21" s="5"/>
      <c r="DK21" s="5"/>
      <c r="DL21" s="5"/>
      <c r="DM21" s="5"/>
      <c r="DN21" s="98"/>
      <c r="DO21" s="98"/>
      <c r="DP21" s="5"/>
      <c r="DQ21" s="5"/>
      <c r="DR21" s="5"/>
      <c r="DS21" s="5"/>
      <c r="DT21" s="5"/>
      <c r="DU21" s="98"/>
      <c r="DV21" s="98"/>
      <c r="DW21" s="5"/>
      <c r="DX21" s="149"/>
      <c r="DY21" s="5"/>
      <c r="DZ21" s="5"/>
      <c r="EA21" s="5"/>
      <c r="EB21" s="5"/>
      <c r="EC21" s="5"/>
      <c r="ED21" s="98"/>
      <c r="EE21" s="98"/>
      <c r="EF21" s="51"/>
      <c r="EG21" s="51"/>
      <c r="EH21" s="51"/>
      <c r="EI21" s="50"/>
      <c r="EJ21" s="51"/>
      <c r="EK21" s="92"/>
      <c r="EL21" s="124"/>
      <c r="EM21" s="51"/>
      <c r="EN21" s="51"/>
      <c r="EO21" s="51"/>
      <c r="EP21" s="50"/>
      <c r="EQ21" s="51"/>
      <c r="ER21" s="92"/>
      <c r="ES21" s="124"/>
      <c r="ET21" s="5"/>
      <c r="EU21" s="5"/>
      <c r="EV21" s="5"/>
      <c r="EW21" s="5"/>
      <c r="EX21" s="5"/>
      <c r="EY21" s="98"/>
      <c r="EZ21" s="98"/>
      <c r="FA21" s="5"/>
      <c r="FB21" s="149"/>
      <c r="FC21" s="5"/>
      <c r="FD21" s="5"/>
      <c r="FE21" s="5"/>
      <c r="FF21" s="5"/>
      <c r="FG21" s="5"/>
      <c r="FH21" s="98"/>
      <c r="FI21" s="98"/>
      <c r="FJ21" s="5"/>
      <c r="FK21" s="5"/>
      <c r="FL21" s="5"/>
      <c r="FM21" s="5"/>
      <c r="FN21" s="5"/>
      <c r="FO21" s="98"/>
      <c r="FP21" s="98"/>
      <c r="FQ21" s="5"/>
      <c r="FR21" s="5"/>
      <c r="FS21" s="5"/>
      <c r="FT21" s="5"/>
      <c r="FU21" s="5"/>
      <c r="FV21" s="98"/>
      <c r="FW21" s="98"/>
      <c r="FX21" s="5"/>
      <c r="FY21" s="5"/>
      <c r="FZ21" s="5"/>
      <c r="GA21" s="5"/>
      <c r="GB21" s="5"/>
      <c r="GC21" s="98"/>
      <c r="GD21" s="98"/>
      <c r="GE21" s="114"/>
      <c r="GF21" s="160"/>
      <c r="GG21" s="5"/>
    </row>
    <row r="22" spans="1:189" ht="15" x14ac:dyDescent="0.2">
      <c r="A22" s="4" t="s">
        <v>15</v>
      </c>
      <c r="B22" s="131"/>
      <c r="C22" s="8">
        <v>1</v>
      </c>
      <c r="D22" s="97"/>
      <c r="E22" s="75" t="s">
        <v>219</v>
      </c>
      <c r="F22" s="93" t="s">
        <v>104</v>
      </c>
      <c r="G22" s="5" t="s">
        <v>191</v>
      </c>
      <c r="H22" s="149"/>
      <c r="I22" s="5"/>
      <c r="J22" s="5"/>
      <c r="K22" s="5"/>
      <c r="L22" s="5"/>
      <c r="M22" s="5"/>
      <c r="N22" s="98"/>
      <c r="O22" s="98"/>
      <c r="P22" s="5"/>
      <c r="Q22" s="5"/>
      <c r="R22" s="5"/>
      <c r="S22" s="5"/>
      <c r="T22" s="5"/>
      <c r="U22" s="98"/>
      <c r="V22" s="98"/>
      <c r="W22" s="5"/>
      <c r="X22" s="5"/>
      <c r="Y22" s="5"/>
      <c r="Z22" s="5"/>
      <c r="AA22" s="5"/>
      <c r="AB22" s="98"/>
      <c r="AC22" s="98"/>
      <c r="AD22" s="5"/>
      <c r="AE22" s="5"/>
      <c r="AF22" s="5"/>
      <c r="AG22" s="5"/>
      <c r="AH22" s="5"/>
      <c r="AI22" s="98"/>
      <c r="AJ22" s="98"/>
      <c r="AK22" s="5"/>
      <c r="AL22" s="149"/>
      <c r="AM22" s="5"/>
      <c r="AN22" s="5"/>
      <c r="AO22" s="5"/>
      <c r="AP22" s="5"/>
      <c r="AQ22" s="5"/>
      <c r="AR22" s="98"/>
      <c r="AS22" s="98"/>
      <c r="AT22" s="5"/>
      <c r="AU22" s="5"/>
      <c r="AV22" s="5"/>
      <c r="AW22" s="5"/>
      <c r="AX22" s="5"/>
      <c r="AY22" s="98"/>
      <c r="AZ22" s="98"/>
      <c r="BA22" s="5"/>
      <c r="BB22" s="5"/>
      <c r="BC22" s="5"/>
      <c r="BD22" s="5"/>
      <c r="BE22" s="5"/>
      <c r="BF22" s="98"/>
      <c r="BG22" s="98"/>
      <c r="BH22" s="5"/>
      <c r="BI22" s="5"/>
      <c r="BJ22" s="5"/>
      <c r="BK22" s="5"/>
      <c r="BL22" s="5"/>
      <c r="BM22" s="98"/>
      <c r="BN22" s="98"/>
      <c r="BO22" s="5"/>
      <c r="BP22" s="149"/>
      <c r="BQ22" s="48" t="s">
        <v>294</v>
      </c>
      <c r="BR22" s="48">
        <v>1490</v>
      </c>
      <c r="BS22" s="48">
        <v>1490</v>
      </c>
      <c r="BT22" s="48">
        <v>1</v>
      </c>
      <c r="BU22" s="212">
        <v>25</v>
      </c>
      <c r="BV22" s="49">
        <f t="shared" si="3"/>
        <v>0.25</v>
      </c>
      <c r="BW22" s="108">
        <f>BV22*AUXILIAR!$B$61</f>
        <v>5000000</v>
      </c>
      <c r="BX22" s="48" t="s">
        <v>324</v>
      </c>
      <c r="BY22" s="48">
        <v>1402</v>
      </c>
      <c r="BZ22" s="48">
        <v>1402</v>
      </c>
      <c r="CA22" s="48">
        <v>1</v>
      </c>
      <c r="CB22" s="212">
        <v>100</v>
      </c>
      <c r="CC22" s="49">
        <f t="shared" si="4"/>
        <v>1</v>
      </c>
      <c r="CD22" s="108">
        <f>CC22*AUXILIAR!$B$58</f>
        <v>10000000</v>
      </c>
      <c r="CE22" s="48" t="s">
        <v>319</v>
      </c>
      <c r="CF22" s="48">
        <v>1441</v>
      </c>
      <c r="CG22" s="48">
        <v>1441</v>
      </c>
      <c r="CH22" s="48">
        <v>1</v>
      </c>
      <c r="CI22" s="212">
        <v>20</v>
      </c>
      <c r="CJ22" s="49">
        <f t="shared" si="5"/>
        <v>0.2</v>
      </c>
      <c r="CK22" s="108">
        <f>CJ22*AUXILIAR!$B$57</f>
        <v>4000000</v>
      </c>
      <c r="CL22" s="51"/>
      <c r="CM22" s="51"/>
      <c r="CN22" s="51"/>
      <c r="CO22" s="51"/>
      <c r="CP22" s="50"/>
      <c r="CQ22" s="50"/>
      <c r="CR22" s="125"/>
      <c r="CS22" s="5"/>
      <c r="CT22" s="149"/>
      <c r="CU22" s="5"/>
      <c r="CV22" s="5"/>
      <c r="CW22" s="5"/>
      <c r="CX22" s="5"/>
      <c r="CY22" s="5"/>
      <c r="CZ22" s="98"/>
      <c r="DA22" s="98"/>
      <c r="DB22" s="5"/>
      <c r="DC22" s="5"/>
      <c r="DD22" s="5"/>
      <c r="DE22" s="5"/>
      <c r="DF22" s="5"/>
      <c r="DG22" s="98"/>
      <c r="DH22" s="98"/>
      <c r="DI22" s="5"/>
      <c r="DJ22" s="5"/>
      <c r="DK22" s="5"/>
      <c r="DL22" s="5"/>
      <c r="DM22" s="5"/>
      <c r="DN22" s="98"/>
      <c r="DO22" s="98"/>
      <c r="DP22" s="5"/>
      <c r="DQ22" s="5"/>
      <c r="DR22" s="5"/>
      <c r="DS22" s="5"/>
      <c r="DT22" s="5"/>
      <c r="DU22" s="98"/>
      <c r="DV22" s="98"/>
      <c r="DW22" s="5"/>
      <c r="DX22" s="149"/>
      <c r="DY22" s="5"/>
      <c r="DZ22" s="5"/>
      <c r="EA22" s="5"/>
      <c r="EB22" s="5"/>
      <c r="EC22" s="5"/>
      <c r="ED22" s="98"/>
      <c r="EE22" s="98"/>
      <c r="EF22" s="51"/>
      <c r="EG22" s="51"/>
      <c r="EH22" s="51"/>
      <c r="EI22" s="50"/>
      <c r="EJ22" s="51"/>
      <c r="EK22" s="92"/>
      <c r="EL22" s="124"/>
      <c r="EM22" s="51"/>
      <c r="EN22" s="51"/>
      <c r="EO22" s="51"/>
      <c r="EP22" s="50"/>
      <c r="EQ22" s="51"/>
      <c r="ER22" s="92"/>
      <c r="ES22" s="124"/>
      <c r="ET22" s="5"/>
      <c r="EU22" s="5"/>
      <c r="EV22" s="5"/>
      <c r="EW22" s="5"/>
      <c r="EX22" s="5"/>
      <c r="EY22" s="98"/>
      <c r="EZ22" s="98"/>
      <c r="FA22" s="5"/>
      <c r="FB22" s="149"/>
      <c r="FC22" s="5"/>
      <c r="FD22" s="5"/>
      <c r="FE22" s="5"/>
      <c r="FF22" s="5"/>
      <c r="FG22" s="5"/>
      <c r="FH22" s="98"/>
      <c r="FI22" s="98"/>
      <c r="FJ22" s="5"/>
      <c r="FK22" s="5"/>
      <c r="FL22" s="5"/>
      <c r="FM22" s="5"/>
      <c r="FN22" s="5"/>
      <c r="FO22" s="98"/>
      <c r="FP22" s="98"/>
      <c r="FQ22" s="5"/>
      <c r="FR22" s="5"/>
      <c r="FS22" s="5"/>
      <c r="FT22" s="5"/>
      <c r="FU22" s="5"/>
      <c r="FV22" s="98"/>
      <c r="FW22" s="98"/>
      <c r="FX22" s="5"/>
      <c r="FY22" s="5"/>
      <c r="FZ22" s="5"/>
      <c r="GA22" s="5"/>
      <c r="GB22" s="5"/>
      <c r="GC22" s="98"/>
      <c r="GD22" s="98"/>
      <c r="GE22" s="114"/>
      <c r="GF22" s="160"/>
      <c r="GG22" s="5"/>
    </row>
    <row r="23" spans="1:189" ht="15" x14ac:dyDescent="0.2">
      <c r="A23" s="4" t="s">
        <v>15</v>
      </c>
      <c r="B23" s="131"/>
      <c r="C23" s="8">
        <v>1</v>
      </c>
      <c r="D23" s="97"/>
      <c r="E23" s="75" t="s">
        <v>219</v>
      </c>
      <c r="F23" s="93" t="s">
        <v>104</v>
      </c>
      <c r="G23" s="5" t="s">
        <v>191</v>
      </c>
      <c r="H23" s="149"/>
      <c r="I23" s="5"/>
      <c r="J23" s="5"/>
      <c r="K23" s="5"/>
      <c r="L23" s="5"/>
      <c r="M23" s="5"/>
      <c r="N23" s="98"/>
      <c r="O23" s="98"/>
      <c r="P23" s="5"/>
      <c r="Q23" s="5"/>
      <c r="R23" s="5"/>
      <c r="S23" s="5"/>
      <c r="T23" s="5"/>
      <c r="U23" s="98"/>
      <c r="V23" s="98"/>
      <c r="W23" s="5"/>
      <c r="X23" s="5"/>
      <c r="Y23" s="5"/>
      <c r="Z23" s="5"/>
      <c r="AA23" s="5"/>
      <c r="AB23" s="98"/>
      <c r="AC23" s="98"/>
      <c r="AD23" s="5"/>
      <c r="AE23" s="5"/>
      <c r="AF23" s="5"/>
      <c r="AG23" s="5"/>
      <c r="AH23" s="5"/>
      <c r="AI23" s="98"/>
      <c r="AJ23" s="98"/>
      <c r="AK23" s="5"/>
      <c r="AL23" s="149"/>
      <c r="AM23" s="5"/>
      <c r="AN23" s="5"/>
      <c r="AO23" s="5"/>
      <c r="AP23" s="5"/>
      <c r="AQ23" s="5"/>
      <c r="AR23" s="98"/>
      <c r="AS23" s="98"/>
      <c r="AT23" s="5"/>
      <c r="AU23" s="5"/>
      <c r="AV23" s="5"/>
      <c r="AW23" s="5"/>
      <c r="AX23" s="5"/>
      <c r="AY23" s="98"/>
      <c r="AZ23" s="98"/>
      <c r="BA23" s="5"/>
      <c r="BB23" s="5"/>
      <c r="BC23" s="5"/>
      <c r="BD23" s="5"/>
      <c r="BE23" s="5"/>
      <c r="BF23" s="98"/>
      <c r="BG23" s="98"/>
      <c r="BH23" s="5"/>
      <c r="BI23" s="5"/>
      <c r="BJ23" s="5"/>
      <c r="BK23" s="5"/>
      <c r="BL23" s="5"/>
      <c r="BM23" s="98"/>
      <c r="BN23" s="98"/>
      <c r="BO23" s="5"/>
      <c r="BP23" s="149"/>
      <c r="BQ23" s="48" t="s">
        <v>319</v>
      </c>
      <c r="BR23" s="48">
        <v>1441</v>
      </c>
      <c r="BS23" s="48">
        <v>1441</v>
      </c>
      <c r="BT23" s="48">
        <v>1</v>
      </c>
      <c r="BU23" s="212">
        <v>10</v>
      </c>
      <c r="BV23" s="49">
        <f t="shared" si="3"/>
        <v>0.1</v>
      </c>
      <c r="BW23" s="108">
        <f>BV23*AUXILIAR!$B$57</f>
        <v>2000000</v>
      </c>
      <c r="BX23" s="48" t="s">
        <v>319</v>
      </c>
      <c r="BY23" s="48">
        <v>1441</v>
      </c>
      <c r="BZ23" s="48">
        <v>1441</v>
      </c>
      <c r="CA23" s="48">
        <v>1</v>
      </c>
      <c r="CB23" s="212">
        <v>80</v>
      </c>
      <c r="CC23" s="49">
        <f t="shared" si="4"/>
        <v>0.8</v>
      </c>
      <c r="CD23" s="108">
        <f>CC23*AUXILIAR!$B$57</f>
        <v>16000000</v>
      </c>
      <c r="CE23" s="48" t="s">
        <v>325</v>
      </c>
      <c r="CF23" s="48">
        <v>1493</v>
      </c>
      <c r="CG23" s="48">
        <v>1493</v>
      </c>
      <c r="CH23" s="48">
        <v>1</v>
      </c>
      <c r="CI23" s="212">
        <v>20</v>
      </c>
      <c r="CJ23" s="49">
        <f t="shared" si="5"/>
        <v>0.2</v>
      </c>
      <c r="CK23" s="108">
        <f>CJ23*AUXILIAR!$B$57</f>
        <v>4000000</v>
      </c>
      <c r="CL23" s="51"/>
      <c r="CM23" s="51"/>
      <c r="CN23" s="51"/>
      <c r="CO23" s="51"/>
      <c r="CP23" s="50"/>
      <c r="CQ23" s="50"/>
      <c r="CR23" s="125"/>
      <c r="CS23" s="5"/>
      <c r="CT23" s="149"/>
      <c r="CU23" s="5"/>
      <c r="CV23" s="5"/>
      <c r="CW23" s="5"/>
      <c r="CX23" s="5"/>
      <c r="CY23" s="5"/>
      <c r="CZ23" s="98"/>
      <c r="DA23" s="98"/>
      <c r="DB23" s="5"/>
      <c r="DC23" s="5"/>
      <c r="DD23" s="5"/>
      <c r="DE23" s="5"/>
      <c r="DF23" s="5"/>
      <c r="DG23" s="98"/>
      <c r="DH23" s="98"/>
      <c r="DI23" s="5"/>
      <c r="DJ23" s="5"/>
      <c r="DK23" s="5"/>
      <c r="DL23" s="5"/>
      <c r="DM23" s="5"/>
      <c r="DN23" s="98"/>
      <c r="DO23" s="98"/>
      <c r="DP23" s="5"/>
      <c r="DQ23" s="5"/>
      <c r="DR23" s="5"/>
      <c r="DS23" s="5"/>
      <c r="DT23" s="5"/>
      <c r="DU23" s="98"/>
      <c r="DV23" s="98"/>
      <c r="DW23" s="5"/>
      <c r="DX23" s="149"/>
      <c r="DY23" s="5"/>
      <c r="DZ23" s="5"/>
      <c r="EA23" s="5"/>
      <c r="EB23" s="5"/>
      <c r="EC23" s="5"/>
      <c r="ED23" s="98"/>
      <c r="EE23" s="98"/>
      <c r="EF23" s="51"/>
      <c r="EG23" s="51"/>
      <c r="EH23" s="51"/>
      <c r="EI23" s="50"/>
      <c r="EJ23" s="51"/>
      <c r="EK23" s="92"/>
      <c r="EL23" s="124"/>
      <c r="EM23" s="51"/>
      <c r="EN23" s="51"/>
      <c r="EO23" s="51"/>
      <c r="EP23" s="50"/>
      <c r="EQ23" s="51"/>
      <c r="ER23" s="92"/>
      <c r="ES23" s="124"/>
      <c r="ET23" s="5"/>
      <c r="EU23" s="5"/>
      <c r="EV23" s="5"/>
      <c r="EW23" s="5"/>
      <c r="EX23" s="5"/>
      <c r="EY23" s="98"/>
      <c r="EZ23" s="98"/>
      <c r="FA23" s="5"/>
      <c r="FB23" s="149"/>
      <c r="FC23" s="5"/>
      <c r="FD23" s="5"/>
      <c r="FE23" s="5"/>
      <c r="FF23" s="5"/>
      <c r="FG23" s="5"/>
      <c r="FH23" s="98"/>
      <c r="FI23" s="98"/>
      <c r="FJ23" s="5"/>
      <c r="FK23" s="5"/>
      <c r="FL23" s="5"/>
      <c r="FM23" s="5"/>
      <c r="FN23" s="5"/>
      <c r="FO23" s="98"/>
      <c r="FP23" s="98"/>
      <c r="FQ23" s="5"/>
      <c r="FR23" s="5"/>
      <c r="FS23" s="5"/>
      <c r="FT23" s="5"/>
      <c r="FU23" s="5"/>
      <c r="FV23" s="98"/>
      <c r="FW23" s="98"/>
      <c r="FX23" s="5"/>
      <c r="FY23" s="5"/>
      <c r="FZ23" s="5"/>
      <c r="GA23" s="5"/>
      <c r="GB23" s="5"/>
      <c r="GC23" s="98"/>
      <c r="GD23" s="98"/>
      <c r="GE23" s="114"/>
      <c r="GF23" s="160"/>
      <c r="GG23" s="5"/>
    </row>
    <row r="24" spans="1:189" ht="15" x14ac:dyDescent="0.2">
      <c r="A24" s="4" t="s">
        <v>15</v>
      </c>
      <c r="B24" s="131"/>
      <c r="C24" s="8">
        <v>1</v>
      </c>
      <c r="D24" s="97"/>
      <c r="E24" s="75" t="s">
        <v>219</v>
      </c>
      <c r="F24" s="93" t="s">
        <v>104</v>
      </c>
      <c r="G24" s="5" t="s">
        <v>191</v>
      </c>
      <c r="H24" s="149"/>
      <c r="I24" s="5"/>
      <c r="J24" s="5"/>
      <c r="K24" s="5"/>
      <c r="L24" s="5"/>
      <c r="M24" s="5"/>
      <c r="N24" s="98"/>
      <c r="O24" s="98"/>
      <c r="P24" s="5"/>
      <c r="Q24" s="5"/>
      <c r="R24" s="5"/>
      <c r="S24" s="5"/>
      <c r="T24" s="5"/>
      <c r="U24" s="98"/>
      <c r="V24" s="98"/>
      <c r="W24" s="5"/>
      <c r="X24" s="5"/>
      <c r="Y24" s="5"/>
      <c r="Z24" s="5"/>
      <c r="AA24" s="5"/>
      <c r="AB24" s="98"/>
      <c r="AC24" s="98"/>
      <c r="AD24" s="5"/>
      <c r="AE24" s="5"/>
      <c r="AF24" s="5"/>
      <c r="AG24" s="5"/>
      <c r="AH24" s="5"/>
      <c r="AI24" s="98"/>
      <c r="AJ24" s="98"/>
      <c r="AK24" s="5"/>
      <c r="AL24" s="149"/>
      <c r="AM24" s="5"/>
      <c r="AN24" s="5"/>
      <c r="AO24" s="5"/>
      <c r="AP24" s="5"/>
      <c r="AQ24" s="5"/>
      <c r="AR24" s="98"/>
      <c r="AS24" s="98"/>
      <c r="AT24" s="5"/>
      <c r="AU24" s="5"/>
      <c r="AV24" s="5"/>
      <c r="AW24" s="5"/>
      <c r="AX24" s="5"/>
      <c r="AY24" s="98"/>
      <c r="AZ24" s="98"/>
      <c r="BA24" s="5"/>
      <c r="BB24" s="5"/>
      <c r="BC24" s="5"/>
      <c r="BD24" s="5"/>
      <c r="BE24" s="5"/>
      <c r="BF24" s="98"/>
      <c r="BG24" s="98"/>
      <c r="BH24" s="5"/>
      <c r="BI24" s="5"/>
      <c r="BJ24" s="5"/>
      <c r="BK24" s="5"/>
      <c r="BL24" s="5"/>
      <c r="BM24" s="98"/>
      <c r="BN24" s="98"/>
      <c r="BO24" s="5"/>
      <c r="BP24" s="149"/>
      <c r="BQ24" s="5"/>
      <c r="BR24" s="5"/>
      <c r="BS24" s="5"/>
      <c r="BT24" s="5"/>
      <c r="BU24" s="5"/>
      <c r="BV24" s="98"/>
      <c r="BW24" s="98"/>
      <c r="BX24" s="48" t="s">
        <v>325</v>
      </c>
      <c r="BY24" s="48">
        <v>1493</v>
      </c>
      <c r="BZ24" s="48">
        <v>1493</v>
      </c>
      <c r="CA24" s="48">
        <v>1</v>
      </c>
      <c r="CB24" s="212">
        <v>80</v>
      </c>
      <c r="CC24" s="49">
        <f t="shared" si="4"/>
        <v>0.8</v>
      </c>
      <c r="CD24" s="108">
        <f>CC24*AUXILIAR!$B$57</f>
        <v>16000000</v>
      </c>
      <c r="CE24" s="51"/>
      <c r="CF24" s="51"/>
      <c r="CG24" s="51"/>
      <c r="CH24" s="51"/>
      <c r="CI24" s="214"/>
      <c r="CJ24" s="50"/>
      <c r="CK24" s="125"/>
      <c r="CL24" s="51"/>
      <c r="CM24" s="51"/>
      <c r="CN24" s="51"/>
      <c r="CO24" s="51"/>
      <c r="CP24" s="50"/>
      <c r="CQ24" s="50"/>
      <c r="CR24" s="125"/>
      <c r="CS24" s="5"/>
      <c r="CT24" s="149"/>
      <c r="CU24" s="5"/>
      <c r="CV24" s="5"/>
      <c r="CW24" s="5"/>
      <c r="CX24" s="5"/>
      <c r="CY24" s="5"/>
      <c r="CZ24" s="98"/>
      <c r="DA24" s="98"/>
      <c r="DB24" s="5"/>
      <c r="DC24" s="5"/>
      <c r="DD24" s="5"/>
      <c r="DE24" s="5"/>
      <c r="DF24" s="5"/>
      <c r="DG24" s="98"/>
      <c r="DH24" s="98"/>
      <c r="DI24" s="5"/>
      <c r="DJ24" s="5"/>
      <c r="DK24" s="5"/>
      <c r="DL24" s="5"/>
      <c r="DM24" s="5"/>
      <c r="DN24" s="98"/>
      <c r="DO24" s="98"/>
      <c r="DP24" s="5"/>
      <c r="DQ24" s="5"/>
      <c r="DR24" s="5"/>
      <c r="DS24" s="5"/>
      <c r="DT24" s="5"/>
      <c r="DU24" s="98"/>
      <c r="DV24" s="98"/>
      <c r="DW24" s="5"/>
      <c r="DX24" s="149"/>
      <c r="DY24" s="5"/>
      <c r="DZ24" s="5"/>
      <c r="EA24" s="5"/>
      <c r="EB24" s="5"/>
      <c r="EC24" s="5"/>
      <c r="ED24" s="98"/>
      <c r="EE24" s="98"/>
      <c r="EF24" s="51"/>
      <c r="EG24" s="51"/>
      <c r="EH24" s="51"/>
      <c r="EI24" s="50"/>
      <c r="EJ24" s="51"/>
      <c r="EK24" s="92"/>
      <c r="EL24" s="124"/>
      <c r="EM24" s="51"/>
      <c r="EN24" s="51"/>
      <c r="EO24" s="51"/>
      <c r="EP24" s="50"/>
      <c r="EQ24" s="51"/>
      <c r="ER24" s="92"/>
      <c r="ES24" s="124"/>
      <c r="ET24" s="5"/>
      <c r="EU24" s="5"/>
      <c r="EV24" s="5"/>
      <c r="EW24" s="5"/>
      <c r="EX24" s="5"/>
      <c r="EY24" s="98"/>
      <c r="EZ24" s="98"/>
      <c r="FA24" s="5"/>
      <c r="FB24" s="149"/>
      <c r="FC24" s="5"/>
      <c r="FD24" s="5"/>
      <c r="FE24" s="5"/>
      <c r="FF24" s="5"/>
      <c r="FG24" s="5"/>
      <c r="FH24" s="98"/>
      <c r="FI24" s="98"/>
      <c r="FJ24" s="5"/>
      <c r="FK24" s="5"/>
      <c r="FL24" s="5"/>
      <c r="FM24" s="5"/>
      <c r="FN24" s="5"/>
      <c r="FO24" s="98"/>
      <c r="FP24" s="98"/>
      <c r="FQ24" s="5"/>
      <c r="FR24" s="5"/>
      <c r="FS24" s="5"/>
      <c r="FT24" s="5"/>
      <c r="FU24" s="5"/>
      <c r="FV24" s="98"/>
      <c r="FW24" s="98"/>
      <c r="FX24" s="5"/>
      <c r="FY24" s="5"/>
      <c r="FZ24" s="5"/>
      <c r="GA24" s="5"/>
      <c r="GB24" s="5"/>
      <c r="GC24" s="98"/>
      <c r="GD24" s="98"/>
      <c r="GE24" s="114"/>
      <c r="GF24" s="160"/>
      <c r="GG24" s="5"/>
    </row>
    <row r="25" spans="1:189" ht="15" x14ac:dyDescent="0.2">
      <c r="A25" s="54" t="s">
        <v>15</v>
      </c>
      <c r="B25" s="54"/>
      <c r="C25" s="55"/>
      <c r="D25" s="96"/>
      <c r="E25" s="122" t="s">
        <v>202</v>
      </c>
      <c r="F25" s="129" t="s">
        <v>104</v>
      </c>
      <c r="G25" s="129" t="s">
        <v>191</v>
      </c>
      <c r="H25" s="148"/>
      <c r="I25" s="155"/>
      <c r="J25" s="55"/>
      <c r="K25" s="55"/>
      <c r="L25" s="55"/>
      <c r="M25" s="59" t="s">
        <v>113</v>
      </c>
      <c r="N25" s="58">
        <f>SUM(N26:N35)</f>
        <v>11.940000000000008</v>
      </c>
      <c r="O25" s="58">
        <f>SUM(O26:O35)</f>
        <v>35820000.000000022</v>
      </c>
      <c r="P25" s="55"/>
      <c r="Q25" s="55"/>
      <c r="R25" s="55"/>
      <c r="S25" s="55"/>
      <c r="T25" s="59" t="s">
        <v>113</v>
      </c>
      <c r="U25" s="58">
        <f>SUM(U26:U35)</f>
        <v>15.522000000000013</v>
      </c>
      <c r="V25" s="58">
        <f>SUM(V26:V35)</f>
        <v>46566000.000000037</v>
      </c>
      <c r="W25" s="55"/>
      <c r="X25" s="55"/>
      <c r="Y25" s="55"/>
      <c r="Z25" s="55"/>
      <c r="AA25" s="59" t="s">
        <v>113</v>
      </c>
      <c r="AB25" s="58">
        <f>SUM(AB26:AB35)</f>
        <v>10.746000000000008</v>
      </c>
      <c r="AC25" s="58">
        <f>SUM(AC26:AC35)</f>
        <v>32238000.000000022</v>
      </c>
      <c r="AD25" s="55"/>
      <c r="AE25" s="55"/>
      <c r="AF25" s="55"/>
      <c r="AG25" s="55"/>
      <c r="AH25" s="59" t="s">
        <v>113</v>
      </c>
      <c r="AI25" s="58">
        <f>SUM(AI26:AI35)</f>
        <v>16.687000000000001</v>
      </c>
      <c r="AJ25" s="58">
        <f>SUM(AJ26:AJ35)</f>
        <v>50061000</v>
      </c>
      <c r="AK25" s="55"/>
      <c r="AL25" s="148"/>
      <c r="AM25" s="155"/>
      <c r="AN25" s="55"/>
      <c r="AO25" s="55"/>
      <c r="AP25" s="55"/>
      <c r="AQ25" s="59" t="s">
        <v>113</v>
      </c>
      <c r="AR25" s="58">
        <f>SUM(AR26:AR35)</f>
        <v>0</v>
      </c>
      <c r="AS25" s="58">
        <f>SUM(AS26:AS35)</f>
        <v>0</v>
      </c>
      <c r="AT25" s="55"/>
      <c r="AU25" s="55"/>
      <c r="AV25" s="55"/>
      <c r="AW25" s="55"/>
      <c r="AX25" s="59" t="s">
        <v>113</v>
      </c>
      <c r="AY25" s="58">
        <f>SUM(AY26:AY35)</f>
        <v>0</v>
      </c>
      <c r="AZ25" s="58">
        <f>SUM(AZ26:AZ35)</f>
        <v>0</v>
      </c>
      <c r="BA25" s="55"/>
      <c r="BB25" s="55"/>
      <c r="BC25" s="55"/>
      <c r="BD25" s="55"/>
      <c r="BE25" s="59" t="s">
        <v>113</v>
      </c>
      <c r="BF25" s="58">
        <f>SUM(BF26:BF35)</f>
        <v>0</v>
      </c>
      <c r="BG25" s="58">
        <f>SUM(BG26:BG35)</f>
        <v>0</v>
      </c>
      <c r="BH25" s="55"/>
      <c r="BI25" s="55"/>
      <c r="BJ25" s="55"/>
      <c r="BK25" s="55"/>
      <c r="BL25" s="59" t="s">
        <v>113</v>
      </c>
      <c r="BM25" s="58">
        <f>SUM(BM26:BM35)</f>
        <v>0</v>
      </c>
      <c r="BN25" s="58">
        <f>SUM(BN26:BN35)</f>
        <v>0</v>
      </c>
      <c r="BO25" s="55"/>
      <c r="BP25" s="148"/>
      <c r="BQ25" s="155"/>
      <c r="BR25" s="55"/>
      <c r="BS25" s="55"/>
      <c r="BT25" s="55"/>
      <c r="BU25" s="59" t="s">
        <v>113</v>
      </c>
      <c r="BV25" s="58">
        <f>SUM(BV26:BV35)</f>
        <v>5.2</v>
      </c>
      <c r="BW25" s="58">
        <f>SUM(BW26:BW35)</f>
        <v>104000000</v>
      </c>
      <c r="BX25" s="55"/>
      <c r="BY25" s="55"/>
      <c r="BZ25" s="55"/>
      <c r="CA25" s="55"/>
      <c r="CB25" s="59" t="s">
        <v>113</v>
      </c>
      <c r="CC25" s="58">
        <f>SUM(CC26:CC35)</f>
        <v>4.5999999999999996</v>
      </c>
      <c r="CD25" s="58">
        <f>SUM(CD26:CD35)</f>
        <v>92000000</v>
      </c>
      <c r="CE25" s="55"/>
      <c r="CF25" s="55"/>
      <c r="CG25" s="55"/>
      <c r="CH25" s="55"/>
      <c r="CI25" s="59" t="s">
        <v>113</v>
      </c>
      <c r="CJ25" s="58">
        <f>SUM(CJ26:CJ35)</f>
        <v>3.3999999999999995</v>
      </c>
      <c r="CK25" s="58">
        <f>SUM(CK26:CK35)</f>
        <v>68000000</v>
      </c>
      <c r="CL25" s="55"/>
      <c r="CM25" s="55"/>
      <c r="CN25" s="55"/>
      <c r="CO25" s="55"/>
      <c r="CP25" s="59"/>
      <c r="CQ25" s="58"/>
      <c r="CR25" s="58"/>
      <c r="CS25" s="55"/>
      <c r="CT25" s="148"/>
      <c r="CU25" s="155"/>
      <c r="CV25" s="55"/>
      <c r="CW25" s="55"/>
      <c r="CX25" s="55"/>
      <c r="CY25" s="59"/>
      <c r="CZ25" s="58"/>
      <c r="DA25" s="58"/>
      <c r="DB25" s="55"/>
      <c r="DC25" s="55"/>
      <c r="DD25" s="55"/>
      <c r="DE25" s="55"/>
      <c r="DF25" s="59"/>
      <c r="DG25" s="58"/>
      <c r="DH25" s="58"/>
      <c r="DI25" s="55"/>
      <c r="DJ25" s="55"/>
      <c r="DK25" s="55"/>
      <c r="DL25" s="55"/>
      <c r="DM25" s="59"/>
      <c r="DN25" s="58"/>
      <c r="DO25" s="58"/>
      <c r="DP25" s="55"/>
      <c r="DQ25" s="55"/>
      <c r="DR25" s="55"/>
      <c r="DS25" s="55"/>
      <c r="DT25" s="59"/>
      <c r="DU25" s="58"/>
      <c r="DV25" s="58"/>
      <c r="DW25" s="55"/>
      <c r="DX25" s="148"/>
      <c r="DY25" s="155"/>
      <c r="DZ25" s="55"/>
      <c r="EA25" s="55"/>
      <c r="EB25" s="55"/>
      <c r="EC25" s="59"/>
      <c r="ED25" s="58"/>
      <c r="EE25" s="58"/>
      <c r="EF25" s="55"/>
      <c r="EG25" s="55"/>
      <c r="EH25" s="55"/>
      <c r="EI25" s="55"/>
      <c r="EJ25" s="59"/>
      <c r="EK25" s="58"/>
      <c r="EL25" s="58"/>
      <c r="EM25" s="55"/>
      <c r="EN25" s="55"/>
      <c r="EO25" s="55"/>
      <c r="EP25" s="55"/>
      <c r="EQ25" s="59"/>
      <c r="ER25" s="58"/>
      <c r="ES25" s="58"/>
      <c r="ET25" s="55"/>
      <c r="EU25" s="55"/>
      <c r="EV25" s="55"/>
      <c r="EW25" s="55"/>
      <c r="EX25" s="59"/>
      <c r="EY25" s="58"/>
      <c r="EZ25" s="58"/>
      <c r="FA25" s="55"/>
      <c r="FB25" s="148"/>
      <c r="FC25" s="155"/>
      <c r="FD25" s="55"/>
      <c r="FE25" s="55"/>
      <c r="FF25" s="55"/>
      <c r="FG25" s="59"/>
      <c r="FH25" s="58"/>
      <c r="FI25" s="58"/>
      <c r="FJ25" s="55"/>
      <c r="FK25" s="55"/>
      <c r="FL25" s="55"/>
      <c r="FM25" s="55"/>
      <c r="FN25" s="59"/>
      <c r="FO25" s="58"/>
      <c r="FP25" s="58"/>
      <c r="FQ25" s="55"/>
      <c r="FR25" s="55"/>
      <c r="FS25" s="55"/>
      <c r="FT25" s="55"/>
      <c r="FU25" s="59"/>
      <c r="FV25" s="58"/>
      <c r="FW25" s="58"/>
      <c r="FX25" s="55"/>
      <c r="FY25" s="55"/>
      <c r="FZ25" s="55"/>
      <c r="GA25" s="55"/>
      <c r="GB25" s="59"/>
      <c r="GC25" s="58"/>
      <c r="GD25" s="58"/>
      <c r="GE25" s="55"/>
      <c r="GF25" s="148"/>
      <c r="GG25" s="55"/>
    </row>
    <row r="26" spans="1:189" ht="45" x14ac:dyDescent="0.2">
      <c r="A26" s="4" t="s">
        <v>15</v>
      </c>
      <c r="B26" s="131"/>
      <c r="C26" s="8">
        <v>1</v>
      </c>
      <c r="D26" s="97"/>
      <c r="E26" s="75" t="s">
        <v>219</v>
      </c>
      <c r="F26" s="93" t="s">
        <v>104</v>
      </c>
      <c r="G26" s="5" t="s">
        <v>191</v>
      </c>
      <c r="H26" s="149"/>
      <c r="I26" s="48" t="s">
        <v>283</v>
      </c>
      <c r="J26" s="48">
        <v>1283.31</v>
      </c>
      <c r="K26" s="48">
        <v>1402.71</v>
      </c>
      <c r="L26" s="48">
        <f>K26-J26</f>
        <v>119.40000000000009</v>
      </c>
      <c r="M26" s="49">
        <v>10</v>
      </c>
      <c r="N26" s="206">
        <f t="shared" ref="N26" si="9">L26*M26/100</f>
        <v>11.940000000000008</v>
      </c>
      <c r="O26" s="120">
        <f>N26*AUXILIAR!$B$50</f>
        <v>35820000.000000022</v>
      </c>
      <c r="P26" s="48" t="s">
        <v>283</v>
      </c>
      <c r="Q26" s="48">
        <v>1283.31</v>
      </c>
      <c r="R26" s="48">
        <v>1402.71</v>
      </c>
      <c r="S26" s="48">
        <f>R26-Q26</f>
        <v>119.40000000000009</v>
      </c>
      <c r="T26" s="49">
        <v>13</v>
      </c>
      <c r="U26" s="206">
        <f t="shared" ref="U26" si="10">S26*T26/100</f>
        <v>15.522000000000013</v>
      </c>
      <c r="V26" s="120">
        <f>U26*AUXILIAR!$B$50</f>
        <v>46566000.000000037</v>
      </c>
      <c r="W26" s="48" t="s">
        <v>283</v>
      </c>
      <c r="X26" s="48">
        <v>1283.31</v>
      </c>
      <c r="Y26" s="48">
        <v>1402.71</v>
      </c>
      <c r="Z26" s="48">
        <f>Y26-X26</f>
        <v>119.40000000000009</v>
      </c>
      <c r="AA26" s="49">
        <v>9</v>
      </c>
      <c r="AB26" s="206">
        <f t="shared" ref="AB26" si="11">Z26*AA26/100</f>
        <v>10.746000000000008</v>
      </c>
      <c r="AC26" s="120">
        <f>AB26*AUXILIAR!$B$50</f>
        <v>32238000.000000022</v>
      </c>
      <c r="AD26" s="48" t="s">
        <v>211</v>
      </c>
      <c r="AE26" s="48"/>
      <c r="AF26" s="48"/>
      <c r="AG26" s="48">
        <v>16.687000000000001</v>
      </c>
      <c r="AH26" s="48">
        <v>100</v>
      </c>
      <c r="AI26" s="49">
        <f t="shared" ref="AI26" si="12">AG26*AH26/100</f>
        <v>16.687000000000001</v>
      </c>
      <c r="AJ26" s="120">
        <f>AI26*AUXILIAR!$B$50</f>
        <v>50061000</v>
      </c>
      <c r="AK26" s="5"/>
      <c r="AL26" s="149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149"/>
      <c r="BQ26" s="48" t="s">
        <v>295</v>
      </c>
      <c r="BR26" s="48">
        <v>1259</v>
      </c>
      <c r="BS26" s="48">
        <v>1259</v>
      </c>
      <c r="BT26" s="48">
        <v>1</v>
      </c>
      <c r="BU26" s="212">
        <v>70</v>
      </c>
      <c r="BV26" s="49">
        <f t="shared" ref="BV26:BV35" si="13">BT26*BU26/100</f>
        <v>0.7</v>
      </c>
      <c r="BW26" s="108">
        <f>BV26*AUXILIAR!$B$61</f>
        <v>14000000</v>
      </c>
      <c r="BX26" s="48" t="s">
        <v>295</v>
      </c>
      <c r="BY26" s="48">
        <v>1259</v>
      </c>
      <c r="BZ26" s="48">
        <v>1259</v>
      </c>
      <c r="CA26" s="48">
        <v>1</v>
      </c>
      <c r="CB26" s="212">
        <v>30</v>
      </c>
      <c r="CC26" s="49">
        <f t="shared" ref="CC26:CC35" si="14">CA26*CB26/100</f>
        <v>0.3</v>
      </c>
      <c r="CD26" s="108">
        <f>CC26*AUXILIAR!$B$61</f>
        <v>6000000</v>
      </c>
      <c r="CE26" s="48" t="s">
        <v>295</v>
      </c>
      <c r="CF26" s="48">
        <v>1259</v>
      </c>
      <c r="CG26" s="48">
        <v>1259</v>
      </c>
      <c r="CH26" s="48">
        <v>1</v>
      </c>
      <c r="CI26" s="212">
        <v>70</v>
      </c>
      <c r="CJ26" s="49">
        <f t="shared" ref="CJ26:CJ27" si="15">CH26*CI26/100</f>
        <v>0.7</v>
      </c>
      <c r="CK26" s="108">
        <f>CJ26*AUXILIAR!$B$61</f>
        <v>14000000</v>
      </c>
      <c r="CL26" s="51"/>
      <c r="CM26" s="51"/>
      <c r="CN26" s="51"/>
      <c r="CO26" s="51"/>
      <c r="CP26" s="50"/>
      <c r="CQ26" s="50"/>
      <c r="CR26" s="125"/>
      <c r="CS26" s="5"/>
      <c r="CT26" s="149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149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48" t="s">
        <v>210</v>
      </c>
      <c r="EU26" s="48"/>
      <c r="EV26" s="48"/>
      <c r="EW26" s="48">
        <v>1</v>
      </c>
      <c r="EX26" s="48">
        <v>100</v>
      </c>
      <c r="EY26" s="49">
        <f t="shared" ref="EY26" si="16">EW26*EX26/100</f>
        <v>1</v>
      </c>
      <c r="EZ26" s="108">
        <f>EY26*AUXILIAR!$B$74</f>
        <v>50000000</v>
      </c>
      <c r="FA26" s="5"/>
      <c r="FB26" s="149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114"/>
      <c r="GF26" s="160"/>
      <c r="GG26" s="5"/>
    </row>
    <row r="27" spans="1:189" ht="15" x14ac:dyDescent="0.2">
      <c r="A27" s="4" t="s">
        <v>15</v>
      </c>
      <c r="B27" s="131"/>
      <c r="C27" s="8">
        <v>1</v>
      </c>
      <c r="D27" s="97"/>
      <c r="E27" s="75" t="s">
        <v>219</v>
      </c>
      <c r="F27" s="93" t="s">
        <v>104</v>
      </c>
      <c r="G27" s="5" t="s">
        <v>191</v>
      </c>
      <c r="H27" s="149"/>
      <c r="I27" s="51"/>
      <c r="J27" s="51"/>
      <c r="K27" s="51"/>
      <c r="L27" s="50"/>
      <c r="M27" s="50"/>
      <c r="N27" s="50"/>
      <c r="O27" s="125"/>
      <c r="P27" s="51"/>
      <c r="Q27" s="51"/>
      <c r="R27" s="51"/>
      <c r="S27" s="50"/>
      <c r="T27" s="50"/>
      <c r="U27" s="50"/>
      <c r="V27" s="12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149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149"/>
      <c r="BQ27" s="48" t="s">
        <v>296</v>
      </c>
      <c r="BR27" s="48">
        <v>1268</v>
      </c>
      <c r="BS27" s="48">
        <v>1268</v>
      </c>
      <c r="BT27" s="48">
        <v>1</v>
      </c>
      <c r="BU27" s="212">
        <v>70</v>
      </c>
      <c r="BV27" s="49">
        <f t="shared" si="13"/>
        <v>0.7</v>
      </c>
      <c r="BW27" s="108">
        <f>BV27*AUXILIAR!$B$61</f>
        <v>14000000</v>
      </c>
      <c r="BX27" s="48" t="s">
        <v>296</v>
      </c>
      <c r="BY27" s="48">
        <v>1268</v>
      </c>
      <c r="BZ27" s="48">
        <v>1268</v>
      </c>
      <c r="CA27" s="48">
        <v>1</v>
      </c>
      <c r="CB27" s="212">
        <v>30</v>
      </c>
      <c r="CC27" s="49">
        <f t="shared" si="14"/>
        <v>0.3</v>
      </c>
      <c r="CD27" s="108">
        <f>CC27*AUXILIAR!$B$61</f>
        <v>6000000</v>
      </c>
      <c r="CE27" s="48" t="s">
        <v>296</v>
      </c>
      <c r="CF27" s="48">
        <v>1268</v>
      </c>
      <c r="CG27" s="48">
        <v>1268</v>
      </c>
      <c r="CH27" s="48">
        <v>1</v>
      </c>
      <c r="CI27" s="212">
        <v>70</v>
      </c>
      <c r="CJ27" s="49">
        <f t="shared" si="15"/>
        <v>0.7</v>
      </c>
      <c r="CK27" s="108">
        <f>CJ27*AUXILIAR!$B$61</f>
        <v>14000000</v>
      </c>
      <c r="CL27" s="51"/>
      <c r="CM27" s="51"/>
      <c r="CN27" s="51"/>
      <c r="CO27" s="51"/>
      <c r="CP27" s="50"/>
      <c r="CQ27" s="50"/>
      <c r="CR27" s="125"/>
      <c r="CS27" s="5"/>
      <c r="CT27" s="149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149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1"/>
      <c r="EU27" s="51"/>
      <c r="EV27" s="51"/>
      <c r="EW27" s="51"/>
      <c r="EX27" s="51"/>
      <c r="EY27" s="50"/>
      <c r="EZ27" s="125"/>
      <c r="FA27" s="5"/>
      <c r="FB27" s="149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114"/>
      <c r="GF27" s="160"/>
      <c r="GG27" s="5"/>
    </row>
    <row r="28" spans="1:189" ht="15" x14ac:dyDescent="0.2">
      <c r="A28" s="4" t="s">
        <v>15</v>
      </c>
      <c r="B28" s="131"/>
      <c r="C28" s="8">
        <v>1</v>
      </c>
      <c r="D28" s="97"/>
      <c r="E28" s="75" t="s">
        <v>219</v>
      </c>
      <c r="F28" s="93" t="s">
        <v>104</v>
      </c>
      <c r="G28" s="5" t="s">
        <v>191</v>
      </c>
      <c r="H28" s="149"/>
      <c r="I28" s="51"/>
      <c r="J28" s="51"/>
      <c r="K28" s="51"/>
      <c r="L28" s="50"/>
      <c r="M28" s="50"/>
      <c r="N28" s="50"/>
      <c r="O28" s="125"/>
      <c r="P28" s="51"/>
      <c r="Q28" s="51"/>
      <c r="R28" s="51"/>
      <c r="S28" s="50"/>
      <c r="T28" s="50"/>
      <c r="U28" s="50"/>
      <c r="V28" s="12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149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149"/>
      <c r="BQ28" s="48" t="s">
        <v>297</v>
      </c>
      <c r="BR28" s="48">
        <v>1271</v>
      </c>
      <c r="BS28" s="48">
        <v>1271</v>
      </c>
      <c r="BT28" s="48">
        <v>1</v>
      </c>
      <c r="BU28" s="212">
        <v>100</v>
      </c>
      <c r="BV28" s="49">
        <f t="shared" si="13"/>
        <v>1</v>
      </c>
      <c r="BW28" s="108">
        <f>BV28*AUXILIAR!$B$61</f>
        <v>20000000</v>
      </c>
      <c r="BX28" s="5"/>
      <c r="BY28" s="5"/>
      <c r="BZ28" s="5"/>
      <c r="CA28" s="5"/>
      <c r="CB28" s="211"/>
      <c r="CC28" s="98"/>
      <c r="CD28" s="98"/>
      <c r="CE28" s="5"/>
      <c r="CF28" s="5"/>
      <c r="CG28" s="5"/>
      <c r="CH28" s="5"/>
      <c r="CI28" s="211"/>
      <c r="CJ28" s="98"/>
      <c r="CK28" s="98"/>
      <c r="CL28" s="51"/>
      <c r="CM28" s="51"/>
      <c r="CN28" s="51"/>
      <c r="CO28" s="51"/>
      <c r="CP28" s="50"/>
      <c r="CQ28" s="50"/>
      <c r="CR28" s="125"/>
      <c r="CS28" s="5"/>
      <c r="CT28" s="149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149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149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114"/>
      <c r="GF28" s="160"/>
      <c r="GG28" s="5"/>
    </row>
    <row r="29" spans="1:189" ht="15" x14ac:dyDescent="0.2">
      <c r="A29" s="4" t="s">
        <v>15</v>
      </c>
      <c r="B29" s="131"/>
      <c r="C29" s="8">
        <v>1</v>
      </c>
      <c r="D29" s="97"/>
      <c r="E29" s="75" t="s">
        <v>219</v>
      </c>
      <c r="F29" s="93" t="s">
        <v>104</v>
      </c>
      <c r="G29" s="5" t="s">
        <v>191</v>
      </c>
      <c r="H29" s="149"/>
      <c r="I29" s="51"/>
      <c r="J29" s="51"/>
      <c r="K29" s="51"/>
      <c r="L29" s="50"/>
      <c r="M29" s="50"/>
      <c r="N29" s="50"/>
      <c r="O29" s="125"/>
      <c r="P29" s="51"/>
      <c r="Q29" s="51"/>
      <c r="R29" s="51"/>
      <c r="S29" s="50"/>
      <c r="T29" s="50"/>
      <c r="U29" s="50"/>
      <c r="V29" s="12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149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149"/>
      <c r="BQ29" s="48" t="s">
        <v>298</v>
      </c>
      <c r="BR29" s="48">
        <v>1294</v>
      </c>
      <c r="BS29" s="48">
        <v>1294</v>
      </c>
      <c r="BT29" s="48">
        <v>1</v>
      </c>
      <c r="BU29" s="212">
        <v>100</v>
      </c>
      <c r="BV29" s="49">
        <f t="shared" si="13"/>
        <v>1</v>
      </c>
      <c r="BW29" s="108">
        <f>BV29*AUXILIAR!$B$61</f>
        <v>20000000</v>
      </c>
      <c r="BX29" s="5"/>
      <c r="BY29" s="5"/>
      <c r="BZ29" s="5"/>
      <c r="CA29" s="5"/>
      <c r="CB29" s="211"/>
      <c r="CC29" s="98"/>
      <c r="CD29" s="98"/>
      <c r="CE29" s="5"/>
      <c r="CF29" s="5"/>
      <c r="CG29" s="5"/>
      <c r="CH29" s="5"/>
      <c r="CI29" s="211"/>
      <c r="CJ29" s="98"/>
      <c r="CK29" s="98"/>
      <c r="CL29" s="51"/>
      <c r="CM29" s="51"/>
      <c r="CN29" s="51"/>
      <c r="CO29" s="51"/>
      <c r="CP29" s="50"/>
      <c r="CQ29" s="50"/>
      <c r="CR29" s="125"/>
      <c r="CS29" s="5"/>
      <c r="CT29" s="149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149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149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114"/>
      <c r="GF29" s="160"/>
      <c r="GG29" s="5"/>
    </row>
    <row r="30" spans="1:189" ht="15" x14ac:dyDescent="0.2">
      <c r="A30" s="4" t="s">
        <v>15</v>
      </c>
      <c r="B30" s="131"/>
      <c r="C30" s="8">
        <v>1</v>
      </c>
      <c r="D30" s="97"/>
      <c r="E30" s="75" t="s">
        <v>219</v>
      </c>
      <c r="F30" s="93" t="s">
        <v>104</v>
      </c>
      <c r="G30" s="5" t="s">
        <v>191</v>
      </c>
      <c r="H30" s="149"/>
      <c r="I30" s="51"/>
      <c r="J30" s="51"/>
      <c r="K30" s="51"/>
      <c r="L30" s="50"/>
      <c r="M30" s="50"/>
      <c r="N30" s="50"/>
      <c r="O30" s="125"/>
      <c r="P30" s="51"/>
      <c r="Q30" s="51"/>
      <c r="R30" s="51"/>
      <c r="S30" s="50"/>
      <c r="T30" s="50"/>
      <c r="U30" s="50"/>
      <c r="V30" s="12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149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149"/>
      <c r="BQ30" s="48" t="s">
        <v>299</v>
      </c>
      <c r="BR30" s="48">
        <v>1311</v>
      </c>
      <c r="BS30" s="48">
        <v>1311</v>
      </c>
      <c r="BT30" s="48">
        <v>1</v>
      </c>
      <c r="BU30" s="212">
        <v>10</v>
      </c>
      <c r="BV30" s="49">
        <f t="shared" si="13"/>
        <v>0.1</v>
      </c>
      <c r="BW30" s="108">
        <f>BV30*AUXILIAR!$B$57</f>
        <v>2000000</v>
      </c>
      <c r="BX30" s="48" t="s">
        <v>299</v>
      </c>
      <c r="BY30" s="48">
        <v>1311</v>
      </c>
      <c r="BZ30" s="48">
        <v>1311</v>
      </c>
      <c r="CA30" s="48">
        <v>1</v>
      </c>
      <c r="CB30" s="212">
        <v>90</v>
      </c>
      <c r="CC30" s="49">
        <f t="shared" si="14"/>
        <v>0.9</v>
      </c>
      <c r="CD30" s="108">
        <f>CC30*AUXILIAR!$B$57</f>
        <v>18000000</v>
      </c>
      <c r="CE30" s="48" t="s">
        <v>299</v>
      </c>
      <c r="CF30" s="48">
        <v>1311</v>
      </c>
      <c r="CG30" s="48">
        <v>1311</v>
      </c>
      <c r="CH30" s="48">
        <v>1</v>
      </c>
      <c r="CI30" s="212">
        <v>10</v>
      </c>
      <c r="CJ30" s="49">
        <f t="shared" ref="CJ30:CJ35" si="17">CH30*CI30/100</f>
        <v>0.1</v>
      </c>
      <c r="CK30" s="108">
        <f>CJ30*AUXILIAR!$B$57</f>
        <v>2000000</v>
      </c>
      <c r="CL30" s="51"/>
      <c r="CM30" s="51"/>
      <c r="CN30" s="51"/>
      <c r="CO30" s="51"/>
      <c r="CP30" s="50"/>
      <c r="CQ30" s="50"/>
      <c r="CR30" s="125"/>
      <c r="CS30" s="5"/>
      <c r="CT30" s="149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149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149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114"/>
      <c r="GF30" s="160"/>
      <c r="GG30" s="5"/>
    </row>
    <row r="31" spans="1:189" ht="15" x14ac:dyDescent="0.2">
      <c r="A31" s="4" t="s">
        <v>15</v>
      </c>
      <c r="B31" s="131"/>
      <c r="C31" s="8">
        <v>1</v>
      </c>
      <c r="D31" s="97"/>
      <c r="E31" s="75" t="s">
        <v>219</v>
      </c>
      <c r="F31" s="93" t="s">
        <v>104</v>
      </c>
      <c r="G31" s="5" t="s">
        <v>191</v>
      </c>
      <c r="H31" s="149"/>
      <c r="I31" s="51"/>
      <c r="J31" s="51"/>
      <c r="K31" s="51"/>
      <c r="L31" s="50"/>
      <c r="M31" s="50"/>
      <c r="N31" s="50"/>
      <c r="O31" s="125"/>
      <c r="P31" s="51"/>
      <c r="Q31" s="51"/>
      <c r="R31" s="51"/>
      <c r="S31" s="51"/>
      <c r="T31" s="51"/>
      <c r="U31" s="51"/>
      <c r="V31" s="51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149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149"/>
      <c r="BQ31" s="48" t="s">
        <v>300</v>
      </c>
      <c r="BR31" s="48">
        <v>1338</v>
      </c>
      <c r="BS31" s="48">
        <v>1338</v>
      </c>
      <c r="BT31" s="48">
        <v>1</v>
      </c>
      <c r="BU31" s="212">
        <v>20</v>
      </c>
      <c r="BV31" s="49">
        <f t="shared" si="13"/>
        <v>0.2</v>
      </c>
      <c r="BW31" s="108">
        <f>BV31*AUXILIAR!$B$61</f>
        <v>4000000</v>
      </c>
      <c r="BX31" s="48" t="s">
        <v>300</v>
      </c>
      <c r="BY31" s="48">
        <v>1338</v>
      </c>
      <c r="BZ31" s="48">
        <v>1338</v>
      </c>
      <c r="CA31" s="48">
        <v>1</v>
      </c>
      <c r="CB31" s="212">
        <v>80</v>
      </c>
      <c r="CC31" s="49">
        <f t="shared" si="14"/>
        <v>0.8</v>
      </c>
      <c r="CD31" s="108">
        <f>CC31*AUXILIAR!$B$61</f>
        <v>16000000</v>
      </c>
      <c r="CE31" s="48" t="s">
        <v>300</v>
      </c>
      <c r="CF31" s="48">
        <v>1338</v>
      </c>
      <c r="CG31" s="48">
        <v>1338</v>
      </c>
      <c r="CH31" s="48">
        <v>1</v>
      </c>
      <c r="CI31" s="212">
        <v>20</v>
      </c>
      <c r="CJ31" s="49">
        <f t="shared" si="17"/>
        <v>0.2</v>
      </c>
      <c r="CK31" s="108">
        <f>CJ31*AUXILIAR!$B$61</f>
        <v>4000000</v>
      </c>
      <c r="CL31" s="51"/>
      <c r="CM31" s="51"/>
      <c r="CN31" s="51"/>
      <c r="CO31" s="51"/>
      <c r="CP31" s="50"/>
      <c r="CQ31" s="50"/>
      <c r="CR31" s="125"/>
      <c r="CS31" s="5"/>
      <c r="CT31" s="149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149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149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114"/>
      <c r="GF31" s="160"/>
      <c r="GG31" s="5"/>
    </row>
    <row r="32" spans="1:189" ht="15" x14ac:dyDescent="0.2">
      <c r="A32" s="4" t="s">
        <v>15</v>
      </c>
      <c r="B32" s="131"/>
      <c r="C32" s="8">
        <v>1</v>
      </c>
      <c r="D32" s="97"/>
      <c r="E32" s="75" t="s">
        <v>219</v>
      </c>
      <c r="F32" s="93" t="s">
        <v>104</v>
      </c>
      <c r="G32" s="5" t="s">
        <v>191</v>
      </c>
      <c r="H32" s="149"/>
      <c r="I32" s="51"/>
      <c r="J32" s="51"/>
      <c r="K32" s="51"/>
      <c r="L32" s="50"/>
      <c r="M32" s="50"/>
      <c r="N32" s="50"/>
      <c r="O32" s="12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149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149"/>
      <c r="BQ32" s="48" t="s">
        <v>301</v>
      </c>
      <c r="BR32" s="48">
        <v>1348</v>
      </c>
      <c r="BS32" s="48">
        <v>1348</v>
      </c>
      <c r="BT32" s="48">
        <v>1</v>
      </c>
      <c r="BU32" s="212">
        <v>70</v>
      </c>
      <c r="BV32" s="49">
        <f t="shared" si="13"/>
        <v>0.7</v>
      </c>
      <c r="BW32" s="108">
        <f>BV32*AUXILIAR!$B$61</f>
        <v>14000000</v>
      </c>
      <c r="BX32" s="48" t="s">
        <v>301</v>
      </c>
      <c r="BY32" s="48">
        <v>1348</v>
      </c>
      <c r="BZ32" s="48">
        <v>1348</v>
      </c>
      <c r="CA32" s="48">
        <v>1</v>
      </c>
      <c r="CB32" s="212">
        <v>30</v>
      </c>
      <c r="CC32" s="49">
        <f t="shared" si="14"/>
        <v>0.3</v>
      </c>
      <c r="CD32" s="108">
        <f>CC32*AUXILIAR!$B$61</f>
        <v>6000000</v>
      </c>
      <c r="CE32" s="48" t="s">
        <v>301</v>
      </c>
      <c r="CF32" s="48">
        <v>1348</v>
      </c>
      <c r="CG32" s="48">
        <v>1348</v>
      </c>
      <c r="CH32" s="48">
        <v>1</v>
      </c>
      <c r="CI32" s="212">
        <v>70</v>
      </c>
      <c r="CJ32" s="49">
        <f t="shared" si="17"/>
        <v>0.7</v>
      </c>
      <c r="CK32" s="108">
        <f>CJ32*AUXILIAR!$B$61</f>
        <v>14000000</v>
      </c>
      <c r="CL32" s="51"/>
      <c r="CM32" s="51"/>
      <c r="CN32" s="51"/>
      <c r="CO32" s="51"/>
      <c r="CP32" s="50"/>
      <c r="CQ32" s="50"/>
      <c r="CR32" s="125"/>
      <c r="CS32" s="5"/>
      <c r="CT32" s="149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149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149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114"/>
      <c r="GF32" s="160"/>
      <c r="GG32" s="5"/>
    </row>
    <row r="33" spans="1:189" ht="15" x14ac:dyDescent="0.2">
      <c r="A33" s="4" t="s">
        <v>15</v>
      </c>
      <c r="B33" s="131"/>
      <c r="C33" s="8">
        <v>1</v>
      </c>
      <c r="D33" s="97"/>
      <c r="E33" s="75" t="s">
        <v>219</v>
      </c>
      <c r="F33" s="93" t="s">
        <v>104</v>
      </c>
      <c r="G33" s="5" t="s">
        <v>191</v>
      </c>
      <c r="H33" s="149"/>
      <c r="I33" s="51"/>
      <c r="J33" s="51"/>
      <c r="K33" s="51"/>
      <c r="L33" s="50"/>
      <c r="M33" s="50"/>
      <c r="N33" s="50"/>
      <c r="O33" s="12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149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149"/>
      <c r="BQ33" s="48" t="s">
        <v>320</v>
      </c>
      <c r="BR33" s="48">
        <v>1355</v>
      </c>
      <c r="BS33" s="48">
        <v>1355</v>
      </c>
      <c r="BT33" s="48">
        <v>1</v>
      </c>
      <c r="BU33" s="212">
        <v>20</v>
      </c>
      <c r="BV33" s="49">
        <f t="shared" si="13"/>
        <v>0.2</v>
      </c>
      <c r="BW33" s="108">
        <f>BV33*AUXILIAR!$B$61</f>
        <v>4000000</v>
      </c>
      <c r="BX33" s="48" t="s">
        <v>320</v>
      </c>
      <c r="BY33" s="48">
        <v>1355</v>
      </c>
      <c r="BZ33" s="48">
        <v>1355</v>
      </c>
      <c r="CA33" s="48">
        <v>1</v>
      </c>
      <c r="CB33" s="212">
        <v>60</v>
      </c>
      <c r="CC33" s="49">
        <f t="shared" si="14"/>
        <v>0.6</v>
      </c>
      <c r="CD33" s="108">
        <f>CC33*AUXILIAR!$B$61</f>
        <v>12000000</v>
      </c>
      <c r="CE33" s="48" t="s">
        <v>320</v>
      </c>
      <c r="CF33" s="48">
        <v>1355</v>
      </c>
      <c r="CG33" s="48">
        <v>1355</v>
      </c>
      <c r="CH33" s="48">
        <v>1</v>
      </c>
      <c r="CI33" s="212">
        <v>40</v>
      </c>
      <c r="CJ33" s="49">
        <f t="shared" si="17"/>
        <v>0.4</v>
      </c>
      <c r="CK33" s="108">
        <f>CJ33*AUXILIAR!$B$61</f>
        <v>8000000</v>
      </c>
      <c r="CL33" s="51"/>
      <c r="CM33" s="51"/>
      <c r="CN33" s="51"/>
      <c r="CO33" s="51"/>
      <c r="CP33" s="50"/>
      <c r="CQ33" s="50"/>
      <c r="CR33" s="125"/>
      <c r="CS33" s="5"/>
      <c r="CT33" s="149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149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149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114"/>
      <c r="GF33" s="160"/>
      <c r="GG33" s="5"/>
    </row>
    <row r="34" spans="1:189" ht="15" x14ac:dyDescent="0.2">
      <c r="A34" s="4" t="s">
        <v>15</v>
      </c>
      <c r="B34" s="131"/>
      <c r="C34" s="8">
        <v>1</v>
      </c>
      <c r="D34" s="97"/>
      <c r="E34" s="75" t="s">
        <v>219</v>
      </c>
      <c r="F34" s="93" t="s">
        <v>104</v>
      </c>
      <c r="G34" s="5" t="s">
        <v>191</v>
      </c>
      <c r="H34" s="149"/>
      <c r="I34" s="51"/>
      <c r="J34" s="51"/>
      <c r="K34" s="51"/>
      <c r="L34" s="50"/>
      <c r="M34" s="50"/>
      <c r="N34" s="92"/>
      <c r="O34" s="124"/>
      <c r="P34" s="5"/>
      <c r="Q34" s="5"/>
      <c r="R34" s="5"/>
      <c r="S34" s="5"/>
      <c r="T34" s="5"/>
      <c r="U34" s="98"/>
      <c r="V34" s="98"/>
      <c r="W34" s="5"/>
      <c r="X34" s="5"/>
      <c r="Y34" s="5"/>
      <c r="Z34" s="5"/>
      <c r="AA34" s="5"/>
      <c r="AB34" s="98"/>
      <c r="AC34" s="98"/>
      <c r="AD34" s="5"/>
      <c r="AE34" s="5"/>
      <c r="AF34" s="5"/>
      <c r="AG34" s="5"/>
      <c r="AH34" s="5"/>
      <c r="AI34" s="98"/>
      <c r="AJ34" s="98"/>
      <c r="AK34" s="5"/>
      <c r="AL34" s="149"/>
      <c r="AM34" s="5"/>
      <c r="AN34" s="5"/>
      <c r="AO34" s="5"/>
      <c r="AP34" s="5"/>
      <c r="AQ34" s="5"/>
      <c r="AR34" s="98"/>
      <c r="AS34" s="98"/>
      <c r="AT34" s="5"/>
      <c r="AU34" s="5"/>
      <c r="AV34" s="5"/>
      <c r="AW34" s="5"/>
      <c r="AX34" s="5"/>
      <c r="AY34" s="98"/>
      <c r="AZ34" s="98"/>
      <c r="BA34" s="5"/>
      <c r="BB34" s="5"/>
      <c r="BC34" s="5"/>
      <c r="BD34" s="5"/>
      <c r="BE34" s="5"/>
      <c r="BF34" s="98"/>
      <c r="BG34" s="98"/>
      <c r="BH34" s="5"/>
      <c r="BI34" s="5"/>
      <c r="BJ34" s="5"/>
      <c r="BK34" s="5"/>
      <c r="BL34" s="5"/>
      <c r="BM34" s="98"/>
      <c r="BN34" s="98"/>
      <c r="BO34" s="5"/>
      <c r="BP34" s="149"/>
      <c r="BQ34" s="48" t="s">
        <v>321</v>
      </c>
      <c r="BR34" s="48">
        <v>1358</v>
      </c>
      <c r="BS34" s="48">
        <v>1358</v>
      </c>
      <c r="BT34" s="48">
        <v>1</v>
      </c>
      <c r="BU34" s="212">
        <v>30</v>
      </c>
      <c r="BV34" s="49">
        <f t="shared" si="13"/>
        <v>0.3</v>
      </c>
      <c r="BW34" s="108">
        <f>BV34*AUXILIAR!$B$57</f>
        <v>6000000</v>
      </c>
      <c r="BX34" s="48" t="s">
        <v>321</v>
      </c>
      <c r="BY34" s="48">
        <v>1358</v>
      </c>
      <c r="BZ34" s="48">
        <v>1358</v>
      </c>
      <c r="CA34" s="48">
        <v>1</v>
      </c>
      <c r="CB34" s="212">
        <v>70</v>
      </c>
      <c r="CC34" s="49">
        <f t="shared" si="14"/>
        <v>0.7</v>
      </c>
      <c r="CD34" s="108">
        <f>CC34*AUXILIAR!$B$57</f>
        <v>14000000</v>
      </c>
      <c r="CE34" s="48" t="s">
        <v>321</v>
      </c>
      <c r="CF34" s="48">
        <v>1358</v>
      </c>
      <c r="CG34" s="48">
        <v>1358</v>
      </c>
      <c r="CH34" s="48">
        <v>1</v>
      </c>
      <c r="CI34" s="212">
        <v>30</v>
      </c>
      <c r="CJ34" s="49">
        <f t="shared" si="17"/>
        <v>0.3</v>
      </c>
      <c r="CK34" s="108">
        <f>CJ34*AUXILIAR!$B$57</f>
        <v>6000000</v>
      </c>
      <c r="CL34" s="51"/>
      <c r="CM34" s="51"/>
      <c r="CN34" s="51"/>
      <c r="CO34" s="51"/>
      <c r="CP34" s="50"/>
      <c r="CQ34" s="50"/>
      <c r="CR34" s="125"/>
      <c r="CS34" s="5"/>
      <c r="CT34" s="149"/>
      <c r="CU34" s="5"/>
      <c r="CV34" s="5"/>
      <c r="CW34" s="5"/>
      <c r="CX34" s="5"/>
      <c r="CY34" s="5"/>
      <c r="CZ34" s="98"/>
      <c r="DA34" s="98"/>
      <c r="DB34" s="5"/>
      <c r="DC34" s="5"/>
      <c r="DD34" s="5"/>
      <c r="DE34" s="5"/>
      <c r="DF34" s="5"/>
      <c r="DG34" s="98"/>
      <c r="DH34" s="98"/>
      <c r="DI34" s="5"/>
      <c r="DJ34" s="5"/>
      <c r="DK34" s="5"/>
      <c r="DL34" s="5"/>
      <c r="DM34" s="5"/>
      <c r="DN34" s="98"/>
      <c r="DO34" s="98"/>
      <c r="DP34" s="5"/>
      <c r="DQ34" s="5"/>
      <c r="DR34" s="5"/>
      <c r="DS34" s="5"/>
      <c r="DT34" s="5"/>
      <c r="DU34" s="98"/>
      <c r="DV34" s="98"/>
      <c r="DW34" s="5"/>
      <c r="DX34" s="149"/>
      <c r="DY34" s="5"/>
      <c r="DZ34" s="5"/>
      <c r="EA34" s="5"/>
      <c r="EB34" s="5"/>
      <c r="EC34" s="5"/>
      <c r="ED34" s="98"/>
      <c r="EE34" s="98"/>
      <c r="EF34" s="5"/>
      <c r="EG34" s="5"/>
      <c r="EH34" s="5"/>
      <c r="EI34" s="5"/>
      <c r="EJ34" s="5"/>
      <c r="EK34" s="98"/>
      <c r="EL34" s="98"/>
      <c r="EM34" s="5"/>
      <c r="EN34" s="5"/>
      <c r="EO34" s="5"/>
      <c r="EP34" s="5"/>
      <c r="EQ34" s="5"/>
      <c r="ER34" s="98"/>
      <c r="ES34" s="98"/>
      <c r="ET34" s="5"/>
      <c r="EU34" s="5"/>
      <c r="EV34" s="5"/>
      <c r="EW34" s="5"/>
      <c r="EX34" s="5"/>
      <c r="EY34" s="98"/>
      <c r="EZ34" s="98"/>
      <c r="FA34" s="5"/>
      <c r="FB34" s="149"/>
      <c r="FC34" s="5"/>
      <c r="FD34" s="5"/>
      <c r="FE34" s="5"/>
      <c r="FF34" s="5"/>
      <c r="FG34" s="5"/>
      <c r="FH34" s="98"/>
      <c r="FI34" s="98"/>
      <c r="FJ34" s="5"/>
      <c r="FK34" s="5"/>
      <c r="FL34" s="5"/>
      <c r="FM34" s="5"/>
      <c r="FN34" s="5"/>
      <c r="FO34" s="98"/>
      <c r="FP34" s="98"/>
      <c r="FQ34" s="5"/>
      <c r="FR34" s="5"/>
      <c r="FS34" s="5"/>
      <c r="FT34" s="5"/>
      <c r="FU34" s="5"/>
      <c r="FV34" s="98"/>
      <c r="FW34" s="98"/>
      <c r="FX34" s="5"/>
      <c r="FY34" s="5"/>
      <c r="FZ34" s="5"/>
      <c r="GA34" s="5"/>
      <c r="GB34" s="5"/>
      <c r="GC34" s="98"/>
      <c r="GD34" s="98"/>
      <c r="GE34" s="114"/>
      <c r="GF34" s="160"/>
      <c r="GG34" s="5"/>
    </row>
    <row r="35" spans="1:189" ht="15" x14ac:dyDescent="0.2">
      <c r="A35" s="4" t="s">
        <v>15</v>
      </c>
      <c r="B35" s="131"/>
      <c r="C35" s="8">
        <v>1</v>
      </c>
      <c r="D35" s="97"/>
      <c r="E35" s="75" t="s">
        <v>219</v>
      </c>
      <c r="F35" s="93" t="s">
        <v>104</v>
      </c>
      <c r="G35" s="5" t="s">
        <v>191</v>
      </c>
      <c r="H35" s="149"/>
      <c r="I35" s="51"/>
      <c r="J35" s="51"/>
      <c r="K35" s="51"/>
      <c r="L35" s="50"/>
      <c r="M35" s="50"/>
      <c r="N35" s="92"/>
      <c r="O35" s="124"/>
      <c r="P35" s="5"/>
      <c r="Q35" s="5"/>
      <c r="R35" s="5"/>
      <c r="S35" s="5"/>
      <c r="T35" s="5"/>
      <c r="U35" s="98"/>
      <c r="V35" s="98"/>
      <c r="W35" s="5"/>
      <c r="X35" s="5"/>
      <c r="Y35" s="5"/>
      <c r="Z35" s="5"/>
      <c r="AA35" s="5"/>
      <c r="AB35" s="98"/>
      <c r="AC35" s="98"/>
      <c r="AD35" s="5"/>
      <c r="AE35" s="5"/>
      <c r="AF35" s="5"/>
      <c r="AG35" s="5"/>
      <c r="AH35" s="5"/>
      <c r="AI35" s="98"/>
      <c r="AJ35" s="98"/>
      <c r="AK35" s="5"/>
      <c r="AL35" s="149"/>
      <c r="AM35" s="5"/>
      <c r="AN35" s="5"/>
      <c r="AO35" s="5"/>
      <c r="AP35" s="5"/>
      <c r="AQ35" s="5"/>
      <c r="AR35" s="98"/>
      <c r="AS35" s="98"/>
      <c r="AT35" s="5"/>
      <c r="AU35" s="5"/>
      <c r="AV35" s="5"/>
      <c r="AW35" s="5"/>
      <c r="AX35" s="5"/>
      <c r="AY35" s="98"/>
      <c r="AZ35" s="98"/>
      <c r="BA35" s="5"/>
      <c r="BB35" s="5"/>
      <c r="BC35" s="5"/>
      <c r="BD35" s="5"/>
      <c r="BE35" s="5"/>
      <c r="BF35" s="98"/>
      <c r="BG35" s="98"/>
      <c r="BH35" s="5"/>
      <c r="BI35" s="5"/>
      <c r="BJ35" s="5"/>
      <c r="BK35" s="5"/>
      <c r="BL35" s="5"/>
      <c r="BM35" s="98"/>
      <c r="BN35" s="98"/>
      <c r="BO35" s="5"/>
      <c r="BP35" s="149"/>
      <c r="BQ35" s="48" t="s">
        <v>322</v>
      </c>
      <c r="BR35" s="48">
        <v>1365</v>
      </c>
      <c r="BS35" s="48">
        <v>1365</v>
      </c>
      <c r="BT35" s="48">
        <v>1</v>
      </c>
      <c r="BU35" s="212">
        <v>30</v>
      </c>
      <c r="BV35" s="49">
        <f t="shared" si="13"/>
        <v>0.3</v>
      </c>
      <c r="BW35" s="108">
        <f>BV35*AUXILIAR!$B$57</f>
        <v>6000000</v>
      </c>
      <c r="BX35" s="48" t="s">
        <v>322</v>
      </c>
      <c r="BY35" s="48">
        <v>1365</v>
      </c>
      <c r="BZ35" s="48">
        <v>1365</v>
      </c>
      <c r="CA35" s="48">
        <v>1</v>
      </c>
      <c r="CB35" s="212">
        <v>70</v>
      </c>
      <c r="CC35" s="49">
        <f t="shared" si="14"/>
        <v>0.7</v>
      </c>
      <c r="CD35" s="108">
        <f>CC35*AUXILIAR!$B$57</f>
        <v>14000000</v>
      </c>
      <c r="CE35" s="48" t="s">
        <v>322</v>
      </c>
      <c r="CF35" s="48">
        <v>1365</v>
      </c>
      <c r="CG35" s="48">
        <v>1365</v>
      </c>
      <c r="CH35" s="48">
        <v>1</v>
      </c>
      <c r="CI35" s="212">
        <v>30</v>
      </c>
      <c r="CJ35" s="49">
        <f t="shared" si="17"/>
        <v>0.3</v>
      </c>
      <c r="CK35" s="108">
        <f>CJ35*AUXILIAR!$B$57</f>
        <v>6000000</v>
      </c>
      <c r="CL35" s="51"/>
      <c r="CM35" s="51"/>
      <c r="CN35" s="51"/>
      <c r="CO35" s="51"/>
      <c r="CP35" s="50"/>
      <c r="CQ35" s="50"/>
      <c r="CR35" s="125"/>
      <c r="CS35" s="5"/>
      <c r="CT35" s="149"/>
      <c r="CU35" s="5"/>
      <c r="CV35" s="5"/>
      <c r="CW35" s="5"/>
      <c r="CX35" s="5"/>
      <c r="CY35" s="5"/>
      <c r="CZ35" s="98"/>
      <c r="DA35" s="98"/>
      <c r="DB35" s="5"/>
      <c r="DC35" s="5"/>
      <c r="DD35" s="5"/>
      <c r="DE35" s="5"/>
      <c r="DF35" s="5"/>
      <c r="DG35" s="98"/>
      <c r="DH35" s="98"/>
      <c r="DI35" s="5"/>
      <c r="DJ35" s="5"/>
      <c r="DK35" s="5"/>
      <c r="DL35" s="5"/>
      <c r="DM35" s="5"/>
      <c r="DN35" s="98"/>
      <c r="DO35" s="98"/>
      <c r="DP35" s="5"/>
      <c r="DQ35" s="5"/>
      <c r="DR35" s="5"/>
      <c r="DS35" s="5"/>
      <c r="DT35" s="5"/>
      <c r="DU35" s="98"/>
      <c r="DV35" s="98"/>
      <c r="DW35" s="5"/>
      <c r="DX35" s="149"/>
      <c r="DY35" s="5"/>
      <c r="DZ35" s="5"/>
      <c r="EA35" s="5"/>
      <c r="EB35" s="5"/>
      <c r="EC35" s="5"/>
      <c r="ED35" s="98"/>
      <c r="EE35" s="98"/>
      <c r="EF35" s="5"/>
      <c r="EG35" s="5"/>
      <c r="EH35" s="5"/>
      <c r="EI35" s="5"/>
      <c r="EJ35" s="5"/>
      <c r="EK35" s="98"/>
      <c r="EL35" s="98"/>
      <c r="EM35" s="5"/>
      <c r="EN35" s="5"/>
      <c r="EO35" s="5"/>
      <c r="EP35" s="5"/>
      <c r="EQ35" s="5"/>
      <c r="ER35" s="98"/>
      <c r="ES35" s="98"/>
      <c r="ET35" s="5"/>
      <c r="EU35" s="5"/>
      <c r="EV35" s="5"/>
      <c r="EW35" s="5"/>
      <c r="EX35" s="5"/>
      <c r="EY35" s="98"/>
      <c r="EZ35" s="98"/>
      <c r="FA35" s="5"/>
      <c r="FB35" s="149"/>
      <c r="FC35" s="5"/>
      <c r="FD35" s="5"/>
      <c r="FE35" s="5"/>
      <c r="FF35" s="5"/>
      <c r="FG35" s="5"/>
      <c r="FH35" s="98"/>
      <c r="FI35" s="98"/>
      <c r="FJ35" s="5"/>
      <c r="FK35" s="5"/>
      <c r="FL35" s="5"/>
      <c r="FM35" s="5"/>
      <c r="FN35" s="5"/>
      <c r="FO35" s="98"/>
      <c r="FP35" s="98"/>
      <c r="FQ35" s="5"/>
      <c r="FR35" s="5"/>
      <c r="FS35" s="5"/>
      <c r="FT35" s="5"/>
      <c r="FU35" s="5"/>
      <c r="FV35" s="98"/>
      <c r="FW35" s="98"/>
      <c r="FX35" s="5"/>
      <c r="FY35" s="5"/>
      <c r="FZ35" s="5"/>
      <c r="GA35" s="5"/>
      <c r="GB35" s="5"/>
      <c r="GC35" s="98"/>
      <c r="GD35" s="98"/>
      <c r="GE35" s="114"/>
      <c r="GF35" s="160"/>
      <c r="GG35" s="5"/>
    </row>
    <row r="36" spans="1:189" ht="15" x14ac:dyDescent="0.2">
      <c r="A36" s="54" t="s">
        <v>15</v>
      </c>
      <c r="B36" s="54"/>
      <c r="C36" s="55"/>
      <c r="D36" s="96"/>
      <c r="E36" s="122" t="s">
        <v>280</v>
      </c>
      <c r="F36" s="129" t="s">
        <v>104</v>
      </c>
      <c r="G36" s="129" t="s">
        <v>191</v>
      </c>
      <c r="H36" s="148"/>
      <c r="I36" s="155"/>
      <c r="J36" s="55"/>
      <c r="K36" s="55"/>
      <c r="L36" s="55"/>
      <c r="M36" s="59" t="s">
        <v>113</v>
      </c>
      <c r="N36" s="58">
        <f>SUM(N37:N38)</f>
        <v>0</v>
      </c>
      <c r="O36" s="58">
        <f>SUM(O37:O38)</f>
        <v>0</v>
      </c>
      <c r="P36" s="55"/>
      <c r="Q36" s="55"/>
      <c r="R36" s="55"/>
      <c r="S36" s="55"/>
      <c r="T36" s="59" t="s">
        <v>113</v>
      </c>
      <c r="U36" s="58">
        <f>SUM(U37:U38)</f>
        <v>0</v>
      </c>
      <c r="V36" s="58">
        <f>SUM(V37:V38)</f>
        <v>0</v>
      </c>
      <c r="W36" s="55"/>
      <c r="X36" s="55"/>
      <c r="Y36" s="55"/>
      <c r="Z36" s="55"/>
      <c r="AA36" s="59" t="s">
        <v>113</v>
      </c>
      <c r="AB36" s="58">
        <f>SUM(AB37:AB38)</f>
        <v>0</v>
      </c>
      <c r="AC36" s="58">
        <f>SUM(AC37:AC38)</f>
        <v>0</v>
      </c>
      <c r="AD36" s="55"/>
      <c r="AE36" s="55"/>
      <c r="AF36" s="55"/>
      <c r="AG36" s="55"/>
      <c r="AH36" s="59" t="s">
        <v>113</v>
      </c>
      <c r="AI36" s="58">
        <f>SUM(AI37:AI38)</f>
        <v>0</v>
      </c>
      <c r="AJ36" s="58">
        <f>SUM(AJ37:AJ38)</f>
        <v>0</v>
      </c>
      <c r="AK36" s="55"/>
      <c r="AL36" s="148"/>
      <c r="AM36" s="155"/>
      <c r="AN36" s="55"/>
      <c r="AO36" s="55"/>
      <c r="AP36" s="55"/>
      <c r="AQ36" s="59" t="s">
        <v>113</v>
      </c>
      <c r="AR36" s="58">
        <f>SUM(AR37:AR38)</f>
        <v>0</v>
      </c>
      <c r="AS36" s="58">
        <f>SUM(AS37:AS38)</f>
        <v>0</v>
      </c>
      <c r="AT36" s="55"/>
      <c r="AU36" s="55"/>
      <c r="AV36" s="55"/>
      <c r="AW36" s="55"/>
      <c r="AX36" s="59" t="s">
        <v>113</v>
      </c>
      <c r="AY36" s="58">
        <f>SUM(AY37:AY38)</f>
        <v>0</v>
      </c>
      <c r="AZ36" s="58">
        <f>SUM(AZ37:AZ38)</f>
        <v>0</v>
      </c>
      <c r="BA36" s="55"/>
      <c r="BB36" s="55"/>
      <c r="BC36" s="55"/>
      <c r="BD36" s="55"/>
      <c r="BE36" s="59" t="s">
        <v>113</v>
      </c>
      <c r="BF36" s="58">
        <f>SUM(BF37:BF38)</f>
        <v>0</v>
      </c>
      <c r="BG36" s="58">
        <f>SUM(BG37:BG38)</f>
        <v>0</v>
      </c>
      <c r="BH36" s="55"/>
      <c r="BI36" s="55"/>
      <c r="BJ36" s="55"/>
      <c r="BK36" s="55"/>
      <c r="BL36" s="59" t="s">
        <v>113</v>
      </c>
      <c r="BM36" s="58">
        <f>SUM(BM37:BM38)</f>
        <v>0</v>
      </c>
      <c r="BN36" s="58">
        <f>SUM(BN37:BN38)</f>
        <v>0</v>
      </c>
      <c r="BO36" s="55"/>
      <c r="BP36" s="148"/>
      <c r="BQ36" s="155"/>
      <c r="BR36" s="55"/>
      <c r="BS36" s="55"/>
      <c r="BT36" s="55"/>
      <c r="BU36" s="59" t="s">
        <v>113</v>
      </c>
      <c r="BV36" s="58">
        <f>SUM(BV37:BV38)</f>
        <v>0</v>
      </c>
      <c r="BW36" s="58">
        <f>SUM(BW37:BW38)</f>
        <v>0</v>
      </c>
      <c r="BX36" s="55"/>
      <c r="BY36" s="55"/>
      <c r="BZ36" s="55"/>
      <c r="CA36" s="55"/>
      <c r="CB36" s="59" t="s">
        <v>113</v>
      </c>
      <c r="CC36" s="58">
        <f>SUM(CC37:CC38)</f>
        <v>0</v>
      </c>
      <c r="CD36" s="58">
        <f>SUM(CD37:CD38)</f>
        <v>0</v>
      </c>
      <c r="CE36" s="55"/>
      <c r="CF36" s="55"/>
      <c r="CG36" s="55"/>
      <c r="CH36" s="55"/>
      <c r="CI36" s="59" t="s">
        <v>113</v>
      </c>
      <c r="CJ36" s="58">
        <f>SUM(CJ37:CJ38)</f>
        <v>0</v>
      </c>
      <c r="CK36" s="58">
        <f>SUM(CK37:CK38)</f>
        <v>0</v>
      </c>
      <c r="CL36" s="55"/>
      <c r="CM36" s="55"/>
      <c r="CN36" s="55"/>
      <c r="CO36" s="55"/>
      <c r="CP36" s="59" t="s">
        <v>113</v>
      </c>
      <c r="CQ36" s="58">
        <f>SUM(CQ37:CQ38)</f>
        <v>0</v>
      </c>
      <c r="CR36" s="58">
        <f>SUM(CR37:CR38)</f>
        <v>0</v>
      </c>
      <c r="CS36" s="55"/>
      <c r="CT36" s="148"/>
      <c r="CU36" s="155"/>
      <c r="CV36" s="55"/>
      <c r="CW36" s="55"/>
      <c r="CX36" s="55"/>
      <c r="CY36" s="59" t="s">
        <v>113</v>
      </c>
      <c r="CZ36" s="58">
        <f>SUM(CZ37:CZ38)</f>
        <v>0</v>
      </c>
      <c r="DA36" s="58">
        <f>SUM(DA37:DA38)</f>
        <v>0</v>
      </c>
      <c r="DB36" s="55"/>
      <c r="DC36" s="55"/>
      <c r="DD36" s="55"/>
      <c r="DE36" s="55"/>
      <c r="DF36" s="59" t="s">
        <v>113</v>
      </c>
      <c r="DG36" s="58">
        <f>SUM(DG37:DG38)</f>
        <v>0</v>
      </c>
      <c r="DH36" s="58">
        <f>SUM(DH37:DH38)</f>
        <v>0</v>
      </c>
      <c r="DI36" s="55"/>
      <c r="DJ36" s="55"/>
      <c r="DK36" s="55"/>
      <c r="DL36" s="55"/>
      <c r="DM36" s="59" t="s">
        <v>113</v>
      </c>
      <c r="DN36" s="58">
        <f>SUM(DN37:DN38)</f>
        <v>0</v>
      </c>
      <c r="DO36" s="58">
        <f>SUM(DO37:DO38)</f>
        <v>0</v>
      </c>
      <c r="DP36" s="55"/>
      <c r="DQ36" s="55"/>
      <c r="DR36" s="55"/>
      <c r="DS36" s="55"/>
      <c r="DT36" s="59" t="s">
        <v>113</v>
      </c>
      <c r="DU36" s="58">
        <f>SUM(DU37:DU38)</f>
        <v>0</v>
      </c>
      <c r="DV36" s="58">
        <f>SUM(DV37:DV38)</f>
        <v>0</v>
      </c>
      <c r="DW36" s="55"/>
      <c r="DX36" s="148"/>
      <c r="DY36" s="155"/>
      <c r="DZ36" s="55"/>
      <c r="EA36" s="55"/>
      <c r="EB36" s="55"/>
      <c r="EC36" s="59" t="s">
        <v>113</v>
      </c>
      <c r="ED36" s="58">
        <f>SUM(ED37:ED38)</f>
        <v>0</v>
      </c>
      <c r="EE36" s="58">
        <f>SUM(EE37:EE38)</f>
        <v>0</v>
      </c>
      <c r="EF36" s="55"/>
      <c r="EG36" s="55"/>
      <c r="EH36" s="55"/>
      <c r="EI36" s="55"/>
      <c r="EJ36" s="59" t="s">
        <v>113</v>
      </c>
      <c r="EK36" s="58">
        <f>SUM(EK37:EK38)</f>
        <v>0</v>
      </c>
      <c r="EL36" s="58">
        <f>SUM(EL37:EL38)</f>
        <v>0</v>
      </c>
      <c r="EM36" s="55"/>
      <c r="EN36" s="55"/>
      <c r="EO36" s="55"/>
      <c r="EP36" s="55"/>
      <c r="EQ36" s="59" t="s">
        <v>113</v>
      </c>
      <c r="ER36" s="58">
        <f>SUM(ER37:ER38)</f>
        <v>0</v>
      </c>
      <c r="ES36" s="58">
        <f>SUM(ES37:ES38)</f>
        <v>0</v>
      </c>
      <c r="ET36" s="55"/>
      <c r="EU36" s="55"/>
      <c r="EV36" s="55"/>
      <c r="EW36" s="55"/>
      <c r="EX36" s="59" t="s">
        <v>113</v>
      </c>
      <c r="EY36" s="58">
        <f>SUM(EY37:EY38)</f>
        <v>0</v>
      </c>
      <c r="EZ36" s="58">
        <f>SUM(EZ37:EZ38)</f>
        <v>0</v>
      </c>
      <c r="FA36" s="55"/>
      <c r="FB36" s="148"/>
      <c r="FC36" s="155"/>
      <c r="FD36" s="55"/>
      <c r="FE36" s="55"/>
      <c r="FF36" s="55"/>
      <c r="FG36" s="59" t="s">
        <v>113</v>
      </c>
      <c r="FH36" s="58">
        <f>SUM(FH37:FH38)</f>
        <v>0</v>
      </c>
      <c r="FI36" s="58">
        <f>SUM(FI37:FI38)</f>
        <v>0</v>
      </c>
      <c r="FJ36" s="55"/>
      <c r="FK36" s="55"/>
      <c r="FL36" s="55"/>
      <c r="FM36" s="55"/>
      <c r="FN36" s="59" t="s">
        <v>113</v>
      </c>
      <c r="FO36" s="58">
        <f>SUM(FO37:FO38)</f>
        <v>0</v>
      </c>
      <c r="FP36" s="58">
        <f>SUM(FP37:FP38)</f>
        <v>0</v>
      </c>
      <c r="FQ36" s="55"/>
      <c r="FR36" s="55"/>
      <c r="FS36" s="55"/>
      <c r="FT36" s="55"/>
      <c r="FU36" s="59" t="s">
        <v>113</v>
      </c>
      <c r="FV36" s="58">
        <f>SUM(FV37:FV38)</f>
        <v>0</v>
      </c>
      <c r="FW36" s="58">
        <f>SUM(FW37:FW38)</f>
        <v>0</v>
      </c>
      <c r="FX36" s="55"/>
      <c r="FY36" s="55"/>
      <c r="FZ36" s="55"/>
      <c r="GA36" s="55"/>
      <c r="GB36" s="59" t="s">
        <v>113</v>
      </c>
      <c r="GC36" s="58">
        <f>SUM(GC37:GC38)</f>
        <v>0</v>
      </c>
      <c r="GD36" s="58">
        <f>SUM(GD37:GD38)</f>
        <v>0</v>
      </c>
      <c r="GE36" s="55"/>
      <c r="GF36" s="148"/>
      <c r="GG36" s="55"/>
    </row>
    <row r="37" spans="1:189" ht="15" x14ac:dyDescent="0.2">
      <c r="A37" s="4" t="s">
        <v>15</v>
      </c>
      <c r="B37" s="131"/>
      <c r="C37" s="8"/>
      <c r="D37" s="97"/>
      <c r="E37" s="75" t="s">
        <v>219</v>
      </c>
      <c r="F37" s="93" t="s">
        <v>104</v>
      </c>
      <c r="G37" s="5" t="s">
        <v>191</v>
      </c>
      <c r="H37" s="149"/>
      <c r="I37" s="51"/>
      <c r="J37" s="51"/>
      <c r="K37" s="51"/>
      <c r="L37" s="50"/>
      <c r="M37" s="50"/>
      <c r="N37" s="92"/>
      <c r="O37" s="124"/>
      <c r="P37" s="5"/>
      <c r="Q37" s="5"/>
      <c r="R37" s="5"/>
      <c r="S37" s="5"/>
      <c r="T37" s="5"/>
      <c r="U37" s="98"/>
      <c r="V37" s="98"/>
      <c r="W37" s="5"/>
      <c r="X37" s="5"/>
      <c r="Y37" s="5"/>
      <c r="Z37" s="5"/>
      <c r="AA37" s="5"/>
      <c r="AB37" s="98"/>
      <c r="AC37" s="98"/>
      <c r="AD37" s="5"/>
      <c r="AE37" s="5"/>
      <c r="AF37" s="5"/>
      <c r="AG37" s="5"/>
      <c r="AH37" s="5"/>
      <c r="AI37" s="98"/>
      <c r="AJ37" s="98"/>
      <c r="AK37" s="5"/>
      <c r="AL37" s="149"/>
      <c r="AM37" s="5"/>
      <c r="AN37" s="5"/>
      <c r="AO37" s="5"/>
      <c r="AP37" s="5"/>
      <c r="AQ37" s="5"/>
      <c r="AR37" s="98"/>
      <c r="AS37" s="98"/>
      <c r="AT37" s="5"/>
      <c r="AU37" s="5"/>
      <c r="AV37" s="5"/>
      <c r="AW37" s="5"/>
      <c r="AX37" s="5"/>
      <c r="AY37" s="98"/>
      <c r="AZ37" s="98"/>
      <c r="BA37" s="5"/>
      <c r="BB37" s="5"/>
      <c r="BC37" s="5"/>
      <c r="BD37" s="5"/>
      <c r="BE37" s="5"/>
      <c r="BF37" s="98"/>
      <c r="BG37" s="98"/>
      <c r="BH37" s="5"/>
      <c r="BI37" s="5"/>
      <c r="BJ37" s="5"/>
      <c r="BK37" s="5"/>
      <c r="BL37" s="5"/>
      <c r="BM37" s="98"/>
      <c r="BN37" s="98"/>
      <c r="BO37" s="5"/>
      <c r="BP37" s="149"/>
      <c r="BQ37" s="5"/>
      <c r="BR37" s="5"/>
      <c r="BS37" s="5"/>
      <c r="BT37" s="5"/>
      <c r="BU37" s="5"/>
      <c r="BV37" s="98"/>
      <c r="BW37" s="98"/>
      <c r="BX37" s="5"/>
      <c r="BY37" s="5"/>
      <c r="BZ37" s="5"/>
      <c r="CA37" s="5"/>
      <c r="CB37" s="5"/>
      <c r="CC37" s="98"/>
      <c r="CD37" s="98"/>
      <c r="CE37" s="5"/>
      <c r="CF37" s="5"/>
      <c r="CG37" s="5"/>
      <c r="CH37" s="5"/>
      <c r="CI37" s="5"/>
      <c r="CJ37" s="98"/>
      <c r="CK37" s="98"/>
      <c r="CL37" s="51"/>
      <c r="CM37" s="51"/>
      <c r="CN37" s="51"/>
      <c r="CO37" s="51"/>
      <c r="CP37" s="50"/>
      <c r="CQ37" s="92"/>
      <c r="CR37" s="124"/>
      <c r="CS37" s="5"/>
      <c r="CT37" s="149"/>
      <c r="CU37" s="5"/>
      <c r="CV37" s="5"/>
      <c r="CW37" s="5"/>
      <c r="CX37" s="5"/>
      <c r="CY37" s="5"/>
      <c r="CZ37" s="98"/>
      <c r="DA37" s="98"/>
      <c r="DB37" s="5"/>
      <c r="DC37" s="5"/>
      <c r="DD37" s="5"/>
      <c r="DE37" s="5"/>
      <c r="DF37" s="5"/>
      <c r="DG37" s="98"/>
      <c r="DH37" s="98"/>
      <c r="DI37" s="5"/>
      <c r="DJ37" s="5"/>
      <c r="DK37" s="5"/>
      <c r="DL37" s="5"/>
      <c r="DM37" s="5"/>
      <c r="DN37" s="98"/>
      <c r="DO37" s="98"/>
      <c r="DP37" s="5"/>
      <c r="DQ37" s="5"/>
      <c r="DR37" s="5"/>
      <c r="DS37" s="5"/>
      <c r="DT37" s="5"/>
      <c r="DU37" s="98"/>
      <c r="DV37" s="98"/>
      <c r="DW37" s="5"/>
      <c r="DX37" s="149"/>
      <c r="DY37" s="5"/>
      <c r="DZ37" s="5"/>
      <c r="EA37" s="5"/>
      <c r="EB37" s="5"/>
      <c r="EC37" s="5"/>
      <c r="ED37" s="98"/>
      <c r="EE37" s="98"/>
      <c r="EF37" s="5"/>
      <c r="EG37" s="5"/>
      <c r="EH37" s="5"/>
      <c r="EI37" s="5"/>
      <c r="EJ37" s="5"/>
      <c r="EK37" s="98"/>
      <c r="EL37" s="98"/>
      <c r="EM37" s="5"/>
      <c r="EN37" s="5"/>
      <c r="EO37" s="5"/>
      <c r="EP37" s="5"/>
      <c r="EQ37" s="5"/>
      <c r="ER37" s="98"/>
      <c r="ES37" s="98"/>
      <c r="ET37" s="5"/>
      <c r="EU37" s="5"/>
      <c r="EV37" s="5"/>
      <c r="EW37" s="5"/>
      <c r="EX37" s="5"/>
      <c r="EY37" s="98"/>
      <c r="EZ37" s="98"/>
      <c r="FA37" s="5"/>
      <c r="FB37" s="149"/>
      <c r="FC37" s="157"/>
      <c r="FD37" s="5"/>
      <c r="FE37" s="5"/>
      <c r="FF37" s="5"/>
      <c r="FG37" s="5"/>
      <c r="FH37" s="98"/>
      <c r="FI37" s="98"/>
      <c r="FJ37" s="5"/>
      <c r="FK37" s="5"/>
      <c r="FL37" s="5"/>
      <c r="FM37" s="5"/>
      <c r="FN37" s="5"/>
      <c r="FO37" s="98"/>
      <c r="FP37" s="98"/>
      <c r="FQ37" s="5"/>
      <c r="FR37" s="5"/>
      <c r="FS37" s="5"/>
      <c r="FT37" s="5"/>
      <c r="FU37" s="5"/>
      <c r="FV37" s="98"/>
      <c r="FW37" s="98"/>
      <c r="FX37" s="5"/>
      <c r="FY37" s="5"/>
      <c r="FZ37" s="5"/>
      <c r="GA37" s="5"/>
      <c r="GB37" s="5"/>
      <c r="GC37" s="98"/>
      <c r="GD37" s="98"/>
      <c r="GE37" s="114"/>
      <c r="GF37" s="160"/>
      <c r="GG37" s="5"/>
    </row>
    <row r="38" spans="1:189" ht="15" x14ac:dyDescent="0.2">
      <c r="A38" s="4" t="s">
        <v>15</v>
      </c>
      <c r="B38" s="131"/>
      <c r="C38" s="8"/>
      <c r="D38" s="97"/>
      <c r="E38" s="75" t="s">
        <v>219</v>
      </c>
      <c r="F38" s="93" t="s">
        <v>104</v>
      </c>
      <c r="G38" s="5" t="s">
        <v>191</v>
      </c>
      <c r="H38" s="149"/>
      <c r="I38" s="51"/>
      <c r="J38" s="51"/>
      <c r="K38" s="51"/>
      <c r="L38" s="50"/>
      <c r="M38" s="50"/>
      <c r="N38" s="92"/>
      <c r="O38" s="124"/>
      <c r="P38" s="5"/>
      <c r="Q38" s="5"/>
      <c r="R38" s="5"/>
      <c r="S38" s="5"/>
      <c r="T38" s="5"/>
      <c r="U38" s="98"/>
      <c r="V38" s="98"/>
      <c r="W38" s="5"/>
      <c r="X38" s="5"/>
      <c r="Y38" s="5"/>
      <c r="Z38" s="5"/>
      <c r="AA38" s="5"/>
      <c r="AB38" s="98"/>
      <c r="AC38" s="98"/>
      <c r="AD38" s="5"/>
      <c r="AE38" s="5"/>
      <c r="AF38" s="5"/>
      <c r="AG38" s="5"/>
      <c r="AH38" s="5"/>
      <c r="AI38" s="98"/>
      <c r="AJ38" s="98"/>
      <c r="AK38" s="5"/>
      <c r="AL38" s="149"/>
      <c r="AM38" s="5"/>
      <c r="AN38" s="5"/>
      <c r="AO38" s="5"/>
      <c r="AP38" s="5"/>
      <c r="AQ38" s="5"/>
      <c r="AR38" s="98"/>
      <c r="AS38" s="98"/>
      <c r="AT38" s="5"/>
      <c r="AU38" s="5"/>
      <c r="AV38" s="5"/>
      <c r="AW38" s="5"/>
      <c r="AX38" s="5"/>
      <c r="AY38" s="98"/>
      <c r="AZ38" s="98"/>
      <c r="BA38" s="5"/>
      <c r="BB38" s="5"/>
      <c r="BC38" s="5"/>
      <c r="BD38" s="5"/>
      <c r="BE38" s="5"/>
      <c r="BF38" s="98"/>
      <c r="BG38" s="98"/>
      <c r="BH38" s="5"/>
      <c r="BI38" s="5"/>
      <c r="BJ38" s="5"/>
      <c r="BK38" s="5"/>
      <c r="BL38" s="5"/>
      <c r="BM38" s="98"/>
      <c r="BN38" s="98"/>
      <c r="BO38" s="5"/>
      <c r="BP38" s="149"/>
      <c r="BQ38" s="5"/>
      <c r="BR38" s="5"/>
      <c r="BS38" s="5"/>
      <c r="BT38" s="5"/>
      <c r="BU38" s="5"/>
      <c r="BV38" s="98"/>
      <c r="BW38" s="98"/>
      <c r="BX38" s="5"/>
      <c r="BY38" s="5"/>
      <c r="BZ38" s="5"/>
      <c r="CA38" s="5"/>
      <c r="CB38" s="5"/>
      <c r="CC38" s="98"/>
      <c r="CD38" s="98"/>
      <c r="CE38" s="5"/>
      <c r="CF38" s="5"/>
      <c r="CG38" s="5"/>
      <c r="CH38" s="5"/>
      <c r="CI38" s="5"/>
      <c r="CJ38" s="98"/>
      <c r="CK38" s="98"/>
      <c r="CL38" s="51"/>
      <c r="CM38" s="51"/>
      <c r="CN38" s="51"/>
      <c r="CO38" s="51"/>
      <c r="CP38" s="50"/>
      <c r="CQ38" s="92"/>
      <c r="CR38" s="124"/>
      <c r="CS38" s="5"/>
      <c r="CT38" s="149"/>
      <c r="CU38" s="5"/>
      <c r="CV38" s="5"/>
      <c r="CW38" s="5"/>
      <c r="CX38" s="5"/>
      <c r="CY38" s="5"/>
      <c r="CZ38" s="98"/>
      <c r="DA38" s="98"/>
      <c r="DB38" s="5"/>
      <c r="DC38" s="5"/>
      <c r="DD38" s="5"/>
      <c r="DE38" s="5"/>
      <c r="DF38" s="5"/>
      <c r="DG38" s="98"/>
      <c r="DH38" s="98"/>
      <c r="DI38" s="5"/>
      <c r="DJ38" s="5"/>
      <c r="DK38" s="5"/>
      <c r="DL38" s="5"/>
      <c r="DM38" s="5"/>
      <c r="DN38" s="98"/>
      <c r="DO38" s="98"/>
      <c r="DP38" s="5"/>
      <c r="DQ38" s="5"/>
      <c r="DR38" s="5"/>
      <c r="DS38" s="5"/>
      <c r="DT38" s="5"/>
      <c r="DU38" s="98"/>
      <c r="DV38" s="98"/>
      <c r="DW38" s="5"/>
      <c r="DX38" s="149"/>
      <c r="DY38" s="5"/>
      <c r="DZ38" s="5"/>
      <c r="EA38" s="5"/>
      <c r="EB38" s="5"/>
      <c r="EC38" s="5"/>
      <c r="ED38" s="98"/>
      <c r="EE38" s="98"/>
      <c r="EF38" s="5"/>
      <c r="EG38" s="5"/>
      <c r="EH38" s="5"/>
      <c r="EI38" s="5"/>
      <c r="EJ38" s="5"/>
      <c r="EK38" s="98"/>
      <c r="EL38" s="98"/>
      <c r="EM38" s="5"/>
      <c r="EN38" s="5"/>
      <c r="EO38" s="5"/>
      <c r="EP38" s="5"/>
      <c r="EQ38" s="5"/>
      <c r="ER38" s="98"/>
      <c r="ES38" s="98"/>
      <c r="ET38" s="5"/>
      <c r="EU38" s="5"/>
      <c r="EV38" s="5"/>
      <c r="EW38" s="5"/>
      <c r="EX38" s="5"/>
      <c r="EY38" s="98"/>
      <c r="EZ38" s="98"/>
      <c r="FA38" s="5"/>
      <c r="FB38" s="149"/>
      <c r="FC38" s="157"/>
      <c r="FD38" s="5"/>
      <c r="FE38" s="5"/>
      <c r="FF38" s="5"/>
      <c r="FG38" s="5"/>
      <c r="FH38" s="98"/>
      <c r="FI38" s="98"/>
      <c r="FJ38" s="5"/>
      <c r="FK38" s="5"/>
      <c r="FL38" s="5"/>
      <c r="FM38" s="5"/>
      <c r="FN38" s="5"/>
      <c r="FO38" s="98"/>
      <c r="FP38" s="98"/>
      <c r="FQ38" s="5"/>
      <c r="FR38" s="5"/>
      <c r="FS38" s="5"/>
      <c r="FT38" s="5"/>
      <c r="FU38" s="5"/>
      <c r="FV38" s="98"/>
      <c r="FW38" s="98"/>
      <c r="FX38" s="5"/>
      <c r="FY38" s="5"/>
      <c r="FZ38" s="5"/>
      <c r="GA38" s="5"/>
      <c r="GB38" s="5"/>
      <c r="GC38" s="98"/>
      <c r="GD38" s="98"/>
      <c r="GE38" s="114"/>
      <c r="GF38" s="160"/>
      <c r="GG38" s="5"/>
    </row>
    <row r="39" spans="1:189" ht="15" x14ac:dyDescent="0.2">
      <c r="A39" s="54" t="s">
        <v>15</v>
      </c>
      <c r="B39" s="54"/>
      <c r="C39" s="55"/>
      <c r="D39" s="96"/>
      <c r="E39" s="122" t="s">
        <v>281</v>
      </c>
      <c r="F39" s="129" t="s">
        <v>104</v>
      </c>
      <c r="G39" s="129" t="s">
        <v>191</v>
      </c>
      <c r="H39" s="148"/>
      <c r="I39" s="155"/>
      <c r="J39" s="55"/>
      <c r="K39" s="55"/>
      <c r="L39" s="55"/>
      <c r="M39" s="59" t="s">
        <v>113</v>
      </c>
      <c r="N39" s="58">
        <f>SUM(N40:N41)</f>
        <v>0</v>
      </c>
      <c r="O39" s="58">
        <f>SUM(O40:O41)</f>
        <v>0</v>
      </c>
      <c r="P39" s="55"/>
      <c r="Q39" s="55"/>
      <c r="R39" s="55"/>
      <c r="S39" s="55"/>
      <c r="T39" s="59" t="s">
        <v>113</v>
      </c>
      <c r="U39" s="58">
        <f>SUM(U40:U41)</f>
        <v>0</v>
      </c>
      <c r="V39" s="58">
        <f>SUM(V40:V41)</f>
        <v>0</v>
      </c>
      <c r="W39" s="55"/>
      <c r="X39" s="55"/>
      <c r="Y39" s="55"/>
      <c r="Z39" s="55"/>
      <c r="AA39" s="59" t="s">
        <v>113</v>
      </c>
      <c r="AB39" s="58">
        <f>SUM(AB40:AB41)</f>
        <v>0</v>
      </c>
      <c r="AC39" s="58">
        <f>SUM(AC40:AC41)</f>
        <v>0</v>
      </c>
      <c r="AD39" s="55"/>
      <c r="AE39" s="55"/>
      <c r="AF39" s="55"/>
      <c r="AG39" s="55"/>
      <c r="AH39" s="59" t="s">
        <v>113</v>
      </c>
      <c r="AI39" s="58">
        <f>SUM(AI40:AI41)</f>
        <v>0</v>
      </c>
      <c r="AJ39" s="58">
        <f>SUM(AJ40:AJ41)</f>
        <v>0</v>
      </c>
      <c r="AK39" s="55"/>
      <c r="AL39" s="148"/>
      <c r="AM39" s="155"/>
      <c r="AN39" s="55"/>
      <c r="AO39" s="55"/>
      <c r="AP39" s="55"/>
      <c r="AQ39" s="59" t="s">
        <v>113</v>
      </c>
      <c r="AR39" s="58">
        <f>SUM(AR40:AR41)</f>
        <v>0</v>
      </c>
      <c r="AS39" s="58">
        <f>SUM(AS40:AS41)</f>
        <v>0</v>
      </c>
      <c r="AT39" s="55"/>
      <c r="AU39" s="55"/>
      <c r="AV39" s="55"/>
      <c r="AW39" s="55"/>
      <c r="AX39" s="59" t="s">
        <v>113</v>
      </c>
      <c r="AY39" s="58">
        <f>SUM(AY40:AY41)</f>
        <v>0</v>
      </c>
      <c r="AZ39" s="58">
        <f>SUM(AZ40:AZ41)</f>
        <v>0</v>
      </c>
      <c r="BA39" s="55"/>
      <c r="BB39" s="55"/>
      <c r="BC39" s="55"/>
      <c r="BD39" s="55"/>
      <c r="BE39" s="59" t="s">
        <v>113</v>
      </c>
      <c r="BF39" s="58">
        <f>SUM(BF40:BF41)</f>
        <v>0</v>
      </c>
      <c r="BG39" s="58">
        <f>SUM(BG40:BG41)</f>
        <v>0</v>
      </c>
      <c r="BH39" s="55"/>
      <c r="BI39" s="55"/>
      <c r="BJ39" s="55"/>
      <c r="BK39" s="55"/>
      <c r="BL39" s="59" t="s">
        <v>113</v>
      </c>
      <c r="BM39" s="58">
        <f>SUM(BM40:BM41)</f>
        <v>0</v>
      </c>
      <c r="BN39" s="58">
        <f>SUM(BN40:BN41)</f>
        <v>0</v>
      </c>
      <c r="BO39" s="55"/>
      <c r="BP39" s="148"/>
      <c r="BQ39" s="155"/>
      <c r="BR39" s="55"/>
      <c r="BS39" s="55"/>
      <c r="BT39" s="55"/>
      <c r="BU39" s="59" t="s">
        <v>113</v>
      </c>
      <c r="BV39" s="58">
        <f>SUM(BV40:BV41)</f>
        <v>0</v>
      </c>
      <c r="BW39" s="58">
        <f>SUM(BW40:BW41)</f>
        <v>0</v>
      </c>
      <c r="BX39" s="55"/>
      <c r="BY39" s="55"/>
      <c r="BZ39" s="55"/>
      <c r="CA39" s="55"/>
      <c r="CB39" s="59" t="s">
        <v>113</v>
      </c>
      <c r="CC39" s="58">
        <f>SUM(CC40:CC41)</f>
        <v>0</v>
      </c>
      <c r="CD39" s="58">
        <f>SUM(CD40:CD41)</f>
        <v>0</v>
      </c>
      <c r="CE39" s="55"/>
      <c r="CF39" s="55"/>
      <c r="CG39" s="55"/>
      <c r="CH39" s="55"/>
      <c r="CI39" s="59" t="s">
        <v>113</v>
      </c>
      <c r="CJ39" s="58">
        <f>SUM(CJ40:CJ41)</f>
        <v>0</v>
      </c>
      <c r="CK39" s="58">
        <f>SUM(CK40:CK41)</f>
        <v>0</v>
      </c>
      <c r="CL39" s="55"/>
      <c r="CM39" s="55"/>
      <c r="CN39" s="55"/>
      <c r="CO39" s="55"/>
      <c r="CP39" s="59" t="s">
        <v>113</v>
      </c>
      <c r="CQ39" s="58">
        <f>SUM(CQ40:CQ41)</f>
        <v>0</v>
      </c>
      <c r="CR39" s="58">
        <f>SUM(CR40:CR41)</f>
        <v>0</v>
      </c>
      <c r="CS39" s="55"/>
      <c r="CT39" s="148"/>
      <c r="CU39" s="155"/>
      <c r="CV39" s="55"/>
      <c r="CW39" s="55"/>
      <c r="CX39" s="55"/>
      <c r="CY39" s="59" t="s">
        <v>113</v>
      </c>
      <c r="CZ39" s="58">
        <f>SUM(CZ40:CZ41)</f>
        <v>0</v>
      </c>
      <c r="DA39" s="58">
        <f>SUM(DA40:DA41)</f>
        <v>0</v>
      </c>
      <c r="DB39" s="55"/>
      <c r="DC39" s="55"/>
      <c r="DD39" s="55"/>
      <c r="DE39" s="55"/>
      <c r="DF39" s="59" t="s">
        <v>113</v>
      </c>
      <c r="DG39" s="58">
        <f>SUM(DG40:DG41)</f>
        <v>0</v>
      </c>
      <c r="DH39" s="58">
        <f>SUM(DH40:DH41)</f>
        <v>0</v>
      </c>
      <c r="DI39" s="55"/>
      <c r="DJ39" s="55"/>
      <c r="DK39" s="55"/>
      <c r="DL39" s="55"/>
      <c r="DM39" s="59" t="s">
        <v>113</v>
      </c>
      <c r="DN39" s="58">
        <f>SUM(DN40:DN41)</f>
        <v>0</v>
      </c>
      <c r="DO39" s="58">
        <f>SUM(DO40:DO41)</f>
        <v>0</v>
      </c>
      <c r="DP39" s="55"/>
      <c r="DQ39" s="55"/>
      <c r="DR39" s="55"/>
      <c r="DS39" s="55"/>
      <c r="DT39" s="59" t="s">
        <v>113</v>
      </c>
      <c r="DU39" s="58">
        <f>SUM(DU40:DU41)</f>
        <v>0</v>
      </c>
      <c r="DV39" s="58">
        <f>SUM(DV40:DV41)</f>
        <v>0</v>
      </c>
      <c r="DW39" s="55"/>
      <c r="DX39" s="148"/>
      <c r="DY39" s="155"/>
      <c r="DZ39" s="55"/>
      <c r="EA39" s="55"/>
      <c r="EB39" s="55"/>
      <c r="EC39" s="59" t="s">
        <v>113</v>
      </c>
      <c r="ED39" s="58">
        <f>SUM(ED40:ED41)</f>
        <v>0</v>
      </c>
      <c r="EE39" s="58">
        <f>SUM(EE40:EE41)</f>
        <v>0</v>
      </c>
      <c r="EF39" s="55"/>
      <c r="EG39" s="55"/>
      <c r="EH39" s="55"/>
      <c r="EI39" s="55"/>
      <c r="EJ39" s="59" t="s">
        <v>113</v>
      </c>
      <c r="EK39" s="58">
        <f>SUM(EK40:EK41)</f>
        <v>0</v>
      </c>
      <c r="EL39" s="58">
        <f>SUM(EL40:EL41)</f>
        <v>0</v>
      </c>
      <c r="EM39" s="55"/>
      <c r="EN39" s="55"/>
      <c r="EO39" s="55"/>
      <c r="EP39" s="55"/>
      <c r="EQ39" s="59" t="s">
        <v>113</v>
      </c>
      <c r="ER39" s="58">
        <f>SUM(ER40:ER41)</f>
        <v>0</v>
      </c>
      <c r="ES39" s="58">
        <f>SUM(ES40:ES41)</f>
        <v>0</v>
      </c>
      <c r="ET39" s="55"/>
      <c r="EU39" s="55"/>
      <c r="EV39" s="55"/>
      <c r="EW39" s="55"/>
      <c r="EX39" s="59" t="s">
        <v>113</v>
      </c>
      <c r="EY39" s="58">
        <f>SUM(EY40:EY41)</f>
        <v>0</v>
      </c>
      <c r="EZ39" s="58">
        <f>SUM(EZ40:EZ41)</f>
        <v>0</v>
      </c>
      <c r="FA39" s="55"/>
      <c r="FB39" s="148"/>
      <c r="FC39" s="155"/>
      <c r="FD39" s="55"/>
      <c r="FE39" s="55"/>
      <c r="FF39" s="55"/>
      <c r="FG39" s="59" t="s">
        <v>113</v>
      </c>
      <c r="FH39" s="58">
        <f>SUM(FH40:FH41)</f>
        <v>0</v>
      </c>
      <c r="FI39" s="58">
        <f>SUM(FI40:FI41)</f>
        <v>0</v>
      </c>
      <c r="FJ39" s="55"/>
      <c r="FK39" s="55"/>
      <c r="FL39" s="55"/>
      <c r="FM39" s="55"/>
      <c r="FN39" s="59" t="s">
        <v>113</v>
      </c>
      <c r="FO39" s="58">
        <f>SUM(FO40:FO41)</f>
        <v>0</v>
      </c>
      <c r="FP39" s="58">
        <f>SUM(FP40:FP41)</f>
        <v>0</v>
      </c>
      <c r="FQ39" s="55"/>
      <c r="FR39" s="55"/>
      <c r="FS39" s="55"/>
      <c r="FT39" s="55"/>
      <c r="FU39" s="59" t="s">
        <v>113</v>
      </c>
      <c r="FV39" s="58">
        <f>SUM(FV40:FV41)</f>
        <v>0</v>
      </c>
      <c r="FW39" s="58">
        <f>SUM(FW40:FW41)</f>
        <v>0</v>
      </c>
      <c r="FX39" s="55"/>
      <c r="FY39" s="55"/>
      <c r="FZ39" s="55"/>
      <c r="GA39" s="55"/>
      <c r="GB39" s="59" t="s">
        <v>113</v>
      </c>
      <c r="GC39" s="58">
        <f>SUM(GC40:GC41)</f>
        <v>0</v>
      </c>
      <c r="GD39" s="58">
        <f>SUM(GD40:GD41)</f>
        <v>0</v>
      </c>
      <c r="GE39" s="55"/>
      <c r="GF39" s="148"/>
      <c r="GG39" s="55"/>
    </row>
    <row r="40" spans="1:189" ht="15" x14ac:dyDescent="0.2">
      <c r="A40" s="4" t="s">
        <v>15</v>
      </c>
      <c r="B40" s="131"/>
      <c r="C40" s="8"/>
      <c r="D40" s="97"/>
      <c r="E40" s="75" t="s">
        <v>219</v>
      </c>
      <c r="F40" s="93" t="s">
        <v>104</v>
      </c>
      <c r="G40" s="5" t="s">
        <v>191</v>
      </c>
      <c r="H40" s="149"/>
      <c r="I40" s="187"/>
      <c r="J40" s="51"/>
      <c r="K40" s="51"/>
      <c r="L40" s="50"/>
      <c r="M40" s="50"/>
      <c r="N40" s="92"/>
      <c r="O40" s="124"/>
      <c r="P40" s="5"/>
      <c r="Q40" s="5"/>
      <c r="R40" s="5"/>
      <c r="S40" s="5"/>
      <c r="T40" s="5"/>
      <c r="U40" s="98"/>
      <c r="V40" s="98"/>
      <c r="W40" s="5"/>
      <c r="X40" s="5"/>
      <c r="Y40" s="5"/>
      <c r="Z40" s="5"/>
      <c r="AA40" s="5"/>
      <c r="AB40" s="98"/>
      <c r="AC40" s="98"/>
      <c r="AD40" s="5"/>
      <c r="AE40" s="5"/>
      <c r="AF40" s="5"/>
      <c r="AG40" s="5"/>
      <c r="AH40" s="5"/>
      <c r="AI40" s="98"/>
      <c r="AJ40" s="98"/>
      <c r="AK40" s="5"/>
      <c r="AL40" s="149"/>
      <c r="AM40" s="157"/>
      <c r="AN40" s="5"/>
      <c r="AO40" s="5"/>
      <c r="AP40" s="5"/>
      <c r="AQ40" s="5"/>
      <c r="AR40" s="98"/>
      <c r="AS40" s="98"/>
      <c r="AT40" s="5"/>
      <c r="AU40" s="5"/>
      <c r="AV40" s="5"/>
      <c r="AW40" s="5"/>
      <c r="AX40" s="5"/>
      <c r="AY40" s="98"/>
      <c r="AZ40" s="98"/>
      <c r="BA40" s="5"/>
      <c r="BB40" s="5"/>
      <c r="BC40" s="5"/>
      <c r="BD40" s="5"/>
      <c r="BE40" s="5"/>
      <c r="BF40" s="98"/>
      <c r="BG40" s="98"/>
      <c r="BH40" s="5"/>
      <c r="BI40" s="5"/>
      <c r="BJ40" s="5"/>
      <c r="BK40" s="5"/>
      <c r="BL40" s="5"/>
      <c r="BM40" s="98"/>
      <c r="BN40" s="98"/>
      <c r="BO40" s="5"/>
      <c r="BP40" s="149"/>
      <c r="BQ40" s="157"/>
      <c r="BR40" s="5"/>
      <c r="BS40" s="5"/>
      <c r="BT40" s="5"/>
      <c r="BU40" s="5"/>
      <c r="BV40" s="98"/>
      <c r="BW40" s="98"/>
      <c r="BX40" s="5"/>
      <c r="BY40" s="5"/>
      <c r="BZ40" s="5"/>
      <c r="CA40" s="5"/>
      <c r="CB40" s="5"/>
      <c r="CC40" s="98"/>
      <c r="CD40" s="98"/>
      <c r="CE40" s="5"/>
      <c r="CF40" s="5"/>
      <c r="CG40" s="5"/>
      <c r="CH40" s="5"/>
      <c r="CI40" s="5"/>
      <c r="CJ40" s="98"/>
      <c r="CK40" s="98"/>
      <c r="CL40" s="48"/>
      <c r="CM40" s="48"/>
      <c r="CN40" s="48"/>
      <c r="CO40" s="48"/>
      <c r="CP40" s="49"/>
      <c r="CQ40" s="225"/>
      <c r="CR40" s="123"/>
      <c r="CS40" s="5"/>
      <c r="CT40" s="149"/>
      <c r="CU40" s="157"/>
      <c r="CV40" s="5"/>
      <c r="CW40" s="5"/>
      <c r="CX40" s="5"/>
      <c r="CY40" s="5"/>
      <c r="CZ40" s="98"/>
      <c r="DA40" s="98"/>
      <c r="DB40" s="5"/>
      <c r="DC40" s="5"/>
      <c r="DD40" s="5"/>
      <c r="DE40" s="5"/>
      <c r="DF40" s="5"/>
      <c r="DG40" s="98"/>
      <c r="DH40" s="98"/>
      <c r="DI40" s="5"/>
      <c r="DJ40" s="5"/>
      <c r="DK40" s="5"/>
      <c r="DL40" s="5"/>
      <c r="DM40" s="5"/>
      <c r="DN40" s="98"/>
      <c r="DO40" s="98"/>
      <c r="DP40" s="5"/>
      <c r="DQ40" s="5"/>
      <c r="DR40" s="5"/>
      <c r="DS40" s="5"/>
      <c r="DT40" s="5"/>
      <c r="DU40" s="98"/>
      <c r="DV40" s="98"/>
      <c r="DW40" s="5"/>
      <c r="DX40" s="149"/>
      <c r="DY40" s="157"/>
      <c r="DZ40" s="5"/>
      <c r="EA40" s="5"/>
      <c r="EB40" s="5"/>
      <c r="EC40" s="5"/>
      <c r="ED40" s="98"/>
      <c r="EE40" s="98"/>
      <c r="EF40" s="5"/>
      <c r="EG40" s="5"/>
      <c r="EH40" s="5"/>
      <c r="EI40" s="5"/>
      <c r="EJ40" s="5"/>
      <c r="EK40" s="98"/>
      <c r="EL40" s="98"/>
      <c r="EM40" s="5"/>
      <c r="EN40" s="5"/>
      <c r="EO40" s="5"/>
      <c r="EP40" s="5"/>
      <c r="EQ40" s="5"/>
      <c r="ER40" s="98"/>
      <c r="ES40" s="98"/>
      <c r="ET40" s="5"/>
      <c r="EU40" s="5"/>
      <c r="EV40" s="5"/>
      <c r="EW40" s="5"/>
      <c r="EX40" s="5"/>
      <c r="EY40" s="98"/>
      <c r="EZ40" s="98"/>
      <c r="FA40" s="5"/>
      <c r="FB40" s="149"/>
      <c r="FC40" s="157"/>
      <c r="FD40" s="5"/>
      <c r="FE40" s="5"/>
      <c r="FF40" s="5"/>
      <c r="FG40" s="5"/>
      <c r="FH40" s="98"/>
      <c r="FI40" s="98"/>
      <c r="FJ40" s="5"/>
      <c r="FK40" s="5"/>
      <c r="FL40" s="5"/>
      <c r="FM40" s="5"/>
      <c r="FN40" s="5"/>
      <c r="FO40" s="98"/>
      <c r="FP40" s="98"/>
      <c r="FQ40" s="5"/>
      <c r="FR40" s="5"/>
      <c r="FS40" s="5"/>
      <c r="FT40" s="5"/>
      <c r="FU40" s="5"/>
      <c r="FV40" s="98"/>
      <c r="FW40" s="98"/>
      <c r="FX40" s="5"/>
      <c r="FY40" s="5"/>
      <c r="FZ40" s="5"/>
      <c r="GA40" s="5"/>
      <c r="GB40" s="5"/>
      <c r="GC40" s="98"/>
      <c r="GD40" s="98"/>
      <c r="GE40" s="114"/>
      <c r="GF40" s="160"/>
      <c r="GG40" s="5"/>
    </row>
    <row r="41" spans="1:189" ht="15" x14ac:dyDescent="0.2">
      <c r="A41" s="4" t="s">
        <v>15</v>
      </c>
      <c r="B41" s="131"/>
      <c r="C41" s="8"/>
      <c r="D41" s="97"/>
      <c r="E41" s="75" t="s">
        <v>219</v>
      </c>
      <c r="F41" s="93" t="s">
        <v>104</v>
      </c>
      <c r="G41" s="5" t="s">
        <v>191</v>
      </c>
      <c r="H41" s="149"/>
      <c r="I41" s="187"/>
      <c r="J41" s="51"/>
      <c r="K41" s="51"/>
      <c r="L41" s="50"/>
      <c r="M41" s="50"/>
      <c r="N41" s="92"/>
      <c r="O41" s="124"/>
      <c r="P41" s="5"/>
      <c r="Q41" s="5"/>
      <c r="R41" s="5"/>
      <c r="S41" s="5"/>
      <c r="T41" s="5"/>
      <c r="U41" s="98"/>
      <c r="V41" s="98"/>
      <c r="W41" s="5"/>
      <c r="X41" s="5"/>
      <c r="Y41" s="5"/>
      <c r="Z41" s="5"/>
      <c r="AA41" s="5"/>
      <c r="AB41" s="98"/>
      <c r="AC41" s="98"/>
      <c r="AD41" s="5"/>
      <c r="AE41" s="5"/>
      <c r="AF41" s="5"/>
      <c r="AG41" s="5"/>
      <c r="AH41" s="5"/>
      <c r="AI41" s="98"/>
      <c r="AJ41" s="98"/>
      <c r="AK41" s="5"/>
      <c r="AL41" s="149"/>
      <c r="AM41" s="157"/>
      <c r="AN41" s="5"/>
      <c r="AO41" s="5"/>
      <c r="AP41" s="5"/>
      <c r="AQ41" s="5"/>
      <c r="AR41" s="98"/>
      <c r="AS41" s="98"/>
      <c r="AT41" s="5"/>
      <c r="AU41" s="5"/>
      <c r="AV41" s="5"/>
      <c r="AW41" s="5"/>
      <c r="AX41" s="5"/>
      <c r="AY41" s="98"/>
      <c r="AZ41" s="98"/>
      <c r="BA41" s="5"/>
      <c r="BB41" s="5"/>
      <c r="BC41" s="5"/>
      <c r="BD41" s="5"/>
      <c r="BE41" s="5"/>
      <c r="BF41" s="98"/>
      <c r="BG41" s="98"/>
      <c r="BH41" s="5"/>
      <c r="BI41" s="5"/>
      <c r="BJ41" s="5"/>
      <c r="BK41" s="5"/>
      <c r="BL41" s="5"/>
      <c r="BM41" s="98"/>
      <c r="BN41" s="98"/>
      <c r="BO41" s="5"/>
      <c r="BP41" s="149"/>
      <c r="BQ41" s="157"/>
      <c r="BR41" s="5"/>
      <c r="BS41" s="5"/>
      <c r="BT41" s="5"/>
      <c r="BU41" s="5"/>
      <c r="BV41" s="98"/>
      <c r="BW41" s="98"/>
      <c r="BX41" s="5"/>
      <c r="BY41" s="5"/>
      <c r="BZ41" s="5"/>
      <c r="CA41" s="5"/>
      <c r="CB41" s="5"/>
      <c r="CC41" s="98"/>
      <c r="CD41" s="98"/>
      <c r="CE41" s="5"/>
      <c r="CF41" s="5"/>
      <c r="CG41" s="5"/>
      <c r="CH41" s="5"/>
      <c r="CI41" s="5"/>
      <c r="CJ41" s="98"/>
      <c r="CK41" s="98"/>
      <c r="CL41" s="48"/>
      <c r="CM41" s="48"/>
      <c r="CN41" s="48"/>
      <c r="CO41" s="48"/>
      <c r="CP41" s="49"/>
      <c r="CQ41" s="225"/>
      <c r="CR41" s="123"/>
      <c r="CS41" s="5"/>
      <c r="CT41" s="149"/>
      <c r="CU41" s="157"/>
      <c r="CV41" s="5"/>
      <c r="CW41" s="5"/>
      <c r="CX41" s="5"/>
      <c r="CY41" s="5"/>
      <c r="CZ41" s="98"/>
      <c r="DA41" s="98"/>
      <c r="DB41" s="5"/>
      <c r="DC41" s="5"/>
      <c r="DD41" s="5"/>
      <c r="DE41" s="5"/>
      <c r="DF41" s="5"/>
      <c r="DG41" s="98"/>
      <c r="DH41" s="98"/>
      <c r="DI41" s="5"/>
      <c r="DJ41" s="5"/>
      <c r="DK41" s="5"/>
      <c r="DL41" s="5"/>
      <c r="DM41" s="5"/>
      <c r="DN41" s="98"/>
      <c r="DO41" s="98"/>
      <c r="DP41" s="5"/>
      <c r="DQ41" s="5"/>
      <c r="DR41" s="5"/>
      <c r="DS41" s="5"/>
      <c r="DT41" s="5"/>
      <c r="DU41" s="98"/>
      <c r="DV41" s="98"/>
      <c r="DW41" s="5"/>
      <c r="DX41" s="149"/>
      <c r="DY41" s="157"/>
      <c r="DZ41" s="5"/>
      <c r="EA41" s="5"/>
      <c r="EB41" s="5"/>
      <c r="EC41" s="5"/>
      <c r="ED41" s="98"/>
      <c r="EE41" s="98"/>
      <c r="EF41" s="5"/>
      <c r="EG41" s="5"/>
      <c r="EH41" s="5"/>
      <c r="EI41" s="5"/>
      <c r="EJ41" s="5"/>
      <c r="EK41" s="98"/>
      <c r="EL41" s="98"/>
      <c r="EM41" s="5"/>
      <c r="EN41" s="5"/>
      <c r="EO41" s="5"/>
      <c r="EP41" s="5"/>
      <c r="EQ41" s="5"/>
      <c r="ER41" s="98"/>
      <c r="ES41" s="98"/>
      <c r="ET41" s="5"/>
      <c r="EU41" s="5"/>
      <c r="EV41" s="5"/>
      <c r="EW41" s="5"/>
      <c r="EX41" s="5"/>
      <c r="EY41" s="98"/>
      <c r="EZ41" s="98"/>
      <c r="FA41" s="5"/>
      <c r="FB41" s="149"/>
      <c r="FC41" s="157"/>
      <c r="FD41" s="5"/>
      <c r="FE41" s="5"/>
      <c r="FF41" s="5"/>
      <c r="FG41" s="5"/>
      <c r="FH41" s="98"/>
      <c r="FI41" s="98"/>
      <c r="FJ41" s="5"/>
      <c r="FK41" s="5"/>
      <c r="FL41" s="5"/>
      <c r="FM41" s="5"/>
      <c r="FN41" s="5"/>
      <c r="FO41" s="98"/>
      <c r="FP41" s="98"/>
      <c r="FQ41" s="5"/>
      <c r="FR41" s="5"/>
      <c r="FS41" s="5"/>
      <c r="FT41" s="5"/>
      <c r="FU41" s="5"/>
      <c r="FV41" s="98"/>
      <c r="FW41" s="98"/>
      <c r="FX41" s="5"/>
      <c r="FY41" s="5"/>
      <c r="FZ41" s="5"/>
      <c r="GA41" s="5"/>
      <c r="GB41" s="5"/>
      <c r="GC41" s="98"/>
      <c r="GD41" s="98"/>
      <c r="GE41" s="114"/>
      <c r="GF41" s="160"/>
      <c r="GG41" s="5"/>
    </row>
    <row r="42" spans="1:189" ht="15" x14ac:dyDescent="0.2">
      <c r="A42" s="54" t="s">
        <v>15</v>
      </c>
      <c r="B42" s="54"/>
      <c r="C42" s="55"/>
      <c r="D42" s="96"/>
      <c r="E42" s="122" t="s">
        <v>203</v>
      </c>
      <c r="F42" s="129" t="s">
        <v>104</v>
      </c>
      <c r="G42" s="129" t="s">
        <v>191</v>
      </c>
      <c r="H42" s="148"/>
      <c r="I42" s="155"/>
      <c r="J42" s="55"/>
      <c r="K42" s="55"/>
      <c r="L42" s="55"/>
      <c r="M42" s="59" t="s">
        <v>113</v>
      </c>
      <c r="N42" s="58">
        <f>SUM(N43:N57)</f>
        <v>1.7828000000000008</v>
      </c>
      <c r="O42" s="58">
        <f>SUM(O43:O57)</f>
        <v>5348400.0000000028</v>
      </c>
      <c r="P42" s="55"/>
      <c r="Q42" s="55"/>
      <c r="R42" s="55"/>
      <c r="S42" s="55"/>
      <c r="T42" s="59" t="s">
        <v>113</v>
      </c>
      <c r="U42" s="58">
        <f>SUM(U43:U57)</f>
        <v>24.95920000000001</v>
      </c>
      <c r="V42" s="58">
        <f>SUM(V43:V57)</f>
        <v>74877600.00000003</v>
      </c>
      <c r="W42" s="55"/>
      <c r="X42" s="55"/>
      <c r="Y42" s="55"/>
      <c r="Z42" s="55"/>
      <c r="AA42" s="59" t="s">
        <v>113</v>
      </c>
      <c r="AB42" s="58">
        <f>SUM(AB43:AB57)</f>
        <v>17.82800000000001</v>
      </c>
      <c r="AC42" s="58">
        <f>SUM(AC43:AC57)</f>
        <v>53484000.00000003</v>
      </c>
      <c r="AD42" s="55"/>
      <c r="AE42" s="55"/>
      <c r="AF42" s="55"/>
      <c r="AG42" s="55"/>
      <c r="AH42" s="59" t="s">
        <v>113</v>
      </c>
      <c r="AI42" s="58">
        <f>SUM(AI43:AI57)</f>
        <v>0</v>
      </c>
      <c r="AJ42" s="58">
        <f>SUM(AJ43:AJ57)</f>
        <v>0</v>
      </c>
      <c r="AK42" s="55"/>
      <c r="AL42" s="148"/>
      <c r="AM42" s="155"/>
      <c r="AN42" s="55"/>
      <c r="AO42" s="55"/>
      <c r="AP42" s="55"/>
      <c r="AQ42" s="59" t="s">
        <v>113</v>
      </c>
      <c r="AR42" s="58">
        <f>SUM(AR43:AR57)</f>
        <v>0</v>
      </c>
      <c r="AS42" s="58">
        <f>SUM(AS43:AS57)</f>
        <v>0</v>
      </c>
      <c r="AT42" s="55"/>
      <c r="AU42" s="55"/>
      <c r="AV42" s="55"/>
      <c r="AW42" s="55"/>
      <c r="AX42" s="59" t="s">
        <v>113</v>
      </c>
      <c r="AY42" s="58">
        <f>SUM(AY43:AY57)</f>
        <v>0</v>
      </c>
      <c r="AZ42" s="58">
        <f>SUM(AZ43:AZ57)</f>
        <v>0</v>
      </c>
      <c r="BA42" s="55"/>
      <c r="BB42" s="55"/>
      <c r="BC42" s="55"/>
      <c r="BD42" s="55"/>
      <c r="BE42" s="59" t="s">
        <v>113</v>
      </c>
      <c r="BF42" s="58">
        <f>SUM(BF43:BF57)</f>
        <v>0</v>
      </c>
      <c r="BG42" s="58">
        <f>SUM(BG43:BG57)</f>
        <v>0</v>
      </c>
      <c r="BH42" s="55"/>
      <c r="BI42" s="55"/>
      <c r="BJ42" s="55"/>
      <c r="BK42" s="55"/>
      <c r="BL42" s="59" t="s">
        <v>113</v>
      </c>
      <c r="BM42" s="58">
        <f>SUM(BM43:BM57)</f>
        <v>0</v>
      </c>
      <c r="BN42" s="58">
        <f>SUM(BN43:BN57)</f>
        <v>0</v>
      </c>
      <c r="BO42" s="55"/>
      <c r="BP42" s="148"/>
      <c r="BQ42" s="155"/>
      <c r="BR42" s="55"/>
      <c r="BS42" s="55"/>
      <c r="BT42" s="55"/>
      <c r="BU42" s="59" t="s">
        <v>113</v>
      </c>
      <c r="BV42" s="58">
        <f>SUM(BV43:BV57)</f>
        <v>10.3</v>
      </c>
      <c r="BW42" s="58">
        <f>SUM(BW43:BW57)</f>
        <v>198000000</v>
      </c>
      <c r="BX42" s="55"/>
      <c r="BY42" s="55"/>
      <c r="BZ42" s="55"/>
      <c r="CA42" s="55"/>
      <c r="CB42" s="59" t="s">
        <v>113</v>
      </c>
      <c r="CC42" s="58">
        <f>SUM(CC43:CC57)</f>
        <v>4.7000000000000011</v>
      </c>
      <c r="CD42" s="58">
        <f>SUM(CD43:CD57)</f>
        <v>92000000</v>
      </c>
      <c r="CE42" s="55"/>
      <c r="CF42" s="55"/>
      <c r="CG42" s="55"/>
      <c r="CH42" s="55"/>
      <c r="CI42" s="59" t="s">
        <v>113</v>
      </c>
      <c r="CJ42" s="58">
        <f>SUM(CJ43:CJ57)</f>
        <v>6.3</v>
      </c>
      <c r="CK42" s="58">
        <f>SUM(CK43:CK57)</f>
        <v>118000000</v>
      </c>
      <c r="CL42" s="55"/>
      <c r="CM42" s="55"/>
      <c r="CN42" s="55"/>
      <c r="CO42" s="55"/>
      <c r="CP42" s="59" t="s">
        <v>113</v>
      </c>
      <c r="CQ42" s="58">
        <f>SUM(CQ43:CQ57)</f>
        <v>7</v>
      </c>
      <c r="CR42" s="58">
        <f>SUM(CR43:CR57)</f>
        <v>80000000</v>
      </c>
      <c r="CS42" s="55"/>
      <c r="CT42" s="148"/>
      <c r="CU42" s="155"/>
      <c r="CV42" s="55"/>
      <c r="CW42" s="55"/>
      <c r="CX42" s="55"/>
      <c r="CY42" s="59" t="s">
        <v>113</v>
      </c>
      <c r="CZ42" s="58">
        <f>SUM(CZ43:CZ57)</f>
        <v>0</v>
      </c>
      <c r="DA42" s="58">
        <f>SUM(DA43:DA57)</f>
        <v>0</v>
      </c>
      <c r="DB42" s="55"/>
      <c r="DC42" s="55"/>
      <c r="DD42" s="55"/>
      <c r="DE42" s="55"/>
      <c r="DF42" s="59" t="s">
        <v>113</v>
      </c>
      <c r="DG42" s="58">
        <f>SUM(DG43:DG57)</f>
        <v>0</v>
      </c>
      <c r="DH42" s="58">
        <f>SUM(DH43:DH57)</f>
        <v>0</v>
      </c>
      <c r="DI42" s="55"/>
      <c r="DJ42" s="55"/>
      <c r="DK42" s="55"/>
      <c r="DL42" s="55"/>
      <c r="DM42" s="59" t="s">
        <v>113</v>
      </c>
      <c r="DN42" s="58">
        <f>SUM(DN43:DN57)</f>
        <v>0</v>
      </c>
      <c r="DO42" s="58">
        <f>SUM(DO43:DO57)</f>
        <v>0</v>
      </c>
      <c r="DP42" s="55"/>
      <c r="DQ42" s="55"/>
      <c r="DR42" s="55"/>
      <c r="DS42" s="55"/>
      <c r="DT42" s="59" t="s">
        <v>113</v>
      </c>
      <c r="DU42" s="58">
        <f>SUM(DU43:DU57)</f>
        <v>0</v>
      </c>
      <c r="DV42" s="58">
        <f>SUM(DV43:DV57)</f>
        <v>0</v>
      </c>
      <c r="DW42" s="55"/>
      <c r="DX42" s="148"/>
      <c r="DY42" s="155"/>
      <c r="DZ42" s="55"/>
      <c r="EA42" s="55"/>
      <c r="EB42" s="55"/>
      <c r="EC42" s="59" t="s">
        <v>113</v>
      </c>
      <c r="ED42" s="58">
        <f>SUM(ED43:ED57)</f>
        <v>0</v>
      </c>
      <c r="EE42" s="58">
        <f>SUM(EE43:EE57)</f>
        <v>0</v>
      </c>
      <c r="EF42" s="55"/>
      <c r="EG42" s="55"/>
      <c r="EH42" s="55"/>
      <c r="EI42" s="55"/>
      <c r="EJ42" s="59" t="s">
        <v>113</v>
      </c>
      <c r="EK42" s="58">
        <f>SUM(EK43:EK57)</f>
        <v>0.5</v>
      </c>
      <c r="EL42" s="58">
        <f>SUM(EL43:EL57)</f>
        <v>34000000</v>
      </c>
      <c r="EM42" s="55"/>
      <c r="EN42" s="55"/>
      <c r="EO42" s="55"/>
      <c r="EP42" s="55"/>
      <c r="EQ42" s="59" t="s">
        <v>113</v>
      </c>
      <c r="ER42" s="58">
        <f>SUM(ER43:ER57)</f>
        <v>0.60000000000000009</v>
      </c>
      <c r="ES42" s="58">
        <f>SUM(ES43:ES57)</f>
        <v>36000000</v>
      </c>
      <c r="ET42" s="55"/>
      <c r="EU42" s="55"/>
      <c r="EV42" s="55"/>
      <c r="EW42" s="55"/>
      <c r="EX42" s="59" t="s">
        <v>113</v>
      </c>
      <c r="EY42" s="58">
        <f>SUM(EY43:EY57)</f>
        <v>0</v>
      </c>
      <c r="EZ42" s="58">
        <f>SUM(EZ43:EZ57)</f>
        <v>0</v>
      </c>
      <c r="FA42" s="55"/>
      <c r="FB42" s="148"/>
      <c r="FC42" s="155"/>
      <c r="FD42" s="55"/>
      <c r="FE42" s="55"/>
      <c r="FF42" s="55"/>
      <c r="FG42" s="59" t="s">
        <v>113</v>
      </c>
      <c r="FH42" s="58">
        <f>SUM(FH43:FH57)</f>
        <v>0</v>
      </c>
      <c r="FI42" s="58">
        <f>SUM(FI43:FI57)</f>
        <v>0</v>
      </c>
      <c r="FJ42" s="55"/>
      <c r="FK42" s="55"/>
      <c r="FL42" s="55"/>
      <c r="FM42" s="55"/>
      <c r="FN42" s="59" t="s">
        <v>113</v>
      </c>
      <c r="FO42" s="58">
        <f>SUM(FO43:FO57)</f>
        <v>0</v>
      </c>
      <c r="FP42" s="58">
        <f>SUM(FP43:FP57)</f>
        <v>0</v>
      </c>
      <c r="FQ42" s="55"/>
      <c r="FR42" s="55"/>
      <c r="FS42" s="55"/>
      <c r="FT42" s="55"/>
      <c r="FU42" s="59" t="s">
        <v>113</v>
      </c>
      <c r="FV42" s="58">
        <f>SUM(FV43:FV57)</f>
        <v>0</v>
      </c>
      <c r="FW42" s="58">
        <f>SUM(FW43:FW57)</f>
        <v>0</v>
      </c>
      <c r="FX42" s="55"/>
      <c r="FY42" s="55"/>
      <c r="FZ42" s="55"/>
      <c r="GA42" s="55"/>
      <c r="GB42" s="59" t="s">
        <v>113</v>
      </c>
      <c r="GC42" s="58">
        <f>SUM(GC43:GC57)</f>
        <v>0</v>
      </c>
      <c r="GD42" s="58">
        <f>SUM(GD43:GD57)</f>
        <v>0</v>
      </c>
      <c r="GE42" s="55"/>
      <c r="GF42" s="148"/>
      <c r="GG42" s="55"/>
    </row>
    <row r="43" spans="1:189" ht="15" x14ac:dyDescent="0.2">
      <c r="A43" s="4" t="s">
        <v>15</v>
      </c>
      <c r="B43" s="131"/>
      <c r="C43" s="8">
        <v>1</v>
      </c>
      <c r="D43" s="97"/>
      <c r="E43" s="75" t="s">
        <v>219</v>
      </c>
      <c r="F43" s="93" t="s">
        <v>104</v>
      </c>
      <c r="G43" s="5" t="s">
        <v>191</v>
      </c>
      <c r="H43" s="149"/>
      <c r="I43" s="48" t="s">
        <v>286</v>
      </c>
      <c r="J43" s="48">
        <v>990.17</v>
      </c>
      <c r="K43" s="48">
        <v>1168.45</v>
      </c>
      <c r="L43" s="48">
        <f>K43-J43</f>
        <v>178.28000000000009</v>
      </c>
      <c r="M43" s="49">
        <v>1</v>
      </c>
      <c r="N43" s="206">
        <f t="shared" ref="N43" si="18">L43*M43/100</f>
        <v>1.7828000000000008</v>
      </c>
      <c r="O43" s="120">
        <f>N43*AUXILIAR!$B$50</f>
        <v>5348400.0000000028</v>
      </c>
      <c r="P43" s="48" t="s">
        <v>286</v>
      </c>
      <c r="Q43" s="48">
        <v>990.17</v>
      </c>
      <c r="R43" s="48">
        <v>1168.45</v>
      </c>
      <c r="S43" s="48">
        <f>R43-Q43</f>
        <v>178.28000000000009</v>
      </c>
      <c r="T43" s="49">
        <v>14</v>
      </c>
      <c r="U43" s="206">
        <f t="shared" ref="U43" si="19">S43*T43/100</f>
        <v>24.95920000000001</v>
      </c>
      <c r="V43" s="120">
        <f>U43*AUXILIAR!$B$50</f>
        <v>74877600.00000003</v>
      </c>
      <c r="W43" s="48" t="s">
        <v>286</v>
      </c>
      <c r="X43" s="48">
        <v>990.17</v>
      </c>
      <c r="Y43" s="48">
        <v>1168.45</v>
      </c>
      <c r="Z43" s="48">
        <f>Y43-X43</f>
        <v>178.28000000000009</v>
      </c>
      <c r="AA43" s="49">
        <v>10</v>
      </c>
      <c r="AB43" s="206">
        <f t="shared" ref="AB43" si="20">Z43*AA43/100</f>
        <v>17.82800000000001</v>
      </c>
      <c r="AC43" s="120">
        <f>AB43*AUXILIAR!$B$50</f>
        <v>53484000.00000003</v>
      </c>
      <c r="AD43" s="5"/>
      <c r="AE43" s="5"/>
      <c r="AF43" s="5"/>
      <c r="AG43" s="5"/>
      <c r="AH43" s="5"/>
      <c r="AI43" s="5"/>
      <c r="AJ43" s="5"/>
      <c r="AK43" s="5"/>
      <c r="AL43" s="149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149"/>
      <c r="BQ43" s="48" t="s">
        <v>302</v>
      </c>
      <c r="BR43" s="48">
        <v>973</v>
      </c>
      <c r="BS43" s="48">
        <v>973</v>
      </c>
      <c r="BT43" s="48">
        <v>1</v>
      </c>
      <c r="BU43" s="212">
        <v>40</v>
      </c>
      <c r="BV43" s="49">
        <f t="shared" ref="BV43:BV57" si="21">BT43*BU43/100</f>
        <v>0.4</v>
      </c>
      <c r="BW43" s="108">
        <f>BV43*AUXILIAR!$B$57</f>
        <v>8000000</v>
      </c>
      <c r="BX43" s="48" t="s">
        <v>302</v>
      </c>
      <c r="BY43" s="48">
        <v>973</v>
      </c>
      <c r="BZ43" s="48">
        <v>973</v>
      </c>
      <c r="CA43" s="48">
        <v>1</v>
      </c>
      <c r="CB43" s="212">
        <v>60</v>
      </c>
      <c r="CC43" s="49">
        <f t="shared" ref="CC43:CC57" si="22">CA43*CB43/100</f>
        <v>0.6</v>
      </c>
      <c r="CD43" s="108">
        <f>CC43*AUXILIAR!$B$57</f>
        <v>12000000</v>
      </c>
      <c r="CE43" s="48" t="s">
        <v>302</v>
      </c>
      <c r="CF43" s="48">
        <v>973</v>
      </c>
      <c r="CG43" s="48">
        <v>973</v>
      </c>
      <c r="CH43" s="48">
        <v>1</v>
      </c>
      <c r="CI43" s="212">
        <v>40</v>
      </c>
      <c r="CJ43" s="49">
        <f t="shared" ref="CJ43:CJ47" si="23">CH43*CI43/100</f>
        <v>0.4</v>
      </c>
      <c r="CK43" s="108">
        <f>CJ43*AUXILIAR!$B$57</f>
        <v>8000000</v>
      </c>
      <c r="CL43" s="48" t="s">
        <v>212</v>
      </c>
      <c r="CM43" s="135">
        <v>992.52499999999998</v>
      </c>
      <c r="CN43" s="135">
        <v>992.52499999999998</v>
      </c>
      <c r="CO43" s="48">
        <v>1</v>
      </c>
      <c r="CP43" s="49">
        <v>100</v>
      </c>
      <c r="CQ43" s="49">
        <f t="shared" ref="CQ43:CQ45" si="24">CO43*CP43/100</f>
        <v>1</v>
      </c>
      <c r="CR43" s="108">
        <f>CQ43*AUXILIAR!$B$58</f>
        <v>10000000</v>
      </c>
      <c r="CS43" s="5"/>
      <c r="CT43" s="149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149"/>
      <c r="DY43" s="5"/>
      <c r="DZ43" s="5"/>
      <c r="EA43" s="5"/>
      <c r="EB43" s="5"/>
      <c r="EC43" s="5"/>
      <c r="ED43" s="5"/>
      <c r="EE43" s="5"/>
      <c r="EF43" s="48" t="s">
        <v>328</v>
      </c>
      <c r="EG43" s="48">
        <v>990.17</v>
      </c>
      <c r="EH43" s="48">
        <v>990.17</v>
      </c>
      <c r="EI43" s="48">
        <v>1</v>
      </c>
      <c r="EJ43" s="48">
        <v>20</v>
      </c>
      <c r="EK43" s="49">
        <f t="shared" ref="EK43:EK44" si="25">EI43*EJ43/100</f>
        <v>0.2</v>
      </c>
      <c r="EL43" s="108">
        <f>EK43*AUXILIAR!$B$74</f>
        <v>10000000</v>
      </c>
      <c r="EM43" s="48" t="s">
        <v>328</v>
      </c>
      <c r="EN43" s="48">
        <v>990.17</v>
      </c>
      <c r="EO43" s="48">
        <v>990.17</v>
      </c>
      <c r="EP43" s="48">
        <v>1</v>
      </c>
      <c r="EQ43" s="48">
        <v>40</v>
      </c>
      <c r="ER43" s="49">
        <f t="shared" ref="ER43:ER44" si="26">EP43*EQ43/100</f>
        <v>0.4</v>
      </c>
      <c r="ES43" s="108">
        <f>ER43*AUXILIAR!$B$74</f>
        <v>20000000</v>
      </c>
      <c r="ET43" s="51"/>
      <c r="EU43" s="51"/>
      <c r="EV43" s="51"/>
      <c r="EW43" s="51"/>
      <c r="EX43" s="51"/>
      <c r="EY43" s="50"/>
      <c r="EZ43" s="125"/>
      <c r="FA43" s="5"/>
      <c r="FB43" s="149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114"/>
      <c r="GF43" s="160"/>
      <c r="GG43" s="5"/>
    </row>
    <row r="44" spans="1:189" ht="30" x14ac:dyDescent="0.2">
      <c r="A44" s="4" t="s">
        <v>15</v>
      </c>
      <c r="B44" s="131"/>
      <c r="C44" s="8">
        <v>1</v>
      </c>
      <c r="D44" s="97"/>
      <c r="E44" s="75" t="s">
        <v>219</v>
      </c>
      <c r="F44" s="93" t="s">
        <v>104</v>
      </c>
      <c r="G44" s="5" t="s">
        <v>191</v>
      </c>
      <c r="H44" s="149"/>
      <c r="I44" s="51"/>
      <c r="J44" s="51"/>
      <c r="K44" s="51"/>
      <c r="L44" s="51"/>
      <c r="M44" s="50"/>
      <c r="N44" s="50"/>
      <c r="O44" s="125"/>
      <c r="P44" s="51"/>
      <c r="Q44" s="51"/>
      <c r="R44" s="51"/>
      <c r="S44" s="50"/>
      <c r="T44" s="50"/>
      <c r="U44" s="50"/>
      <c r="V44" s="12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149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149"/>
      <c r="BQ44" s="48" t="s">
        <v>303</v>
      </c>
      <c r="BR44" s="48">
        <v>976</v>
      </c>
      <c r="BS44" s="48">
        <v>976</v>
      </c>
      <c r="BT44" s="48">
        <v>1</v>
      </c>
      <c r="BU44" s="212">
        <v>35</v>
      </c>
      <c r="BV44" s="49">
        <f t="shared" si="21"/>
        <v>0.35</v>
      </c>
      <c r="BW44" s="108">
        <f>BV44*AUXILIAR!$B$57</f>
        <v>7000000</v>
      </c>
      <c r="BX44" s="48" t="s">
        <v>303</v>
      </c>
      <c r="BY44" s="48">
        <v>976</v>
      </c>
      <c r="BZ44" s="48">
        <v>976</v>
      </c>
      <c r="CA44" s="48">
        <v>1</v>
      </c>
      <c r="CB44" s="212">
        <v>65</v>
      </c>
      <c r="CC44" s="49">
        <f t="shared" si="22"/>
        <v>0.65</v>
      </c>
      <c r="CD44" s="108">
        <f>CC44*AUXILIAR!$B$57</f>
        <v>13000000</v>
      </c>
      <c r="CE44" s="48" t="s">
        <v>303</v>
      </c>
      <c r="CF44" s="48">
        <v>976</v>
      </c>
      <c r="CG44" s="48">
        <v>976</v>
      </c>
      <c r="CH44" s="48">
        <v>1</v>
      </c>
      <c r="CI44" s="212">
        <v>35</v>
      </c>
      <c r="CJ44" s="49">
        <f t="shared" si="23"/>
        <v>0.35</v>
      </c>
      <c r="CK44" s="108">
        <f>CJ44*AUXILIAR!$B$57</f>
        <v>7000000</v>
      </c>
      <c r="CL44" s="48" t="s">
        <v>212</v>
      </c>
      <c r="CM44" s="135">
        <v>1088.6099999999999</v>
      </c>
      <c r="CN44" s="135">
        <v>1088.6099999999999</v>
      </c>
      <c r="CO44" s="48">
        <v>1</v>
      </c>
      <c r="CP44" s="49">
        <v>100</v>
      </c>
      <c r="CQ44" s="49">
        <f t="shared" si="24"/>
        <v>1</v>
      </c>
      <c r="CR44" s="108">
        <f>CQ44*AUXILIAR!$B$58</f>
        <v>10000000</v>
      </c>
      <c r="CS44" s="5"/>
      <c r="CT44" s="149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149"/>
      <c r="DY44" s="5"/>
      <c r="DZ44" s="5"/>
      <c r="EA44" s="5"/>
      <c r="EB44" s="5"/>
      <c r="EC44" s="5"/>
      <c r="ED44" s="5"/>
      <c r="EE44" s="5"/>
      <c r="EF44" s="48" t="s">
        <v>327</v>
      </c>
      <c r="EG44" s="48">
        <v>990.17</v>
      </c>
      <c r="EH44" s="48">
        <v>990.17</v>
      </c>
      <c r="EI44" s="48">
        <v>1</v>
      </c>
      <c r="EJ44" s="48">
        <v>30</v>
      </c>
      <c r="EK44" s="49">
        <f t="shared" si="25"/>
        <v>0.3</v>
      </c>
      <c r="EL44" s="108">
        <f>EK44*AUXILIAR!$B$75</f>
        <v>24000000</v>
      </c>
      <c r="EM44" s="48" t="s">
        <v>327</v>
      </c>
      <c r="EN44" s="48">
        <v>990.17</v>
      </c>
      <c r="EO44" s="48">
        <v>990.17</v>
      </c>
      <c r="EP44" s="48">
        <v>1</v>
      </c>
      <c r="EQ44" s="48">
        <v>20</v>
      </c>
      <c r="ER44" s="49">
        <f t="shared" si="26"/>
        <v>0.2</v>
      </c>
      <c r="ES44" s="108">
        <f>ER44*AUXILIAR!$B$75</f>
        <v>16000000</v>
      </c>
      <c r="ET44" s="51"/>
      <c r="EU44" s="51"/>
      <c r="EV44" s="51"/>
      <c r="EW44" s="51"/>
      <c r="EX44" s="51"/>
      <c r="EY44" s="50"/>
      <c r="EZ44" s="125"/>
      <c r="FA44" s="5"/>
      <c r="FB44" s="149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114"/>
      <c r="GF44" s="160"/>
      <c r="GG44" s="5"/>
    </row>
    <row r="45" spans="1:189" ht="15" x14ac:dyDescent="0.2">
      <c r="A45" s="4" t="s">
        <v>15</v>
      </c>
      <c r="B45" s="131"/>
      <c r="C45" s="8">
        <v>1</v>
      </c>
      <c r="D45" s="97"/>
      <c r="E45" s="75" t="s">
        <v>219</v>
      </c>
      <c r="F45" s="93" t="s">
        <v>104</v>
      </c>
      <c r="G45" s="5" t="s">
        <v>191</v>
      </c>
      <c r="H45" s="149"/>
      <c r="I45" s="51"/>
      <c r="J45" s="51"/>
      <c r="K45" s="51"/>
      <c r="L45" s="51"/>
      <c r="M45" s="50"/>
      <c r="N45" s="50"/>
      <c r="O45" s="12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149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149"/>
      <c r="BQ45" s="48" t="s">
        <v>304</v>
      </c>
      <c r="BR45" s="48">
        <v>981</v>
      </c>
      <c r="BS45" s="48">
        <v>981</v>
      </c>
      <c r="BT45" s="48">
        <v>1</v>
      </c>
      <c r="BU45" s="212">
        <v>35</v>
      </c>
      <c r="BV45" s="49">
        <f t="shared" si="21"/>
        <v>0.35</v>
      </c>
      <c r="BW45" s="108">
        <f>BV45*AUXILIAR!$B$57</f>
        <v>7000000</v>
      </c>
      <c r="BX45" s="48" t="s">
        <v>304</v>
      </c>
      <c r="BY45" s="48">
        <v>981</v>
      </c>
      <c r="BZ45" s="48">
        <v>981</v>
      </c>
      <c r="CA45" s="48">
        <v>1</v>
      </c>
      <c r="CB45" s="212">
        <v>65</v>
      </c>
      <c r="CC45" s="49">
        <f t="shared" si="22"/>
        <v>0.65</v>
      </c>
      <c r="CD45" s="108">
        <f>CC45*AUXILIAR!$B$57</f>
        <v>13000000</v>
      </c>
      <c r="CE45" s="48" t="s">
        <v>304</v>
      </c>
      <c r="CF45" s="48">
        <v>981</v>
      </c>
      <c r="CG45" s="48">
        <v>981</v>
      </c>
      <c r="CH45" s="48">
        <v>1</v>
      </c>
      <c r="CI45" s="212">
        <v>35</v>
      </c>
      <c r="CJ45" s="49">
        <f t="shared" si="23"/>
        <v>0.35</v>
      </c>
      <c r="CK45" s="108">
        <f>CJ45*AUXILIAR!$B$57</f>
        <v>7000000</v>
      </c>
      <c r="CL45" s="48" t="s">
        <v>213</v>
      </c>
      <c r="CM45" s="135">
        <v>1121.0999999999999</v>
      </c>
      <c r="CN45" s="135">
        <v>1121.0999999999999</v>
      </c>
      <c r="CO45" s="48">
        <v>1</v>
      </c>
      <c r="CP45" s="49">
        <v>100</v>
      </c>
      <c r="CQ45" s="49">
        <f t="shared" si="24"/>
        <v>1</v>
      </c>
      <c r="CR45" s="108">
        <f>CQ45*AUXILIAR!$B$58</f>
        <v>10000000</v>
      </c>
      <c r="CS45" s="5"/>
      <c r="CT45" s="149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149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149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114"/>
      <c r="GF45" s="160"/>
      <c r="GG45" s="5"/>
    </row>
    <row r="46" spans="1:189" ht="15" x14ac:dyDescent="0.2">
      <c r="A46" s="4" t="s">
        <v>15</v>
      </c>
      <c r="B46" s="131"/>
      <c r="C46" s="8">
        <v>1</v>
      </c>
      <c r="D46" s="97"/>
      <c r="E46" s="75" t="s">
        <v>219</v>
      </c>
      <c r="F46" s="93" t="s">
        <v>104</v>
      </c>
      <c r="G46" s="5" t="s">
        <v>191</v>
      </c>
      <c r="H46" s="149"/>
      <c r="I46" s="51"/>
      <c r="J46" s="51"/>
      <c r="K46" s="51"/>
      <c r="L46" s="51"/>
      <c r="M46" s="50"/>
      <c r="N46" s="50"/>
      <c r="O46" s="12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149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149"/>
      <c r="BQ46" s="48" t="s">
        <v>305</v>
      </c>
      <c r="BR46" s="48">
        <v>989</v>
      </c>
      <c r="BS46" s="48">
        <v>989</v>
      </c>
      <c r="BT46" s="48">
        <v>1</v>
      </c>
      <c r="BU46" s="212">
        <v>70</v>
      </c>
      <c r="BV46" s="49">
        <f t="shared" si="21"/>
        <v>0.7</v>
      </c>
      <c r="BW46" s="108">
        <f>BV46*AUXILIAR!$B$61</f>
        <v>14000000</v>
      </c>
      <c r="BX46" s="48" t="s">
        <v>305</v>
      </c>
      <c r="BY46" s="48">
        <v>989</v>
      </c>
      <c r="BZ46" s="48">
        <v>989</v>
      </c>
      <c r="CA46" s="48">
        <v>1</v>
      </c>
      <c r="CB46" s="212">
        <v>30</v>
      </c>
      <c r="CC46" s="49">
        <f t="shared" si="22"/>
        <v>0.3</v>
      </c>
      <c r="CD46" s="108">
        <f>CC46*AUXILIAR!$B$61</f>
        <v>6000000</v>
      </c>
      <c r="CE46" s="48" t="s">
        <v>305</v>
      </c>
      <c r="CF46" s="48">
        <v>989</v>
      </c>
      <c r="CG46" s="48">
        <v>989</v>
      </c>
      <c r="CH46" s="48">
        <v>1</v>
      </c>
      <c r="CI46" s="212">
        <v>70</v>
      </c>
      <c r="CJ46" s="49">
        <f t="shared" si="23"/>
        <v>0.7</v>
      </c>
      <c r="CK46" s="108">
        <f>CJ46*AUXILIAR!$B$61</f>
        <v>14000000</v>
      </c>
      <c r="CL46" s="48"/>
      <c r="CM46" s="135"/>
      <c r="CN46" s="135"/>
      <c r="CO46" s="48"/>
      <c r="CP46" s="49"/>
      <c r="CQ46" s="49"/>
      <c r="CR46" s="108"/>
      <c r="CS46" s="5"/>
      <c r="CT46" s="149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149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149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114"/>
      <c r="GF46" s="160"/>
      <c r="GG46" s="5"/>
    </row>
    <row r="47" spans="1:189" ht="15" x14ac:dyDescent="0.2">
      <c r="A47" s="4" t="s">
        <v>15</v>
      </c>
      <c r="B47" s="131"/>
      <c r="C47" s="8">
        <v>1</v>
      </c>
      <c r="D47" s="97"/>
      <c r="E47" s="75" t="s">
        <v>219</v>
      </c>
      <c r="F47" s="93" t="s">
        <v>104</v>
      </c>
      <c r="G47" s="5" t="s">
        <v>191</v>
      </c>
      <c r="H47" s="149"/>
      <c r="I47" s="51"/>
      <c r="J47" s="51"/>
      <c r="K47" s="51"/>
      <c r="L47" s="51"/>
      <c r="M47" s="50"/>
      <c r="N47" s="50"/>
      <c r="O47" s="12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149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149"/>
      <c r="BQ47" s="48" t="s">
        <v>306</v>
      </c>
      <c r="BR47" s="48">
        <v>1001</v>
      </c>
      <c r="BS47" s="48">
        <v>1001</v>
      </c>
      <c r="BT47" s="48">
        <v>1</v>
      </c>
      <c r="BU47" s="212">
        <v>80</v>
      </c>
      <c r="BV47" s="49">
        <f t="shared" si="21"/>
        <v>0.8</v>
      </c>
      <c r="BW47" s="108">
        <f>BV47*AUXILIAR!$B$61</f>
        <v>16000000</v>
      </c>
      <c r="BX47" s="48" t="s">
        <v>306</v>
      </c>
      <c r="BY47" s="48">
        <v>1001</v>
      </c>
      <c r="BZ47" s="48">
        <v>1001</v>
      </c>
      <c r="CA47" s="48">
        <v>1</v>
      </c>
      <c r="CB47" s="212">
        <v>20</v>
      </c>
      <c r="CC47" s="49">
        <f t="shared" si="22"/>
        <v>0.2</v>
      </c>
      <c r="CD47" s="108">
        <f>CC47*AUXILIAR!$B$61</f>
        <v>4000000</v>
      </c>
      <c r="CE47" s="48" t="s">
        <v>306</v>
      </c>
      <c r="CF47" s="48">
        <v>1001</v>
      </c>
      <c r="CG47" s="48">
        <v>1001</v>
      </c>
      <c r="CH47" s="48">
        <v>1</v>
      </c>
      <c r="CI47" s="212">
        <v>80</v>
      </c>
      <c r="CJ47" s="49">
        <f t="shared" si="23"/>
        <v>0.8</v>
      </c>
      <c r="CK47" s="108">
        <f>CJ47*AUXILIAR!$B$61</f>
        <v>16000000</v>
      </c>
      <c r="CL47" s="48" t="s">
        <v>215</v>
      </c>
      <c r="CM47" s="135">
        <v>985.28</v>
      </c>
      <c r="CN47" s="135">
        <v>985.28</v>
      </c>
      <c r="CO47" s="48">
        <v>1</v>
      </c>
      <c r="CP47" s="49">
        <v>100</v>
      </c>
      <c r="CQ47" s="49">
        <f t="shared" ref="CQ47:CQ50" si="27">CO47*CP47/100</f>
        <v>1</v>
      </c>
      <c r="CR47" s="108">
        <f>CQ47*AUXILIAR!$B$57</f>
        <v>20000000</v>
      </c>
      <c r="CS47" s="5"/>
      <c r="CT47" s="149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149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149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114"/>
      <c r="GF47" s="160"/>
      <c r="GG47" s="5"/>
    </row>
    <row r="48" spans="1:189" ht="15" x14ac:dyDescent="0.2">
      <c r="A48" s="4" t="s">
        <v>15</v>
      </c>
      <c r="B48" s="131"/>
      <c r="C48" s="8">
        <v>1</v>
      </c>
      <c r="D48" s="97"/>
      <c r="E48" s="75" t="s">
        <v>219</v>
      </c>
      <c r="F48" s="93" t="s">
        <v>104</v>
      </c>
      <c r="G48" s="5" t="s">
        <v>191</v>
      </c>
      <c r="H48" s="149"/>
      <c r="I48" s="187"/>
      <c r="J48" s="51"/>
      <c r="K48" s="51"/>
      <c r="L48" s="51"/>
      <c r="M48" s="50"/>
      <c r="N48" s="50"/>
      <c r="O48" s="12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149"/>
      <c r="AM48" s="157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149"/>
      <c r="BQ48" s="48" t="s">
        <v>307</v>
      </c>
      <c r="BR48" s="48">
        <v>1009</v>
      </c>
      <c r="BS48" s="48">
        <v>1009</v>
      </c>
      <c r="BT48" s="48">
        <v>1</v>
      </c>
      <c r="BU48" s="212">
        <v>100</v>
      </c>
      <c r="BV48" s="49">
        <f t="shared" si="21"/>
        <v>1</v>
      </c>
      <c r="BW48" s="108">
        <f>BV48*AUXILIAR!$B$61</f>
        <v>20000000</v>
      </c>
      <c r="BX48" s="48"/>
      <c r="BY48" s="48"/>
      <c r="BZ48" s="48"/>
      <c r="CA48" s="48"/>
      <c r="CB48" s="212"/>
      <c r="CC48" s="5"/>
      <c r="CD48" s="5"/>
      <c r="CE48" s="5"/>
      <c r="CF48" s="5"/>
      <c r="CG48" s="5"/>
      <c r="CH48" s="5"/>
      <c r="CI48" s="211"/>
      <c r="CJ48" s="5"/>
      <c r="CK48" s="5"/>
      <c r="CL48" s="48" t="s">
        <v>216</v>
      </c>
      <c r="CM48" s="135">
        <v>992.52599999999995</v>
      </c>
      <c r="CN48" s="135">
        <v>992.52599999999995</v>
      </c>
      <c r="CO48" s="48">
        <v>1</v>
      </c>
      <c r="CP48" s="49">
        <v>100</v>
      </c>
      <c r="CQ48" s="49">
        <f t="shared" si="27"/>
        <v>1</v>
      </c>
      <c r="CR48" s="108">
        <f>CQ48*AUXILIAR!$B$58</f>
        <v>10000000</v>
      </c>
      <c r="CS48" s="5"/>
      <c r="CT48" s="149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149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149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114"/>
      <c r="GF48" s="160"/>
      <c r="GG48" s="5"/>
    </row>
    <row r="49" spans="1:189" ht="15" x14ac:dyDescent="0.2">
      <c r="A49" s="4" t="s">
        <v>15</v>
      </c>
      <c r="B49" s="131"/>
      <c r="C49" s="8">
        <v>1</v>
      </c>
      <c r="D49" s="97"/>
      <c r="E49" s="75" t="s">
        <v>219</v>
      </c>
      <c r="F49" s="93" t="s">
        <v>104</v>
      </c>
      <c r="G49" s="5" t="s">
        <v>191</v>
      </c>
      <c r="H49" s="149"/>
      <c r="I49" s="187"/>
      <c r="J49" s="51"/>
      <c r="K49" s="51"/>
      <c r="L49" s="51"/>
      <c r="M49" s="50"/>
      <c r="N49" s="50"/>
      <c r="O49" s="12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149"/>
      <c r="AM49" s="157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149"/>
      <c r="BQ49" s="48" t="s">
        <v>308</v>
      </c>
      <c r="BR49" s="48">
        <v>1012</v>
      </c>
      <c r="BS49" s="48">
        <v>1012</v>
      </c>
      <c r="BT49" s="48">
        <v>1</v>
      </c>
      <c r="BU49" s="212">
        <v>80</v>
      </c>
      <c r="BV49" s="49">
        <f t="shared" si="21"/>
        <v>0.8</v>
      </c>
      <c r="BW49" s="108">
        <f>BV49*AUXILIAR!$B$58</f>
        <v>8000000</v>
      </c>
      <c r="BX49" s="48" t="s">
        <v>308</v>
      </c>
      <c r="BY49" s="48">
        <v>1012</v>
      </c>
      <c r="BZ49" s="48">
        <v>1012</v>
      </c>
      <c r="CA49" s="48">
        <v>1</v>
      </c>
      <c r="CB49" s="212">
        <v>20</v>
      </c>
      <c r="CC49" s="49">
        <f t="shared" si="22"/>
        <v>0.2</v>
      </c>
      <c r="CD49" s="108">
        <f>CC49*AUXILIAR!$B$58</f>
        <v>2000000</v>
      </c>
      <c r="CE49" s="48" t="s">
        <v>308</v>
      </c>
      <c r="CF49" s="48">
        <v>1012</v>
      </c>
      <c r="CG49" s="48">
        <v>1012</v>
      </c>
      <c r="CH49" s="48">
        <v>1</v>
      </c>
      <c r="CI49" s="212">
        <v>80</v>
      </c>
      <c r="CJ49" s="49">
        <f t="shared" ref="CJ49:CJ50" si="28">CH49*CI49/100</f>
        <v>0.8</v>
      </c>
      <c r="CK49" s="108">
        <f>CJ49*AUXILIAR!$B$58</f>
        <v>8000000</v>
      </c>
      <c r="CL49" s="48" t="s">
        <v>217</v>
      </c>
      <c r="CM49" s="135">
        <v>1088.6089999999999</v>
      </c>
      <c r="CN49" s="135">
        <v>1088.6089999999999</v>
      </c>
      <c r="CO49" s="48">
        <v>1</v>
      </c>
      <c r="CP49" s="49">
        <v>100</v>
      </c>
      <c r="CQ49" s="49">
        <f t="shared" si="27"/>
        <v>1</v>
      </c>
      <c r="CR49" s="108">
        <f>CQ49*AUXILIAR!$B$58</f>
        <v>10000000</v>
      </c>
      <c r="CS49" s="5"/>
      <c r="CT49" s="149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149"/>
      <c r="DY49" s="157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149"/>
      <c r="FC49" s="157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114"/>
      <c r="GF49" s="160"/>
      <c r="GG49" s="5"/>
    </row>
    <row r="50" spans="1:189" ht="15" x14ac:dyDescent="0.2">
      <c r="A50" s="4" t="s">
        <v>15</v>
      </c>
      <c r="B50" s="131"/>
      <c r="C50" s="8">
        <v>1</v>
      </c>
      <c r="D50" s="97"/>
      <c r="E50" s="75" t="s">
        <v>219</v>
      </c>
      <c r="F50" s="93" t="s">
        <v>104</v>
      </c>
      <c r="G50" s="5" t="s">
        <v>191</v>
      </c>
      <c r="H50" s="149"/>
      <c r="I50" s="187"/>
      <c r="J50" s="51"/>
      <c r="K50" s="51"/>
      <c r="L50" s="51"/>
      <c r="M50" s="50"/>
      <c r="N50" s="50"/>
      <c r="O50" s="12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149"/>
      <c r="AM50" s="157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149"/>
      <c r="BQ50" s="48" t="s">
        <v>309</v>
      </c>
      <c r="BR50" s="48">
        <v>1022</v>
      </c>
      <c r="BS50" s="48">
        <v>1022</v>
      </c>
      <c r="BT50" s="48">
        <v>1</v>
      </c>
      <c r="BU50" s="212">
        <v>85</v>
      </c>
      <c r="BV50" s="49">
        <f t="shared" si="21"/>
        <v>0.85</v>
      </c>
      <c r="BW50" s="108">
        <f>BV50*AUXILIAR!$B$57</f>
        <v>17000000</v>
      </c>
      <c r="BX50" s="48" t="s">
        <v>309</v>
      </c>
      <c r="BY50" s="48">
        <v>1022</v>
      </c>
      <c r="BZ50" s="48">
        <v>1022</v>
      </c>
      <c r="CA50" s="48">
        <v>1</v>
      </c>
      <c r="CB50" s="212">
        <v>15</v>
      </c>
      <c r="CC50" s="49">
        <f t="shared" si="22"/>
        <v>0.15</v>
      </c>
      <c r="CD50" s="108">
        <f>CC50*AUXILIAR!$B$57</f>
        <v>3000000</v>
      </c>
      <c r="CE50" s="48" t="s">
        <v>309</v>
      </c>
      <c r="CF50" s="48">
        <v>1022</v>
      </c>
      <c r="CG50" s="48">
        <v>1022</v>
      </c>
      <c r="CH50" s="48">
        <v>1</v>
      </c>
      <c r="CI50" s="212">
        <v>85</v>
      </c>
      <c r="CJ50" s="49">
        <f t="shared" si="28"/>
        <v>0.85</v>
      </c>
      <c r="CK50" s="108">
        <f>CJ50*AUXILIAR!$B$57</f>
        <v>17000000</v>
      </c>
      <c r="CL50" s="48" t="s">
        <v>218</v>
      </c>
      <c r="CM50" s="135">
        <v>1121.0999999999999</v>
      </c>
      <c r="CN50" s="135">
        <v>1121.0999999999999</v>
      </c>
      <c r="CO50" s="48">
        <v>1</v>
      </c>
      <c r="CP50" s="49">
        <v>100</v>
      </c>
      <c r="CQ50" s="49">
        <f t="shared" si="27"/>
        <v>1</v>
      </c>
      <c r="CR50" s="108">
        <f>CQ50*AUXILIAR!$B$58</f>
        <v>10000000</v>
      </c>
      <c r="CS50" s="5"/>
      <c r="CT50" s="149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149"/>
      <c r="DY50" s="157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149"/>
      <c r="FC50" s="157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114"/>
      <c r="GF50" s="160"/>
      <c r="GG50" s="5"/>
    </row>
    <row r="51" spans="1:189" ht="15" x14ac:dyDescent="0.2">
      <c r="A51" s="4" t="s">
        <v>15</v>
      </c>
      <c r="B51" s="131"/>
      <c r="C51" s="8">
        <v>1</v>
      </c>
      <c r="D51" s="97"/>
      <c r="E51" s="75" t="s">
        <v>219</v>
      </c>
      <c r="F51" s="93" t="s">
        <v>104</v>
      </c>
      <c r="G51" s="5" t="s">
        <v>191</v>
      </c>
      <c r="H51" s="149"/>
      <c r="I51" s="187"/>
      <c r="J51" s="51"/>
      <c r="K51" s="51"/>
      <c r="L51" s="51"/>
      <c r="M51" s="50"/>
      <c r="N51" s="50"/>
      <c r="O51" s="12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149"/>
      <c r="AM51" s="157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149"/>
      <c r="BQ51" s="48" t="s">
        <v>310</v>
      </c>
      <c r="BR51" s="48">
        <v>1026</v>
      </c>
      <c r="BS51" s="48">
        <v>1026</v>
      </c>
      <c r="BT51" s="48">
        <v>1</v>
      </c>
      <c r="BU51" s="212">
        <v>100</v>
      </c>
      <c r="BV51" s="49">
        <f t="shared" si="21"/>
        <v>1</v>
      </c>
      <c r="BW51" s="108">
        <f>BV51*AUXILIAR!$B$57</f>
        <v>20000000</v>
      </c>
      <c r="BX51" s="48"/>
      <c r="BY51" s="48"/>
      <c r="BZ51" s="48"/>
      <c r="CA51" s="48"/>
      <c r="CB51" s="212"/>
      <c r="CC51" s="5"/>
      <c r="CD51" s="5"/>
      <c r="CE51" s="5"/>
      <c r="CF51" s="5"/>
      <c r="CG51" s="5"/>
      <c r="CH51" s="5"/>
      <c r="CI51" s="211"/>
      <c r="CJ51" s="5"/>
      <c r="CK51" s="5"/>
      <c r="CL51" s="51"/>
      <c r="CM51" s="213"/>
      <c r="CN51" s="213"/>
      <c r="CO51" s="51"/>
      <c r="CP51" s="50"/>
      <c r="CQ51" s="50"/>
      <c r="CR51" s="125"/>
      <c r="CS51" s="5"/>
      <c r="CT51" s="149"/>
      <c r="CU51" s="157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149"/>
      <c r="DY51" s="157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149"/>
      <c r="FC51" s="157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114"/>
      <c r="GF51" s="160"/>
      <c r="GG51" s="5"/>
    </row>
    <row r="52" spans="1:189" ht="15" x14ac:dyDescent="0.2">
      <c r="A52" s="4" t="s">
        <v>15</v>
      </c>
      <c r="B52" s="131"/>
      <c r="C52" s="8">
        <v>1</v>
      </c>
      <c r="D52" s="97"/>
      <c r="E52" s="75" t="s">
        <v>219</v>
      </c>
      <c r="F52" s="93" t="s">
        <v>104</v>
      </c>
      <c r="G52" s="5" t="s">
        <v>191</v>
      </c>
      <c r="H52" s="149"/>
      <c r="I52" s="187"/>
      <c r="J52" s="51"/>
      <c r="K52" s="51"/>
      <c r="L52" s="51"/>
      <c r="M52" s="50"/>
      <c r="N52" s="50"/>
      <c r="O52" s="12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149"/>
      <c r="AM52" s="157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149"/>
      <c r="BQ52" s="48" t="s">
        <v>311</v>
      </c>
      <c r="BR52" s="48">
        <v>1051</v>
      </c>
      <c r="BS52" s="48">
        <v>1051</v>
      </c>
      <c r="BT52" s="48">
        <v>1</v>
      </c>
      <c r="BU52" s="212">
        <v>100</v>
      </c>
      <c r="BV52" s="49">
        <f t="shared" si="21"/>
        <v>1</v>
      </c>
      <c r="BW52" s="108">
        <f>BV52*AUXILIAR!$B$61</f>
        <v>20000000</v>
      </c>
      <c r="BX52" s="48"/>
      <c r="BY52" s="48"/>
      <c r="BZ52" s="48"/>
      <c r="CA52" s="48"/>
      <c r="CB52" s="212"/>
      <c r="CC52" s="5"/>
      <c r="CD52" s="5"/>
      <c r="CE52" s="5"/>
      <c r="CF52" s="5"/>
      <c r="CG52" s="5"/>
      <c r="CH52" s="5"/>
      <c r="CI52" s="211"/>
      <c r="CJ52" s="5"/>
      <c r="CK52" s="5"/>
      <c r="CL52" s="51"/>
      <c r="CM52" s="213"/>
      <c r="CN52" s="213"/>
      <c r="CO52" s="51"/>
      <c r="CP52" s="50"/>
      <c r="CQ52" s="50"/>
      <c r="CR52" s="125"/>
      <c r="CS52" s="5"/>
      <c r="CT52" s="149"/>
      <c r="CU52" s="157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149"/>
      <c r="DY52" s="157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149"/>
      <c r="FC52" s="157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114"/>
      <c r="GF52" s="160"/>
      <c r="GG52" s="5"/>
    </row>
    <row r="53" spans="1:189" ht="15" x14ac:dyDescent="0.2">
      <c r="A53" s="4" t="s">
        <v>15</v>
      </c>
      <c r="B53" s="131"/>
      <c r="C53" s="8">
        <v>1</v>
      </c>
      <c r="D53" s="97"/>
      <c r="E53" s="75" t="s">
        <v>219</v>
      </c>
      <c r="F53" s="93" t="s">
        <v>104</v>
      </c>
      <c r="G53" s="5" t="s">
        <v>191</v>
      </c>
      <c r="H53" s="149"/>
      <c r="I53" s="187"/>
      <c r="J53" s="51"/>
      <c r="K53" s="51"/>
      <c r="L53" s="51"/>
      <c r="M53" s="50"/>
      <c r="N53" s="50"/>
      <c r="O53" s="12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149"/>
      <c r="AM53" s="157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149"/>
      <c r="BQ53" s="48" t="s">
        <v>312</v>
      </c>
      <c r="BR53" s="48">
        <v>1079</v>
      </c>
      <c r="BS53" s="48">
        <v>1079</v>
      </c>
      <c r="BT53" s="48">
        <v>1</v>
      </c>
      <c r="BU53" s="212">
        <v>40</v>
      </c>
      <c r="BV53" s="49">
        <f t="shared" si="21"/>
        <v>0.4</v>
      </c>
      <c r="BW53" s="108">
        <f>BV53*AUXILIAR!$B$61</f>
        <v>8000000</v>
      </c>
      <c r="BX53" s="48" t="s">
        <v>312</v>
      </c>
      <c r="BY53" s="48">
        <v>1079</v>
      </c>
      <c r="BZ53" s="48">
        <v>1079</v>
      </c>
      <c r="CA53" s="48">
        <v>1</v>
      </c>
      <c r="CB53" s="212">
        <v>60</v>
      </c>
      <c r="CC53" s="49">
        <f t="shared" si="22"/>
        <v>0.6</v>
      </c>
      <c r="CD53" s="108">
        <f>CC53*AUXILIAR!$B$61</f>
        <v>12000000</v>
      </c>
      <c r="CE53" s="48" t="s">
        <v>312</v>
      </c>
      <c r="CF53" s="48">
        <v>1079</v>
      </c>
      <c r="CG53" s="48">
        <v>1079</v>
      </c>
      <c r="CH53" s="48">
        <v>1</v>
      </c>
      <c r="CI53" s="212">
        <v>40</v>
      </c>
      <c r="CJ53" s="49">
        <f t="shared" ref="CJ53" si="29">CH53*CI53/100</f>
        <v>0.4</v>
      </c>
      <c r="CK53" s="108">
        <f>CJ53*AUXILIAR!$B$61</f>
        <v>8000000</v>
      </c>
      <c r="CL53" s="51"/>
      <c r="CM53" s="213"/>
      <c r="CN53" s="213"/>
      <c r="CO53" s="51"/>
      <c r="CP53" s="50"/>
      <c r="CQ53" s="50"/>
      <c r="CR53" s="125"/>
      <c r="CS53" s="5"/>
      <c r="CT53" s="149"/>
      <c r="CU53" s="157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149"/>
      <c r="DY53" s="157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149"/>
      <c r="FC53" s="157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114"/>
      <c r="GF53" s="160"/>
      <c r="GG53" s="5"/>
    </row>
    <row r="54" spans="1:189" ht="15" x14ac:dyDescent="0.2">
      <c r="A54" s="4" t="s">
        <v>15</v>
      </c>
      <c r="B54" s="131"/>
      <c r="C54" s="8">
        <v>1</v>
      </c>
      <c r="D54" s="97"/>
      <c r="E54" s="75" t="s">
        <v>219</v>
      </c>
      <c r="F54" s="93" t="s">
        <v>104</v>
      </c>
      <c r="G54" s="5" t="s">
        <v>191</v>
      </c>
      <c r="H54" s="149"/>
      <c r="I54" s="187"/>
      <c r="J54" s="51"/>
      <c r="K54" s="51"/>
      <c r="L54" s="51"/>
      <c r="M54" s="50"/>
      <c r="N54" s="50"/>
      <c r="O54" s="12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149"/>
      <c r="AM54" s="157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149"/>
      <c r="BQ54" s="48" t="s">
        <v>313</v>
      </c>
      <c r="BR54" s="48">
        <v>1095</v>
      </c>
      <c r="BS54" s="48">
        <v>1095</v>
      </c>
      <c r="BT54" s="48">
        <v>1</v>
      </c>
      <c r="BU54" s="212">
        <v>100</v>
      </c>
      <c r="BV54" s="49">
        <f t="shared" si="21"/>
        <v>1</v>
      </c>
      <c r="BW54" s="108">
        <f>BV54*AUXILIAR!$B$57</f>
        <v>20000000</v>
      </c>
      <c r="BX54" s="48"/>
      <c r="BY54" s="48"/>
      <c r="BZ54" s="48"/>
      <c r="CA54" s="48"/>
      <c r="CB54" s="212"/>
      <c r="CC54" s="5"/>
      <c r="CD54" s="5"/>
      <c r="CE54" s="5"/>
      <c r="CF54" s="5"/>
      <c r="CG54" s="5"/>
      <c r="CH54" s="5"/>
      <c r="CI54" s="211"/>
      <c r="CJ54" s="5"/>
      <c r="CK54" s="5"/>
      <c r="CL54" s="51"/>
      <c r="CM54" s="213"/>
      <c r="CN54" s="213"/>
      <c r="CO54" s="51"/>
      <c r="CP54" s="50"/>
      <c r="CQ54" s="50"/>
      <c r="CR54" s="125"/>
      <c r="CS54" s="5"/>
      <c r="CT54" s="149"/>
      <c r="CU54" s="157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149"/>
      <c r="DY54" s="157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149"/>
      <c r="FC54" s="157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114"/>
      <c r="GF54" s="160"/>
      <c r="GG54" s="5"/>
    </row>
    <row r="55" spans="1:189" ht="15" x14ac:dyDescent="0.2">
      <c r="A55" s="4" t="s">
        <v>15</v>
      </c>
      <c r="B55" s="131"/>
      <c r="C55" s="8">
        <v>1</v>
      </c>
      <c r="D55" s="97"/>
      <c r="E55" s="75" t="s">
        <v>219</v>
      </c>
      <c r="F55" s="93" t="s">
        <v>104</v>
      </c>
      <c r="G55" s="5" t="s">
        <v>191</v>
      </c>
      <c r="H55" s="149"/>
      <c r="I55" s="187"/>
      <c r="J55" s="51"/>
      <c r="K55" s="51"/>
      <c r="L55" s="51"/>
      <c r="M55" s="50"/>
      <c r="N55" s="50"/>
      <c r="O55" s="12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149"/>
      <c r="AM55" s="157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149"/>
      <c r="BQ55" s="48" t="s">
        <v>314</v>
      </c>
      <c r="BR55" s="48">
        <v>1110</v>
      </c>
      <c r="BS55" s="48">
        <v>1110</v>
      </c>
      <c r="BT55" s="48">
        <v>1</v>
      </c>
      <c r="BU55" s="212">
        <v>80</v>
      </c>
      <c r="BV55" s="49">
        <f t="shared" si="21"/>
        <v>0.8</v>
      </c>
      <c r="BW55" s="108">
        <f>BV55*AUXILIAR!$B$61</f>
        <v>16000000</v>
      </c>
      <c r="BX55" s="48" t="s">
        <v>314</v>
      </c>
      <c r="BY55" s="48">
        <v>1110</v>
      </c>
      <c r="BZ55" s="48">
        <v>1110</v>
      </c>
      <c r="CA55" s="48">
        <v>1</v>
      </c>
      <c r="CB55" s="212">
        <v>20</v>
      </c>
      <c r="CC55" s="49">
        <f t="shared" si="22"/>
        <v>0.2</v>
      </c>
      <c r="CD55" s="108">
        <f>CC55*AUXILIAR!$B$61</f>
        <v>4000000</v>
      </c>
      <c r="CE55" s="48" t="s">
        <v>314</v>
      </c>
      <c r="CF55" s="48">
        <v>1110</v>
      </c>
      <c r="CG55" s="48">
        <v>1110</v>
      </c>
      <c r="CH55" s="48">
        <v>1</v>
      </c>
      <c r="CI55" s="212">
        <v>80</v>
      </c>
      <c r="CJ55" s="49">
        <f t="shared" ref="CJ55:CJ57" si="30">CH55*CI55/100</f>
        <v>0.8</v>
      </c>
      <c r="CK55" s="108">
        <f>CJ55*AUXILIAR!$B$61</f>
        <v>16000000</v>
      </c>
      <c r="CL55" s="51"/>
      <c r="CM55" s="213"/>
      <c r="CN55" s="213"/>
      <c r="CO55" s="51"/>
      <c r="CP55" s="50"/>
      <c r="CQ55" s="50"/>
      <c r="CR55" s="125"/>
      <c r="CS55" s="5"/>
      <c r="CT55" s="149"/>
      <c r="CU55" s="157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149"/>
      <c r="DY55" s="157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149"/>
      <c r="FC55" s="157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114"/>
      <c r="GF55" s="160"/>
      <c r="GG55" s="5"/>
    </row>
    <row r="56" spans="1:189" ht="15" x14ac:dyDescent="0.2">
      <c r="A56" s="4" t="s">
        <v>15</v>
      </c>
      <c r="B56" s="131"/>
      <c r="C56" s="8">
        <v>1</v>
      </c>
      <c r="D56" s="97"/>
      <c r="E56" s="75" t="s">
        <v>219</v>
      </c>
      <c r="F56" s="93" t="s">
        <v>104</v>
      </c>
      <c r="G56" s="5" t="s">
        <v>191</v>
      </c>
      <c r="H56" s="149"/>
      <c r="I56" s="187"/>
      <c r="J56" s="51"/>
      <c r="K56" s="51"/>
      <c r="L56" s="51"/>
      <c r="M56" s="50"/>
      <c r="N56" s="50"/>
      <c r="O56" s="12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149"/>
      <c r="AM56" s="157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149"/>
      <c r="BQ56" s="48" t="s">
        <v>315</v>
      </c>
      <c r="BR56" s="48">
        <v>1139</v>
      </c>
      <c r="BS56" s="48">
        <v>1139</v>
      </c>
      <c r="BT56" s="48">
        <v>1</v>
      </c>
      <c r="BU56" s="212">
        <v>50</v>
      </c>
      <c r="BV56" s="49">
        <f t="shared" si="21"/>
        <v>0.5</v>
      </c>
      <c r="BW56" s="108">
        <f>BV56*AUXILIAR!$B$61</f>
        <v>10000000</v>
      </c>
      <c r="BX56" s="48" t="s">
        <v>315</v>
      </c>
      <c r="BY56" s="48">
        <v>1139</v>
      </c>
      <c r="BZ56" s="48">
        <v>1139</v>
      </c>
      <c r="CA56" s="48">
        <v>1</v>
      </c>
      <c r="CB56" s="212">
        <v>50</v>
      </c>
      <c r="CC56" s="49">
        <f t="shared" si="22"/>
        <v>0.5</v>
      </c>
      <c r="CD56" s="108">
        <f>CC56*AUXILIAR!$B$61</f>
        <v>10000000</v>
      </c>
      <c r="CE56" s="48" t="s">
        <v>315</v>
      </c>
      <c r="CF56" s="48">
        <v>1139</v>
      </c>
      <c r="CG56" s="48">
        <v>1139</v>
      </c>
      <c r="CH56" s="48">
        <v>1</v>
      </c>
      <c r="CI56" s="212">
        <v>50</v>
      </c>
      <c r="CJ56" s="49">
        <f t="shared" si="30"/>
        <v>0.5</v>
      </c>
      <c r="CK56" s="108">
        <f>CJ56*AUXILIAR!$B$61</f>
        <v>10000000</v>
      </c>
      <c r="CL56" s="51"/>
      <c r="CM56" s="213"/>
      <c r="CN56" s="213"/>
      <c r="CO56" s="51"/>
      <c r="CP56" s="50"/>
      <c r="CQ56" s="50"/>
      <c r="CR56" s="125"/>
      <c r="CS56" s="5"/>
      <c r="CT56" s="149"/>
      <c r="CU56" s="157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149"/>
      <c r="DY56" s="157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149"/>
      <c r="FC56" s="157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114"/>
      <c r="GF56" s="160"/>
      <c r="GG56" s="5"/>
    </row>
    <row r="57" spans="1:189" ht="15" x14ac:dyDescent="0.2">
      <c r="A57" s="4" t="s">
        <v>15</v>
      </c>
      <c r="B57" s="131"/>
      <c r="C57" s="8">
        <v>1</v>
      </c>
      <c r="D57" s="97"/>
      <c r="E57" s="75" t="s">
        <v>219</v>
      </c>
      <c r="F57" s="93" t="s">
        <v>104</v>
      </c>
      <c r="G57" s="5" t="s">
        <v>191</v>
      </c>
      <c r="H57" s="149"/>
      <c r="I57" s="187"/>
      <c r="J57" s="51"/>
      <c r="K57" s="51"/>
      <c r="L57" s="51"/>
      <c r="M57" s="50"/>
      <c r="N57" s="50"/>
      <c r="O57" s="12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149"/>
      <c r="AM57" s="157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149"/>
      <c r="BQ57" s="48" t="s">
        <v>316</v>
      </c>
      <c r="BR57" s="48">
        <v>1140</v>
      </c>
      <c r="BS57" s="48">
        <v>1140</v>
      </c>
      <c r="BT57" s="48">
        <v>1</v>
      </c>
      <c r="BU57" s="212">
        <v>35</v>
      </c>
      <c r="BV57" s="49">
        <f t="shared" si="21"/>
        <v>0.35</v>
      </c>
      <c r="BW57" s="108">
        <f>BV57*AUXILIAR!$B$57</f>
        <v>7000000</v>
      </c>
      <c r="BX57" s="48" t="s">
        <v>316</v>
      </c>
      <c r="BY57" s="48">
        <v>1140</v>
      </c>
      <c r="BZ57" s="48">
        <v>1140</v>
      </c>
      <c r="CA57" s="48">
        <v>1</v>
      </c>
      <c r="CB57" s="212">
        <v>65</v>
      </c>
      <c r="CC57" s="49">
        <f t="shared" si="22"/>
        <v>0.65</v>
      </c>
      <c r="CD57" s="108">
        <f>CC57*AUXILIAR!$B$57</f>
        <v>13000000</v>
      </c>
      <c r="CE57" s="48" t="s">
        <v>316</v>
      </c>
      <c r="CF57" s="48">
        <v>1140</v>
      </c>
      <c r="CG57" s="48">
        <v>1140</v>
      </c>
      <c r="CH57" s="48">
        <v>1</v>
      </c>
      <c r="CI57" s="212">
        <v>35</v>
      </c>
      <c r="CJ57" s="49">
        <f t="shared" si="30"/>
        <v>0.35</v>
      </c>
      <c r="CK57" s="108">
        <f>CJ57*AUXILIAR!$B$57</f>
        <v>7000000</v>
      </c>
      <c r="CL57" s="51"/>
      <c r="CM57" s="213"/>
      <c r="CN57" s="213"/>
      <c r="CO57" s="51"/>
      <c r="CP57" s="50"/>
      <c r="CQ57" s="50"/>
      <c r="CR57" s="125"/>
      <c r="CS57" s="5"/>
      <c r="CT57" s="149"/>
      <c r="CU57" s="157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149"/>
      <c r="DY57" s="157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149"/>
      <c r="FC57" s="157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114"/>
      <c r="GF57" s="160"/>
      <c r="GG57" s="5"/>
    </row>
  </sheetData>
  <autoFilter ref="A2:GE57" xr:uid="{00000000-0009-0000-0000-000006000000}"/>
  <mergeCells count="57">
    <mergeCell ref="I3:AL3"/>
    <mergeCell ref="BH4:BP4"/>
    <mergeCell ref="AM3:BP3"/>
    <mergeCell ref="FX4:GF4"/>
    <mergeCell ref="FC3:GF3"/>
    <mergeCell ref="ET4:FB4"/>
    <mergeCell ref="DY3:FB3"/>
    <mergeCell ref="DP4:DX4"/>
    <mergeCell ref="CU3:DX3"/>
    <mergeCell ref="CL4:CT4"/>
    <mergeCell ref="BQ3:CT3"/>
    <mergeCell ref="FC4:FI4"/>
    <mergeCell ref="FJ4:FP4"/>
    <mergeCell ref="EF4:EL4"/>
    <mergeCell ref="EM4:ES4"/>
    <mergeCell ref="I1:GE1"/>
    <mergeCell ref="A4:E6"/>
    <mergeCell ref="F4:H6"/>
    <mergeCell ref="W4:AC4"/>
    <mergeCell ref="W5:Z5"/>
    <mergeCell ref="BA4:BG4"/>
    <mergeCell ref="BA5:BD5"/>
    <mergeCell ref="CE4:CK4"/>
    <mergeCell ref="CE5:CH5"/>
    <mergeCell ref="I4:O4"/>
    <mergeCell ref="P4:V4"/>
    <mergeCell ref="AM4:AS4"/>
    <mergeCell ref="AT4:AZ4"/>
    <mergeCell ref="BQ4:BW4"/>
    <mergeCell ref="BX4:CD4"/>
    <mergeCell ref="AD4:AL4"/>
    <mergeCell ref="I5:L5"/>
    <mergeCell ref="P5:S5"/>
    <mergeCell ref="AD5:AG5"/>
    <mergeCell ref="AM5:AP5"/>
    <mergeCell ref="AT5:AW5"/>
    <mergeCell ref="BH5:BK5"/>
    <mergeCell ref="CU4:DA4"/>
    <mergeCell ref="DB4:DH4"/>
    <mergeCell ref="DY4:EE4"/>
    <mergeCell ref="BQ5:BT5"/>
    <mergeCell ref="BX5:CA5"/>
    <mergeCell ref="CL5:CO5"/>
    <mergeCell ref="DI4:DO4"/>
    <mergeCell ref="DI5:DL5"/>
    <mergeCell ref="DB5:DE5"/>
    <mergeCell ref="DP5:DS5"/>
    <mergeCell ref="CU5:CX5"/>
    <mergeCell ref="DY5:EB5"/>
    <mergeCell ref="FQ5:FT5"/>
    <mergeCell ref="FX5:GA5"/>
    <mergeCell ref="FQ4:FW4"/>
    <mergeCell ref="EF5:EI5"/>
    <mergeCell ref="EM5:EP5"/>
    <mergeCell ref="ET5:EW5"/>
    <mergeCell ref="FC5:FF5"/>
    <mergeCell ref="FJ5:FM5"/>
  </mergeCells>
  <printOptions horizontalCentered="1" gridLines="1"/>
  <pageMargins left="0.7" right="0.7" top="0.75" bottom="0.75" header="0" footer="0"/>
  <pageSetup paperSize="9" scale="50" pageOrder="overThenDown" orientation="landscape" cellComments="atEnd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AUXILIAR!$A$2:$A$6</xm:f>
          </x14:formula1>
          <xm:sqref>A1:A4 A7:A1048576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912E-A807-4ADB-BF89-1C8A1D4E5DB5}">
  <sheetPr>
    <tabColor rgb="FF0070C0"/>
    <outlinePr summaryBelow="0" summaryRight="0"/>
  </sheetPr>
  <dimension ref="A1:JB56"/>
  <sheetViews>
    <sheetView showGridLines="0" workbookViewId="0">
      <pane xSplit="6" ySplit="3" topLeftCell="GB4" activePane="bottomRight" state="frozen"/>
      <selection pane="topRight" activeCell="F1" sqref="F1"/>
      <selection pane="bottomLeft" activeCell="A3" sqref="A3"/>
      <selection pane="bottomRight" activeCell="F27" sqref="F27"/>
    </sheetView>
  </sheetViews>
  <sheetFormatPr defaultColWidth="14.42578125" defaultRowHeight="15.75" customHeight="1" x14ac:dyDescent="0.2"/>
  <cols>
    <col min="1" max="1" width="9.28515625" hidden="1" customWidth="1"/>
    <col min="2" max="2" width="13.28515625" customWidth="1"/>
    <col min="3" max="3" width="6.140625" customWidth="1"/>
    <col min="4" max="4" width="16.140625" customWidth="1"/>
    <col min="5" max="5" width="7.28515625" customWidth="1"/>
    <col min="6" max="6" width="31.5703125" customWidth="1"/>
    <col min="7" max="7" width="23.28515625" customWidth="1"/>
    <col min="8" max="8" width="17.7109375" customWidth="1"/>
    <col min="9" max="9" width="20.5703125" customWidth="1"/>
    <col min="10" max="12" width="7.7109375" hidden="1" customWidth="1"/>
    <col min="13" max="14" width="15.7109375" hidden="1" customWidth="1"/>
    <col min="15" max="17" width="7.7109375" hidden="1" customWidth="1"/>
    <col min="18" max="19" width="15.7109375" hidden="1" customWidth="1"/>
    <col min="20" max="22" width="7.7109375" hidden="1" customWidth="1"/>
    <col min="23" max="24" width="15.7109375" hidden="1" customWidth="1"/>
    <col min="25" max="27" width="7.7109375" hidden="1" customWidth="1"/>
    <col min="28" max="29" width="15.7109375" hidden="1" customWidth="1"/>
    <col min="30" max="32" width="7.7109375" hidden="1" customWidth="1"/>
    <col min="33" max="34" width="15.7109375" hidden="1" customWidth="1"/>
    <col min="35" max="37" width="7.7109375" hidden="1" customWidth="1"/>
    <col min="38" max="39" width="15.7109375" hidden="1" customWidth="1"/>
    <col min="40" max="42" width="7.7109375" hidden="1" customWidth="1"/>
    <col min="43" max="44" width="15.7109375" hidden="1" customWidth="1"/>
    <col min="45" max="47" width="7.7109375" hidden="1" customWidth="1"/>
    <col min="48" max="49" width="15.7109375" hidden="1" customWidth="1"/>
    <col min="50" max="52" width="7.7109375" hidden="1" customWidth="1"/>
    <col min="53" max="54" width="15.7109375" hidden="1" customWidth="1"/>
    <col min="55" max="57" width="7.7109375" hidden="1" customWidth="1"/>
    <col min="58" max="59" width="15.7109375" hidden="1" customWidth="1"/>
    <col min="60" max="62" width="7.7109375" hidden="1" customWidth="1"/>
    <col min="63" max="64" width="15.7109375" hidden="1" customWidth="1"/>
    <col min="65" max="67" width="7.7109375" hidden="1" customWidth="1"/>
    <col min="68" max="69" width="15.7109375" hidden="1" customWidth="1"/>
    <col min="70" max="72" width="7.7109375" hidden="1" customWidth="1"/>
    <col min="73" max="74" width="15.7109375" hidden="1" customWidth="1"/>
    <col min="75" max="77" width="7.7109375" hidden="1" customWidth="1"/>
    <col min="78" max="79" width="15.7109375" hidden="1" customWidth="1"/>
    <col min="80" max="82" width="7.7109375" hidden="1" customWidth="1"/>
    <col min="83" max="84" width="15.7109375" hidden="1" customWidth="1"/>
    <col min="85" max="87" width="7.7109375" hidden="1" customWidth="1"/>
    <col min="88" max="89" width="15.7109375" hidden="1" customWidth="1"/>
    <col min="90" max="92" width="7.7109375" hidden="1" customWidth="1"/>
    <col min="93" max="94" width="15.7109375" hidden="1" customWidth="1"/>
    <col min="95" max="97" width="7.7109375" hidden="1" customWidth="1"/>
    <col min="98" max="99" width="15.7109375" hidden="1" customWidth="1"/>
    <col min="100" max="102" width="7.7109375" hidden="1" customWidth="1"/>
    <col min="103" max="104" width="15.7109375" hidden="1" customWidth="1"/>
    <col min="105" max="107" width="7.7109375" hidden="1" customWidth="1"/>
    <col min="108" max="109" width="15.7109375" hidden="1" customWidth="1"/>
    <col min="110" max="112" width="7.7109375" hidden="1" customWidth="1"/>
    <col min="113" max="114" width="15.7109375" hidden="1" customWidth="1"/>
    <col min="115" max="117" width="7.7109375" hidden="1" customWidth="1"/>
    <col min="118" max="119" width="15.7109375" hidden="1" customWidth="1"/>
    <col min="120" max="122" width="7.7109375" hidden="1" customWidth="1"/>
    <col min="123" max="124" width="15.7109375" hidden="1" customWidth="1"/>
    <col min="125" max="127" width="7.7109375" hidden="1" customWidth="1"/>
    <col min="128" max="129" width="15.7109375" hidden="1" customWidth="1"/>
    <col min="130" max="132" width="7.7109375" hidden="1" customWidth="1"/>
    <col min="133" max="134" width="15.7109375" hidden="1" customWidth="1"/>
    <col min="135" max="137" width="7.7109375" hidden="1" customWidth="1"/>
    <col min="138" max="139" width="15.7109375" hidden="1" customWidth="1"/>
    <col min="140" max="142" width="7.7109375" hidden="1" customWidth="1"/>
    <col min="143" max="144" width="15.7109375" hidden="1" customWidth="1"/>
    <col min="145" max="147" width="7.7109375" hidden="1" customWidth="1"/>
    <col min="148" max="149" width="15.7109375" hidden="1" customWidth="1"/>
    <col min="150" max="152" width="7.7109375" hidden="1" customWidth="1"/>
    <col min="153" max="154" width="15.7109375" hidden="1" customWidth="1"/>
    <col min="155" max="157" width="7.7109375" hidden="1" customWidth="1"/>
    <col min="158" max="177" width="15.7109375" hidden="1" customWidth="1"/>
    <col min="178" max="178" width="30.85546875" customWidth="1"/>
    <col min="179" max="181" width="7.7109375" customWidth="1"/>
    <col min="182" max="182" width="15.7109375" customWidth="1"/>
    <col min="183" max="183" width="7.7109375" customWidth="1"/>
    <col min="184" max="184" width="16.140625" customWidth="1"/>
    <col min="185" max="185" width="15.7109375" customWidth="1"/>
    <col min="186" max="186" width="7.7109375" customWidth="1"/>
    <col min="187" max="187" width="16.85546875" customWidth="1"/>
    <col min="188" max="188" width="22.7109375" customWidth="1"/>
    <col min="189" max="189" width="20.7109375" customWidth="1"/>
    <col min="190" max="190" width="45.7109375" customWidth="1"/>
    <col min="191" max="191" width="15.7109375" customWidth="1"/>
    <col min="192" max="192" width="30.7109375" customWidth="1"/>
    <col min="193" max="195" width="7.7109375" customWidth="1"/>
    <col min="196" max="196" width="15.7109375" customWidth="1"/>
    <col min="197" max="197" width="7.7109375" customWidth="1"/>
    <col min="198" max="198" width="16.7109375" customWidth="1"/>
    <col min="199" max="199" width="15.7109375" customWidth="1"/>
    <col min="200" max="200" width="7.7109375" customWidth="1"/>
    <col min="201" max="201" width="15.7109375" customWidth="1"/>
    <col min="202" max="202" width="22.7109375" customWidth="1"/>
    <col min="203" max="203" width="20.7109375" customWidth="1"/>
    <col min="204" max="204" width="45.7109375" customWidth="1"/>
    <col min="205" max="205" width="15.7109375" customWidth="1"/>
    <col min="206" max="206" width="30.7109375" customWidth="1"/>
    <col min="207" max="209" width="7.7109375" customWidth="1"/>
    <col min="210" max="210" width="15.7109375" customWidth="1"/>
    <col min="211" max="211" width="7.7109375" customWidth="1"/>
    <col min="212" max="212" width="16.7109375" customWidth="1"/>
    <col min="213" max="213" width="15.7109375" customWidth="1"/>
    <col min="214" max="214" width="7.7109375" customWidth="1"/>
    <col min="215" max="215" width="16.42578125" customWidth="1"/>
    <col min="216" max="216" width="22.7109375" customWidth="1"/>
    <col min="217" max="217" width="20.7109375" customWidth="1"/>
    <col min="218" max="218" width="45.7109375" customWidth="1"/>
    <col min="219" max="219" width="15.7109375" customWidth="1"/>
    <col min="220" max="220" width="30.7109375" customWidth="1"/>
    <col min="221" max="223" width="7.7109375" customWidth="1"/>
    <col min="224" max="224" width="15.7109375" customWidth="1"/>
    <col min="225" max="225" width="7.7109375" customWidth="1"/>
    <col min="226" max="227" width="15.7109375" customWidth="1"/>
    <col min="228" max="228" width="7.7109375" customWidth="1"/>
    <col min="229" max="229" width="15.7109375" customWidth="1"/>
    <col min="230" max="230" width="22.7109375" customWidth="1"/>
    <col min="231" max="231" width="20.7109375" customWidth="1"/>
    <col min="232" max="232" width="45.7109375" customWidth="1"/>
    <col min="233" max="233" width="15.7109375" customWidth="1"/>
    <col min="234" max="234" width="30.7109375" customWidth="1"/>
    <col min="235" max="237" width="7.7109375" customWidth="1"/>
    <col min="238" max="238" width="15.7109375" customWidth="1"/>
    <col min="239" max="239" width="7.7109375" customWidth="1"/>
    <col min="240" max="240" width="15.85546875" customWidth="1"/>
    <col min="241" max="241" width="15.7109375" customWidth="1"/>
    <col min="242" max="242" width="7.7109375" customWidth="1"/>
    <col min="243" max="243" width="15.85546875" customWidth="1"/>
    <col min="244" max="244" width="22.7109375" customWidth="1"/>
    <col min="245" max="245" width="20.7109375" customWidth="1"/>
    <col min="246" max="246" width="45.7109375" customWidth="1"/>
    <col min="247" max="247" width="15.7109375" customWidth="1"/>
    <col min="248" max="248" width="30.7109375" customWidth="1"/>
    <col min="249" max="251" width="7.7109375" customWidth="1"/>
    <col min="252" max="252" width="15.7109375" customWidth="1"/>
    <col min="253" max="253" width="7.7109375" customWidth="1"/>
    <col min="254" max="254" width="15.85546875" customWidth="1"/>
    <col min="255" max="255" width="15.7109375" customWidth="1"/>
    <col min="256" max="256" width="7.7109375" customWidth="1"/>
    <col min="257" max="257" width="15.7109375" customWidth="1"/>
    <col min="258" max="258" width="22.7109375" customWidth="1"/>
    <col min="259" max="259" width="20.7109375" customWidth="1"/>
    <col min="260" max="260" width="45.7109375" customWidth="1"/>
    <col min="261" max="261" width="15.7109375" customWidth="1"/>
    <col min="262" max="262" width="57.85546875" customWidth="1"/>
  </cols>
  <sheetData>
    <row r="1" spans="1:262" ht="45" customHeight="1" thickTop="1" thickBot="1" x14ac:dyDescent="0.25">
      <c r="D1" s="18" t="s">
        <v>42</v>
      </c>
      <c r="G1" s="278" t="s">
        <v>158</v>
      </c>
      <c r="H1" s="278"/>
      <c r="I1" s="279"/>
      <c r="J1" s="290" t="s">
        <v>106</v>
      </c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  <c r="AF1" s="291"/>
      <c r="AG1" s="291"/>
      <c r="AH1" s="291"/>
      <c r="AI1" s="291"/>
      <c r="AJ1" s="291"/>
      <c r="AK1" s="291"/>
      <c r="AL1" s="291"/>
      <c r="AM1" s="291"/>
      <c r="AN1" s="291"/>
      <c r="AO1" s="291"/>
      <c r="AP1" s="291"/>
      <c r="AQ1" s="291"/>
      <c r="AR1" s="291"/>
      <c r="AS1" s="291"/>
      <c r="AT1" s="291"/>
      <c r="AU1" s="291"/>
      <c r="AV1" s="291"/>
      <c r="AW1" s="291"/>
      <c r="AX1" s="291"/>
      <c r="AY1" s="291"/>
      <c r="AZ1" s="291"/>
      <c r="BA1" s="291"/>
      <c r="BB1" s="291"/>
      <c r="BC1" s="291"/>
      <c r="BD1" s="291"/>
      <c r="BE1" s="291"/>
      <c r="BF1" s="291"/>
      <c r="BG1" s="291"/>
      <c r="BH1" s="291"/>
      <c r="BI1" s="291"/>
      <c r="BJ1" s="291"/>
      <c r="BK1" s="291"/>
      <c r="BL1" s="291"/>
      <c r="BM1" s="291"/>
      <c r="BN1" s="291"/>
      <c r="BO1" s="291"/>
      <c r="BP1" s="291"/>
      <c r="BQ1" s="291"/>
      <c r="BR1" s="291"/>
      <c r="BS1" s="291"/>
      <c r="BT1" s="291"/>
      <c r="BU1" s="291"/>
      <c r="BV1" s="291"/>
      <c r="BW1" s="291"/>
      <c r="BX1" s="291"/>
      <c r="BY1" s="291"/>
      <c r="BZ1" s="291"/>
      <c r="CA1" s="291"/>
      <c r="CB1" s="291"/>
      <c r="CC1" s="291"/>
      <c r="CD1" s="291"/>
      <c r="CE1" s="291"/>
      <c r="CF1" s="291"/>
      <c r="CG1" s="291"/>
      <c r="CH1" s="291"/>
      <c r="CI1" s="291"/>
      <c r="CJ1" s="291"/>
      <c r="CK1" s="291"/>
      <c r="CL1" s="291"/>
      <c r="CM1" s="291"/>
      <c r="CN1" s="291"/>
      <c r="CO1" s="291"/>
      <c r="CP1" s="291"/>
      <c r="CQ1" s="291"/>
      <c r="CR1" s="291"/>
      <c r="CS1" s="291"/>
      <c r="CT1" s="291"/>
      <c r="CU1" s="291"/>
      <c r="CV1" s="291"/>
      <c r="CW1" s="291"/>
      <c r="CX1" s="291"/>
      <c r="CY1" s="291"/>
      <c r="CZ1" s="291"/>
      <c r="DA1" s="291"/>
      <c r="DB1" s="291"/>
      <c r="DC1" s="291"/>
      <c r="DD1" s="291"/>
      <c r="DE1" s="291"/>
      <c r="DF1" s="291"/>
      <c r="DG1" s="291"/>
      <c r="DH1" s="291"/>
      <c r="DI1" s="291"/>
      <c r="DJ1" s="291"/>
      <c r="DK1" s="291"/>
      <c r="DL1" s="291"/>
      <c r="DM1" s="291"/>
      <c r="DN1" s="291"/>
      <c r="DO1" s="291"/>
      <c r="DP1" s="291"/>
      <c r="DQ1" s="291"/>
      <c r="DR1" s="291"/>
      <c r="DS1" s="291"/>
      <c r="DT1" s="291"/>
      <c r="DU1" s="291"/>
      <c r="DV1" s="291"/>
      <c r="DW1" s="291"/>
      <c r="DX1" s="291"/>
      <c r="DY1" s="291"/>
      <c r="DZ1" s="291"/>
      <c r="EA1" s="291"/>
      <c r="EB1" s="291"/>
      <c r="EC1" s="291"/>
      <c r="ED1" s="291"/>
      <c r="EE1" s="291"/>
      <c r="EF1" s="291"/>
      <c r="EG1" s="291"/>
      <c r="EH1" s="291"/>
      <c r="EI1" s="291"/>
      <c r="EJ1" s="291"/>
      <c r="EK1" s="291"/>
      <c r="EL1" s="291"/>
      <c r="EM1" s="291"/>
      <c r="EN1" s="291"/>
      <c r="EO1" s="291"/>
      <c r="EP1" s="291"/>
      <c r="EQ1" s="291"/>
      <c r="ER1" s="291"/>
      <c r="ES1" s="291"/>
      <c r="ET1" s="291"/>
      <c r="EU1" s="291"/>
      <c r="EV1" s="291"/>
      <c r="EW1" s="291"/>
      <c r="EX1" s="291"/>
      <c r="EY1" s="291"/>
      <c r="EZ1" s="291"/>
      <c r="FA1" s="291"/>
      <c r="FB1" s="291"/>
      <c r="FC1" s="291"/>
      <c r="FD1" s="291"/>
      <c r="FE1" s="291"/>
      <c r="FF1" s="291"/>
      <c r="FG1" s="291"/>
      <c r="FH1" s="291"/>
      <c r="FI1" s="291"/>
      <c r="FJ1" s="291"/>
      <c r="FK1" s="291"/>
      <c r="FL1" s="291"/>
      <c r="FM1" s="291"/>
      <c r="FN1" s="291"/>
      <c r="FO1" s="291"/>
      <c r="FP1" s="291"/>
      <c r="FQ1" s="291"/>
      <c r="FR1" s="291"/>
      <c r="FS1" s="291"/>
      <c r="FT1" s="291"/>
      <c r="FU1" s="292"/>
      <c r="FV1" s="285" t="s">
        <v>46</v>
      </c>
      <c r="FW1" s="286"/>
      <c r="FX1" s="286"/>
      <c r="FY1" s="286"/>
      <c r="FZ1" s="286"/>
      <c r="GA1" s="286"/>
      <c r="GB1" s="286"/>
      <c r="GC1" s="286"/>
      <c r="GD1" s="286"/>
      <c r="GE1" s="286"/>
      <c r="GF1" s="286"/>
      <c r="GG1" s="286"/>
      <c r="GH1" s="286"/>
      <c r="GI1" s="286"/>
      <c r="GJ1" s="286"/>
      <c r="GK1" s="286"/>
      <c r="GL1" s="286"/>
      <c r="GM1" s="286"/>
      <c r="GN1" s="286"/>
      <c r="GO1" s="286"/>
      <c r="GP1" s="286"/>
      <c r="GQ1" s="286"/>
      <c r="GR1" s="286"/>
      <c r="GS1" s="286"/>
      <c r="GT1" s="286"/>
      <c r="GU1" s="286"/>
      <c r="GV1" s="286"/>
      <c r="GW1" s="286"/>
      <c r="GX1" s="286"/>
      <c r="GY1" s="286"/>
      <c r="GZ1" s="286"/>
      <c r="HA1" s="286"/>
      <c r="HB1" s="286"/>
      <c r="HC1" s="286"/>
      <c r="HD1" s="286"/>
      <c r="HE1" s="286"/>
      <c r="HF1" s="286"/>
      <c r="HG1" s="286"/>
      <c r="HH1" s="286"/>
      <c r="HI1" s="286"/>
      <c r="HJ1" s="286"/>
      <c r="HK1" s="286"/>
      <c r="HL1" s="286"/>
      <c r="HM1" s="286"/>
      <c r="HN1" s="286"/>
      <c r="HO1" s="286"/>
      <c r="HP1" s="286"/>
      <c r="HQ1" s="286"/>
      <c r="HR1" s="286"/>
      <c r="HS1" s="286"/>
      <c r="HT1" s="286"/>
      <c r="HU1" s="286"/>
      <c r="HV1" s="286"/>
      <c r="HW1" s="286"/>
      <c r="HX1" s="286"/>
      <c r="HY1" s="286"/>
      <c r="HZ1" s="286"/>
      <c r="IA1" s="286"/>
      <c r="IB1" s="286"/>
      <c r="IC1" s="286"/>
      <c r="ID1" s="286"/>
      <c r="IE1" s="286"/>
      <c r="IF1" s="286"/>
      <c r="IG1" s="286"/>
      <c r="IH1" s="286"/>
      <c r="II1" s="286"/>
      <c r="IJ1" s="286"/>
      <c r="IK1" s="286"/>
      <c r="IL1" s="286"/>
      <c r="IM1" s="286"/>
      <c r="IN1" s="286"/>
      <c r="IO1" s="286"/>
      <c r="IP1" s="286"/>
      <c r="IQ1" s="286"/>
      <c r="IR1" s="286"/>
      <c r="IS1" s="286"/>
      <c r="IT1" s="286"/>
      <c r="IU1" s="286"/>
      <c r="IV1" s="286"/>
      <c r="IW1" s="286"/>
      <c r="IX1" s="209"/>
      <c r="IY1" s="209"/>
      <c r="IZ1" s="209"/>
      <c r="JA1" s="209"/>
    </row>
    <row r="2" spans="1:262" ht="20.25" customHeight="1" thickTop="1" x14ac:dyDescent="0.2">
      <c r="A2" s="12"/>
      <c r="B2" s="12"/>
      <c r="C2" s="12" t="s">
        <v>0</v>
      </c>
      <c r="D2" s="13"/>
      <c r="E2" s="14"/>
      <c r="F2" s="13" t="s">
        <v>1</v>
      </c>
      <c r="G2" s="14"/>
      <c r="H2" s="14"/>
      <c r="I2" s="1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44"/>
      <c r="FS2" s="44"/>
      <c r="FT2" s="44"/>
      <c r="FU2" s="44"/>
      <c r="FV2" s="288" t="s">
        <v>12</v>
      </c>
      <c r="FW2" s="288"/>
      <c r="FX2" s="288"/>
      <c r="FY2" s="288"/>
      <c r="FZ2" s="288"/>
      <c r="GA2" s="288"/>
      <c r="GB2" s="288"/>
      <c r="GC2" s="288"/>
      <c r="GD2" s="288"/>
      <c r="GE2" s="288"/>
      <c r="GF2" s="288"/>
      <c r="GG2" s="288"/>
      <c r="GH2" s="288"/>
      <c r="GI2" s="288"/>
      <c r="GJ2" s="288"/>
      <c r="GK2" s="288"/>
      <c r="GL2" s="288"/>
      <c r="GM2" s="288"/>
      <c r="GN2" s="288"/>
      <c r="GO2" s="288"/>
      <c r="GP2" s="288"/>
      <c r="GQ2" s="288"/>
      <c r="GR2" s="288"/>
      <c r="GS2" s="288"/>
      <c r="GT2" s="288"/>
      <c r="GU2" s="288"/>
      <c r="GV2" s="288"/>
      <c r="GW2" s="288"/>
      <c r="GX2" s="288"/>
      <c r="GY2" s="288"/>
      <c r="GZ2" s="288"/>
      <c r="HA2" s="288"/>
      <c r="HB2" s="288"/>
      <c r="HC2" s="288"/>
      <c r="HD2" s="288"/>
      <c r="HE2" s="288"/>
      <c r="HF2" s="288"/>
      <c r="HG2" s="288"/>
      <c r="HH2" s="288"/>
      <c r="HI2" s="288"/>
      <c r="HJ2" s="288"/>
      <c r="HK2" s="288"/>
      <c r="HL2" s="288"/>
      <c r="HM2" s="288"/>
      <c r="HN2" s="288"/>
      <c r="HO2" s="288"/>
      <c r="HP2" s="288"/>
      <c r="HQ2" s="288"/>
      <c r="HR2" s="288"/>
      <c r="HS2" s="288"/>
      <c r="HT2" s="288"/>
      <c r="HU2" s="288"/>
      <c r="HV2" s="288"/>
      <c r="HW2" s="288"/>
      <c r="HX2" s="288"/>
      <c r="HY2" s="288"/>
      <c r="HZ2" s="288"/>
      <c r="IA2" s="288"/>
      <c r="IB2" s="288"/>
      <c r="IC2" s="288"/>
      <c r="ID2" s="288"/>
      <c r="IE2" s="288"/>
      <c r="IF2" s="288"/>
      <c r="IG2" s="288"/>
      <c r="IH2" s="288"/>
      <c r="II2" s="288"/>
      <c r="IJ2" s="288"/>
      <c r="IK2" s="288"/>
      <c r="IL2" s="288"/>
      <c r="IM2" s="288"/>
      <c r="IN2" s="288"/>
      <c r="IO2" s="288"/>
      <c r="IP2" s="288"/>
      <c r="IQ2" s="288"/>
      <c r="IR2" s="288"/>
      <c r="IS2" s="288"/>
      <c r="IT2" s="288"/>
      <c r="IU2" s="288"/>
      <c r="IV2" s="288"/>
      <c r="IW2" s="288"/>
      <c r="IX2" s="195"/>
      <c r="IY2" s="195"/>
      <c r="IZ2" s="195"/>
      <c r="JA2" s="195"/>
      <c r="JB2" s="162"/>
    </row>
    <row r="3" spans="1:262" ht="24" x14ac:dyDescent="0.2">
      <c r="A3" s="15" t="s">
        <v>3</v>
      </c>
      <c r="B3" s="15" t="s">
        <v>13</v>
      </c>
      <c r="C3" s="15" t="s">
        <v>4</v>
      </c>
      <c r="D3" s="15" t="s">
        <v>27</v>
      </c>
      <c r="E3" s="15" t="s">
        <v>5</v>
      </c>
      <c r="F3" s="15" t="s">
        <v>29</v>
      </c>
      <c r="G3" s="15" t="s">
        <v>10</v>
      </c>
      <c r="H3" s="16" t="s">
        <v>37</v>
      </c>
      <c r="I3" s="146" t="s">
        <v>26</v>
      </c>
      <c r="J3" s="255" t="s">
        <v>6</v>
      </c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6"/>
      <c r="AN3" s="254" t="s">
        <v>9</v>
      </c>
      <c r="AO3" s="255"/>
      <c r="AP3" s="255"/>
      <c r="AQ3" s="255"/>
      <c r="AR3" s="255"/>
      <c r="AS3" s="255"/>
      <c r="AT3" s="255"/>
      <c r="AU3" s="255"/>
      <c r="AV3" s="255"/>
      <c r="AW3" s="255"/>
      <c r="AX3" s="255"/>
      <c r="AY3" s="255"/>
      <c r="AZ3" s="255"/>
      <c r="BA3" s="255"/>
      <c r="BB3" s="255"/>
      <c r="BC3" s="255"/>
      <c r="BD3" s="255"/>
      <c r="BE3" s="255"/>
      <c r="BF3" s="255"/>
      <c r="BG3" s="255"/>
      <c r="BH3" s="255"/>
      <c r="BI3" s="255"/>
      <c r="BJ3" s="255"/>
      <c r="BK3" s="255"/>
      <c r="BL3" s="255"/>
      <c r="BM3" s="255"/>
      <c r="BN3" s="255"/>
      <c r="BO3" s="255"/>
      <c r="BP3" s="255"/>
      <c r="BQ3" s="256"/>
      <c r="BR3" s="254" t="s">
        <v>41</v>
      </c>
      <c r="BS3" s="255"/>
      <c r="BT3" s="255"/>
      <c r="BU3" s="255"/>
      <c r="BV3" s="255"/>
      <c r="BW3" s="255"/>
      <c r="BX3" s="255"/>
      <c r="BY3" s="255"/>
      <c r="BZ3" s="255"/>
      <c r="CA3" s="255"/>
      <c r="CB3" s="255"/>
      <c r="CC3" s="255"/>
      <c r="CD3" s="255"/>
      <c r="CE3" s="255"/>
      <c r="CF3" s="255"/>
      <c r="CG3" s="255"/>
      <c r="CH3" s="255"/>
      <c r="CI3" s="255"/>
      <c r="CJ3" s="255"/>
      <c r="CK3" s="255"/>
      <c r="CL3" s="255"/>
      <c r="CM3" s="255"/>
      <c r="CN3" s="255"/>
      <c r="CO3" s="255"/>
      <c r="CP3" s="255"/>
      <c r="CQ3" s="255"/>
      <c r="CR3" s="255"/>
      <c r="CS3" s="255"/>
      <c r="CT3" s="255"/>
      <c r="CU3" s="256"/>
      <c r="CV3" s="254" t="s">
        <v>39</v>
      </c>
      <c r="CW3" s="255"/>
      <c r="CX3" s="255"/>
      <c r="CY3" s="255"/>
      <c r="CZ3" s="255"/>
      <c r="DA3" s="255"/>
      <c r="DB3" s="255"/>
      <c r="DC3" s="255"/>
      <c r="DD3" s="255"/>
      <c r="DE3" s="255"/>
      <c r="DF3" s="255"/>
      <c r="DG3" s="255"/>
      <c r="DH3" s="255"/>
      <c r="DI3" s="255"/>
      <c r="DJ3" s="255"/>
      <c r="DK3" s="255"/>
      <c r="DL3" s="255"/>
      <c r="DM3" s="255"/>
      <c r="DN3" s="255"/>
      <c r="DO3" s="255"/>
      <c r="DP3" s="255"/>
      <c r="DQ3" s="255"/>
      <c r="DR3" s="255"/>
      <c r="DS3" s="255"/>
      <c r="DT3" s="255"/>
      <c r="DU3" s="255"/>
      <c r="DV3" s="255"/>
      <c r="DW3" s="255"/>
      <c r="DX3" s="255"/>
      <c r="DY3" s="256"/>
      <c r="DZ3" s="254" t="s">
        <v>44</v>
      </c>
      <c r="EA3" s="255"/>
      <c r="EB3" s="255"/>
      <c r="EC3" s="255"/>
      <c r="ED3" s="255"/>
      <c r="EE3" s="255"/>
      <c r="EF3" s="255"/>
      <c r="EG3" s="255"/>
      <c r="EH3" s="255"/>
      <c r="EI3" s="255"/>
      <c r="EJ3" s="255"/>
      <c r="EK3" s="255"/>
      <c r="EL3" s="255"/>
      <c r="EM3" s="255"/>
      <c r="EN3" s="255"/>
      <c r="EO3" s="255"/>
      <c r="EP3" s="255"/>
      <c r="EQ3" s="255"/>
      <c r="ER3" s="255"/>
      <c r="ES3" s="255"/>
      <c r="ET3" s="255"/>
      <c r="EU3" s="255"/>
      <c r="EV3" s="255"/>
      <c r="EW3" s="255"/>
      <c r="EX3" s="255"/>
      <c r="EY3" s="255"/>
      <c r="EZ3" s="255"/>
      <c r="FA3" s="255"/>
      <c r="FB3" s="255"/>
      <c r="FC3" s="256"/>
      <c r="FD3" s="254" t="s">
        <v>45</v>
      </c>
      <c r="FE3" s="255"/>
      <c r="FF3" s="255"/>
      <c r="FG3" s="255"/>
      <c r="FH3" s="255"/>
      <c r="FI3" s="255"/>
      <c r="FJ3" s="255"/>
      <c r="FK3" s="255"/>
      <c r="FL3" s="255"/>
      <c r="FM3" s="255"/>
      <c r="FN3" s="255"/>
      <c r="FO3" s="255"/>
      <c r="FP3" s="255"/>
      <c r="FQ3" s="255"/>
      <c r="FR3" s="255"/>
      <c r="FS3" s="255"/>
      <c r="FT3" s="255"/>
      <c r="FU3" s="256"/>
      <c r="FV3" s="297" t="s">
        <v>233</v>
      </c>
      <c r="FW3" s="294"/>
      <c r="FX3" s="294"/>
      <c r="FY3" s="294"/>
      <c r="FZ3" s="294"/>
      <c r="GA3" s="294"/>
      <c r="GB3" s="294"/>
      <c r="GC3" s="294"/>
      <c r="GD3" s="294"/>
      <c r="GE3" s="298"/>
      <c r="GF3" s="326" t="s">
        <v>334</v>
      </c>
      <c r="GG3" s="327"/>
      <c r="GH3" s="327"/>
      <c r="GI3" s="328"/>
      <c r="GJ3" s="299" t="s">
        <v>173</v>
      </c>
      <c r="GK3" s="294"/>
      <c r="GL3" s="294"/>
      <c r="GM3" s="294"/>
      <c r="GN3" s="294"/>
      <c r="GO3" s="294"/>
      <c r="GP3" s="294"/>
      <c r="GQ3" s="294"/>
      <c r="GR3" s="294"/>
      <c r="GS3" s="298"/>
      <c r="GT3" s="326" t="s">
        <v>334</v>
      </c>
      <c r="GU3" s="327"/>
      <c r="GV3" s="327"/>
      <c r="GW3" s="328"/>
      <c r="GX3" s="299" t="s">
        <v>174</v>
      </c>
      <c r="GY3" s="294"/>
      <c r="GZ3" s="294"/>
      <c r="HA3" s="294"/>
      <c r="HB3" s="294"/>
      <c r="HC3" s="294"/>
      <c r="HD3" s="294"/>
      <c r="HE3" s="294"/>
      <c r="HF3" s="294"/>
      <c r="HG3" s="298"/>
      <c r="HH3" s="326" t="s">
        <v>334</v>
      </c>
      <c r="HI3" s="327"/>
      <c r="HJ3" s="327"/>
      <c r="HK3" s="328"/>
      <c r="HL3" s="299" t="s">
        <v>333</v>
      </c>
      <c r="HM3" s="300"/>
      <c r="HN3" s="294"/>
      <c r="HO3" s="294"/>
      <c r="HP3" s="294"/>
      <c r="HQ3" s="294"/>
      <c r="HR3" s="294"/>
      <c r="HS3" s="294"/>
      <c r="HT3" s="294"/>
      <c r="HU3" s="298"/>
      <c r="HV3" s="326" t="s">
        <v>334</v>
      </c>
      <c r="HW3" s="327"/>
      <c r="HX3" s="327"/>
      <c r="HY3" s="328"/>
      <c r="HZ3" s="299" t="s">
        <v>235</v>
      </c>
      <c r="IA3" s="294"/>
      <c r="IB3" s="294"/>
      <c r="IC3" s="294"/>
      <c r="ID3" s="294"/>
      <c r="IE3" s="294"/>
      <c r="IF3" s="294"/>
      <c r="IG3" s="294"/>
      <c r="IH3" s="294"/>
      <c r="II3" s="298"/>
      <c r="IJ3" s="326" t="s">
        <v>334</v>
      </c>
      <c r="IK3" s="327"/>
      <c r="IL3" s="327"/>
      <c r="IM3" s="328"/>
      <c r="IN3" s="299" t="s">
        <v>278</v>
      </c>
      <c r="IO3" s="300"/>
      <c r="IP3" s="294"/>
      <c r="IQ3" s="294"/>
      <c r="IR3" s="294"/>
      <c r="IS3" s="294"/>
      <c r="IT3" s="294"/>
      <c r="IU3" s="294"/>
      <c r="IV3" s="294"/>
      <c r="IW3" s="298"/>
      <c r="IX3" s="326" t="s">
        <v>334</v>
      </c>
      <c r="IY3" s="327"/>
      <c r="IZ3" s="327"/>
      <c r="JA3" s="328"/>
      <c r="JB3" s="180" t="s">
        <v>47</v>
      </c>
    </row>
    <row r="4" spans="1:262" ht="20.25" customHeight="1" x14ac:dyDescent="0.2">
      <c r="A4" s="15"/>
      <c r="B4" s="258"/>
      <c r="C4" s="259"/>
      <c r="D4" s="259"/>
      <c r="E4" s="259"/>
      <c r="F4" s="260"/>
      <c r="G4" s="258"/>
      <c r="H4" s="259"/>
      <c r="I4" s="267"/>
      <c r="J4" s="255" t="s">
        <v>110</v>
      </c>
      <c r="K4" s="255"/>
      <c r="L4" s="255"/>
      <c r="M4" s="255"/>
      <c r="N4" s="256"/>
      <c r="O4" s="254">
        <v>2023</v>
      </c>
      <c r="P4" s="255"/>
      <c r="Q4" s="255"/>
      <c r="R4" s="255"/>
      <c r="S4" s="256"/>
      <c r="T4" s="254">
        <v>2024</v>
      </c>
      <c r="U4" s="255"/>
      <c r="V4" s="255"/>
      <c r="W4" s="255"/>
      <c r="X4" s="256"/>
      <c r="Y4" s="254">
        <v>2025</v>
      </c>
      <c r="Z4" s="255"/>
      <c r="AA4" s="255"/>
      <c r="AB4" s="255"/>
      <c r="AC4" s="256"/>
      <c r="AD4" s="254">
        <v>2026</v>
      </c>
      <c r="AE4" s="255"/>
      <c r="AF4" s="255"/>
      <c r="AG4" s="255"/>
      <c r="AH4" s="256"/>
      <c r="AI4" s="254" t="s">
        <v>53</v>
      </c>
      <c r="AJ4" s="255"/>
      <c r="AK4" s="255"/>
      <c r="AL4" s="255"/>
      <c r="AM4" s="256"/>
      <c r="AN4" s="254" t="s">
        <v>110</v>
      </c>
      <c r="AO4" s="255"/>
      <c r="AP4" s="255"/>
      <c r="AQ4" s="255"/>
      <c r="AR4" s="256"/>
      <c r="AS4" s="254">
        <v>2023</v>
      </c>
      <c r="AT4" s="255"/>
      <c r="AU4" s="255"/>
      <c r="AV4" s="255"/>
      <c r="AW4" s="256"/>
      <c r="AX4" s="254">
        <v>2024</v>
      </c>
      <c r="AY4" s="255"/>
      <c r="AZ4" s="255"/>
      <c r="BA4" s="255"/>
      <c r="BB4" s="256"/>
      <c r="BC4" s="254">
        <v>2025</v>
      </c>
      <c r="BD4" s="255"/>
      <c r="BE4" s="255"/>
      <c r="BF4" s="255"/>
      <c r="BG4" s="256"/>
      <c r="BH4" s="254">
        <v>2026</v>
      </c>
      <c r="BI4" s="255"/>
      <c r="BJ4" s="255"/>
      <c r="BK4" s="255"/>
      <c r="BL4" s="256"/>
      <c r="BM4" s="254" t="s">
        <v>53</v>
      </c>
      <c r="BN4" s="255"/>
      <c r="BO4" s="255"/>
      <c r="BP4" s="255"/>
      <c r="BQ4" s="256"/>
      <c r="BR4" s="254" t="s">
        <v>110</v>
      </c>
      <c r="BS4" s="255"/>
      <c r="BT4" s="255"/>
      <c r="BU4" s="255"/>
      <c r="BV4" s="256"/>
      <c r="BW4" s="254">
        <v>2023</v>
      </c>
      <c r="BX4" s="255"/>
      <c r="BY4" s="255"/>
      <c r="BZ4" s="255"/>
      <c r="CA4" s="256"/>
      <c r="CB4" s="254">
        <v>2024</v>
      </c>
      <c r="CC4" s="255"/>
      <c r="CD4" s="255"/>
      <c r="CE4" s="255"/>
      <c r="CF4" s="256"/>
      <c r="CG4" s="254">
        <v>2025</v>
      </c>
      <c r="CH4" s="255"/>
      <c r="CI4" s="255"/>
      <c r="CJ4" s="255"/>
      <c r="CK4" s="256"/>
      <c r="CL4" s="254">
        <v>2026</v>
      </c>
      <c r="CM4" s="255"/>
      <c r="CN4" s="255"/>
      <c r="CO4" s="255"/>
      <c r="CP4" s="256"/>
      <c r="CQ4" s="254" t="s">
        <v>53</v>
      </c>
      <c r="CR4" s="255"/>
      <c r="CS4" s="255"/>
      <c r="CT4" s="255"/>
      <c r="CU4" s="256"/>
      <c r="CV4" s="254" t="s">
        <v>110</v>
      </c>
      <c r="CW4" s="255"/>
      <c r="CX4" s="255"/>
      <c r="CY4" s="255"/>
      <c r="CZ4" s="256"/>
      <c r="DA4" s="254">
        <v>2023</v>
      </c>
      <c r="DB4" s="255"/>
      <c r="DC4" s="255"/>
      <c r="DD4" s="255"/>
      <c r="DE4" s="256"/>
      <c r="DF4" s="254">
        <v>2024</v>
      </c>
      <c r="DG4" s="255"/>
      <c r="DH4" s="255"/>
      <c r="DI4" s="255"/>
      <c r="DJ4" s="256"/>
      <c r="DK4" s="254">
        <v>2025</v>
      </c>
      <c r="DL4" s="255"/>
      <c r="DM4" s="255"/>
      <c r="DN4" s="255"/>
      <c r="DO4" s="256"/>
      <c r="DP4" s="254">
        <v>2026</v>
      </c>
      <c r="DQ4" s="255"/>
      <c r="DR4" s="255"/>
      <c r="DS4" s="255"/>
      <c r="DT4" s="256"/>
      <c r="DU4" s="254" t="s">
        <v>53</v>
      </c>
      <c r="DV4" s="255"/>
      <c r="DW4" s="255"/>
      <c r="DX4" s="255"/>
      <c r="DY4" s="256"/>
      <c r="DZ4" s="254" t="s">
        <v>110</v>
      </c>
      <c r="EA4" s="255"/>
      <c r="EB4" s="255"/>
      <c r="EC4" s="255"/>
      <c r="ED4" s="256"/>
      <c r="EE4" s="254">
        <v>2023</v>
      </c>
      <c r="EF4" s="255"/>
      <c r="EG4" s="255"/>
      <c r="EH4" s="255"/>
      <c r="EI4" s="256"/>
      <c r="EJ4" s="254">
        <v>2024</v>
      </c>
      <c r="EK4" s="255"/>
      <c r="EL4" s="255"/>
      <c r="EM4" s="255"/>
      <c r="EN4" s="256"/>
      <c r="EO4" s="254">
        <v>2025</v>
      </c>
      <c r="EP4" s="255"/>
      <c r="EQ4" s="255"/>
      <c r="ER4" s="255"/>
      <c r="ES4" s="256"/>
      <c r="ET4" s="254">
        <v>2026</v>
      </c>
      <c r="EU4" s="255"/>
      <c r="EV4" s="255"/>
      <c r="EW4" s="255"/>
      <c r="EX4" s="256"/>
      <c r="EY4" s="254" t="s">
        <v>53</v>
      </c>
      <c r="EZ4" s="255"/>
      <c r="FA4" s="255"/>
      <c r="FB4" s="255"/>
      <c r="FC4" s="256"/>
      <c r="FD4" s="254" t="s">
        <v>110</v>
      </c>
      <c r="FE4" s="255"/>
      <c r="FF4" s="256"/>
      <c r="FG4" s="254">
        <v>2023</v>
      </c>
      <c r="FH4" s="255"/>
      <c r="FI4" s="256"/>
      <c r="FJ4" s="254">
        <v>2024</v>
      </c>
      <c r="FK4" s="255"/>
      <c r="FL4" s="256"/>
      <c r="FM4" s="254">
        <v>2025</v>
      </c>
      <c r="FN4" s="255"/>
      <c r="FO4" s="256"/>
      <c r="FP4" s="254">
        <v>2026</v>
      </c>
      <c r="FQ4" s="255"/>
      <c r="FR4" s="256"/>
      <c r="FS4" s="254" t="s">
        <v>53</v>
      </c>
      <c r="FT4" s="255"/>
      <c r="FU4" s="256"/>
      <c r="FV4" s="293" t="s">
        <v>48</v>
      </c>
      <c r="FW4" s="294"/>
      <c r="FX4" s="294"/>
      <c r="FY4" s="295"/>
      <c r="FZ4" s="21" t="s">
        <v>138</v>
      </c>
      <c r="GA4" s="21" t="s">
        <v>139</v>
      </c>
      <c r="GB4" s="118" t="s">
        <v>168</v>
      </c>
      <c r="GC4" s="21" t="s">
        <v>142</v>
      </c>
      <c r="GD4" s="21" t="s">
        <v>141</v>
      </c>
      <c r="GE4" s="184" t="s">
        <v>49</v>
      </c>
      <c r="GF4" s="227" t="s">
        <v>335</v>
      </c>
      <c r="GG4" s="228" t="s">
        <v>336</v>
      </c>
      <c r="GH4" s="228" t="s">
        <v>337</v>
      </c>
      <c r="GI4" s="229" t="s">
        <v>338</v>
      </c>
      <c r="GJ4" s="296" t="s">
        <v>48</v>
      </c>
      <c r="GK4" s="294"/>
      <c r="GL4" s="294"/>
      <c r="GM4" s="295"/>
      <c r="GN4" s="21" t="s">
        <v>138</v>
      </c>
      <c r="GO4" s="21" t="s">
        <v>139</v>
      </c>
      <c r="GP4" s="118" t="s">
        <v>168</v>
      </c>
      <c r="GQ4" s="21" t="s">
        <v>142</v>
      </c>
      <c r="GR4" s="21" t="s">
        <v>141</v>
      </c>
      <c r="GS4" s="184" t="s">
        <v>49</v>
      </c>
      <c r="GT4" s="227" t="s">
        <v>335</v>
      </c>
      <c r="GU4" s="228" t="s">
        <v>336</v>
      </c>
      <c r="GV4" s="228" t="s">
        <v>337</v>
      </c>
      <c r="GW4" s="229" t="s">
        <v>338</v>
      </c>
      <c r="GX4" s="296" t="s">
        <v>50</v>
      </c>
      <c r="GY4" s="294"/>
      <c r="GZ4" s="294"/>
      <c r="HA4" s="295"/>
      <c r="HB4" s="21" t="s">
        <v>138</v>
      </c>
      <c r="HC4" s="21" t="s">
        <v>139</v>
      </c>
      <c r="HD4" s="118" t="s">
        <v>168</v>
      </c>
      <c r="HE4" s="21" t="s">
        <v>142</v>
      </c>
      <c r="HF4" s="21" t="s">
        <v>141</v>
      </c>
      <c r="HG4" s="184" t="s">
        <v>49</v>
      </c>
      <c r="HH4" s="227" t="s">
        <v>335</v>
      </c>
      <c r="HI4" s="228" t="s">
        <v>336</v>
      </c>
      <c r="HJ4" s="228" t="s">
        <v>337</v>
      </c>
      <c r="HK4" s="229" t="s">
        <v>338</v>
      </c>
      <c r="HL4" s="296" t="s">
        <v>48</v>
      </c>
      <c r="HM4" s="294"/>
      <c r="HN4" s="294"/>
      <c r="HO4" s="295"/>
      <c r="HP4" s="21" t="s">
        <v>138</v>
      </c>
      <c r="HQ4" s="21" t="s">
        <v>139</v>
      </c>
      <c r="HR4" s="118" t="s">
        <v>168</v>
      </c>
      <c r="HS4" s="21" t="s">
        <v>142</v>
      </c>
      <c r="HT4" s="21" t="s">
        <v>141</v>
      </c>
      <c r="HU4" s="184" t="s">
        <v>49</v>
      </c>
      <c r="HV4" s="227" t="s">
        <v>335</v>
      </c>
      <c r="HW4" s="228" t="s">
        <v>336</v>
      </c>
      <c r="HX4" s="228" t="s">
        <v>337</v>
      </c>
      <c r="HY4" s="229" t="s">
        <v>338</v>
      </c>
      <c r="HZ4" s="296" t="s">
        <v>48</v>
      </c>
      <c r="IA4" s="294"/>
      <c r="IB4" s="294"/>
      <c r="IC4" s="295"/>
      <c r="ID4" s="21" t="s">
        <v>138</v>
      </c>
      <c r="IE4" s="21" t="s">
        <v>139</v>
      </c>
      <c r="IF4" s="118" t="s">
        <v>168</v>
      </c>
      <c r="IG4" s="21" t="s">
        <v>142</v>
      </c>
      <c r="IH4" s="21" t="s">
        <v>141</v>
      </c>
      <c r="II4" s="184" t="s">
        <v>49</v>
      </c>
      <c r="IJ4" s="227" t="s">
        <v>335</v>
      </c>
      <c r="IK4" s="228" t="s">
        <v>336</v>
      </c>
      <c r="IL4" s="228" t="s">
        <v>337</v>
      </c>
      <c r="IM4" s="229" t="s">
        <v>338</v>
      </c>
      <c r="IN4" s="296" t="s">
        <v>48</v>
      </c>
      <c r="IO4" s="294"/>
      <c r="IP4" s="294"/>
      <c r="IQ4" s="295"/>
      <c r="IR4" s="21" t="s">
        <v>138</v>
      </c>
      <c r="IS4" s="21" t="s">
        <v>139</v>
      </c>
      <c r="IT4" s="118" t="s">
        <v>168</v>
      </c>
      <c r="IU4" s="21" t="s">
        <v>142</v>
      </c>
      <c r="IV4" s="21" t="s">
        <v>141</v>
      </c>
      <c r="IW4" s="184" t="s">
        <v>49</v>
      </c>
      <c r="IX4" s="227" t="s">
        <v>335</v>
      </c>
      <c r="IY4" s="228" t="s">
        <v>336</v>
      </c>
      <c r="IZ4" s="228" t="s">
        <v>337</v>
      </c>
      <c r="JA4" s="229" t="s">
        <v>338</v>
      </c>
      <c r="JB4" s="250" t="s">
        <v>105</v>
      </c>
    </row>
    <row r="5" spans="1:262" ht="24" x14ac:dyDescent="0.2">
      <c r="A5" s="15"/>
      <c r="B5" s="261"/>
      <c r="C5" s="262"/>
      <c r="D5" s="262"/>
      <c r="E5" s="262"/>
      <c r="F5" s="263"/>
      <c r="G5" s="261"/>
      <c r="H5" s="262"/>
      <c r="I5" s="268"/>
      <c r="J5" s="255" t="s">
        <v>48</v>
      </c>
      <c r="K5" s="255"/>
      <c r="L5" s="256"/>
      <c r="M5" s="45" t="s">
        <v>107</v>
      </c>
      <c r="N5" s="45" t="s">
        <v>49</v>
      </c>
      <c r="O5" s="254" t="s">
        <v>48</v>
      </c>
      <c r="P5" s="255"/>
      <c r="Q5" s="256"/>
      <c r="R5" s="45" t="s">
        <v>107</v>
      </c>
      <c r="S5" s="45" t="s">
        <v>49</v>
      </c>
      <c r="T5" s="254" t="s">
        <v>48</v>
      </c>
      <c r="U5" s="255"/>
      <c r="V5" s="256"/>
      <c r="W5" s="45" t="s">
        <v>107</v>
      </c>
      <c r="X5" s="45" t="s">
        <v>49</v>
      </c>
      <c r="Y5" s="254" t="s">
        <v>48</v>
      </c>
      <c r="Z5" s="255"/>
      <c r="AA5" s="256"/>
      <c r="AB5" s="45" t="s">
        <v>107</v>
      </c>
      <c r="AC5" s="45" t="s">
        <v>49</v>
      </c>
      <c r="AD5" s="254" t="s">
        <v>48</v>
      </c>
      <c r="AE5" s="255"/>
      <c r="AF5" s="256"/>
      <c r="AG5" s="45" t="s">
        <v>107</v>
      </c>
      <c r="AH5" s="45" t="s">
        <v>49</v>
      </c>
      <c r="AI5" s="254" t="s">
        <v>48</v>
      </c>
      <c r="AJ5" s="255"/>
      <c r="AK5" s="256"/>
      <c r="AL5" s="45" t="s">
        <v>107</v>
      </c>
      <c r="AM5" s="45" t="s">
        <v>49</v>
      </c>
      <c r="AN5" s="254" t="s">
        <v>48</v>
      </c>
      <c r="AO5" s="255"/>
      <c r="AP5" s="256"/>
      <c r="AQ5" s="45" t="s">
        <v>107</v>
      </c>
      <c r="AR5" s="45" t="s">
        <v>49</v>
      </c>
      <c r="AS5" s="254" t="s">
        <v>48</v>
      </c>
      <c r="AT5" s="255"/>
      <c r="AU5" s="256"/>
      <c r="AV5" s="45" t="s">
        <v>107</v>
      </c>
      <c r="AW5" s="45" t="s">
        <v>49</v>
      </c>
      <c r="AX5" s="254" t="s">
        <v>48</v>
      </c>
      <c r="AY5" s="255"/>
      <c r="AZ5" s="256"/>
      <c r="BA5" s="45" t="s">
        <v>107</v>
      </c>
      <c r="BB5" s="45" t="s">
        <v>49</v>
      </c>
      <c r="BC5" s="254" t="s">
        <v>48</v>
      </c>
      <c r="BD5" s="255"/>
      <c r="BE5" s="256"/>
      <c r="BF5" s="45" t="s">
        <v>107</v>
      </c>
      <c r="BG5" s="45" t="s">
        <v>49</v>
      </c>
      <c r="BH5" s="254" t="s">
        <v>48</v>
      </c>
      <c r="BI5" s="255"/>
      <c r="BJ5" s="256"/>
      <c r="BK5" s="45" t="s">
        <v>107</v>
      </c>
      <c r="BL5" s="45" t="s">
        <v>49</v>
      </c>
      <c r="BM5" s="254" t="s">
        <v>48</v>
      </c>
      <c r="BN5" s="255"/>
      <c r="BO5" s="256"/>
      <c r="BP5" s="45" t="s">
        <v>107</v>
      </c>
      <c r="BQ5" s="45" t="s">
        <v>49</v>
      </c>
      <c r="BR5" s="254" t="s">
        <v>48</v>
      </c>
      <c r="BS5" s="255"/>
      <c r="BT5" s="256"/>
      <c r="BU5" s="45" t="s">
        <v>107</v>
      </c>
      <c r="BV5" s="45" t="s">
        <v>49</v>
      </c>
      <c r="BW5" s="254" t="s">
        <v>48</v>
      </c>
      <c r="BX5" s="255"/>
      <c r="BY5" s="256"/>
      <c r="BZ5" s="45" t="s">
        <v>107</v>
      </c>
      <c r="CA5" s="45" t="s">
        <v>49</v>
      </c>
      <c r="CB5" s="254" t="s">
        <v>48</v>
      </c>
      <c r="CC5" s="255"/>
      <c r="CD5" s="256"/>
      <c r="CE5" s="45" t="s">
        <v>107</v>
      </c>
      <c r="CF5" s="45" t="s">
        <v>49</v>
      </c>
      <c r="CG5" s="254" t="s">
        <v>48</v>
      </c>
      <c r="CH5" s="255"/>
      <c r="CI5" s="256"/>
      <c r="CJ5" s="45" t="s">
        <v>107</v>
      </c>
      <c r="CK5" s="45" t="s">
        <v>49</v>
      </c>
      <c r="CL5" s="254" t="s">
        <v>48</v>
      </c>
      <c r="CM5" s="255"/>
      <c r="CN5" s="256"/>
      <c r="CO5" s="45" t="s">
        <v>107</v>
      </c>
      <c r="CP5" s="45" t="s">
        <v>49</v>
      </c>
      <c r="CQ5" s="254" t="s">
        <v>48</v>
      </c>
      <c r="CR5" s="255"/>
      <c r="CS5" s="256"/>
      <c r="CT5" s="45" t="s">
        <v>107</v>
      </c>
      <c r="CU5" s="45" t="s">
        <v>49</v>
      </c>
      <c r="CV5" s="254" t="s">
        <v>48</v>
      </c>
      <c r="CW5" s="255"/>
      <c r="CX5" s="256"/>
      <c r="CY5" s="45" t="s">
        <v>107</v>
      </c>
      <c r="CZ5" s="45" t="s">
        <v>49</v>
      </c>
      <c r="DA5" s="254" t="s">
        <v>48</v>
      </c>
      <c r="DB5" s="255"/>
      <c r="DC5" s="256"/>
      <c r="DD5" s="45" t="s">
        <v>107</v>
      </c>
      <c r="DE5" s="45" t="s">
        <v>49</v>
      </c>
      <c r="DF5" s="254" t="s">
        <v>48</v>
      </c>
      <c r="DG5" s="255"/>
      <c r="DH5" s="256"/>
      <c r="DI5" s="45" t="s">
        <v>107</v>
      </c>
      <c r="DJ5" s="45" t="s">
        <v>49</v>
      </c>
      <c r="DK5" s="254" t="s">
        <v>48</v>
      </c>
      <c r="DL5" s="255"/>
      <c r="DM5" s="256"/>
      <c r="DN5" s="45" t="s">
        <v>107</v>
      </c>
      <c r="DO5" s="45" t="s">
        <v>49</v>
      </c>
      <c r="DP5" s="254" t="s">
        <v>48</v>
      </c>
      <c r="DQ5" s="255"/>
      <c r="DR5" s="256"/>
      <c r="DS5" s="45" t="s">
        <v>107</v>
      </c>
      <c r="DT5" s="45" t="s">
        <v>49</v>
      </c>
      <c r="DU5" s="254" t="s">
        <v>48</v>
      </c>
      <c r="DV5" s="255"/>
      <c r="DW5" s="256"/>
      <c r="DX5" s="45" t="s">
        <v>107</v>
      </c>
      <c r="DY5" s="45" t="s">
        <v>49</v>
      </c>
      <c r="DZ5" s="254" t="s">
        <v>48</v>
      </c>
      <c r="EA5" s="255"/>
      <c r="EB5" s="256"/>
      <c r="EC5" s="45" t="s">
        <v>107</v>
      </c>
      <c r="ED5" s="45" t="s">
        <v>49</v>
      </c>
      <c r="EE5" s="254" t="s">
        <v>48</v>
      </c>
      <c r="EF5" s="255"/>
      <c r="EG5" s="256"/>
      <c r="EH5" s="45" t="s">
        <v>107</v>
      </c>
      <c r="EI5" s="45" t="s">
        <v>49</v>
      </c>
      <c r="EJ5" s="254" t="s">
        <v>48</v>
      </c>
      <c r="EK5" s="255"/>
      <c r="EL5" s="256"/>
      <c r="EM5" s="45" t="s">
        <v>107</v>
      </c>
      <c r="EN5" s="45" t="s">
        <v>49</v>
      </c>
      <c r="EO5" s="254" t="s">
        <v>48</v>
      </c>
      <c r="EP5" s="255"/>
      <c r="EQ5" s="256"/>
      <c r="ER5" s="45" t="s">
        <v>107</v>
      </c>
      <c r="ES5" s="45" t="s">
        <v>49</v>
      </c>
      <c r="ET5" s="254" t="s">
        <v>48</v>
      </c>
      <c r="EU5" s="255"/>
      <c r="EV5" s="256"/>
      <c r="EW5" s="45" t="s">
        <v>107</v>
      </c>
      <c r="EX5" s="45" t="s">
        <v>49</v>
      </c>
      <c r="EY5" s="254" t="s">
        <v>48</v>
      </c>
      <c r="EZ5" s="255"/>
      <c r="FA5" s="256"/>
      <c r="FB5" s="45" t="s">
        <v>107</v>
      </c>
      <c r="FC5" s="45" t="s">
        <v>49</v>
      </c>
      <c r="FD5" s="45" t="s">
        <v>48</v>
      </c>
      <c r="FE5" s="45" t="s">
        <v>107</v>
      </c>
      <c r="FF5" s="45" t="s">
        <v>49</v>
      </c>
      <c r="FG5" s="45" t="s">
        <v>48</v>
      </c>
      <c r="FH5" s="45" t="s">
        <v>107</v>
      </c>
      <c r="FI5" s="45" t="s">
        <v>49</v>
      </c>
      <c r="FJ5" s="45" t="s">
        <v>48</v>
      </c>
      <c r="FK5" s="45" t="s">
        <v>107</v>
      </c>
      <c r="FL5" s="45" t="s">
        <v>49</v>
      </c>
      <c r="FM5" s="45" t="s">
        <v>48</v>
      </c>
      <c r="FN5" s="45" t="s">
        <v>107</v>
      </c>
      <c r="FO5" s="45" t="s">
        <v>49</v>
      </c>
      <c r="FP5" s="45" t="s">
        <v>48</v>
      </c>
      <c r="FQ5" s="45" t="s">
        <v>107</v>
      </c>
      <c r="FR5" s="45" t="s">
        <v>49</v>
      </c>
      <c r="FS5" s="45" t="s">
        <v>48</v>
      </c>
      <c r="FT5" s="45" t="s">
        <v>107</v>
      </c>
      <c r="FU5" s="45" t="s">
        <v>49</v>
      </c>
      <c r="FV5" s="24" t="s">
        <v>136</v>
      </c>
      <c r="FW5" s="24" t="s">
        <v>56</v>
      </c>
      <c r="FX5" s="25" t="s">
        <v>55</v>
      </c>
      <c r="FY5" s="25" t="s">
        <v>57</v>
      </c>
      <c r="FZ5" s="63" t="s">
        <v>228</v>
      </c>
      <c r="GA5" s="64" t="e">
        <f>#REF!+#REF!+#REF!+#REF!+#REF!+GA7+#REF!+#REF!+#REF!+#REF!+#REF!+#REF!+#REF!+#REF!+#REF!+#REF!+#REF!+#REF!+#REF!+#REF!+#REF!+#REF!+#REF!+#REF!</f>
        <v>#REF!</v>
      </c>
      <c r="GB5" s="64" t="e">
        <f>#REF!+#REF!+#REF!+#REF!+#REF!+GB7+#REF!+#REF!+#REF!+#REF!+#REF!+#REF!+#REF!+#REF!+#REF!+#REF!+#REF!+#REF!+#REF!+#REF!+#REF!+#REF!+#REF!+#REF!</f>
        <v>#REF!</v>
      </c>
      <c r="GC5" s="63" t="s">
        <v>238</v>
      </c>
      <c r="GD5" s="64" t="e">
        <f>#REF!+#REF!+#REF!+#REF!+#REF!+GD7+#REF!+#REF!+#REF!+#REF!+#REF!+#REF!+#REF!+#REF!+#REF!+#REF!+#REF!+#REF!+#REF!+#REF!+#REF!+#REF!+#REF!+#REF!</f>
        <v>#REF!</v>
      </c>
      <c r="GE5" s="185" t="e">
        <f>#REF!+#REF!+#REF!+#REF!+#REF!+GE7+#REF!+#REF!+#REF!+#REF!+#REF!+#REF!+#REF!+#REF!+#REF!+#REF!+#REF!+#REF!+#REF!+#REF!+#REF!+#REF!+#REF!+#REF!</f>
        <v>#REF!</v>
      </c>
      <c r="GF5" s="320" t="s">
        <v>339</v>
      </c>
      <c r="GG5" s="321"/>
      <c r="GH5" s="321"/>
      <c r="GI5" s="322"/>
      <c r="GJ5" s="186" t="s">
        <v>136</v>
      </c>
      <c r="GK5" s="24" t="s">
        <v>56</v>
      </c>
      <c r="GL5" s="25" t="s">
        <v>55</v>
      </c>
      <c r="GM5" s="25" t="s">
        <v>57</v>
      </c>
      <c r="GN5" s="63" t="s">
        <v>140</v>
      </c>
      <c r="GO5" s="64" t="e">
        <f>#REF!+#REF!+#REF!+#REF!+#REF!+GO7+#REF!+#REF!+#REF!+#REF!+#REF!+#REF!+#REF!+#REF!+#REF!+#REF!+#REF!+#REF!+#REF!+#REF!+#REF!+#REF!+#REF!+#REF!</f>
        <v>#REF!</v>
      </c>
      <c r="GP5" s="64" t="e">
        <f>#REF!+#REF!+#REF!+#REF!+#REF!+GP7+#REF!+#REF!+#REF!+#REF!+#REF!+#REF!+#REF!+#REF!+#REF!+#REF!+#REF!+#REF!+#REF!+#REF!+#REF!+#REF!+#REF!+#REF!</f>
        <v>#REF!</v>
      </c>
      <c r="GQ5" s="63" t="s">
        <v>143</v>
      </c>
      <c r="GR5" s="64" t="e">
        <f>#REF!+#REF!+#REF!+#REF!+#REF!+GR7+#REF!+#REF!+#REF!+#REF!+#REF!+#REF!+#REF!+#REF!+#REF!+#REF!+#REF!+#REF!+#REF!+#REF!+#REF!+#REF!+#REF!+#REF!</f>
        <v>#REF!</v>
      </c>
      <c r="GS5" s="185" t="e">
        <f>#REF!+#REF!+#REF!+#REF!+#REF!+GS7+#REF!+#REF!+#REF!+#REF!+#REF!+#REF!+#REF!+#REF!+#REF!+#REF!+#REF!+#REF!+#REF!+#REF!+#REF!+#REF!+#REF!+#REF!</f>
        <v>#REF!</v>
      </c>
      <c r="GT5" s="320" t="s">
        <v>339</v>
      </c>
      <c r="GU5" s="321"/>
      <c r="GV5" s="321"/>
      <c r="GW5" s="322"/>
      <c r="GX5" s="186" t="s">
        <v>136</v>
      </c>
      <c r="GY5" s="24" t="s">
        <v>56</v>
      </c>
      <c r="GZ5" s="25" t="s">
        <v>55</v>
      </c>
      <c r="HA5" s="25" t="s">
        <v>57</v>
      </c>
      <c r="HB5" s="63" t="s">
        <v>149</v>
      </c>
      <c r="HC5" s="64" t="e">
        <f>#REF!+#REF!+#REF!+#REF!+#REF!+HC7+#REF!+#REF!+#REF!+#REF!+#REF!+#REF!+#REF!+#REF!+#REF!+#REF!+#REF!+#REF!+#REF!+#REF!+#REF!+#REF!+#REF!+#REF!</f>
        <v>#REF!</v>
      </c>
      <c r="HD5" s="64" t="e">
        <f>#REF!+#REF!+#REF!+#REF!+#REF!+HD7+#REF!+#REF!+#REF!+#REF!+#REF!+#REF!+#REF!+#REF!+#REF!+#REF!+#REF!+#REF!+#REF!+#REF!+#REF!+#REF!+#REF!+#REF!</f>
        <v>#REF!</v>
      </c>
      <c r="HE5" s="63" t="s">
        <v>150</v>
      </c>
      <c r="HF5" s="64" t="e">
        <f>#REF!+#REF!+#REF!+#REF!+#REF!+HF7+#REF!+#REF!+#REF!+#REF!+#REF!+#REF!+#REF!+#REF!+#REF!+#REF!+#REF!+#REF!+#REF!+#REF!+#REF!+#REF!+#REF!+#REF!</f>
        <v>#REF!</v>
      </c>
      <c r="HG5" s="185" t="e">
        <f>#REF!+#REF!+#REF!+#REF!+#REF!+HG7+#REF!+#REF!+#REF!+#REF!+#REF!+#REF!+#REF!+#REF!+#REF!+#REF!+#REF!+#REF!+#REF!+#REF!+#REF!+#REF!+#REF!+#REF!</f>
        <v>#REF!</v>
      </c>
      <c r="HH5" s="320" t="s">
        <v>339</v>
      </c>
      <c r="HI5" s="321"/>
      <c r="HJ5" s="321"/>
      <c r="HK5" s="322"/>
      <c r="HL5" s="186" t="s">
        <v>136</v>
      </c>
      <c r="HM5" s="186" t="s">
        <v>56</v>
      </c>
      <c r="HN5" s="25" t="s">
        <v>55</v>
      </c>
      <c r="HO5" s="25" t="s">
        <v>57</v>
      </c>
      <c r="HP5" s="63" t="s">
        <v>153</v>
      </c>
      <c r="HQ5" s="64" t="e">
        <f>#REF!+#REF!+#REF!+#REF!+#REF!+HQ7+#REF!+#REF!+#REF!+#REF!+#REF!+#REF!+#REF!+#REF!+#REF!+#REF!+#REF!+#REF!+#REF!+#REF!+#REF!+#REF!+#REF!+#REF!</f>
        <v>#REF!</v>
      </c>
      <c r="HR5" s="64" t="e">
        <f>#REF!+#REF!+#REF!+#REF!+#REF!+HR7+#REF!+#REF!+#REF!+#REF!+#REF!+#REF!+#REF!+#REF!+#REF!+#REF!+#REF!+#REF!+#REF!+#REF!+#REF!+#REF!+#REF!+#REF!</f>
        <v>#REF!</v>
      </c>
      <c r="HS5" s="63" t="s">
        <v>154</v>
      </c>
      <c r="HT5" s="64" t="e">
        <f>#REF!+#REF!+#REF!+#REF!+#REF!+HT7+#REF!+#REF!+#REF!+#REF!+#REF!+#REF!+#REF!+#REF!+#REF!+#REF!+#REF!+#REF!+#REF!+#REF!+#REF!+#REF!+#REF!+#REF!</f>
        <v>#REF!</v>
      </c>
      <c r="HU5" s="185" t="e">
        <f>#REF!+#REF!+#REF!+#REF!+#REF!+HU7+#REF!+#REF!+#REF!+#REF!+#REF!+#REF!+#REF!+#REF!+#REF!+#REF!+#REF!+#REF!+#REF!+#REF!+#REF!+#REF!+#REF!+#REF!</f>
        <v>#REF!</v>
      </c>
      <c r="HV5" s="320" t="s">
        <v>339</v>
      </c>
      <c r="HW5" s="321"/>
      <c r="HX5" s="321"/>
      <c r="HY5" s="322"/>
      <c r="HZ5" s="186" t="s">
        <v>136</v>
      </c>
      <c r="IA5" s="24" t="s">
        <v>56</v>
      </c>
      <c r="IB5" s="25" t="s">
        <v>55</v>
      </c>
      <c r="IC5" s="25" t="s">
        <v>57</v>
      </c>
      <c r="ID5" s="63" t="s">
        <v>229</v>
      </c>
      <c r="IE5" s="64" t="e">
        <f>#REF!+#REF!+#REF!+#REF!+#REF!+IE7+#REF!+#REF!+#REF!+#REF!+#REF!+#REF!+#REF!+#REF!+#REF!+#REF!+#REF!+#REF!+#REF!+#REF!+#REF!+#REF!+#REF!+#REF!</f>
        <v>#REF!</v>
      </c>
      <c r="IF5" s="64" t="e">
        <f>#REF!+#REF!+#REF!+#REF!+#REF!+IF7+#REF!+#REF!+#REF!+#REF!+#REF!+#REF!+#REF!+#REF!+#REF!+#REF!+#REF!+#REF!+#REF!+#REF!+#REF!+#REF!+#REF!+#REF!</f>
        <v>#REF!</v>
      </c>
      <c r="IG5" s="63" t="s">
        <v>232</v>
      </c>
      <c r="IH5" s="64" t="e">
        <f>#REF!+#REF!+#REF!+#REF!+#REF!+IH7+#REF!+#REF!+#REF!+#REF!+#REF!+#REF!+#REF!+#REF!+#REF!+#REF!+#REF!+#REF!+#REF!+#REF!+#REF!+#REF!+#REF!+#REF!</f>
        <v>#REF!</v>
      </c>
      <c r="II5" s="185" t="e">
        <f>#REF!+#REF!+#REF!+#REF!+#REF!+II7+#REF!+#REF!+#REF!+#REF!+#REF!+#REF!+#REF!+#REF!+#REF!+#REF!+#REF!+#REF!+#REF!+#REF!+#REF!+#REF!+#REF!+#REF!</f>
        <v>#REF!</v>
      </c>
      <c r="IJ5" s="320" t="s">
        <v>339</v>
      </c>
      <c r="IK5" s="321"/>
      <c r="IL5" s="321"/>
      <c r="IM5" s="322"/>
      <c r="IN5" s="186" t="s">
        <v>136</v>
      </c>
      <c r="IO5" s="24" t="s">
        <v>56</v>
      </c>
      <c r="IP5" s="25" t="s">
        <v>55</v>
      </c>
      <c r="IQ5" s="25" t="s">
        <v>57</v>
      </c>
      <c r="IR5" s="63" t="s">
        <v>230</v>
      </c>
      <c r="IS5" s="64" t="e">
        <f>#REF!+#REF!+#REF!+#REF!+#REF!+IS7+#REF!+#REF!+#REF!+#REF!+#REF!+#REF!+#REF!+#REF!+#REF!+#REF!+#REF!+#REF!+#REF!+#REF!+#REF!+#REF!+#REF!+#REF!</f>
        <v>#REF!</v>
      </c>
      <c r="IT5" s="64" t="e">
        <f>#REF!+#REF!+#REF!+#REF!+#REF!+IT7+#REF!+#REF!+#REF!+#REF!+#REF!+#REF!+#REF!+#REF!+#REF!+#REF!+#REF!+#REF!+#REF!+#REF!+#REF!+#REF!+#REF!+#REF!</f>
        <v>#REF!</v>
      </c>
      <c r="IU5" s="63" t="s">
        <v>231</v>
      </c>
      <c r="IV5" s="64" t="e">
        <f>#REF!+#REF!+#REF!+#REF!+#REF!+IV7+#REF!+#REF!+#REF!+#REF!+#REF!+#REF!+#REF!+#REF!+#REF!+#REF!+#REF!+#REF!+#REF!+#REF!+#REF!+#REF!+#REF!+#REF!</f>
        <v>#REF!</v>
      </c>
      <c r="IW5" s="185" t="e">
        <f>#REF!+#REF!+#REF!+#REF!+#REF!+IW7+#REF!+#REF!+#REF!+#REF!+#REF!+#REF!+#REF!+#REF!+#REF!+#REF!+#REF!+#REF!+#REF!+#REF!+#REF!+#REF!+#REF!+#REF!</f>
        <v>#REF!</v>
      </c>
      <c r="IX5" s="320" t="s">
        <v>339</v>
      </c>
      <c r="IY5" s="321"/>
      <c r="IZ5" s="321"/>
      <c r="JA5" s="322"/>
      <c r="JB5" s="318" t="s">
        <v>353</v>
      </c>
    </row>
    <row r="6" spans="1:262" ht="12.75" customHeight="1" x14ac:dyDescent="0.2">
      <c r="A6" s="15"/>
      <c r="B6" s="264"/>
      <c r="C6" s="265"/>
      <c r="D6" s="265"/>
      <c r="E6" s="265"/>
      <c r="F6" s="266"/>
      <c r="G6" s="264"/>
      <c r="H6" s="265"/>
      <c r="I6" s="269"/>
      <c r="J6" s="47" t="s">
        <v>56</v>
      </c>
      <c r="K6" s="47" t="s">
        <v>55</v>
      </c>
      <c r="L6" s="47" t="s">
        <v>57</v>
      </c>
      <c r="M6" s="47"/>
      <c r="N6" s="45"/>
      <c r="O6" s="46" t="s">
        <v>56</v>
      </c>
      <c r="P6" s="47" t="s">
        <v>55</v>
      </c>
      <c r="Q6" s="47" t="s">
        <v>57</v>
      </c>
      <c r="R6" s="47"/>
      <c r="S6" s="45"/>
      <c r="T6" s="46" t="s">
        <v>56</v>
      </c>
      <c r="U6" s="47" t="s">
        <v>55</v>
      </c>
      <c r="V6" s="47" t="s">
        <v>57</v>
      </c>
      <c r="W6" s="47"/>
      <c r="X6" s="45"/>
      <c r="Y6" s="46" t="s">
        <v>56</v>
      </c>
      <c r="Z6" s="47" t="s">
        <v>55</v>
      </c>
      <c r="AA6" s="47" t="s">
        <v>57</v>
      </c>
      <c r="AB6" s="47"/>
      <c r="AC6" s="45"/>
      <c r="AD6" s="46" t="s">
        <v>56</v>
      </c>
      <c r="AE6" s="47" t="s">
        <v>55</v>
      </c>
      <c r="AF6" s="47" t="s">
        <v>57</v>
      </c>
      <c r="AG6" s="47"/>
      <c r="AH6" s="45"/>
      <c r="AI6" s="46" t="s">
        <v>56</v>
      </c>
      <c r="AJ6" s="47" t="s">
        <v>55</v>
      </c>
      <c r="AK6" s="47" t="s">
        <v>57</v>
      </c>
      <c r="AL6" s="47"/>
      <c r="AM6" s="45"/>
      <c r="AN6" s="46" t="s">
        <v>56</v>
      </c>
      <c r="AO6" s="47" t="s">
        <v>55</v>
      </c>
      <c r="AP6" s="47" t="s">
        <v>57</v>
      </c>
      <c r="AQ6" s="47"/>
      <c r="AR6" s="45"/>
      <c r="AS6" s="46" t="s">
        <v>56</v>
      </c>
      <c r="AT6" s="47" t="s">
        <v>55</v>
      </c>
      <c r="AU6" s="47" t="s">
        <v>57</v>
      </c>
      <c r="AV6" s="47"/>
      <c r="AW6" s="45"/>
      <c r="AX6" s="46" t="s">
        <v>56</v>
      </c>
      <c r="AY6" s="47" t="s">
        <v>55</v>
      </c>
      <c r="AZ6" s="47" t="s">
        <v>57</v>
      </c>
      <c r="BA6" s="47"/>
      <c r="BB6" s="45"/>
      <c r="BC6" s="46" t="s">
        <v>56</v>
      </c>
      <c r="BD6" s="47" t="s">
        <v>55</v>
      </c>
      <c r="BE6" s="47" t="s">
        <v>57</v>
      </c>
      <c r="BF6" s="47"/>
      <c r="BG6" s="45"/>
      <c r="BH6" s="46" t="s">
        <v>56</v>
      </c>
      <c r="BI6" s="47" t="s">
        <v>55</v>
      </c>
      <c r="BJ6" s="47" t="s">
        <v>57</v>
      </c>
      <c r="BK6" s="47"/>
      <c r="BL6" s="45"/>
      <c r="BM6" s="46" t="s">
        <v>56</v>
      </c>
      <c r="BN6" s="47" t="s">
        <v>55</v>
      </c>
      <c r="BO6" s="47" t="s">
        <v>57</v>
      </c>
      <c r="BP6" s="47"/>
      <c r="BQ6" s="45"/>
      <c r="BR6" s="46" t="s">
        <v>56</v>
      </c>
      <c r="BS6" s="47" t="s">
        <v>55</v>
      </c>
      <c r="BT6" s="47" t="s">
        <v>57</v>
      </c>
      <c r="BU6" s="47"/>
      <c r="BV6" s="45"/>
      <c r="BW6" s="46" t="s">
        <v>56</v>
      </c>
      <c r="BX6" s="47" t="s">
        <v>55</v>
      </c>
      <c r="BY6" s="47" t="s">
        <v>57</v>
      </c>
      <c r="BZ6" s="47"/>
      <c r="CA6" s="45"/>
      <c r="CB6" s="46" t="s">
        <v>56</v>
      </c>
      <c r="CC6" s="47" t="s">
        <v>55</v>
      </c>
      <c r="CD6" s="47" t="s">
        <v>57</v>
      </c>
      <c r="CE6" s="47"/>
      <c r="CF6" s="45"/>
      <c r="CG6" s="46" t="s">
        <v>56</v>
      </c>
      <c r="CH6" s="47" t="s">
        <v>55</v>
      </c>
      <c r="CI6" s="47" t="s">
        <v>57</v>
      </c>
      <c r="CJ6" s="47"/>
      <c r="CK6" s="45"/>
      <c r="CL6" s="46" t="s">
        <v>56</v>
      </c>
      <c r="CM6" s="47" t="s">
        <v>55</v>
      </c>
      <c r="CN6" s="47" t="s">
        <v>57</v>
      </c>
      <c r="CO6" s="47"/>
      <c r="CP6" s="45"/>
      <c r="CQ6" s="46" t="s">
        <v>56</v>
      </c>
      <c r="CR6" s="47" t="s">
        <v>55</v>
      </c>
      <c r="CS6" s="47" t="s">
        <v>57</v>
      </c>
      <c r="CT6" s="47"/>
      <c r="CU6" s="45"/>
      <c r="CV6" s="46" t="s">
        <v>56</v>
      </c>
      <c r="CW6" s="47" t="s">
        <v>55</v>
      </c>
      <c r="CX6" s="47" t="s">
        <v>57</v>
      </c>
      <c r="CY6" s="47"/>
      <c r="CZ6" s="45"/>
      <c r="DA6" s="46" t="s">
        <v>56</v>
      </c>
      <c r="DB6" s="47" t="s">
        <v>55</v>
      </c>
      <c r="DC6" s="47" t="s">
        <v>57</v>
      </c>
      <c r="DD6" s="47"/>
      <c r="DE6" s="45"/>
      <c r="DF6" s="46" t="s">
        <v>56</v>
      </c>
      <c r="DG6" s="47" t="s">
        <v>55</v>
      </c>
      <c r="DH6" s="47" t="s">
        <v>57</v>
      </c>
      <c r="DI6" s="47"/>
      <c r="DJ6" s="45"/>
      <c r="DK6" s="46" t="s">
        <v>56</v>
      </c>
      <c r="DL6" s="47" t="s">
        <v>55</v>
      </c>
      <c r="DM6" s="47" t="s">
        <v>57</v>
      </c>
      <c r="DN6" s="47"/>
      <c r="DO6" s="45"/>
      <c r="DP6" s="46" t="s">
        <v>56</v>
      </c>
      <c r="DQ6" s="47" t="s">
        <v>55</v>
      </c>
      <c r="DR6" s="47" t="s">
        <v>57</v>
      </c>
      <c r="DS6" s="47"/>
      <c r="DT6" s="45"/>
      <c r="DU6" s="46" t="s">
        <v>56</v>
      </c>
      <c r="DV6" s="47" t="s">
        <v>55</v>
      </c>
      <c r="DW6" s="47" t="s">
        <v>57</v>
      </c>
      <c r="DX6" s="47"/>
      <c r="DY6" s="45"/>
      <c r="DZ6" s="46" t="s">
        <v>56</v>
      </c>
      <c r="EA6" s="47" t="s">
        <v>55</v>
      </c>
      <c r="EB6" s="47" t="s">
        <v>57</v>
      </c>
      <c r="EC6" s="47"/>
      <c r="ED6" s="45"/>
      <c r="EE6" s="46" t="s">
        <v>56</v>
      </c>
      <c r="EF6" s="47" t="s">
        <v>55</v>
      </c>
      <c r="EG6" s="47" t="s">
        <v>57</v>
      </c>
      <c r="EH6" s="47"/>
      <c r="EI6" s="45"/>
      <c r="EJ6" s="46" t="s">
        <v>56</v>
      </c>
      <c r="EK6" s="47" t="s">
        <v>55</v>
      </c>
      <c r="EL6" s="47" t="s">
        <v>57</v>
      </c>
      <c r="EM6" s="47"/>
      <c r="EN6" s="45"/>
      <c r="EO6" s="46" t="s">
        <v>56</v>
      </c>
      <c r="EP6" s="47" t="s">
        <v>55</v>
      </c>
      <c r="EQ6" s="47" t="s">
        <v>57</v>
      </c>
      <c r="ER6" s="47"/>
      <c r="ES6" s="45"/>
      <c r="ET6" s="46" t="s">
        <v>56</v>
      </c>
      <c r="EU6" s="47" t="s">
        <v>55</v>
      </c>
      <c r="EV6" s="47" t="s">
        <v>57</v>
      </c>
      <c r="EW6" s="47"/>
      <c r="EX6" s="45"/>
      <c r="EY6" s="46" t="s">
        <v>56</v>
      </c>
      <c r="EZ6" s="47" t="s">
        <v>55</v>
      </c>
      <c r="FA6" s="47" t="s">
        <v>57</v>
      </c>
      <c r="FB6" s="47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24"/>
      <c r="FW6" s="25"/>
      <c r="FX6" s="25"/>
      <c r="FY6" s="25"/>
      <c r="FZ6" s="25"/>
      <c r="GA6" s="25"/>
      <c r="GB6" s="25"/>
      <c r="GC6" s="25"/>
      <c r="GD6" s="25"/>
      <c r="GE6" s="184"/>
      <c r="GF6" s="323"/>
      <c r="GG6" s="324"/>
      <c r="GH6" s="324"/>
      <c r="GI6" s="325"/>
      <c r="GJ6" s="186"/>
      <c r="GK6" s="25"/>
      <c r="GL6" s="25"/>
      <c r="GM6" s="25"/>
      <c r="GN6" s="25"/>
      <c r="GO6" s="25"/>
      <c r="GP6" s="25"/>
      <c r="GQ6" s="25"/>
      <c r="GR6" s="25"/>
      <c r="GS6" s="184"/>
      <c r="GT6" s="323"/>
      <c r="GU6" s="324"/>
      <c r="GV6" s="324"/>
      <c r="GW6" s="325"/>
      <c r="GX6" s="186"/>
      <c r="GY6" s="25"/>
      <c r="GZ6" s="25"/>
      <c r="HA6" s="25"/>
      <c r="HB6" s="25"/>
      <c r="HC6" s="25"/>
      <c r="HD6" s="25"/>
      <c r="HE6" s="25"/>
      <c r="HF6" s="25"/>
      <c r="HG6" s="184"/>
      <c r="HH6" s="323"/>
      <c r="HI6" s="324"/>
      <c r="HJ6" s="324"/>
      <c r="HK6" s="325"/>
      <c r="HL6" s="186"/>
      <c r="HM6" s="25"/>
      <c r="HN6" s="25"/>
      <c r="HO6" s="25"/>
      <c r="HP6" s="25"/>
      <c r="HQ6" s="25"/>
      <c r="HR6" s="25"/>
      <c r="HS6" s="25"/>
      <c r="HT6" s="25"/>
      <c r="HU6" s="188"/>
      <c r="HV6" s="323"/>
      <c r="HW6" s="324"/>
      <c r="HX6" s="324"/>
      <c r="HY6" s="325"/>
      <c r="HZ6" s="189"/>
      <c r="IA6" s="21"/>
      <c r="IB6" s="21"/>
      <c r="IC6" s="21"/>
      <c r="ID6" s="21"/>
      <c r="IE6" s="21"/>
      <c r="IF6" s="21"/>
      <c r="IG6" s="21"/>
      <c r="IH6" s="21"/>
      <c r="II6" s="184"/>
      <c r="IJ6" s="323"/>
      <c r="IK6" s="324"/>
      <c r="IL6" s="324"/>
      <c r="IM6" s="325"/>
      <c r="IN6" s="189"/>
      <c r="IO6" s="21"/>
      <c r="IP6" s="21"/>
      <c r="IQ6" s="21"/>
      <c r="IR6" s="21"/>
      <c r="IS6" s="21"/>
      <c r="IT6" s="21"/>
      <c r="IU6" s="21"/>
      <c r="IV6" s="21"/>
      <c r="IW6" s="184"/>
      <c r="IX6" s="323"/>
      <c r="IY6" s="324"/>
      <c r="IZ6" s="324"/>
      <c r="JA6" s="325"/>
      <c r="JB6" s="319"/>
    </row>
    <row r="7" spans="1:262" ht="42" customHeight="1" x14ac:dyDescent="0.2">
      <c r="A7" s="1" t="s">
        <v>8</v>
      </c>
      <c r="B7" s="1" t="s">
        <v>15</v>
      </c>
      <c r="C7" s="1"/>
      <c r="D7" s="2"/>
      <c r="E7" s="1">
        <v>1</v>
      </c>
      <c r="F7" s="2" t="s">
        <v>190</v>
      </c>
      <c r="G7" s="35" t="s">
        <v>104</v>
      </c>
      <c r="H7" s="2" t="s">
        <v>191</v>
      </c>
      <c r="I7" s="147"/>
      <c r="J7" s="70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3"/>
      <c r="FW7" s="3"/>
      <c r="FX7" s="3"/>
      <c r="FY7" s="3"/>
      <c r="FZ7" s="35" t="s">
        <v>144</v>
      </c>
      <c r="GA7" s="60">
        <f>GA8+GA24+GA35+GA38+GA41</f>
        <v>44.970300000000009</v>
      </c>
      <c r="GB7" s="60">
        <f>GB8+GB24+GB35+GB38+GB41</f>
        <v>134910900.00000003</v>
      </c>
      <c r="GC7" s="35" t="s">
        <v>145</v>
      </c>
      <c r="GD7" s="60">
        <f>GD8+GD24+GD35+GD38+GD41</f>
        <v>0</v>
      </c>
      <c r="GE7" s="60">
        <f>GE8+GE24+GE35+GE38+GE41</f>
        <v>0</v>
      </c>
      <c r="GF7" s="230"/>
      <c r="GG7" s="60"/>
      <c r="GH7" s="60"/>
      <c r="GI7" s="231"/>
      <c r="GJ7" s="172"/>
      <c r="GK7" s="3"/>
      <c r="GL7" s="3"/>
      <c r="GM7" s="3"/>
      <c r="GN7" s="35" t="s">
        <v>144</v>
      </c>
      <c r="GO7" s="60">
        <f>GO8+GO24+GO41</f>
        <v>0</v>
      </c>
      <c r="GP7" s="60">
        <f>GP8+GP24+GP41</f>
        <v>0</v>
      </c>
      <c r="GQ7" s="35" t="s">
        <v>145</v>
      </c>
      <c r="GR7" s="60">
        <f>GR8+GR24+GR41</f>
        <v>0</v>
      </c>
      <c r="GS7" s="156">
        <f>GS8+GS24+GS41</f>
        <v>0</v>
      </c>
      <c r="GT7" s="230"/>
      <c r="GU7" s="60"/>
      <c r="GV7" s="60"/>
      <c r="GW7" s="231"/>
      <c r="GX7" s="172"/>
      <c r="GY7" s="3"/>
      <c r="GZ7" s="3"/>
      <c r="HA7" s="3"/>
      <c r="HB7" s="35" t="s">
        <v>114</v>
      </c>
      <c r="HC7" s="60">
        <f>HC8+HC24+HC35+HC38+HC41</f>
        <v>22.1</v>
      </c>
      <c r="HD7" s="60">
        <f>HD8+HD24+HD35+HD38+HD41</f>
        <v>416500000</v>
      </c>
      <c r="HE7" s="35" t="s">
        <v>114</v>
      </c>
      <c r="HF7" s="60">
        <f>HF8+HF24+HF35+HF38+HF41</f>
        <v>0</v>
      </c>
      <c r="HG7" s="60">
        <f>HG8+HG24+HG35+HG38+HG41</f>
        <v>0</v>
      </c>
      <c r="HH7" s="230"/>
      <c r="HI7" s="60"/>
      <c r="HJ7" s="60"/>
      <c r="HK7" s="231"/>
      <c r="HL7" s="172"/>
      <c r="HM7" s="219"/>
      <c r="HN7" s="3"/>
      <c r="HO7" s="3"/>
      <c r="HP7" s="35" t="s">
        <v>114</v>
      </c>
      <c r="HQ7" s="60">
        <f>HQ8+HQ24+HQ41</f>
        <v>0</v>
      </c>
      <c r="HR7" s="60">
        <f>HR8+HR24+HR41</f>
        <v>0</v>
      </c>
      <c r="HS7" s="35" t="s">
        <v>114</v>
      </c>
      <c r="HT7" s="60">
        <f>HT8+HT24+HT41</f>
        <v>0</v>
      </c>
      <c r="HU7" s="156">
        <f>HU8+HU24+HU41</f>
        <v>0</v>
      </c>
      <c r="HV7" s="230"/>
      <c r="HW7" s="60"/>
      <c r="HX7" s="60"/>
      <c r="HY7" s="231"/>
      <c r="HZ7" s="190"/>
      <c r="IA7" s="3"/>
      <c r="IB7" s="3"/>
      <c r="IC7" s="3"/>
      <c r="ID7" s="35" t="s">
        <v>114</v>
      </c>
      <c r="IE7" s="60">
        <f>IE8+IE24+IE41</f>
        <v>0</v>
      </c>
      <c r="IF7" s="60">
        <f>IF8+IF24+IF41</f>
        <v>0</v>
      </c>
      <c r="IG7" s="35" t="s">
        <v>114</v>
      </c>
      <c r="IH7" s="60">
        <f>IH8+IH24+IH41</f>
        <v>0</v>
      </c>
      <c r="II7" s="156">
        <f>II8+II24+II41</f>
        <v>0</v>
      </c>
      <c r="IJ7" s="230"/>
      <c r="IK7" s="60"/>
      <c r="IL7" s="60"/>
      <c r="IM7" s="231"/>
      <c r="IN7" s="190"/>
      <c r="IO7" s="3"/>
      <c r="IP7" s="3"/>
      <c r="IQ7" s="3"/>
      <c r="IR7" s="35" t="s">
        <v>114</v>
      </c>
      <c r="IS7" s="60">
        <f>IS8+IS24+IS41</f>
        <v>0</v>
      </c>
      <c r="IT7" s="60">
        <f>IT8+IT24+IT41</f>
        <v>0</v>
      </c>
      <c r="IU7" s="35" t="s">
        <v>114</v>
      </c>
      <c r="IV7" s="60">
        <f>IV8+IV24+IV41</f>
        <v>0</v>
      </c>
      <c r="IW7" s="156">
        <f>IW8+IW24+IW41</f>
        <v>0</v>
      </c>
      <c r="IX7" s="230"/>
      <c r="IY7" s="60"/>
      <c r="IZ7" s="60"/>
      <c r="JA7" s="231"/>
      <c r="JB7" s="192"/>
    </row>
    <row r="8" spans="1:262" ht="15" x14ac:dyDescent="0.2">
      <c r="A8" s="4" t="s">
        <v>8</v>
      </c>
      <c r="B8" s="54" t="s">
        <v>15</v>
      </c>
      <c r="C8" s="54"/>
      <c r="D8" s="55"/>
      <c r="E8" s="96"/>
      <c r="F8" s="122" t="s">
        <v>201</v>
      </c>
      <c r="G8" s="129" t="s">
        <v>104</v>
      </c>
      <c r="H8" s="129" t="s">
        <v>191</v>
      </c>
      <c r="I8" s="148"/>
      <c r="J8" s="9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6"/>
      <c r="FW8" s="56"/>
      <c r="FX8" s="56"/>
      <c r="FY8" s="56"/>
      <c r="FZ8" s="59" t="s">
        <v>113</v>
      </c>
      <c r="GA8" s="58">
        <f>SUM(GA9:GA23)</f>
        <v>31.247499999999999</v>
      </c>
      <c r="GB8" s="58">
        <f>SUM(GB9:GB23)</f>
        <v>93742500</v>
      </c>
      <c r="GC8" s="59" t="s">
        <v>113</v>
      </c>
      <c r="GD8" s="58">
        <f>SUM(GD9:GD23)</f>
        <v>0</v>
      </c>
      <c r="GE8" s="169">
        <f>SUM(GE9:GE23)</f>
        <v>0</v>
      </c>
      <c r="GF8" s="232"/>
      <c r="GG8" s="233"/>
      <c r="GH8" s="233"/>
      <c r="GI8" s="234"/>
      <c r="GJ8" s="173"/>
      <c r="GK8" s="56"/>
      <c r="GL8" s="56"/>
      <c r="GM8" s="56"/>
      <c r="GN8" s="59" t="s">
        <v>113</v>
      </c>
      <c r="GO8" s="58">
        <f>SUM(GO9:GO23)</f>
        <v>0</v>
      </c>
      <c r="GP8" s="58">
        <f>SUM(GP9:GP23)</f>
        <v>0</v>
      </c>
      <c r="GQ8" s="59" t="s">
        <v>113</v>
      </c>
      <c r="GR8" s="58">
        <f>SUM(GR9:GR23)</f>
        <v>0</v>
      </c>
      <c r="GS8" s="169">
        <f>SUM(GS9:GS23)</f>
        <v>0</v>
      </c>
      <c r="GT8" s="232"/>
      <c r="GU8" s="233"/>
      <c r="GV8" s="233"/>
      <c r="GW8" s="234"/>
      <c r="GX8" s="173"/>
      <c r="GY8" s="56"/>
      <c r="GZ8" s="56"/>
      <c r="HA8" s="56"/>
      <c r="HB8" s="59" t="s">
        <v>113</v>
      </c>
      <c r="HC8" s="58">
        <f>SUM(HC9:HC23)</f>
        <v>6.6</v>
      </c>
      <c r="HD8" s="58">
        <f>SUM(HD9:HD23)</f>
        <v>114500000</v>
      </c>
      <c r="HE8" s="59" t="s">
        <v>113</v>
      </c>
      <c r="HF8" s="58">
        <f>SUM(HF9:HF23)</f>
        <v>0</v>
      </c>
      <c r="HG8" s="169">
        <f>SUM(HG9:HG23)</f>
        <v>0</v>
      </c>
      <c r="HH8" s="232"/>
      <c r="HI8" s="233"/>
      <c r="HJ8" s="233"/>
      <c r="HK8" s="234"/>
      <c r="HL8" s="173"/>
      <c r="HM8" s="220"/>
      <c r="HN8" s="56"/>
      <c r="HO8" s="56"/>
      <c r="HP8" s="59" t="s">
        <v>113</v>
      </c>
      <c r="HQ8" s="58">
        <f>SUM(HQ9:HQ23)</f>
        <v>0</v>
      </c>
      <c r="HR8" s="58">
        <f>SUM(HR9:HR23)</f>
        <v>0</v>
      </c>
      <c r="HS8" s="59" t="s">
        <v>113</v>
      </c>
      <c r="HT8" s="58">
        <f>SUM(HT9:HT23)</f>
        <v>0</v>
      </c>
      <c r="HU8" s="169">
        <f>SUM(HU9:HU23)</f>
        <v>0</v>
      </c>
      <c r="HV8" s="232"/>
      <c r="HW8" s="233"/>
      <c r="HX8" s="233"/>
      <c r="HY8" s="234"/>
      <c r="HZ8" s="191"/>
      <c r="IA8" s="56"/>
      <c r="IB8" s="56"/>
      <c r="IC8" s="56"/>
      <c r="ID8" s="59" t="s">
        <v>113</v>
      </c>
      <c r="IE8" s="58">
        <f>SUM(IE9:IE23)</f>
        <v>0</v>
      </c>
      <c r="IF8" s="58">
        <f>SUM(IF9:IF23)</f>
        <v>0</v>
      </c>
      <c r="IG8" s="59" t="s">
        <v>113</v>
      </c>
      <c r="IH8" s="58">
        <f>SUM(IH9:IH23)</f>
        <v>0</v>
      </c>
      <c r="II8" s="169">
        <f>SUM(II9:II23)</f>
        <v>0</v>
      </c>
      <c r="IJ8" s="232"/>
      <c r="IK8" s="233"/>
      <c r="IL8" s="233"/>
      <c r="IM8" s="234"/>
      <c r="IN8" s="191"/>
      <c r="IO8" s="56"/>
      <c r="IP8" s="56"/>
      <c r="IQ8" s="56"/>
      <c r="IR8" s="59" t="s">
        <v>113</v>
      </c>
      <c r="IS8" s="58">
        <f>SUM(IS9:IS23)</f>
        <v>0</v>
      </c>
      <c r="IT8" s="58">
        <f>SUM(IT9:IT23)</f>
        <v>0</v>
      </c>
      <c r="IU8" s="59" t="s">
        <v>113</v>
      </c>
      <c r="IV8" s="58">
        <f>SUM(IV9:IV23)</f>
        <v>0</v>
      </c>
      <c r="IW8" s="169">
        <f>SUM(IW9:IW23)</f>
        <v>0</v>
      </c>
      <c r="IX8" s="232"/>
      <c r="IY8" s="233"/>
      <c r="IZ8" s="233"/>
      <c r="JA8" s="234"/>
      <c r="JB8" s="193"/>
    </row>
    <row r="9" spans="1:262" ht="30" x14ac:dyDescent="0.2">
      <c r="A9" s="4"/>
      <c r="B9" s="4" t="s">
        <v>15</v>
      </c>
      <c r="C9" s="131"/>
      <c r="D9" s="8">
        <v>1</v>
      </c>
      <c r="E9" s="97"/>
      <c r="F9" s="75" t="s">
        <v>219</v>
      </c>
      <c r="G9" s="93" t="s">
        <v>104</v>
      </c>
      <c r="H9" s="5" t="s">
        <v>191</v>
      </c>
      <c r="I9" s="149"/>
      <c r="J9" s="9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48" t="s">
        <v>282</v>
      </c>
      <c r="FW9" s="48">
        <v>1401.71</v>
      </c>
      <c r="FX9" s="48">
        <v>1526.7</v>
      </c>
      <c r="FY9" s="48">
        <f>FX9-FW9</f>
        <v>124.99000000000001</v>
      </c>
      <c r="FZ9" s="49">
        <v>25</v>
      </c>
      <c r="GA9" s="206">
        <f t="shared" ref="GA9" si="0">FY9*FZ9/100</f>
        <v>31.247499999999999</v>
      </c>
      <c r="GB9" s="120">
        <f>GA9*AUXILIAR!$B$50</f>
        <v>93742500</v>
      </c>
      <c r="GC9" s="217">
        <v>0</v>
      </c>
      <c r="GD9" s="206">
        <f>GA9*GC9/100</f>
        <v>0</v>
      </c>
      <c r="GE9" s="120">
        <f>GD9*AUXILIAR!$B$50</f>
        <v>0</v>
      </c>
      <c r="GF9" s="235"/>
      <c r="GG9" s="50"/>
      <c r="GH9" s="8"/>
      <c r="GI9" s="236"/>
      <c r="GJ9" s="157"/>
      <c r="GK9" s="5"/>
      <c r="GL9" s="5"/>
      <c r="GM9" s="5"/>
      <c r="GN9" s="5"/>
      <c r="GO9" s="5"/>
      <c r="GP9" s="5"/>
      <c r="GQ9" s="5"/>
      <c r="GR9" s="5"/>
      <c r="GS9" s="149"/>
      <c r="GT9" s="235"/>
      <c r="GU9" s="50"/>
      <c r="GV9" s="8"/>
      <c r="GW9" s="236"/>
      <c r="GX9" s="48" t="s">
        <v>206</v>
      </c>
      <c r="GY9" s="48">
        <v>1372.7560000000001</v>
      </c>
      <c r="GZ9" s="48">
        <v>1372.7560000000001</v>
      </c>
      <c r="HA9" s="48">
        <v>1</v>
      </c>
      <c r="HB9" s="212">
        <v>30</v>
      </c>
      <c r="HC9" s="49">
        <f t="shared" ref="HC9:HC23" si="1">HA9*HB9/100</f>
        <v>0.3</v>
      </c>
      <c r="HD9" s="108">
        <f>HC9*AUXILIAR!$B$61</f>
        <v>6000000</v>
      </c>
      <c r="HE9" s="217">
        <v>0</v>
      </c>
      <c r="HF9" s="218">
        <f t="shared" ref="HF9:HF23" si="2">HC9*HE9/100</f>
        <v>0</v>
      </c>
      <c r="HG9" s="108">
        <f>HF9*AUXILIAR!$B$61</f>
        <v>0</v>
      </c>
      <c r="HH9" s="235"/>
      <c r="HI9" s="50"/>
      <c r="HJ9" s="8"/>
      <c r="HK9" s="236"/>
      <c r="HL9" s="157"/>
      <c r="HM9" s="98"/>
      <c r="HN9" s="5"/>
      <c r="HO9" s="5"/>
      <c r="HP9" s="5"/>
      <c r="HQ9" s="5"/>
      <c r="HR9" s="5"/>
      <c r="HS9" s="5"/>
      <c r="HT9" s="5"/>
      <c r="HU9" s="149"/>
      <c r="HV9" s="235"/>
      <c r="HW9" s="50"/>
      <c r="HX9" s="8"/>
      <c r="HY9" s="236"/>
      <c r="HZ9" s="187"/>
      <c r="IA9" s="51"/>
      <c r="IB9" s="51"/>
      <c r="IC9" s="50"/>
      <c r="ID9" s="51"/>
      <c r="IE9" s="50"/>
      <c r="IF9" s="125"/>
      <c r="IG9" s="5"/>
      <c r="IH9" s="5"/>
      <c r="II9" s="149"/>
      <c r="IJ9" s="235"/>
      <c r="IK9" s="50"/>
      <c r="IL9" s="8"/>
      <c r="IM9" s="236"/>
      <c r="IN9" s="157"/>
      <c r="IO9" s="5"/>
      <c r="IP9" s="5"/>
      <c r="IQ9" s="5"/>
      <c r="IR9" s="5"/>
      <c r="IS9" s="5"/>
      <c r="IT9" s="5"/>
      <c r="IU9" s="5"/>
      <c r="IV9" s="5"/>
      <c r="IW9" s="149"/>
      <c r="IX9" s="235"/>
      <c r="IY9" s="50"/>
      <c r="IZ9" s="8"/>
      <c r="JA9" s="236"/>
      <c r="JB9" s="194"/>
    </row>
    <row r="10" spans="1:262" ht="15" x14ac:dyDescent="0.2">
      <c r="A10" s="4"/>
      <c r="B10" s="4" t="s">
        <v>15</v>
      </c>
      <c r="C10" s="131"/>
      <c r="D10" s="8">
        <v>1</v>
      </c>
      <c r="E10" s="97"/>
      <c r="F10" s="75" t="s">
        <v>219</v>
      </c>
      <c r="G10" s="93" t="s">
        <v>104</v>
      </c>
      <c r="H10" s="5" t="s">
        <v>191</v>
      </c>
      <c r="I10" s="149"/>
      <c r="J10" s="9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149"/>
      <c r="GF10" s="235"/>
      <c r="GG10" s="50"/>
      <c r="GH10" s="8"/>
      <c r="GI10" s="236"/>
      <c r="GJ10" s="157"/>
      <c r="GK10" s="5"/>
      <c r="GL10" s="5"/>
      <c r="GM10" s="5"/>
      <c r="GN10" s="5"/>
      <c r="GO10" s="5"/>
      <c r="GP10" s="5"/>
      <c r="GQ10" s="5"/>
      <c r="GR10" s="5"/>
      <c r="GS10" s="149"/>
      <c r="GT10" s="235"/>
      <c r="GU10" s="50"/>
      <c r="GV10" s="8"/>
      <c r="GW10" s="236"/>
      <c r="GX10" s="48" t="s">
        <v>207</v>
      </c>
      <c r="GY10" s="48">
        <v>1383.133</v>
      </c>
      <c r="GZ10" s="48">
        <v>1383.133</v>
      </c>
      <c r="HA10" s="48">
        <v>1</v>
      </c>
      <c r="HB10" s="212">
        <v>50</v>
      </c>
      <c r="HC10" s="49">
        <f t="shared" si="1"/>
        <v>0.5</v>
      </c>
      <c r="HD10" s="108">
        <f>HC10*AUXILIAR!$B$57</f>
        <v>10000000</v>
      </c>
      <c r="HE10" s="217">
        <v>0</v>
      </c>
      <c r="HF10" s="218">
        <f t="shared" si="2"/>
        <v>0</v>
      </c>
      <c r="HG10" s="108">
        <f>HF10*AUXILIAR!$B$57</f>
        <v>0</v>
      </c>
      <c r="HH10" s="235"/>
      <c r="HI10" s="50"/>
      <c r="HJ10" s="8"/>
      <c r="HK10" s="236"/>
      <c r="HL10" s="157"/>
      <c r="HM10" s="98"/>
      <c r="HN10" s="5"/>
      <c r="HO10" s="5"/>
      <c r="HP10" s="5"/>
      <c r="HQ10" s="5"/>
      <c r="HR10" s="5"/>
      <c r="HS10" s="5"/>
      <c r="HT10" s="5"/>
      <c r="HU10" s="149"/>
      <c r="HV10" s="235"/>
      <c r="HW10" s="50"/>
      <c r="HX10" s="8"/>
      <c r="HY10" s="236"/>
      <c r="HZ10" s="187"/>
      <c r="IA10" s="51"/>
      <c r="IB10" s="51"/>
      <c r="IC10" s="50"/>
      <c r="ID10" s="51"/>
      <c r="IE10" s="50"/>
      <c r="IF10" s="125"/>
      <c r="IG10" s="5"/>
      <c r="IH10" s="5"/>
      <c r="II10" s="149"/>
      <c r="IJ10" s="235"/>
      <c r="IK10" s="50"/>
      <c r="IL10" s="8"/>
      <c r="IM10" s="236"/>
      <c r="IN10" s="157"/>
      <c r="IO10" s="5"/>
      <c r="IP10" s="5"/>
      <c r="IQ10" s="5"/>
      <c r="IR10" s="5"/>
      <c r="IS10" s="5"/>
      <c r="IT10" s="5"/>
      <c r="IU10" s="5"/>
      <c r="IV10" s="5"/>
      <c r="IW10" s="149"/>
      <c r="IX10" s="235"/>
      <c r="IY10" s="50"/>
      <c r="IZ10" s="8"/>
      <c r="JA10" s="236"/>
      <c r="JB10" s="194"/>
    </row>
    <row r="11" spans="1:262" ht="15" x14ac:dyDescent="0.2">
      <c r="A11" s="4"/>
      <c r="B11" s="4" t="s">
        <v>15</v>
      </c>
      <c r="C11" s="131"/>
      <c r="D11" s="8">
        <v>1</v>
      </c>
      <c r="E11" s="97"/>
      <c r="F11" s="75" t="s">
        <v>219</v>
      </c>
      <c r="G11" s="93" t="s">
        <v>104</v>
      </c>
      <c r="H11" s="5" t="s">
        <v>191</v>
      </c>
      <c r="I11" s="149"/>
      <c r="J11" s="9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149"/>
      <c r="GF11" s="235"/>
      <c r="GG11" s="50"/>
      <c r="GH11" s="8"/>
      <c r="GI11" s="236"/>
      <c r="GJ11" s="157"/>
      <c r="GK11" s="5"/>
      <c r="GL11" s="5"/>
      <c r="GM11" s="5"/>
      <c r="GN11" s="5"/>
      <c r="GO11" s="5"/>
      <c r="GP11" s="5"/>
      <c r="GQ11" s="5"/>
      <c r="GR11" s="5"/>
      <c r="GS11" s="149"/>
      <c r="GT11" s="235"/>
      <c r="GU11" s="50"/>
      <c r="GV11" s="8"/>
      <c r="GW11" s="236"/>
      <c r="GX11" s="48" t="s">
        <v>208</v>
      </c>
      <c r="GY11" s="48">
        <v>1384.693</v>
      </c>
      <c r="GZ11" s="48">
        <v>1384.693</v>
      </c>
      <c r="HA11" s="48">
        <v>1</v>
      </c>
      <c r="HB11" s="212">
        <v>50</v>
      </c>
      <c r="HC11" s="49">
        <f t="shared" si="1"/>
        <v>0.5</v>
      </c>
      <c r="HD11" s="108">
        <f>HC11*AUXILIAR!$B$61</f>
        <v>10000000</v>
      </c>
      <c r="HE11" s="217">
        <v>0</v>
      </c>
      <c r="HF11" s="218">
        <f t="shared" si="2"/>
        <v>0</v>
      </c>
      <c r="HG11" s="108">
        <f>HF11*AUXILIAR!$B$61</f>
        <v>0</v>
      </c>
      <c r="HH11" s="235"/>
      <c r="HI11" s="50"/>
      <c r="HJ11" s="8"/>
      <c r="HK11" s="236"/>
      <c r="HL11" s="157"/>
      <c r="HM11" s="98"/>
      <c r="HN11" s="5"/>
      <c r="HO11" s="5"/>
      <c r="HP11" s="5"/>
      <c r="HQ11" s="5"/>
      <c r="HR11" s="5"/>
      <c r="HS11" s="5"/>
      <c r="HT11" s="5"/>
      <c r="HU11" s="149"/>
      <c r="HV11" s="235"/>
      <c r="HW11" s="50"/>
      <c r="HX11" s="8"/>
      <c r="HY11" s="236"/>
      <c r="HZ11" s="187"/>
      <c r="IA11" s="51"/>
      <c r="IB11" s="51"/>
      <c r="IC11" s="50"/>
      <c r="ID11" s="51"/>
      <c r="IE11" s="50"/>
      <c r="IF11" s="125"/>
      <c r="IG11" s="5"/>
      <c r="IH11" s="5"/>
      <c r="II11" s="149"/>
      <c r="IJ11" s="235"/>
      <c r="IK11" s="50"/>
      <c r="IL11" s="8"/>
      <c r="IM11" s="236"/>
      <c r="IN11" s="157"/>
      <c r="IO11" s="5"/>
      <c r="IP11" s="5"/>
      <c r="IQ11" s="5"/>
      <c r="IR11" s="5"/>
      <c r="IS11" s="5"/>
      <c r="IT11" s="5"/>
      <c r="IU11" s="5"/>
      <c r="IV11" s="5"/>
      <c r="IW11" s="149"/>
      <c r="IX11" s="235"/>
      <c r="IY11" s="50"/>
      <c r="IZ11" s="8"/>
      <c r="JA11" s="236"/>
      <c r="JB11" s="194"/>
    </row>
    <row r="12" spans="1:262" ht="15" x14ac:dyDescent="0.2">
      <c r="A12" s="4"/>
      <c r="B12" s="4" t="s">
        <v>15</v>
      </c>
      <c r="C12" s="131"/>
      <c r="D12" s="8">
        <v>1</v>
      </c>
      <c r="E12" s="97"/>
      <c r="F12" s="75" t="s">
        <v>219</v>
      </c>
      <c r="G12" s="93" t="s">
        <v>104</v>
      </c>
      <c r="H12" s="5" t="s">
        <v>191</v>
      </c>
      <c r="I12" s="149"/>
      <c r="J12" s="9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149"/>
      <c r="GF12" s="235"/>
      <c r="GG12" s="50"/>
      <c r="GH12" s="8"/>
      <c r="GI12" s="236"/>
      <c r="GJ12" s="157"/>
      <c r="GK12" s="5"/>
      <c r="GL12" s="5"/>
      <c r="GM12" s="5"/>
      <c r="GN12" s="5"/>
      <c r="GO12" s="5"/>
      <c r="GP12" s="5"/>
      <c r="GQ12" s="5"/>
      <c r="GR12" s="5"/>
      <c r="GS12" s="149"/>
      <c r="GT12" s="235"/>
      <c r="GU12" s="50"/>
      <c r="GV12" s="8"/>
      <c r="GW12" s="236"/>
      <c r="GX12" s="48" t="s">
        <v>209</v>
      </c>
      <c r="GY12" s="48">
        <v>1389.9649999999999</v>
      </c>
      <c r="GZ12" s="48">
        <v>1389.9649999999999</v>
      </c>
      <c r="HA12" s="48">
        <v>1</v>
      </c>
      <c r="HB12" s="212">
        <v>50</v>
      </c>
      <c r="HC12" s="49">
        <f t="shared" si="1"/>
        <v>0.5</v>
      </c>
      <c r="HD12" s="108">
        <f>HC12*AUXILIAR!$B$58</f>
        <v>5000000</v>
      </c>
      <c r="HE12" s="217">
        <v>0</v>
      </c>
      <c r="HF12" s="218">
        <f t="shared" si="2"/>
        <v>0</v>
      </c>
      <c r="HG12" s="108">
        <f>HF12*AUXILIAR!$B$58</f>
        <v>0</v>
      </c>
      <c r="HH12" s="235"/>
      <c r="HI12" s="50"/>
      <c r="HJ12" s="8"/>
      <c r="HK12" s="236"/>
      <c r="HL12" s="157"/>
      <c r="HM12" s="98"/>
      <c r="HN12" s="5"/>
      <c r="HO12" s="5"/>
      <c r="HP12" s="5"/>
      <c r="HQ12" s="5"/>
      <c r="HR12" s="5"/>
      <c r="HS12" s="5"/>
      <c r="HT12" s="5"/>
      <c r="HU12" s="149"/>
      <c r="HV12" s="235"/>
      <c r="HW12" s="50"/>
      <c r="HX12" s="8"/>
      <c r="HY12" s="236"/>
      <c r="HZ12" s="187"/>
      <c r="IA12" s="51"/>
      <c r="IB12" s="51"/>
      <c r="IC12" s="50"/>
      <c r="ID12" s="51"/>
      <c r="IE12" s="50"/>
      <c r="IF12" s="125"/>
      <c r="IG12" s="5"/>
      <c r="IH12" s="5"/>
      <c r="II12" s="149"/>
      <c r="IJ12" s="235"/>
      <c r="IK12" s="50"/>
      <c r="IL12" s="8"/>
      <c r="IM12" s="236"/>
      <c r="IN12" s="157"/>
      <c r="IO12" s="5"/>
      <c r="IP12" s="5"/>
      <c r="IQ12" s="5"/>
      <c r="IR12" s="5"/>
      <c r="IS12" s="5"/>
      <c r="IT12" s="5"/>
      <c r="IU12" s="5"/>
      <c r="IV12" s="5"/>
      <c r="IW12" s="149"/>
      <c r="IX12" s="235"/>
      <c r="IY12" s="50"/>
      <c r="IZ12" s="8"/>
      <c r="JA12" s="236"/>
      <c r="JB12" s="194"/>
    </row>
    <row r="13" spans="1:262" ht="15" x14ac:dyDescent="0.2">
      <c r="A13" s="4"/>
      <c r="B13" s="4" t="s">
        <v>15</v>
      </c>
      <c r="C13" s="131"/>
      <c r="D13" s="8">
        <v>1</v>
      </c>
      <c r="E13" s="97"/>
      <c r="F13" s="75" t="s">
        <v>219</v>
      </c>
      <c r="G13" s="93" t="s">
        <v>104</v>
      </c>
      <c r="H13" s="5" t="s">
        <v>191</v>
      </c>
      <c r="I13" s="149"/>
      <c r="J13" s="9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149"/>
      <c r="GF13" s="235"/>
      <c r="GG13" s="50"/>
      <c r="GH13" s="8"/>
      <c r="GI13" s="236"/>
      <c r="GJ13" s="157"/>
      <c r="GK13" s="5"/>
      <c r="GL13" s="5"/>
      <c r="GM13" s="5"/>
      <c r="GN13" s="5"/>
      <c r="GO13" s="5"/>
      <c r="GP13" s="5"/>
      <c r="GQ13" s="5"/>
      <c r="GR13" s="5"/>
      <c r="GS13" s="149"/>
      <c r="GT13" s="235"/>
      <c r="GU13" s="50"/>
      <c r="GV13" s="8"/>
      <c r="GW13" s="236"/>
      <c r="GX13" s="48" t="s">
        <v>317</v>
      </c>
      <c r="GY13" s="48">
        <v>1391</v>
      </c>
      <c r="GZ13" s="48">
        <v>1391</v>
      </c>
      <c r="HA13" s="48">
        <v>1</v>
      </c>
      <c r="HB13" s="212">
        <v>100</v>
      </c>
      <c r="HC13" s="49">
        <f t="shared" si="1"/>
        <v>1</v>
      </c>
      <c r="HD13" s="108">
        <f>HC13*AUXILIAR!$B$61</f>
        <v>20000000</v>
      </c>
      <c r="HE13" s="217">
        <v>0</v>
      </c>
      <c r="HF13" s="218">
        <f t="shared" si="2"/>
        <v>0</v>
      </c>
      <c r="HG13" s="108">
        <f>HF13*AUXILIAR!$B$61</f>
        <v>0</v>
      </c>
      <c r="HH13" s="235"/>
      <c r="HI13" s="50"/>
      <c r="HJ13" s="8"/>
      <c r="HK13" s="236"/>
      <c r="HL13" s="157"/>
      <c r="HM13" s="98"/>
      <c r="HN13" s="5"/>
      <c r="HO13" s="5"/>
      <c r="HP13" s="5"/>
      <c r="HQ13" s="5"/>
      <c r="HR13" s="5"/>
      <c r="HS13" s="5"/>
      <c r="HT13" s="5"/>
      <c r="HU13" s="149"/>
      <c r="HV13" s="235"/>
      <c r="HW13" s="50"/>
      <c r="HX13" s="8"/>
      <c r="HY13" s="236"/>
      <c r="HZ13" s="187"/>
      <c r="IA13" s="51"/>
      <c r="IB13" s="51"/>
      <c r="IC13" s="50"/>
      <c r="ID13" s="51"/>
      <c r="IE13" s="50"/>
      <c r="IF13" s="125"/>
      <c r="IG13" s="5"/>
      <c r="IH13" s="5"/>
      <c r="II13" s="149"/>
      <c r="IJ13" s="235"/>
      <c r="IK13" s="50"/>
      <c r="IL13" s="8"/>
      <c r="IM13" s="236"/>
      <c r="IN13" s="157"/>
      <c r="IO13" s="5"/>
      <c r="IP13" s="5"/>
      <c r="IQ13" s="5"/>
      <c r="IR13" s="5"/>
      <c r="IS13" s="5"/>
      <c r="IT13" s="5"/>
      <c r="IU13" s="5"/>
      <c r="IV13" s="5"/>
      <c r="IW13" s="149"/>
      <c r="IX13" s="235"/>
      <c r="IY13" s="50"/>
      <c r="IZ13" s="8"/>
      <c r="JA13" s="236"/>
      <c r="JB13" s="194"/>
    </row>
    <row r="14" spans="1:262" ht="15" x14ac:dyDescent="0.2">
      <c r="A14" s="4"/>
      <c r="B14" s="4" t="s">
        <v>15</v>
      </c>
      <c r="C14" s="131"/>
      <c r="D14" s="8">
        <v>1</v>
      </c>
      <c r="E14" s="97"/>
      <c r="F14" s="75" t="s">
        <v>219</v>
      </c>
      <c r="G14" s="93" t="s">
        <v>104</v>
      </c>
      <c r="H14" s="5" t="s">
        <v>191</v>
      </c>
      <c r="I14" s="149"/>
      <c r="J14" s="9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149"/>
      <c r="GF14" s="235"/>
      <c r="GG14" s="50"/>
      <c r="GH14" s="8"/>
      <c r="GI14" s="236"/>
      <c r="GJ14" s="157"/>
      <c r="GK14" s="5"/>
      <c r="GL14" s="5"/>
      <c r="GM14" s="5"/>
      <c r="GN14" s="5"/>
      <c r="GO14" s="5"/>
      <c r="GP14" s="5"/>
      <c r="GQ14" s="5"/>
      <c r="GR14" s="5"/>
      <c r="GS14" s="149"/>
      <c r="GT14" s="235"/>
      <c r="GU14" s="50"/>
      <c r="GV14" s="8"/>
      <c r="GW14" s="236"/>
      <c r="GX14" s="48" t="s">
        <v>318</v>
      </c>
      <c r="GY14" s="48">
        <v>1416</v>
      </c>
      <c r="GZ14" s="48">
        <v>1416</v>
      </c>
      <c r="HA14" s="48">
        <v>1</v>
      </c>
      <c r="HB14" s="212">
        <v>50</v>
      </c>
      <c r="HC14" s="49">
        <f t="shared" si="1"/>
        <v>0.5</v>
      </c>
      <c r="HD14" s="108">
        <f>HC14*AUXILIAR!$B$57</f>
        <v>10000000</v>
      </c>
      <c r="HE14" s="217">
        <v>0</v>
      </c>
      <c r="HF14" s="218">
        <f t="shared" si="2"/>
        <v>0</v>
      </c>
      <c r="HG14" s="108">
        <f>HF14*AUXILIAR!$B$57</f>
        <v>0</v>
      </c>
      <c r="HH14" s="235"/>
      <c r="HI14" s="50"/>
      <c r="HJ14" s="8"/>
      <c r="HK14" s="236"/>
      <c r="HL14" s="157"/>
      <c r="HM14" s="98"/>
      <c r="HN14" s="5"/>
      <c r="HO14" s="5"/>
      <c r="HP14" s="5"/>
      <c r="HQ14" s="5"/>
      <c r="HR14" s="5"/>
      <c r="HS14" s="5"/>
      <c r="HT14" s="5"/>
      <c r="HU14" s="149"/>
      <c r="HV14" s="235"/>
      <c r="HW14" s="50"/>
      <c r="HX14" s="8"/>
      <c r="HY14" s="236"/>
      <c r="HZ14" s="187"/>
      <c r="IA14" s="51"/>
      <c r="IB14" s="51"/>
      <c r="IC14" s="50"/>
      <c r="ID14" s="51"/>
      <c r="IE14" s="50"/>
      <c r="IF14" s="125"/>
      <c r="IG14" s="5"/>
      <c r="IH14" s="5"/>
      <c r="II14" s="149"/>
      <c r="IJ14" s="235"/>
      <c r="IK14" s="50"/>
      <c r="IL14" s="8"/>
      <c r="IM14" s="236"/>
      <c r="IN14" s="157"/>
      <c r="IO14" s="5"/>
      <c r="IP14" s="5"/>
      <c r="IQ14" s="5"/>
      <c r="IR14" s="5"/>
      <c r="IS14" s="5"/>
      <c r="IT14" s="5"/>
      <c r="IU14" s="5"/>
      <c r="IV14" s="5"/>
      <c r="IW14" s="149"/>
      <c r="IX14" s="235"/>
      <c r="IY14" s="50"/>
      <c r="IZ14" s="8"/>
      <c r="JA14" s="236"/>
      <c r="JB14" s="194"/>
    </row>
    <row r="15" spans="1:262" ht="15" x14ac:dyDescent="0.2">
      <c r="A15" s="4"/>
      <c r="B15" s="4" t="s">
        <v>15</v>
      </c>
      <c r="C15" s="131"/>
      <c r="D15" s="8">
        <v>1</v>
      </c>
      <c r="E15" s="97"/>
      <c r="F15" s="75" t="s">
        <v>219</v>
      </c>
      <c r="G15" s="93" t="s">
        <v>104</v>
      </c>
      <c r="H15" s="5" t="s">
        <v>191</v>
      </c>
      <c r="I15" s="149"/>
      <c r="J15" s="9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149"/>
      <c r="GF15" s="235"/>
      <c r="GG15" s="50"/>
      <c r="GH15" s="8"/>
      <c r="GI15" s="236"/>
      <c r="GJ15" s="157"/>
      <c r="GK15" s="5"/>
      <c r="GL15" s="5"/>
      <c r="GM15" s="5"/>
      <c r="GN15" s="5"/>
      <c r="GO15" s="5"/>
      <c r="GP15" s="5"/>
      <c r="GQ15" s="5"/>
      <c r="GR15" s="5"/>
      <c r="GS15" s="149"/>
      <c r="GT15" s="235"/>
      <c r="GU15" s="50"/>
      <c r="GV15" s="8"/>
      <c r="GW15" s="236"/>
      <c r="GX15" s="48" t="s">
        <v>287</v>
      </c>
      <c r="GY15" s="48">
        <v>1426</v>
      </c>
      <c r="GZ15" s="48">
        <v>1426</v>
      </c>
      <c r="HA15" s="48">
        <v>1</v>
      </c>
      <c r="HB15" s="212">
        <v>25</v>
      </c>
      <c r="HC15" s="49">
        <f t="shared" si="1"/>
        <v>0.25</v>
      </c>
      <c r="HD15" s="108">
        <f>HC15*AUXILIAR!$B$61</f>
        <v>5000000</v>
      </c>
      <c r="HE15" s="217">
        <v>0</v>
      </c>
      <c r="HF15" s="218">
        <f t="shared" ref="HF15:HF22" si="3">HC15*HE15/100</f>
        <v>0</v>
      </c>
      <c r="HG15" s="108">
        <f>HF15*AUXILIAR!$B$61</f>
        <v>0</v>
      </c>
      <c r="HH15" s="235"/>
      <c r="HI15" s="50"/>
      <c r="HJ15" s="8"/>
      <c r="HK15" s="236"/>
      <c r="HL15" s="157"/>
      <c r="HM15" s="98"/>
      <c r="HN15" s="5"/>
      <c r="HO15" s="5"/>
      <c r="HP15" s="5"/>
      <c r="HQ15" s="5"/>
      <c r="HR15" s="5"/>
      <c r="HS15" s="5"/>
      <c r="HT15" s="5"/>
      <c r="HU15" s="149"/>
      <c r="HV15" s="235"/>
      <c r="HW15" s="50"/>
      <c r="HX15" s="8"/>
      <c r="HY15" s="236"/>
      <c r="HZ15" s="187"/>
      <c r="IA15" s="51"/>
      <c r="IB15" s="51"/>
      <c r="IC15" s="50"/>
      <c r="ID15" s="51"/>
      <c r="IE15" s="50"/>
      <c r="IF15" s="125"/>
      <c r="IG15" s="5"/>
      <c r="IH15" s="5"/>
      <c r="II15" s="149"/>
      <c r="IJ15" s="235"/>
      <c r="IK15" s="50"/>
      <c r="IL15" s="8"/>
      <c r="IM15" s="236"/>
      <c r="IN15" s="157"/>
      <c r="IO15" s="5"/>
      <c r="IP15" s="5"/>
      <c r="IQ15" s="5"/>
      <c r="IR15" s="5"/>
      <c r="IS15" s="5"/>
      <c r="IT15" s="5"/>
      <c r="IU15" s="5"/>
      <c r="IV15" s="5"/>
      <c r="IW15" s="149"/>
      <c r="IX15" s="235"/>
      <c r="IY15" s="50"/>
      <c r="IZ15" s="8"/>
      <c r="JA15" s="236"/>
      <c r="JB15" s="194"/>
    </row>
    <row r="16" spans="1:262" ht="15" x14ac:dyDescent="0.2">
      <c r="A16" s="4"/>
      <c r="B16" s="4" t="s">
        <v>15</v>
      </c>
      <c r="C16" s="131"/>
      <c r="D16" s="8">
        <v>1</v>
      </c>
      <c r="E16" s="97"/>
      <c r="F16" s="75" t="s">
        <v>219</v>
      </c>
      <c r="G16" s="93" t="s">
        <v>104</v>
      </c>
      <c r="H16" s="5" t="s">
        <v>191</v>
      </c>
      <c r="I16" s="149"/>
      <c r="J16" s="9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149"/>
      <c r="GF16" s="235"/>
      <c r="GG16" s="50"/>
      <c r="GH16" s="8"/>
      <c r="GI16" s="236"/>
      <c r="GJ16" s="157"/>
      <c r="GK16" s="5"/>
      <c r="GL16" s="5"/>
      <c r="GM16" s="5"/>
      <c r="GN16" s="5"/>
      <c r="GO16" s="5"/>
      <c r="GP16" s="5"/>
      <c r="GQ16" s="5"/>
      <c r="GR16" s="5"/>
      <c r="GS16" s="149"/>
      <c r="GT16" s="235"/>
      <c r="GU16" s="50"/>
      <c r="GV16" s="8"/>
      <c r="GW16" s="236"/>
      <c r="GX16" s="48" t="s">
        <v>288</v>
      </c>
      <c r="GY16" s="48">
        <v>1426</v>
      </c>
      <c r="GZ16" s="48">
        <v>1426</v>
      </c>
      <c r="HA16" s="48">
        <v>1</v>
      </c>
      <c r="HB16" s="212">
        <v>25</v>
      </c>
      <c r="HC16" s="49">
        <f t="shared" si="1"/>
        <v>0.25</v>
      </c>
      <c r="HD16" s="108">
        <f>HC16*AUXILIAR!$B$61</f>
        <v>5000000</v>
      </c>
      <c r="HE16" s="217">
        <v>0</v>
      </c>
      <c r="HF16" s="218">
        <f t="shared" si="3"/>
        <v>0</v>
      </c>
      <c r="HG16" s="108">
        <f>HF16*AUXILIAR!$B$61</f>
        <v>0</v>
      </c>
      <c r="HH16" s="235"/>
      <c r="HI16" s="50"/>
      <c r="HJ16" s="8"/>
      <c r="HK16" s="236"/>
      <c r="HL16" s="157"/>
      <c r="HM16" s="98"/>
      <c r="HN16" s="5"/>
      <c r="HO16" s="5"/>
      <c r="HP16" s="5"/>
      <c r="HQ16" s="5"/>
      <c r="HR16" s="5"/>
      <c r="HS16" s="5"/>
      <c r="HT16" s="5"/>
      <c r="HU16" s="149"/>
      <c r="HV16" s="235"/>
      <c r="HW16" s="50"/>
      <c r="HX16" s="8"/>
      <c r="HY16" s="236"/>
      <c r="HZ16" s="187"/>
      <c r="IA16" s="51"/>
      <c r="IB16" s="51"/>
      <c r="IC16" s="50"/>
      <c r="ID16" s="51"/>
      <c r="IE16" s="50"/>
      <c r="IF16" s="125"/>
      <c r="IG16" s="5"/>
      <c r="IH16" s="5"/>
      <c r="II16" s="149"/>
      <c r="IJ16" s="235"/>
      <c r="IK16" s="50"/>
      <c r="IL16" s="8"/>
      <c r="IM16" s="236"/>
      <c r="IN16" s="157"/>
      <c r="IO16" s="5"/>
      <c r="IP16" s="5"/>
      <c r="IQ16" s="5"/>
      <c r="IR16" s="5"/>
      <c r="IS16" s="5"/>
      <c r="IT16" s="5"/>
      <c r="IU16" s="5"/>
      <c r="IV16" s="5"/>
      <c r="IW16" s="149"/>
      <c r="IX16" s="235"/>
      <c r="IY16" s="50"/>
      <c r="IZ16" s="8"/>
      <c r="JA16" s="236"/>
      <c r="JB16" s="194"/>
    </row>
    <row r="17" spans="1:262" ht="15" x14ac:dyDescent="0.2">
      <c r="A17" s="4"/>
      <c r="B17" s="4" t="s">
        <v>15</v>
      </c>
      <c r="C17" s="131"/>
      <c r="D17" s="8">
        <v>1</v>
      </c>
      <c r="E17" s="97"/>
      <c r="F17" s="75" t="s">
        <v>219</v>
      </c>
      <c r="G17" s="93" t="s">
        <v>104</v>
      </c>
      <c r="H17" s="5" t="s">
        <v>191</v>
      </c>
      <c r="I17" s="149"/>
      <c r="J17" s="9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149"/>
      <c r="GF17" s="235"/>
      <c r="GG17" s="50"/>
      <c r="GH17" s="8"/>
      <c r="GI17" s="236"/>
      <c r="GJ17" s="157"/>
      <c r="GK17" s="5"/>
      <c r="GL17" s="5"/>
      <c r="GM17" s="5"/>
      <c r="GN17" s="5"/>
      <c r="GO17" s="5"/>
      <c r="GP17" s="5"/>
      <c r="GQ17" s="5"/>
      <c r="GR17" s="5"/>
      <c r="GS17" s="149"/>
      <c r="GT17" s="235"/>
      <c r="GU17" s="50"/>
      <c r="GV17" s="8"/>
      <c r="GW17" s="236"/>
      <c r="GX17" s="48" t="s">
        <v>289</v>
      </c>
      <c r="GY17" s="48">
        <v>1433</v>
      </c>
      <c r="GZ17" s="48">
        <v>1433</v>
      </c>
      <c r="HA17" s="48">
        <v>1</v>
      </c>
      <c r="HB17" s="212">
        <v>100</v>
      </c>
      <c r="HC17" s="49">
        <f t="shared" si="1"/>
        <v>1</v>
      </c>
      <c r="HD17" s="108">
        <f>HC17*AUXILIAR!$B$61</f>
        <v>20000000</v>
      </c>
      <c r="HE17" s="217">
        <v>0</v>
      </c>
      <c r="HF17" s="218">
        <f t="shared" si="3"/>
        <v>0</v>
      </c>
      <c r="HG17" s="108">
        <f>HF17*AUXILIAR!$B$61</f>
        <v>0</v>
      </c>
      <c r="HH17" s="235"/>
      <c r="HI17" s="50"/>
      <c r="HJ17" s="8"/>
      <c r="HK17" s="236"/>
      <c r="HL17" s="157"/>
      <c r="HM17" s="98"/>
      <c r="HN17" s="5"/>
      <c r="HO17" s="5"/>
      <c r="HP17" s="5"/>
      <c r="HQ17" s="5"/>
      <c r="HR17" s="5"/>
      <c r="HS17" s="5"/>
      <c r="HT17" s="5"/>
      <c r="HU17" s="149"/>
      <c r="HV17" s="235"/>
      <c r="HW17" s="50"/>
      <c r="HX17" s="8"/>
      <c r="HY17" s="236"/>
      <c r="HZ17" s="187"/>
      <c r="IA17" s="51"/>
      <c r="IB17" s="51"/>
      <c r="IC17" s="50"/>
      <c r="ID17" s="51"/>
      <c r="IE17" s="50"/>
      <c r="IF17" s="125"/>
      <c r="IG17" s="5"/>
      <c r="IH17" s="5"/>
      <c r="II17" s="149"/>
      <c r="IJ17" s="235"/>
      <c r="IK17" s="50"/>
      <c r="IL17" s="8"/>
      <c r="IM17" s="236"/>
      <c r="IN17" s="157"/>
      <c r="IO17" s="5"/>
      <c r="IP17" s="5"/>
      <c r="IQ17" s="5"/>
      <c r="IR17" s="5"/>
      <c r="IS17" s="5"/>
      <c r="IT17" s="5"/>
      <c r="IU17" s="5"/>
      <c r="IV17" s="5"/>
      <c r="IW17" s="149"/>
      <c r="IX17" s="235"/>
      <c r="IY17" s="50"/>
      <c r="IZ17" s="8"/>
      <c r="JA17" s="236"/>
      <c r="JB17" s="194"/>
    </row>
    <row r="18" spans="1:262" ht="15" x14ac:dyDescent="0.2">
      <c r="A18" s="4"/>
      <c r="B18" s="4" t="s">
        <v>15</v>
      </c>
      <c r="C18" s="131"/>
      <c r="D18" s="8">
        <v>1</v>
      </c>
      <c r="E18" s="97"/>
      <c r="F18" s="75" t="s">
        <v>219</v>
      </c>
      <c r="G18" s="93" t="s">
        <v>104</v>
      </c>
      <c r="H18" s="5" t="s">
        <v>191</v>
      </c>
      <c r="I18" s="149"/>
      <c r="J18" s="9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149"/>
      <c r="GF18" s="235"/>
      <c r="GG18" s="50"/>
      <c r="GH18" s="8"/>
      <c r="GI18" s="236"/>
      <c r="GJ18" s="157"/>
      <c r="GK18" s="5"/>
      <c r="GL18" s="5"/>
      <c r="GM18" s="5"/>
      <c r="GN18" s="5"/>
      <c r="GO18" s="5"/>
      <c r="GP18" s="5"/>
      <c r="GQ18" s="5"/>
      <c r="GR18" s="5"/>
      <c r="GS18" s="149"/>
      <c r="GT18" s="235"/>
      <c r="GU18" s="50"/>
      <c r="GV18" s="8"/>
      <c r="GW18" s="236"/>
      <c r="GX18" s="48" t="s">
        <v>290</v>
      </c>
      <c r="GY18" s="48">
        <v>1435</v>
      </c>
      <c r="GZ18" s="48">
        <v>1435</v>
      </c>
      <c r="HA18" s="48">
        <v>1</v>
      </c>
      <c r="HB18" s="212">
        <v>50</v>
      </c>
      <c r="HC18" s="49">
        <f t="shared" si="1"/>
        <v>0.5</v>
      </c>
      <c r="HD18" s="108">
        <f>HC18*AUXILIAR!$B$58</f>
        <v>5000000</v>
      </c>
      <c r="HE18" s="217">
        <v>0</v>
      </c>
      <c r="HF18" s="218">
        <f t="shared" si="3"/>
        <v>0</v>
      </c>
      <c r="HG18" s="108">
        <f>HF18*AUXILIAR!$B$58</f>
        <v>0</v>
      </c>
      <c r="HH18" s="235"/>
      <c r="HI18" s="50"/>
      <c r="HJ18" s="8"/>
      <c r="HK18" s="236"/>
      <c r="HL18" s="157"/>
      <c r="HM18" s="98"/>
      <c r="HN18" s="5"/>
      <c r="HO18" s="5"/>
      <c r="HP18" s="5"/>
      <c r="HQ18" s="5"/>
      <c r="HR18" s="5"/>
      <c r="HS18" s="5"/>
      <c r="HT18" s="5"/>
      <c r="HU18" s="149"/>
      <c r="HV18" s="235"/>
      <c r="HW18" s="50"/>
      <c r="HX18" s="8"/>
      <c r="HY18" s="236"/>
      <c r="HZ18" s="187"/>
      <c r="IA18" s="51"/>
      <c r="IB18" s="51"/>
      <c r="IC18" s="50"/>
      <c r="ID18" s="51"/>
      <c r="IE18" s="50"/>
      <c r="IF18" s="125"/>
      <c r="IG18" s="5"/>
      <c r="IH18" s="5"/>
      <c r="II18" s="149"/>
      <c r="IJ18" s="235"/>
      <c r="IK18" s="50"/>
      <c r="IL18" s="8"/>
      <c r="IM18" s="236"/>
      <c r="IN18" s="157"/>
      <c r="IO18" s="5"/>
      <c r="IP18" s="5"/>
      <c r="IQ18" s="5"/>
      <c r="IR18" s="5"/>
      <c r="IS18" s="5"/>
      <c r="IT18" s="5"/>
      <c r="IU18" s="5"/>
      <c r="IV18" s="5"/>
      <c r="IW18" s="149"/>
      <c r="IX18" s="235"/>
      <c r="IY18" s="50"/>
      <c r="IZ18" s="8"/>
      <c r="JA18" s="236"/>
      <c r="JB18" s="194"/>
    </row>
    <row r="19" spans="1:262" ht="15" x14ac:dyDescent="0.2">
      <c r="A19" s="4"/>
      <c r="B19" s="4" t="s">
        <v>15</v>
      </c>
      <c r="C19" s="131"/>
      <c r="D19" s="8">
        <v>1</v>
      </c>
      <c r="E19" s="97"/>
      <c r="F19" s="75" t="s">
        <v>219</v>
      </c>
      <c r="G19" s="93" t="s">
        <v>104</v>
      </c>
      <c r="H19" s="5" t="s">
        <v>191</v>
      </c>
      <c r="I19" s="149"/>
      <c r="J19" s="9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149"/>
      <c r="GF19" s="235"/>
      <c r="GG19" s="50"/>
      <c r="GH19" s="8"/>
      <c r="GI19" s="236"/>
      <c r="GJ19" s="157"/>
      <c r="GK19" s="5"/>
      <c r="GL19" s="5"/>
      <c r="GM19" s="5"/>
      <c r="GN19" s="5"/>
      <c r="GO19" s="5"/>
      <c r="GP19" s="5"/>
      <c r="GQ19" s="5"/>
      <c r="GR19" s="5"/>
      <c r="GS19" s="149"/>
      <c r="GT19" s="235"/>
      <c r="GU19" s="50"/>
      <c r="GV19" s="8"/>
      <c r="GW19" s="236"/>
      <c r="GX19" s="48" t="s">
        <v>291</v>
      </c>
      <c r="GY19" s="48">
        <v>1471</v>
      </c>
      <c r="GZ19" s="48">
        <v>1471</v>
      </c>
      <c r="HA19" s="48">
        <v>1</v>
      </c>
      <c r="HB19" s="212">
        <v>25</v>
      </c>
      <c r="HC19" s="49">
        <f t="shared" si="1"/>
        <v>0.25</v>
      </c>
      <c r="HD19" s="108">
        <f>HC19*AUXILIAR!$B$58</f>
        <v>2500000</v>
      </c>
      <c r="HE19" s="217">
        <v>0</v>
      </c>
      <c r="HF19" s="218">
        <f t="shared" si="3"/>
        <v>0</v>
      </c>
      <c r="HG19" s="108">
        <f>HF19*AUXILIAR!$B$58</f>
        <v>0</v>
      </c>
      <c r="HH19" s="235"/>
      <c r="HI19" s="50"/>
      <c r="HJ19" s="8"/>
      <c r="HK19" s="236"/>
      <c r="HL19" s="157"/>
      <c r="HM19" s="98"/>
      <c r="HN19" s="5"/>
      <c r="HO19" s="5"/>
      <c r="HP19" s="5"/>
      <c r="HQ19" s="5"/>
      <c r="HR19" s="5"/>
      <c r="HS19" s="5"/>
      <c r="HT19" s="5"/>
      <c r="HU19" s="149"/>
      <c r="HV19" s="235"/>
      <c r="HW19" s="50"/>
      <c r="HX19" s="8"/>
      <c r="HY19" s="236"/>
      <c r="HZ19" s="187"/>
      <c r="IA19" s="51"/>
      <c r="IB19" s="51"/>
      <c r="IC19" s="50"/>
      <c r="ID19" s="51"/>
      <c r="IE19" s="50"/>
      <c r="IF19" s="125"/>
      <c r="IG19" s="5"/>
      <c r="IH19" s="5"/>
      <c r="II19" s="149"/>
      <c r="IJ19" s="235"/>
      <c r="IK19" s="50"/>
      <c r="IL19" s="8"/>
      <c r="IM19" s="236"/>
      <c r="IN19" s="157"/>
      <c r="IO19" s="5"/>
      <c r="IP19" s="5"/>
      <c r="IQ19" s="5"/>
      <c r="IR19" s="5"/>
      <c r="IS19" s="5"/>
      <c r="IT19" s="5"/>
      <c r="IU19" s="5"/>
      <c r="IV19" s="5"/>
      <c r="IW19" s="149"/>
      <c r="IX19" s="235"/>
      <c r="IY19" s="50"/>
      <c r="IZ19" s="8"/>
      <c r="JA19" s="236"/>
      <c r="JB19" s="194"/>
    </row>
    <row r="20" spans="1:262" ht="15" x14ac:dyDescent="0.2">
      <c r="A20" s="4"/>
      <c r="B20" s="4" t="s">
        <v>15</v>
      </c>
      <c r="C20" s="131"/>
      <c r="D20" s="8">
        <v>1</v>
      </c>
      <c r="E20" s="97"/>
      <c r="F20" s="75" t="s">
        <v>219</v>
      </c>
      <c r="G20" s="93" t="s">
        <v>104</v>
      </c>
      <c r="H20" s="5" t="s">
        <v>191</v>
      </c>
      <c r="I20" s="149"/>
      <c r="J20" s="9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149"/>
      <c r="GF20" s="235"/>
      <c r="GG20" s="50"/>
      <c r="GH20" s="8"/>
      <c r="GI20" s="236"/>
      <c r="GJ20" s="157"/>
      <c r="GK20" s="5"/>
      <c r="GL20" s="5"/>
      <c r="GM20" s="5"/>
      <c r="GN20" s="5"/>
      <c r="GO20" s="5"/>
      <c r="GP20" s="5"/>
      <c r="GQ20" s="5"/>
      <c r="GR20" s="5"/>
      <c r="GS20" s="149"/>
      <c r="GT20" s="235"/>
      <c r="GU20" s="50"/>
      <c r="GV20" s="8"/>
      <c r="GW20" s="236"/>
      <c r="GX20" s="48" t="s">
        <v>292</v>
      </c>
      <c r="GY20" s="48">
        <v>1479</v>
      </c>
      <c r="GZ20" s="48">
        <v>1479</v>
      </c>
      <c r="HA20" s="48">
        <v>1</v>
      </c>
      <c r="HB20" s="212">
        <v>20</v>
      </c>
      <c r="HC20" s="49">
        <f t="shared" si="1"/>
        <v>0.2</v>
      </c>
      <c r="HD20" s="108">
        <f>HC20*AUXILIAR!$B$61</f>
        <v>4000000</v>
      </c>
      <c r="HE20" s="217">
        <v>0</v>
      </c>
      <c r="HF20" s="218">
        <f t="shared" si="3"/>
        <v>0</v>
      </c>
      <c r="HG20" s="108">
        <f>HF20*AUXILIAR!$B$61</f>
        <v>0</v>
      </c>
      <c r="HH20" s="235"/>
      <c r="HI20" s="50"/>
      <c r="HJ20" s="8"/>
      <c r="HK20" s="236"/>
      <c r="HL20" s="157"/>
      <c r="HM20" s="98"/>
      <c r="HN20" s="5"/>
      <c r="HO20" s="5"/>
      <c r="HP20" s="5"/>
      <c r="HQ20" s="5"/>
      <c r="HR20" s="5"/>
      <c r="HS20" s="5"/>
      <c r="HT20" s="5"/>
      <c r="HU20" s="149"/>
      <c r="HV20" s="235"/>
      <c r="HW20" s="50"/>
      <c r="HX20" s="8"/>
      <c r="HY20" s="236"/>
      <c r="HZ20" s="187"/>
      <c r="IA20" s="51"/>
      <c r="IB20" s="51"/>
      <c r="IC20" s="50"/>
      <c r="ID20" s="51"/>
      <c r="IE20" s="50"/>
      <c r="IF20" s="125"/>
      <c r="IG20" s="5"/>
      <c r="IH20" s="5"/>
      <c r="II20" s="149"/>
      <c r="IJ20" s="235"/>
      <c r="IK20" s="50"/>
      <c r="IL20" s="8"/>
      <c r="IM20" s="236"/>
      <c r="IN20" s="157"/>
      <c r="IO20" s="5"/>
      <c r="IP20" s="5"/>
      <c r="IQ20" s="5"/>
      <c r="IR20" s="5"/>
      <c r="IS20" s="5"/>
      <c r="IT20" s="5"/>
      <c r="IU20" s="5"/>
      <c r="IV20" s="5"/>
      <c r="IW20" s="149"/>
      <c r="IX20" s="235"/>
      <c r="IY20" s="50"/>
      <c r="IZ20" s="8"/>
      <c r="JA20" s="236"/>
      <c r="JB20" s="194"/>
    </row>
    <row r="21" spans="1:262" ht="15" x14ac:dyDescent="0.2">
      <c r="A21" s="4"/>
      <c r="B21" s="4" t="s">
        <v>15</v>
      </c>
      <c r="C21" s="131"/>
      <c r="D21" s="8">
        <v>1</v>
      </c>
      <c r="E21" s="97"/>
      <c r="F21" s="75" t="s">
        <v>219</v>
      </c>
      <c r="G21" s="93" t="s">
        <v>104</v>
      </c>
      <c r="H21" s="5" t="s">
        <v>191</v>
      </c>
      <c r="I21" s="149"/>
      <c r="J21" s="9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149"/>
      <c r="GF21" s="235"/>
      <c r="GG21" s="50"/>
      <c r="GH21" s="8"/>
      <c r="GI21" s="236"/>
      <c r="GJ21" s="157"/>
      <c r="GK21" s="5"/>
      <c r="GL21" s="5"/>
      <c r="GM21" s="5"/>
      <c r="GN21" s="5"/>
      <c r="GO21" s="5"/>
      <c r="GP21" s="5"/>
      <c r="GQ21" s="5"/>
      <c r="GR21" s="5"/>
      <c r="GS21" s="149"/>
      <c r="GT21" s="235"/>
      <c r="GU21" s="50"/>
      <c r="GV21" s="8"/>
      <c r="GW21" s="236"/>
      <c r="GX21" s="48" t="s">
        <v>293</v>
      </c>
      <c r="GY21" s="48">
        <v>1483</v>
      </c>
      <c r="GZ21" s="48">
        <v>1483</v>
      </c>
      <c r="HA21" s="48">
        <v>1</v>
      </c>
      <c r="HB21" s="212">
        <v>50</v>
      </c>
      <c r="HC21" s="49">
        <f t="shared" si="1"/>
        <v>0.5</v>
      </c>
      <c r="HD21" s="108">
        <f>HC21*AUXILIAR!$B$58</f>
        <v>5000000</v>
      </c>
      <c r="HE21" s="217">
        <v>0</v>
      </c>
      <c r="HF21" s="218">
        <f t="shared" si="3"/>
        <v>0</v>
      </c>
      <c r="HG21" s="108">
        <f>HF21*AUXILIAR!$B$58</f>
        <v>0</v>
      </c>
      <c r="HH21" s="235"/>
      <c r="HI21" s="50"/>
      <c r="HJ21" s="8"/>
      <c r="HK21" s="236"/>
      <c r="HL21" s="157"/>
      <c r="HM21" s="98"/>
      <c r="HN21" s="5"/>
      <c r="HO21" s="5"/>
      <c r="HP21" s="5"/>
      <c r="HQ21" s="5"/>
      <c r="HR21" s="5"/>
      <c r="HS21" s="5"/>
      <c r="HT21" s="5"/>
      <c r="HU21" s="149"/>
      <c r="HV21" s="235"/>
      <c r="HW21" s="50"/>
      <c r="HX21" s="8"/>
      <c r="HY21" s="236"/>
      <c r="HZ21" s="187"/>
      <c r="IA21" s="51"/>
      <c r="IB21" s="51"/>
      <c r="IC21" s="50"/>
      <c r="ID21" s="51"/>
      <c r="IE21" s="50"/>
      <c r="IF21" s="125"/>
      <c r="IG21" s="5"/>
      <c r="IH21" s="5"/>
      <c r="II21" s="149"/>
      <c r="IJ21" s="235"/>
      <c r="IK21" s="50"/>
      <c r="IL21" s="8"/>
      <c r="IM21" s="236"/>
      <c r="IN21" s="157"/>
      <c r="IO21" s="5"/>
      <c r="IP21" s="5"/>
      <c r="IQ21" s="5"/>
      <c r="IR21" s="5"/>
      <c r="IS21" s="5"/>
      <c r="IT21" s="5"/>
      <c r="IU21" s="5"/>
      <c r="IV21" s="5"/>
      <c r="IW21" s="149"/>
      <c r="IX21" s="235"/>
      <c r="IY21" s="50"/>
      <c r="IZ21" s="8"/>
      <c r="JA21" s="236"/>
      <c r="JB21" s="194"/>
    </row>
    <row r="22" spans="1:262" ht="15" x14ac:dyDescent="0.2">
      <c r="A22" s="4"/>
      <c r="B22" s="4" t="s">
        <v>15</v>
      </c>
      <c r="C22" s="131"/>
      <c r="D22" s="8">
        <v>1</v>
      </c>
      <c r="E22" s="97"/>
      <c r="F22" s="75" t="s">
        <v>219</v>
      </c>
      <c r="G22" s="93" t="s">
        <v>104</v>
      </c>
      <c r="H22" s="5" t="s">
        <v>191</v>
      </c>
      <c r="I22" s="149"/>
      <c r="J22" s="9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149"/>
      <c r="GF22" s="235"/>
      <c r="GG22" s="50"/>
      <c r="GH22" s="8"/>
      <c r="GI22" s="236"/>
      <c r="GJ22" s="157"/>
      <c r="GK22" s="5"/>
      <c r="GL22" s="5"/>
      <c r="GM22" s="5"/>
      <c r="GN22" s="5"/>
      <c r="GO22" s="5"/>
      <c r="GP22" s="5"/>
      <c r="GQ22" s="5"/>
      <c r="GR22" s="5"/>
      <c r="GS22" s="149"/>
      <c r="GT22" s="235"/>
      <c r="GU22" s="50"/>
      <c r="GV22" s="8"/>
      <c r="GW22" s="236"/>
      <c r="GX22" s="48" t="s">
        <v>294</v>
      </c>
      <c r="GY22" s="48">
        <v>1490</v>
      </c>
      <c r="GZ22" s="48">
        <v>1490</v>
      </c>
      <c r="HA22" s="48">
        <v>1</v>
      </c>
      <c r="HB22" s="212">
        <v>25</v>
      </c>
      <c r="HC22" s="49">
        <f t="shared" si="1"/>
        <v>0.25</v>
      </c>
      <c r="HD22" s="108">
        <f>HC22*AUXILIAR!$B$61</f>
        <v>5000000</v>
      </c>
      <c r="HE22" s="217">
        <v>0</v>
      </c>
      <c r="HF22" s="218">
        <f t="shared" si="3"/>
        <v>0</v>
      </c>
      <c r="HG22" s="108">
        <f>HF22*AUXILIAR!$B$61</f>
        <v>0</v>
      </c>
      <c r="HH22" s="235"/>
      <c r="HI22" s="50"/>
      <c r="HJ22" s="8"/>
      <c r="HK22" s="236"/>
      <c r="HL22" s="157"/>
      <c r="HM22" s="98"/>
      <c r="HN22" s="5"/>
      <c r="HO22" s="5"/>
      <c r="HP22" s="5"/>
      <c r="HQ22" s="5"/>
      <c r="HR22" s="5"/>
      <c r="HS22" s="5"/>
      <c r="HT22" s="5"/>
      <c r="HU22" s="149"/>
      <c r="HV22" s="235"/>
      <c r="HW22" s="50"/>
      <c r="HX22" s="8"/>
      <c r="HY22" s="236"/>
      <c r="HZ22" s="187"/>
      <c r="IA22" s="51"/>
      <c r="IB22" s="51"/>
      <c r="IC22" s="50"/>
      <c r="ID22" s="51"/>
      <c r="IE22" s="50"/>
      <c r="IF22" s="125"/>
      <c r="IG22" s="5"/>
      <c r="IH22" s="5"/>
      <c r="II22" s="149"/>
      <c r="IJ22" s="235"/>
      <c r="IK22" s="50"/>
      <c r="IL22" s="8"/>
      <c r="IM22" s="236"/>
      <c r="IN22" s="157"/>
      <c r="IO22" s="5"/>
      <c r="IP22" s="5"/>
      <c r="IQ22" s="5"/>
      <c r="IR22" s="5"/>
      <c r="IS22" s="5"/>
      <c r="IT22" s="5"/>
      <c r="IU22" s="5"/>
      <c r="IV22" s="5"/>
      <c r="IW22" s="149"/>
      <c r="IX22" s="235"/>
      <c r="IY22" s="50"/>
      <c r="IZ22" s="8"/>
      <c r="JA22" s="236"/>
      <c r="JB22" s="194"/>
    </row>
    <row r="23" spans="1:262" ht="15" x14ac:dyDescent="0.2">
      <c r="A23" s="4"/>
      <c r="B23" s="4" t="s">
        <v>15</v>
      </c>
      <c r="C23" s="131"/>
      <c r="D23" s="8">
        <v>1</v>
      </c>
      <c r="E23" s="97"/>
      <c r="F23" s="75" t="s">
        <v>219</v>
      </c>
      <c r="G23" s="93" t="s">
        <v>104</v>
      </c>
      <c r="H23" s="5" t="s">
        <v>191</v>
      </c>
      <c r="I23" s="149"/>
      <c r="J23" s="98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149"/>
      <c r="GF23" s="235"/>
      <c r="GG23" s="50"/>
      <c r="GH23" s="8"/>
      <c r="GI23" s="236"/>
      <c r="GJ23" s="157"/>
      <c r="GK23" s="5"/>
      <c r="GL23" s="5"/>
      <c r="GM23" s="5"/>
      <c r="GN23" s="5"/>
      <c r="GO23" s="5"/>
      <c r="GP23" s="5"/>
      <c r="GQ23" s="5"/>
      <c r="GR23" s="5"/>
      <c r="GS23" s="149"/>
      <c r="GT23" s="235"/>
      <c r="GU23" s="50"/>
      <c r="GV23" s="8"/>
      <c r="GW23" s="236"/>
      <c r="GX23" s="48" t="s">
        <v>319</v>
      </c>
      <c r="GY23" s="48">
        <v>1441</v>
      </c>
      <c r="GZ23" s="48">
        <v>1441</v>
      </c>
      <c r="HA23" s="48">
        <v>1</v>
      </c>
      <c r="HB23" s="212">
        <v>10</v>
      </c>
      <c r="HC23" s="49">
        <f t="shared" si="1"/>
        <v>0.1</v>
      </c>
      <c r="HD23" s="108">
        <f>HC23*AUXILIAR!$B$57</f>
        <v>2000000</v>
      </c>
      <c r="HE23" s="217">
        <v>0</v>
      </c>
      <c r="HF23" s="218">
        <f t="shared" si="2"/>
        <v>0</v>
      </c>
      <c r="HG23" s="108">
        <f>HF23*AUXILIAR!$B$57</f>
        <v>0</v>
      </c>
      <c r="HH23" s="235"/>
      <c r="HI23" s="50"/>
      <c r="HJ23" s="8"/>
      <c r="HK23" s="236"/>
      <c r="HL23" s="157"/>
      <c r="HM23" s="98"/>
      <c r="HN23" s="5"/>
      <c r="HO23" s="5"/>
      <c r="HP23" s="5"/>
      <c r="HQ23" s="5"/>
      <c r="HR23" s="5"/>
      <c r="HS23" s="5"/>
      <c r="HT23" s="5"/>
      <c r="HU23" s="149"/>
      <c r="HV23" s="235"/>
      <c r="HW23" s="50"/>
      <c r="HX23" s="8"/>
      <c r="HY23" s="236"/>
      <c r="HZ23" s="187"/>
      <c r="IA23" s="51"/>
      <c r="IB23" s="51"/>
      <c r="IC23" s="50"/>
      <c r="ID23" s="51"/>
      <c r="IE23" s="50"/>
      <c r="IF23" s="125"/>
      <c r="IG23" s="5"/>
      <c r="IH23" s="5"/>
      <c r="II23" s="149"/>
      <c r="IJ23" s="235"/>
      <c r="IK23" s="50"/>
      <c r="IL23" s="8"/>
      <c r="IM23" s="236"/>
      <c r="IN23" s="157"/>
      <c r="IO23" s="5"/>
      <c r="IP23" s="5"/>
      <c r="IQ23" s="5"/>
      <c r="IR23" s="5"/>
      <c r="IS23" s="5"/>
      <c r="IT23" s="5"/>
      <c r="IU23" s="5"/>
      <c r="IV23" s="5"/>
      <c r="IW23" s="149"/>
      <c r="IX23" s="235"/>
      <c r="IY23" s="50"/>
      <c r="IZ23" s="8"/>
      <c r="JA23" s="236"/>
      <c r="JB23" s="194"/>
    </row>
    <row r="24" spans="1:262" ht="15" x14ac:dyDescent="0.2">
      <c r="A24" s="4"/>
      <c r="B24" s="54" t="s">
        <v>15</v>
      </c>
      <c r="C24" s="54"/>
      <c r="D24" s="55"/>
      <c r="E24" s="96"/>
      <c r="F24" s="122" t="s">
        <v>202</v>
      </c>
      <c r="G24" s="129" t="s">
        <v>104</v>
      </c>
      <c r="H24" s="129" t="s">
        <v>191</v>
      </c>
      <c r="I24" s="148"/>
      <c r="J24" s="98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6"/>
      <c r="FW24" s="56"/>
      <c r="FX24" s="56"/>
      <c r="FY24" s="56"/>
      <c r="FZ24" s="59" t="s">
        <v>113</v>
      </c>
      <c r="GA24" s="58">
        <f>SUM(GA25:GA34)</f>
        <v>11.940000000000008</v>
      </c>
      <c r="GB24" s="58">
        <f>SUM(GB25:GB34)</f>
        <v>35820000.000000022</v>
      </c>
      <c r="GC24" s="59" t="s">
        <v>113</v>
      </c>
      <c r="GD24" s="58">
        <f>SUM(GD25:GD34)</f>
        <v>0</v>
      </c>
      <c r="GE24" s="169">
        <f>SUM(GE25:GE34)</f>
        <v>0</v>
      </c>
      <c r="GF24" s="232"/>
      <c r="GG24" s="233"/>
      <c r="GH24" s="233"/>
      <c r="GI24" s="234"/>
      <c r="GJ24" s="173"/>
      <c r="GK24" s="56"/>
      <c r="GL24" s="56"/>
      <c r="GM24" s="56"/>
      <c r="GN24" s="59" t="s">
        <v>113</v>
      </c>
      <c r="GO24" s="58">
        <f>SUM(GO25:GO34)</f>
        <v>0</v>
      </c>
      <c r="GP24" s="58">
        <f>SUM(GP25:GP34)</f>
        <v>0</v>
      </c>
      <c r="GQ24" s="59" t="s">
        <v>113</v>
      </c>
      <c r="GR24" s="58">
        <f>SUM(GR25:GR34)</f>
        <v>0</v>
      </c>
      <c r="GS24" s="169">
        <f>SUM(GS25:GS34)</f>
        <v>0</v>
      </c>
      <c r="GT24" s="232"/>
      <c r="GU24" s="233"/>
      <c r="GV24" s="233"/>
      <c r="GW24" s="234"/>
      <c r="GX24" s="173"/>
      <c r="GY24" s="56"/>
      <c r="GZ24" s="56"/>
      <c r="HA24" s="56"/>
      <c r="HB24" s="59" t="s">
        <v>113</v>
      </c>
      <c r="HC24" s="58">
        <f>SUM(HC25:HC34)</f>
        <v>5.2</v>
      </c>
      <c r="HD24" s="58">
        <f>SUM(HD25:HD34)</f>
        <v>104000000</v>
      </c>
      <c r="HE24" s="59" t="s">
        <v>113</v>
      </c>
      <c r="HF24" s="58">
        <f>SUM(HF25:HF34)</f>
        <v>0</v>
      </c>
      <c r="HG24" s="169">
        <f>SUM(HG25:HG34)</f>
        <v>0</v>
      </c>
      <c r="HH24" s="232"/>
      <c r="HI24" s="233"/>
      <c r="HJ24" s="233"/>
      <c r="HK24" s="234"/>
      <c r="HL24" s="173"/>
      <c r="HM24" s="220"/>
      <c r="HN24" s="56"/>
      <c r="HO24" s="56"/>
      <c r="HP24" s="59" t="s">
        <v>113</v>
      </c>
      <c r="HQ24" s="58">
        <f>SUM(HQ25:HQ34)</f>
        <v>0</v>
      </c>
      <c r="HR24" s="58">
        <f>SUM(HR25:HR34)</f>
        <v>0</v>
      </c>
      <c r="HS24" s="59" t="s">
        <v>113</v>
      </c>
      <c r="HT24" s="58">
        <f>SUM(HT25:HT34)</f>
        <v>0</v>
      </c>
      <c r="HU24" s="169">
        <f>SUM(HU25:HU34)</f>
        <v>0</v>
      </c>
      <c r="HV24" s="232"/>
      <c r="HW24" s="233"/>
      <c r="HX24" s="233"/>
      <c r="HY24" s="234"/>
      <c r="HZ24" s="191"/>
      <c r="IA24" s="56"/>
      <c r="IB24" s="56"/>
      <c r="IC24" s="56"/>
      <c r="ID24" s="59" t="s">
        <v>113</v>
      </c>
      <c r="IE24" s="58">
        <f>SUM(IE25:IE34)</f>
        <v>0</v>
      </c>
      <c r="IF24" s="58">
        <f>SUM(IF25:IF34)</f>
        <v>0</v>
      </c>
      <c r="IG24" s="59" t="s">
        <v>113</v>
      </c>
      <c r="IH24" s="58">
        <f>SUM(IH25:IH34)</f>
        <v>0</v>
      </c>
      <c r="II24" s="169">
        <f>SUM(II25:II34)</f>
        <v>0</v>
      </c>
      <c r="IJ24" s="232"/>
      <c r="IK24" s="233"/>
      <c r="IL24" s="233"/>
      <c r="IM24" s="234"/>
      <c r="IN24" s="191"/>
      <c r="IO24" s="56"/>
      <c r="IP24" s="56"/>
      <c r="IQ24" s="56"/>
      <c r="IR24" s="59" t="s">
        <v>113</v>
      </c>
      <c r="IS24" s="58">
        <f>SUM(IS25:IS34)</f>
        <v>0</v>
      </c>
      <c r="IT24" s="58">
        <f>SUM(IT25:IT34)</f>
        <v>0</v>
      </c>
      <c r="IU24" s="59" t="s">
        <v>113</v>
      </c>
      <c r="IV24" s="58">
        <f>SUM(IV25:IV34)</f>
        <v>0</v>
      </c>
      <c r="IW24" s="169">
        <f>SUM(IW25:IW34)</f>
        <v>0</v>
      </c>
      <c r="IX24" s="232"/>
      <c r="IY24" s="233"/>
      <c r="IZ24" s="233"/>
      <c r="JA24" s="234"/>
      <c r="JB24" s="193"/>
    </row>
    <row r="25" spans="1:262" ht="30" x14ac:dyDescent="0.2">
      <c r="A25" s="4"/>
      <c r="B25" s="4" t="s">
        <v>15</v>
      </c>
      <c r="C25" s="131"/>
      <c r="D25" s="8">
        <v>1</v>
      </c>
      <c r="E25" s="97"/>
      <c r="F25" s="75" t="s">
        <v>219</v>
      </c>
      <c r="G25" s="93" t="s">
        <v>104</v>
      </c>
      <c r="H25" s="5" t="s">
        <v>191</v>
      </c>
      <c r="I25" s="149"/>
      <c r="J25" s="98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48" t="s">
        <v>283</v>
      </c>
      <c r="FW25" s="48">
        <v>1283.31</v>
      </c>
      <c r="FX25" s="48">
        <v>1402.71</v>
      </c>
      <c r="FY25" s="48">
        <f>FX25-FW25</f>
        <v>119.40000000000009</v>
      </c>
      <c r="FZ25" s="49">
        <v>10</v>
      </c>
      <c r="GA25" s="206">
        <f t="shared" ref="GA25" si="4">FY25*FZ25/100</f>
        <v>11.940000000000008</v>
      </c>
      <c r="GB25" s="120">
        <f>GA25*AUXILIAR!$B$50</f>
        <v>35820000.000000022</v>
      </c>
      <c r="GC25" s="217">
        <v>0</v>
      </c>
      <c r="GD25" s="206">
        <f>GA25*GC25/100</f>
        <v>0</v>
      </c>
      <c r="GE25" s="120">
        <f>GD25*AUXILIAR!$B$50</f>
        <v>0</v>
      </c>
      <c r="GF25" s="235"/>
      <c r="GG25" s="50"/>
      <c r="GH25" s="8"/>
      <c r="GI25" s="236"/>
      <c r="GJ25" s="157"/>
      <c r="GK25" s="5"/>
      <c r="GL25" s="5"/>
      <c r="GM25" s="5"/>
      <c r="GN25" s="5"/>
      <c r="GO25" s="5"/>
      <c r="GP25" s="5"/>
      <c r="GQ25" s="5"/>
      <c r="GR25" s="5"/>
      <c r="GS25" s="149"/>
      <c r="GT25" s="235"/>
      <c r="GU25" s="50"/>
      <c r="GV25" s="8"/>
      <c r="GW25" s="236"/>
      <c r="GX25" s="48" t="s">
        <v>295</v>
      </c>
      <c r="GY25" s="48">
        <v>1259</v>
      </c>
      <c r="GZ25" s="48">
        <v>1259</v>
      </c>
      <c r="HA25" s="48">
        <v>1</v>
      </c>
      <c r="HB25" s="212">
        <v>70</v>
      </c>
      <c r="HC25" s="49">
        <f t="shared" ref="HC25:HC34" si="5">HA25*HB25/100</f>
        <v>0.7</v>
      </c>
      <c r="HD25" s="108">
        <f>HC25*AUXILIAR!$B$61</f>
        <v>14000000</v>
      </c>
      <c r="HE25" s="217">
        <v>0</v>
      </c>
      <c r="HF25" s="218">
        <f t="shared" ref="HF25:HF34" si="6">HC25*HE25/100</f>
        <v>0</v>
      </c>
      <c r="HG25" s="108">
        <f>HF25*AUXILIAR!$B$61</f>
        <v>0</v>
      </c>
      <c r="HH25" s="235"/>
      <c r="HI25" s="50"/>
      <c r="HJ25" s="8"/>
      <c r="HK25" s="236"/>
      <c r="HL25" s="157"/>
      <c r="HM25" s="98"/>
      <c r="HN25" s="5"/>
      <c r="HO25" s="5"/>
      <c r="HP25" s="5"/>
      <c r="HQ25" s="5"/>
      <c r="HR25" s="5"/>
      <c r="HS25" s="5"/>
      <c r="HT25" s="5"/>
      <c r="HU25" s="149"/>
      <c r="HV25" s="235"/>
      <c r="HW25" s="50"/>
      <c r="HX25" s="8"/>
      <c r="HY25" s="236"/>
      <c r="HZ25" s="157"/>
      <c r="IA25" s="5"/>
      <c r="IB25" s="5"/>
      <c r="IC25" s="5"/>
      <c r="ID25" s="5"/>
      <c r="IE25" s="5"/>
      <c r="IF25" s="5"/>
      <c r="IG25" s="5"/>
      <c r="IH25" s="5"/>
      <c r="II25" s="149"/>
      <c r="IJ25" s="235"/>
      <c r="IK25" s="50"/>
      <c r="IL25" s="8"/>
      <c r="IM25" s="236"/>
      <c r="IN25" s="157"/>
      <c r="IO25" s="5"/>
      <c r="IP25" s="5"/>
      <c r="IQ25" s="5"/>
      <c r="IR25" s="5"/>
      <c r="IS25" s="5"/>
      <c r="IT25" s="5"/>
      <c r="IU25" s="5"/>
      <c r="IV25" s="5"/>
      <c r="IW25" s="149"/>
      <c r="IX25" s="235"/>
      <c r="IY25" s="50"/>
      <c r="IZ25" s="8"/>
      <c r="JA25" s="236"/>
      <c r="JB25" s="194"/>
    </row>
    <row r="26" spans="1:262" ht="15" x14ac:dyDescent="0.2">
      <c r="A26" s="4"/>
      <c r="B26" s="4" t="s">
        <v>15</v>
      </c>
      <c r="C26" s="131"/>
      <c r="D26" s="8">
        <v>1</v>
      </c>
      <c r="E26" s="97"/>
      <c r="F26" s="75" t="s">
        <v>219</v>
      </c>
      <c r="G26" s="93" t="s">
        <v>104</v>
      </c>
      <c r="H26" s="5" t="s">
        <v>191</v>
      </c>
      <c r="I26" s="149"/>
      <c r="J26" s="98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1"/>
      <c r="FW26" s="51"/>
      <c r="FX26" s="51"/>
      <c r="FY26" s="51"/>
      <c r="FZ26" s="50"/>
      <c r="GA26" s="207"/>
      <c r="GB26" s="208"/>
      <c r="GC26" s="221"/>
      <c r="GD26" s="207"/>
      <c r="GE26" s="222"/>
      <c r="GF26" s="235"/>
      <c r="GG26" s="50"/>
      <c r="GH26" s="8"/>
      <c r="GI26" s="236"/>
      <c r="GJ26" s="157"/>
      <c r="GK26" s="5"/>
      <c r="GL26" s="5"/>
      <c r="GM26" s="5"/>
      <c r="GN26" s="5"/>
      <c r="GO26" s="5"/>
      <c r="GP26" s="5"/>
      <c r="GQ26" s="5"/>
      <c r="GR26" s="5"/>
      <c r="GS26" s="149"/>
      <c r="GT26" s="235"/>
      <c r="GU26" s="50"/>
      <c r="GV26" s="8"/>
      <c r="GW26" s="236"/>
      <c r="GX26" s="48" t="s">
        <v>296</v>
      </c>
      <c r="GY26" s="48">
        <v>1268</v>
      </c>
      <c r="GZ26" s="48">
        <v>1268</v>
      </c>
      <c r="HA26" s="48">
        <v>1</v>
      </c>
      <c r="HB26" s="212">
        <v>70</v>
      </c>
      <c r="HC26" s="49">
        <f t="shared" si="5"/>
        <v>0.7</v>
      </c>
      <c r="HD26" s="108">
        <f>HC26*AUXILIAR!$B$61</f>
        <v>14000000</v>
      </c>
      <c r="HE26" s="217">
        <v>0</v>
      </c>
      <c r="HF26" s="218">
        <f t="shared" si="6"/>
        <v>0</v>
      </c>
      <c r="HG26" s="108">
        <f>HF26*AUXILIAR!$B$61</f>
        <v>0</v>
      </c>
      <c r="HH26" s="235"/>
      <c r="HI26" s="50"/>
      <c r="HJ26" s="8"/>
      <c r="HK26" s="236"/>
      <c r="HL26" s="157"/>
      <c r="HM26" s="98"/>
      <c r="HN26" s="5"/>
      <c r="HO26" s="5"/>
      <c r="HP26" s="5"/>
      <c r="HQ26" s="5"/>
      <c r="HR26" s="5"/>
      <c r="HS26" s="5"/>
      <c r="HT26" s="5"/>
      <c r="HU26" s="149"/>
      <c r="HV26" s="235"/>
      <c r="HW26" s="50"/>
      <c r="HX26" s="8"/>
      <c r="HY26" s="236"/>
      <c r="HZ26" s="157"/>
      <c r="IA26" s="5"/>
      <c r="IB26" s="5"/>
      <c r="IC26" s="5"/>
      <c r="ID26" s="5"/>
      <c r="IE26" s="5"/>
      <c r="IF26" s="5"/>
      <c r="IG26" s="5"/>
      <c r="IH26" s="5"/>
      <c r="II26" s="149"/>
      <c r="IJ26" s="235"/>
      <c r="IK26" s="50"/>
      <c r="IL26" s="8"/>
      <c r="IM26" s="236"/>
      <c r="IN26" s="157"/>
      <c r="IO26" s="5"/>
      <c r="IP26" s="5"/>
      <c r="IQ26" s="5"/>
      <c r="IR26" s="5"/>
      <c r="IS26" s="5"/>
      <c r="IT26" s="5"/>
      <c r="IU26" s="5"/>
      <c r="IV26" s="5"/>
      <c r="IW26" s="149"/>
      <c r="IX26" s="235"/>
      <c r="IY26" s="50"/>
      <c r="IZ26" s="8"/>
      <c r="JA26" s="236"/>
      <c r="JB26" s="194"/>
    </row>
    <row r="27" spans="1:262" ht="15" x14ac:dyDescent="0.2">
      <c r="A27" s="4"/>
      <c r="B27" s="4" t="s">
        <v>15</v>
      </c>
      <c r="C27" s="131"/>
      <c r="D27" s="8">
        <v>1</v>
      </c>
      <c r="E27" s="97"/>
      <c r="F27" s="75" t="s">
        <v>219</v>
      </c>
      <c r="G27" s="93" t="s">
        <v>104</v>
      </c>
      <c r="H27" s="5" t="s">
        <v>191</v>
      </c>
      <c r="I27" s="149"/>
      <c r="J27" s="98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1"/>
      <c r="FW27" s="51"/>
      <c r="FX27" s="51"/>
      <c r="FY27" s="51"/>
      <c r="FZ27" s="50"/>
      <c r="GA27" s="207"/>
      <c r="GB27" s="208"/>
      <c r="GC27" s="221"/>
      <c r="GD27" s="207"/>
      <c r="GE27" s="222"/>
      <c r="GF27" s="235"/>
      <c r="GG27" s="50"/>
      <c r="GH27" s="8"/>
      <c r="GI27" s="236"/>
      <c r="GJ27" s="157"/>
      <c r="GK27" s="5"/>
      <c r="GL27" s="5"/>
      <c r="GM27" s="5"/>
      <c r="GN27" s="5"/>
      <c r="GO27" s="5"/>
      <c r="GP27" s="5"/>
      <c r="GQ27" s="5"/>
      <c r="GR27" s="5"/>
      <c r="GS27" s="149"/>
      <c r="GT27" s="235"/>
      <c r="GU27" s="50"/>
      <c r="GV27" s="8"/>
      <c r="GW27" s="236"/>
      <c r="GX27" s="48" t="s">
        <v>297</v>
      </c>
      <c r="GY27" s="48">
        <v>1271</v>
      </c>
      <c r="GZ27" s="48">
        <v>1271</v>
      </c>
      <c r="HA27" s="48">
        <v>1</v>
      </c>
      <c r="HB27" s="212">
        <v>100</v>
      </c>
      <c r="HC27" s="49">
        <f t="shared" si="5"/>
        <v>1</v>
      </c>
      <c r="HD27" s="108">
        <f>HC27*AUXILIAR!$B$61</f>
        <v>20000000</v>
      </c>
      <c r="HE27" s="217">
        <v>0</v>
      </c>
      <c r="HF27" s="218">
        <f t="shared" si="6"/>
        <v>0</v>
      </c>
      <c r="HG27" s="108">
        <f>HF27*AUXILIAR!$B$61</f>
        <v>0</v>
      </c>
      <c r="HH27" s="235"/>
      <c r="HI27" s="50"/>
      <c r="HJ27" s="8"/>
      <c r="HK27" s="236"/>
      <c r="HL27" s="157"/>
      <c r="HM27" s="98"/>
      <c r="HN27" s="5"/>
      <c r="HO27" s="5"/>
      <c r="HP27" s="5"/>
      <c r="HQ27" s="5"/>
      <c r="HR27" s="5"/>
      <c r="HS27" s="5"/>
      <c r="HT27" s="5"/>
      <c r="HU27" s="149"/>
      <c r="HV27" s="235"/>
      <c r="HW27" s="50"/>
      <c r="HX27" s="8"/>
      <c r="HY27" s="236"/>
      <c r="HZ27" s="157"/>
      <c r="IA27" s="5"/>
      <c r="IB27" s="5"/>
      <c r="IC27" s="5"/>
      <c r="ID27" s="5"/>
      <c r="IE27" s="5"/>
      <c r="IF27" s="5"/>
      <c r="IG27" s="5"/>
      <c r="IH27" s="5"/>
      <c r="II27" s="149"/>
      <c r="IJ27" s="235"/>
      <c r="IK27" s="50"/>
      <c r="IL27" s="8"/>
      <c r="IM27" s="236"/>
      <c r="IN27" s="157"/>
      <c r="IO27" s="5"/>
      <c r="IP27" s="5"/>
      <c r="IQ27" s="5"/>
      <c r="IR27" s="5"/>
      <c r="IS27" s="5"/>
      <c r="IT27" s="5"/>
      <c r="IU27" s="5"/>
      <c r="IV27" s="5"/>
      <c r="IW27" s="149"/>
      <c r="IX27" s="235"/>
      <c r="IY27" s="50"/>
      <c r="IZ27" s="8"/>
      <c r="JA27" s="236"/>
      <c r="JB27" s="194"/>
    </row>
    <row r="28" spans="1:262" ht="15" x14ac:dyDescent="0.2">
      <c r="A28" s="4"/>
      <c r="B28" s="4" t="s">
        <v>15</v>
      </c>
      <c r="C28" s="131"/>
      <c r="D28" s="8">
        <v>1</v>
      </c>
      <c r="E28" s="97"/>
      <c r="F28" s="75" t="s">
        <v>219</v>
      </c>
      <c r="G28" s="93" t="s">
        <v>104</v>
      </c>
      <c r="H28" s="5" t="s">
        <v>191</v>
      </c>
      <c r="I28" s="149"/>
      <c r="J28" s="98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1"/>
      <c r="FW28" s="51"/>
      <c r="FX28" s="51"/>
      <c r="FY28" s="51"/>
      <c r="FZ28" s="50"/>
      <c r="GA28" s="207"/>
      <c r="GB28" s="208"/>
      <c r="GC28" s="221"/>
      <c r="GD28" s="207"/>
      <c r="GE28" s="222"/>
      <c r="GF28" s="235"/>
      <c r="GG28" s="50"/>
      <c r="GH28" s="8"/>
      <c r="GI28" s="236"/>
      <c r="GJ28" s="157"/>
      <c r="GK28" s="5"/>
      <c r="GL28" s="5"/>
      <c r="GM28" s="5"/>
      <c r="GN28" s="5"/>
      <c r="GO28" s="5"/>
      <c r="GP28" s="5"/>
      <c r="GQ28" s="5"/>
      <c r="GR28" s="5"/>
      <c r="GS28" s="149"/>
      <c r="GT28" s="235"/>
      <c r="GU28" s="50"/>
      <c r="GV28" s="8"/>
      <c r="GW28" s="236"/>
      <c r="GX28" s="48" t="s">
        <v>298</v>
      </c>
      <c r="GY28" s="48">
        <v>1294</v>
      </c>
      <c r="GZ28" s="48">
        <v>1294</v>
      </c>
      <c r="HA28" s="48">
        <v>1</v>
      </c>
      <c r="HB28" s="212">
        <v>100</v>
      </c>
      <c r="HC28" s="49">
        <f t="shared" si="5"/>
        <v>1</v>
      </c>
      <c r="HD28" s="108">
        <f>HC28*AUXILIAR!$B$61</f>
        <v>20000000</v>
      </c>
      <c r="HE28" s="217">
        <v>0</v>
      </c>
      <c r="HF28" s="218">
        <f t="shared" si="6"/>
        <v>0</v>
      </c>
      <c r="HG28" s="108">
        <f>HF28*AUXILIAR!$B$61</f>
        <v>0</v>
      </c>
      <c r="HH28" s="235"/>
      <c r="HI28" s="50"/>
      <c r="HJ28" s="8"/>
      <c r="HK28" s="236"/>
      <c r="HL28" s="157"/>
      <c r="HM28" s="98"/>
      <c r="HN28" s="5"/>
      <c r="HO28" s="5"/>
      <c r="HP28" s="5"/>
      <c r="HQ28" s="5"/>
      <c r="HR28" s="5"/>
      <c r="HS28" s="5"/>
      <c r="HT28" s="5"/>
      <c r="HU28" s="149"/>
      <c r="HV28" s="235"/>
      <c r="HW28" s="50"/>
      <c r="HX28" s="8"/>
      <c r="HY28" s="236"/>
      <c r="HZ28" s="157"/>
      <c r="IA28" s="5"/>
      <c r="IB28" s="5"/>
      <c r="IC28" s="5"/>
      <c r="ID28" s="5"/>
      <c r="IE28" s="5"/>
      <c r="IF28" s="5"/>
      <c r="IG28" s="5"/>
      <c r="IH28" s="5"/>
      <c r="II28" s="149"/>
      <c r="IJ28" s="235"/>
      <c r="IK28" s="50"/>
      <c r="IL28" s="8"/>
      <c r="IM28" s="236"/>
      <c r="IN28" s="157"/>
      <c r="IO28" s="5"/>
      <c r="IP28" s="5"/>
      <c r="IQ28" s="5"/>
      <c r="IR28" s="5"/>
      <c r="IS28" s="5"/>
      <c r="IT28" s="5"/>
      <c r="IU28" s="5"/>
      <c r="IV28" s="5"/>
      <c r="IW28" s="149"/>
      <c r="IX28" s="235"/>
      <c r="IY28" s="50"/>
      <c r="IZ28" s="8"/>
      <c r="JA28" s="236"/>
      <c r="JB28" s="194"/>
    </row>
    <row r="29" spans="1:262" ht="15" x14ac:dyDescent="0.2">
      <c r="A29" s="4"/>
      <c r="B29" s="4" t="s">
        <v>15</v>
      </c>
      <c r="C29" s="131"/>
      <c r="D29" s="8">
        <v>1</v>
      </c>
      <c r="E29" s="97"/>
      <c r="F29" s="75" t="s">
        <v>219</v>
      </c>
      <c r="G29" s="93" t="s">
        <v>104</v>
      </c>
      <c r="H29" s="5" t="s">
        <v>191</v>
      </c>
      <c r="I29" s="149"/>
      <c r="J29" s="98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1"/>
      <c r="FW29" s="51"/>
      <c r="FX29" s="51"/>
      <c r="FY29" s="51"/>
      <c r="FZ29" s="50"/>
      <c r="GA29" s="207"/>
      <c r="GB29" s="208"/>
      <c r="GC29" s="221"/>
      <c r="GD29" s="207"/>
      <c r="GE29" s="222"/>
      <c r="GF29" s="235"/>
      <c r="GG29" s="50"/>
      <c r="GH29" s="8"/>
      <c r="GI29" s="236"/>
      <c r="GJ29" s="157"/>
      <c r="GK29" s="5"/>
      <c r="GL29" s="5"/>
      <c r="GM29" s="5"/>
      <c r="GN29" s="5"/>
      <c r="GO29" s="5"/>
      <c r="GP29" s="5"/>
      <c r="GQ29" s="5"/>
      <c r="GR29" s="5"/>
      <c r="GS29" s="149"/>
      <c r="GT29" s="235"/>
      <c r="GU29" s="50"/>
      <c r="GV29" s="8"/>
      <c r="GW29" s="236"/>
      <c r="GX29" s="48" t="s">
        <v>299</v>
      </c>
      <c r="GY29" s="48">
        <v>1311</v>
      </c>
      <c r="GZ29" s="48">
        <v>1311</v>
      </c>
      <c r="HA29" s="48">
        <v>1</v>
      </c>
      <c r="HB29" s="212">
        <v>10</v>
      </c>
      <c r="HC29" s="49">
        <f t="shared" si="5"/>
        <v>0.1</v>
      </c>
      <c r="HD29" s="108">
        <f>HC29*AUXILIAR!$B$57</f>
        <v>2000000</v>
      </c>
      <c r="HE29" s="217">
        <v>0</v>
      </c>
      <c r="HF29" s="218">
        <f t="shared" ref="HF29:HF33" si="7">HC29*HE29/100</f>
        <v>0</v>
      </c>
      <c r="HG29" s="108">
        <f>HF29*AUXILIAR!$B$57</f>
        <v>0</v>
      </c>
      <c r="HH29" s="235"/>
      <c r="HI29" s="50"/>
      <c r="HJ29" s="8"/>
      <c r="HK29" s="236"/>
      <c r="HL29" s="157"/>
      <c r="HM29" s="98"/>
      <c r="HN29" s="5"/>
      <c r="HO29" s="5"/>
      <c r="HP29" s="5"/>
      <c r="HQ29" s="5"/>
      <c r="HR29" s="5"/>
      <c r="HS29" s="5"/>
      <c r="HT29" s="5"/>
      <c r="HU29" s="149"/>
      <c r="HV29" s="235"/>
      <c r="HW29" s="50"/>
      <c r="HX29" s="8"/>
      <c r="HY29" s="236"/>
      <c r="HZ29" s="157"/>
      <c r="IA29" s="5"/>
      <c r="IB29" s="5"/>
      <c r="IC29" s="5"/>
      <c r="ID29" s="5"/>
      <c r="IE29" s="5"/>
      <c r="IF29" s="5"/>
      <c r="IG29" s="5"/>
      <c r="IH29" s="5"/>
      <c r="II29" s="149"/>
      <c r="IJ29" s="235"/>
      <c r="IK29" s="50"/>
      <c r="IL29" s="8"/>
      <c r="IM29" s="236"/>
      <c r="IN29" s="157"/>
      <c r="IO29" s="5"/>
      <c r="IP29" s="5"/>
      <c r="IQ29" s="5"/>
      <c r="IR29" s="5"/>
      <c r="IS29" s="5"/>
      <c r="IT29" s="5"/>
      <c r="IU29" s="5"/>
      <c r="IV29" s="5"/>
      <c r="IW29" s="149"/>
      <c r="IX29" s="235"/>
      <c r="IY29" s="50"/>
      <c r="IZ29" s="8"/>
      <c r="JA29" s="236"/>
      <c r="JB29" s="194"/>
    </row>
    <row r="30" spans="1:262" ht="15" x14ac:dyDescent="0.2">
      <c r="A30" s="4"/>
      <c r="B30" s="4" t="s">
        <v>15</v>
      </c>
      <c r="C30" s="131"/>
      <c r="D30" s="8">
        <v>1</v>
      </c>
      <c r="E30" s="97"/>
      <c r="F30" s="75" t="s">
        <v>219</v>
      </c>
      <c r="G30" s="93" t="s">
        <v>104</v>
      </c>
      <c r="H30" s="5" t="s">
        <v>191</v>
      </c>
      <c r="I30" s="149"/>
      <c r="J30" s="98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1"/>
      <c r="FW30" s="51"/>
      <c r="FX30" s="51"/>
      <c r="FY30" s="51"/>
      <c r="FZ30" s="50"/>
      <c r="GA30" s="207"/>
      <c r="GB30" s="208"/>
      <c r="GC30" s="221"/>
      <c r="GD30" s="207"/>
      <c r="GE30" s="222"/>
      <c r="GF30" s="235"/>
      <c r="GG30" s="50"/>
      <c r="GH30" s="8"/>
      <c r="GI30" s="236"/>
      <c r="GJ30" s="157"/>
      <c r="GK30" s="5"/>
      <c r="GL30" s="5"/>
      <c r="GM30" s="5"/>
      <c r="GN30" s="5"/>
      <c r="GO30" s="5"/>
      <c r="GP30" s="5"/>
      <c r="GQ30" s="5"/>
      <c r="GR30" s="5"/>
      <c r="GS30" s="149"/>
      <c r="GT30" s="235"/>
      <c r="GU30" s="50"/>
      <c r="GV30" s="8"/>
      <c r="GW30" s="236"/>
      <c r="GX30" s="48" t="s">
        <v>300</v>
      </c>
      <c r="GY30" s="48">
        <v>1338</v>
      </c>
      <c r="GZ30" s="48">
        <v>1338</v>
      </c>
      <c r="HA30" s="48">
        <v>1</v>
      </c>
      <c r="HB30" s="212">
        <v>20</v>
      </c>
      <c r="HC30" s="49">
        <f t="shared" si="5"/>
        <v>0.2</v>
      </c>
      <c r="HD30" s="108">
        <f>HC30*AUXILIAR!$B$61</f>
        <v>4000000</v>
      </c>
      <c r="HE30" s="217">
        <v>0</v>
      </c>
      <c r="HF30" s="218">
        <f t="shared" si="7"/>
        <v>0</v>
      </c>
      <c r="HG30" s="108">
        <f>HF30*AUXILIAR!$B$61</f>
        <v>0</v>
      </c>
      <c r="HH30" s="235"/>
      <c r="HI30" s="50"/>
      <c r="HJ30" s="8"/>
      <c r="HK30" s="236"/>
      <c r="HL30" s="157"/>
      <c r="HM30" s="98"/>
      <c r="HN30" s="5"/>
      <c r="HO30" s="5"/>
      <c r="HP30" s="5"/>
      <c r="HQ30" s="5"/>
      <c r="HR30" s="5"/>
      <c r="HS30" s="5"/>
      <c r="HT30" s="5"/>
      <c r="HU30" s="149"/>
      <c r="HV30" s="235"/>
      <c r="HW30" s="50"/>
      <c r="HX30" s="8"/>
      <c r="HY30" s="236"/>
      <c r="HZ30" s="157"/>
      <c r="IA30" s="5"/>
      <c r="IB30" s="5"/>
      <c r="IC30" s="5"/>
      <c r="ID30" s="5"/>
      <c r="IE30" s="5"/>
      <c r="IF30" s="5"/>
      <c r="IG30" s="5"/>
      <c r="IH30" s="5"/>
      <c r="II30" s="149"/>
      <c r="IJ30" s="235"/>
      <c r="IK30" s="50"/>
      <c r="IL30" s="8"/>
      <c r="IM30" s="236"/>
      <c r="IN30" s="157"/>
      <c r="IO30" s="5"/>
      <c r="IP30" s="5"/>
      <c r="IQ30" s="5"/>
      <c r="IR30" s="5"/>
      <c r="IS30" s="5"/>
      <c r="IT30" s="5"/>
      <c r="IU30" s="5"/>
      <c r="IV30" s="5"/>
      <c r="IW30" s="149"/>
      <c r="IX30" s="235"/>
      <c r="IY30" s="50"/>
      <c r="IZ30" s="8"/>
      <c r="JA30" s="236"/>
      <c r="JB30" s="194"/>
    </row>
    <row r="31" spans="1:262" ht="15" x14ac:dyDescent="0.2">
      <c r="A31" s="4"/>
      <c r="B31" s="4" t="s">
        <v>15</v>
      </c>
      <c r="C31" s="131"/>
      <c r="D31" s="8">
        <v>1</v>
      </c>
      <c r="E31" s="97"/>
      <c r="F31" s="75" t="s">
        <v>219</v>
      </c>
      <c r="G31" s="93" t="s">
        <v>104</v>
      </c>
      <c r="H31" s="5" t="s">
        <v>191</v>
      </c>
      <c r="I31" s="149"/>
      <c r="J31" s="98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1"/>
      <c r="FW31" s="51"/>
      <c r="FX31" s="51"/>
      <c r="FY31" s="51"/>
      <c r="FZ31" s="50"/>
      <c r="GA31" s="207"/>
      <c r="GB31" s="208"/>
      <c r="GC31" s="221"/>
      <c r="GD31" s="207"/>
      <c r="GE31" s="222"/>
      <c r="GF31" s="235"/>
      <c r="GG31" s="50"/>
      <c r="GH31" s="8"/>
      <c r="GI31" s="236"/>
      <c r="GJ31" s="157"/>
      <c r="GK31" s="5"/>
      <c r="GL31" s="5"/>
      <c r="GM31" s="5"/>
      <c r="GN31" s="5"/>
      <c r="GO31" s="5"/>
      <c r="GP31" s="5"/>
      <c r="GQ31" s="5"/>
      <c r="GR31" s="5"/>
      <c r="GS31" s="149"/>
      <c r="GT31" s="235"/>
      <c r="GU31" s="50"/>
      <c r="GV31" s="8"/>
      <c r="GW31" s="236"/>
      <c r="GX31" s="48" t="s">
        <v>301</v>
      </c>
      <c r="GY31" s="48">
        <v>1348</v>
      </c>
      <c r="GZ31" s="48">
        <v>1348</v>
      </c>
      <c r="HA31" s="48">
        <v>1</v>
      </c>
      <c r="HB31" s="212">
        <v>70</v>
      </c>
      <c r="HC31" s="49">
        <f t="shared" si="5"/>
        <v>0.7</v>
      </c>
      <c r="HD31" s="108">
        <f>HC31*AUXILIAR!$B$61</f>
        <v>14000000</v>
      </c>
      <c r="HE31" s="217">
        <v>0</v>
      </c>
      <c r="HF31" s="218">
        <f t="shared" si="7"/>
        <v>0</v>
      </c>
      <c r="HG31" s="108">
        <f>HF31*AUXILIAR!$B$61</f>
        <v>0</v>
      </c>
      <c r="HH31" s="235"/>
      <c r="HI31" s="50"/>
      <c r="HJ31" s="8"/>
      <c r="HK31" s="236"/>
      <c r="HL31" s="157"/>
      <c r="HM31" s="98"/>
      <c r="HN31" s="5"/>
      <c r="HO31" s="5"/>
      <c r="HP31" s="5"/>
      <c r="HQ31" s="5"/>
      <c r="HR31" s="5"/>
      <c r="HS31" s="5"/>
      <c r="HT31" s="5"/>
      <c r="HU31" s="149"/>
      <c r="HV31" s="235"/>
      <c r="HW31" s="50"/>
      <c r="HX31" s="8"/>
      <c r="HY31" s="236"/>
      <c r="HZ31" s="157"/>
      <c r="IA31" s="5"/>
      <c r="IB31" s="5"/>
      <c r="IC31" s="5"/>
      <c r="ID31" s="5"/>
      <c r="IE31" s="5"/>
      <c r="IF31" s="5"/>
      <c r="IG31" s="5"/>
      <c r="IH31" s="5"/>
      <c r="II31" s="149"/>
      <c r="IJ31" s="235"/>
      <c r="IK31" s="50"/>
      <c r="IL31" s="8"/>
      <c r="IM31" s="236"/>
      <c r="IN31" s="157"/>
      <c r="IO31" s="5"/>
      <c r="IP31" s="5"/>
      <c r="IQ31" s="5"/>
      <c r="IR31" s="5"/>
      <c r="IS31" s="5"/>
      <c r="IT31" s="5"/>
      <c r="IU31" s="5"/>
      <c r="IV31" s="5"/>
      <c r="IW31" s="149"/>
      <c r="IX31" s="235"/>
      <c r="IY31" s="50"/>
      <c r="IZ31" s="8"/>
      <c r="JA31" s="236"/>
      <c r="JB31" s="194"/>
    </row>
    <row r="32" spans="1:262" ht="15" x14ac:dyDescent="0.2">
      <c r="A32" s="4"/>
      <c r="B32" s="4" t="s">
        <v>15</v>
      </c>
      <c r="C32" s="131"/>
      <c r="D32" s="8">
        <v>1</v>
      </c>
      <c r="E32" s="97"/>
      <c r="F32" s="75" t="s">
        <v>219</v>
      </c>
      <c r="G32" s="93" t="s">
        <v>104</v>
      </c>
      <c r="H32" s="5" t="s">
        <v>191</v>
      </c>
      <c r="I32" s="149"/>
      <c r="J32" s="98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1"/>
      <c r="FW32" s="51"/>
      <c r="FX32" s="51"/>
      <c r="FY32" s="51"/>
      <c r="FZ32" s="50"/>
      <c r="GA32" s="207"/>
      <c r="GB32" s="208"/>
      <c r="GC32" s="221"/>
      <c r="GD32" s="207"/>
      <c r="GE32" s="222"/>
      <c r="GF32" s="235"/>
      <c r="GG32" s="50"/>
      <c r="GH32" s="8"/>
      <c r="GI32" s="236"/>
      <c r="GJ32" s="157"/>
      <c r="GK32" s="5"/>
      <c r="GL32" s="5"/>
      <c r="GM32" s="5"/>
      <c r="GN32" s="5"/>
      <c r="GO32" s="5"/>
      <c r="GP32" s="5"/>
      <c r="GQ32" s="5"/>
      <c r="GR32" s="5"/>
      <c r="GS32" s="149"/>
      <c r="GT32" s="235"/>
      <c r="GU32" s="50"/>
      <c r="GV32" s="8"/>
      <c r="GW32" s="236"/>
      <c r="GX32" s="48" t="s">
        <v>320</v>
      </c>
      <c r="GY32" s="48">
        <v>1355</v>
      </c>
      <c r="GZ32" s="48">
        <v>1355</v>
      </c>
      <c r="HA32" s="48">
        <v>1</v>
      </c>
      <c r="HB32" s="212">
        <v>20</v>
      </c>
      <c r="HC32" s="49">
        <f t="shared" si="5"/>
        <v>0.2</v>
      </c>
      <c r="HD32" s="108">
        <f>HC32*AUXILIAR!$B$61</f>
        <v>4000000</v>
      </c>
      <c r="HE32" s="217">
        <v>0</v>
      </c>
      <c r="HF32" s="218">
        <f t="shared" si="7"/>
        <v>0</v>
      </c>
      <c r="HG32" s="108">
        <f>HF32*AUXILIAR!$B$61</f>
        <v>0</v>
      </c>
      <c r="HH32" s="235"/>
      <c r="HI32" s="50"/>
      <c r="HJ32" s="8"/>
      <c r="HK32" s="236"/>
      <c r="HL32" s="157"/>
      <c r="HM32" s="98"/>
      <c r="HN32" s="5"/>
      <c r="HO32" s="5"/>
      <c r="HP32" s="5"/>
      <c r="HQ32" s="5"/>
      <c r="HR32" s="5"/>
      <c r="HS32" s="5"/>
      <c r="HT32" s="5"/>
      <c r="HU32" s="149"/>
      <c r="HV32" s="235"/>
      <c r="HW32" s="50"/>
      <c r="HX32" s="8"/>
      <c r="HY32" s="236"/>
      <c r="HZ32" s="157"/>
      <c r="IA32" s="5"/>
      <c r="IB32" s="5"/>
      <c r="IC32" s="5"/>
      <c r="ID32" s="5"/>
      <c r="IE32" s="5"/>
      <c r="IF32" s="5"/>
      <c r="IG32" s="5"/>
      <c r="IH32" s="5"/>
      <c r="II32" s="149"/>
      <c r="IJ32" s="235"/>
      <c r="IK32" s="50"/>
      <c r="IL32" s="8"/>
      <c r="IM32" s="236"/>
      <c r="IN32" s="157"/>
      <c r="IO32" s="5"/>
      <c r="IP32" s="5"/>
      <c r="IQ32" s="5"/>
      <c r="IR32" s="5"/>
      <c r="IS32" s="5"/>
      <c r="IT32" s="5"/>
      <c r="IU32" s="5"/>
      <c r="IV32" s="5"/>
      <c r="IW32" s="149"/>
      <c r="IX32" s="235"/>
      <c r="IY32" s="50"/>
      <c r="IZ32" s="8"/>
      <c r="JA32" s="236"/>
      <c r="JB32" s="194"/>
    </row>
    <row r="33" spans="1:262" ht="15" x14ac:dyDescent="0.2">
      <c r="A33" s="4"/>
      <c r="B33" s="4" t="s">
        <v>15</v>
      </c>
      <c r="C33" s="131"/>
      <c r="D33" s="8">
        <v>1</v>
      </c>
      <c r="E33" s="97"/>
      <c r="F33" s="75" t="s">
        <v>219</v>
      </c>
      <c r="G33" s="93" t="s">
        <v>104</v>
      </c>
      <c r="H33" s="5" t="s">
        <v>191</v>
      </c>
      <c r="I33" s="149"/>
      <c r="J33" s="98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1"/>
      <c r="FW33" s="51"/>
      <c r="FX33" s="51"/>
      <c r="FY33" s="51"/>
      <c r="FZ33" s="50"/>
      <c r="GA33" s="207"/>
      <c r="GB33" s="208"/>
      <c r="GC33" s="221"/>
      <c r="GD33" s="207"/>
      <c r="GE33" s="222"/>
      <c r="GF33" s="235"/>
      <c r="GG33" s="50"/>
      <c r="GH33" s="8"/>
      <c r="GI33" s="236"/>
      <c r="GJ33" s="157"/>
      <c r="GK33" s="5"/>
      <c r="GL33" s="5"/>
      <c r="GM33" s="5"/>
      <c r="GN33" s="5"/>
      <c r="GO33" s="5"/>
      <c r="GP33" s="5"/>
      <c r="GQ33" s="5"/>
      <c r="GR33" s="5"/>
      <c r="GS33" s="149"/>
      <c r="GT33" s="235"/>
      <c r="GU33" s="50"/>
      <c r="GV33" s="8"/>
      <c r="GW33" s="236"/>
      <c r="GX33" s="48" t="s">
        <v>321</v>
      </c>
      <c r="GY33" s="48">
        <v>1358</v>
      </c>
      <c r="GZ33" s="48">
        <v>1358</v>
      </c>
      <c r="HA33" s="48">
        <v>1</v>
      </c>
      <c r="HB33" s="212">
        <v>30</v>
      </c>
      <c r="HC33" s="49">
        <f t="shared" si="5"/>
        <v>0.3</v>
      </c>
      <c r="HD33" s="108">
        <f>HC33*AUXILIAR!$B$57</f>
        <v>6000000</v>
      </c>
      <c r="HE33" s="217">
        <v>0</v>
      </c>
      <c r="HF33" s="218">
        <f t="shared" si="7"/>
        <v>0</v>
      </c>
      <c r="HG33" s="108">
        <f>HF33*AUXILIAR!$B$57</f>
        <v>0</v>
      </c>
      <c r="HH33" s="235"/>
      <c r="HI33" s="50"/>
      <c r="HJ33" s="8"/>
      <c r="HK33" s="236"/>
      <c r="HL33" s="157"/>
      <c r="HM33" s="98"/>
      <c r="HN33" s="5"/>
      <c r="HO33" s="5"/>
      <c r="HP33" s="5"/>
      <c r="HQ33" s="5"/>
      <c r="HR33" s="5"/>
      <c r="HS33" s="5"/>
      <c r="HT33" s="5"/>
      <c r="HU33" s="149"/>
      <c r="HV33" s="235"/>
      <c r="HW33" s="50"/>
      <c r="HX33" s="8"/>
      <c r="HY33" s="236"/>
      <c r="HZ33" s="157"/>
      <c r="IA33" s="5"/>
      <c r="IB33" s="5"/>
      <c r="IC33" s="5"/>
      <c r="ID33" s="5"/>
      <c r="IE33" s="5"/>
      <c r="IF33" s="5"/>
      <c r="IG33" s="5"/>
      <c r="IH33" s="5"/>
      <c r="II33" s="149"/>
      <c r="IJ33" s="235"/>
      <c r="IK33" s="50"/>
      <c r="IL33" s="8"/>
      <c r="IM33" s="236"/>
      <c r="IN33" s="157"/>
      <c r="IO33" s="5"/>
      <c r="IP33" s="5"/>
      <c r="IQ33" s="5"/>
      <c r="IR33" s="5"/>
      <c r="IS33" s="5"/>
      <c r="IT33" s="5"/>
      <c r="IU33" s="5"/>
      <c r="IV33" s="5"/>
      <c r="IW33" s="149"/>
      <c r="IX33" s="235"/>
      <c r="IY33" s="50"/>
      <c r="IZ33" s="8"/>
      <c r="JA33" s="236"/>
      <c r="JB33" s="194"/>
    </row>
    <row r="34" spans="1:262" ht="15" x14ac:dyDescent="0.2">
      <c r="A34" s="4"/>
      <c r="B34" s="4" t="s">
        <v>15</v>
      </c>
      <c r="C34" s="131"/>
      <c r="D34" s="8">
        <v>1</v>
      </c>
      <c r="E34" s="97"/>
      <c r="F34" s="75" t="s">
        <v>219</v>
      </c>
      <c r="G34" s="93" t="s">
        <v>104</v>
      </c>
      <c r="H34" s="5" t="s">
        <v>191</v>
      </c>
      <c r="I34" s="149"/>
      <c r="J34" s="98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1"/>
      <c r="FW34" s="51"/>
      <c r="FX34" s="51"/>
      <c r="FY34" s="50"/>
      <c r="FZ34" s="50"/>
      <c r="GA34" s="50"/>
      <c r="GB34" s="125"/>
      <c r="GC34" s="5"/>
      <c r="GD34" s="5"/>
      <c r="GE34" s="149"/>
      <c r="GF34" s="235"/>
      <c r="GG34" s="50"/>
      <c r="GH34" s="8"/>
      <c r="GI34" s="236"/>
      <c r="GJ34" s="157"/>
      <c r="GK34" s="5"/>
      <c r="GL34" s="5"/>
      <c r="GM34" s="5"/>
      <c r="GN34" s="5"/>
      <c r="GO34" s="5"/>
      <c r="GP34" s="5"/>
      <c r="GQ34" s="5"/>
      <c r="GR34" s="5"/>
      <c r="GS34" s="149"/>
      <c r="GT34" s="235"/>
      <c r="GU34" s="50"/>
      <c r="GV34" s="8"/>
      <c r="GW34" s="236"/>
      <c r="GX34" s="48" t="s">
        <v>322</v>
      </c>
      <c r="GY34" s="48">
        <v>1365</v>
      </c>
      <c r="GZ34" s="48">
        <v>1365</v>
      </c>
      <c r="HA34" s="48">
        <v>1</v>
      </c>
      <c r="HB34" s="212">
        <v>30</v>
      </c>
      <c r="HC34" s="49">
        <f t="shared" si="5"/>
        <v>0.3</v>
      </c>
      <c r="HD34" s="108">
        <f>HC34*AUXILIAR!$B$57</f>
        <v>6000000</v>
      </c>
      <c r="HE34" s="217">
        <v>0</v>
      </c>
      <c r="HF34" s="218">
        <f t="shared" si="6"/>
        <v>0</v>
      </c>
      <c r="HG34" s="108">
        <f>HF34*AUXILIAR!$B$57</f>
        <v>0</v>
      </c>
      <c r="HH34" s="235"/>
      <c r="HI34" s="50"/>
      <c r="HJ34" s="8"/>
      <c r="HK34" s="236"/>
      <c r="HL34" s="157"/>
      <c r="HM34" s="98"/>
      <c r="HN34" s="5"/>
      <c r="HO34" s="5"/>
      <c r="HP34" s="5"/>
      <c r="HQ34" s="5"/>
      <c r="HR34" s="5"/>
      <c r="HS34" s="5"/>
      <c r="HT34" s="5"/>
      <c r="HU34" s="149"/>
      <c r="HV34" s="235"/>
      <c r="HW34" s="50"/>
      <c r="HX34" s="8"/>
      <c r="HY34" s="236"/>
      <c r="HZ34" s="157"/>
      <c r="IA34" s="5"/>
      <c r="IB34" s="5"/>
      <c r="IC34" s="5"/>
      <c r="ID34" s="5"/>
      <c r="IE34" s="5"/>
      <c r="IF34" s="5"/>
      <c r="IG34" s="5"/>
      <c r="IH34" s="5"/>
      <c r="II34" s="149"/>
      <c r="IJ34" s="235"/>
      <c r="IK34" s="50"/>
      <c r="IL34" s="8"/>
      <c r="IM34" s="236"/>
      <c r="IN34" s="157"/>
      <c r="IO34" s="5"/>
      <c r="IP34" s="5"/>
      <c r="IQ34" s="5"/>
      <c r="IR34" s="5"/>
      <c r="IS34" s="5"/>
      <c r="IT34" s="5"/>
      <c r="IU34" s="5"/>
      <c r="IV34" s="5"/>
      <c r="IW34" s="149"/>
      <c r="IX34" s="235"/>
      <c r="IY34" s="50"/>
      <c r="IZ34" s="8"/>
      <c r="JA34" s="236"/>
      <c r="JB34" s="194"/>
    </row>
    <row r="35" spans="1:262" ht="15" x14ac:dyDescent="0.2">
      <c r="A35" s="4"/>
      <c r="B35" s="54" t="s">
        <v>15</v>
      </c>
      <c r="C35" s="54"/>
      <c r="D35" s="55"/>
      <c r="E35" s="96"/>
      <c r="F35" s="122" t="s">
        <v>202</v>
      </c>
      <c r="G35" s="129" t="s">
        <v>104</v>
      </c>
      <c r="H35" s="129" t="s">
        <v>191</v>
      </c>
      <c r="I35" s="148"/>
      <c r="J35" s="98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6"/>
      <c r="FW35" s="56"/>
      <c r="FX35" s="56"/>
      <c r="FY35" s="56"/>
      <c r="FZ35" s="59" t="s">
        <v>113</v>
      </c>
      <c r="GA35" s="58">
        <f>SUM(GA36:GA37)</f>
        <v>0</v>
      </c>
      <c r="GB35" s="58">
        <f>SUM(GB36:GB37)</f>
        <v>0</v>
      </c>
      <c r="GC35" s="59" t="s">
        <v>113</v>
      </c>
      <c r="GD35" s="58">
        <f>SUM(GD36:GD37)</f>
        <v>0</v>
      </c>
      <c r="GE35" s="169">
        <f>SUM(GE36:GE37)</f>
        <v>0</v>
      </c>
      <c r="GF35" s="232"/>
      <c r="GG35" s="233"/>
      <c r="GH35" s="233"/>
      <c r="GI35" s="234"/>
      <c r="GJ35" s="173"/>
      <c r="GK35" s="56"/>
      <c r="GL35" s="56"/>
      <c r="GM35" s="56"/>
      <c r="GN35" s="59" t="s">
        <v>113</v>
      </c>
      <c r="GO35" s="58">
        <f>SUM(GO36:GO37)</f>
        <v>0</v>
      </c>
      <c r="GP35" s="58">
        <f>SUM(GP36:GP37)</f>
        <v>0</v>
      </c>
      <c r="GQ35" s="59" t="s">
        <v>113</v>
      </c>
      <c r="GR35" s="58">
        <f>SUM(GR36:GR37)</f>
        <v>0</v>
      </c>
      <c r="GS35" s="169">
        <f>SUM(GS36:GS37)</f>
        <v>0</v>
      </c>
      <c r="GT35" s="232"/>
      <c r="GU35" s="233"/>
      <c r="GV35" s="233"/>
      <c r="GW35" s="234"/>
      <c r="GX35" s="173"/>
      <c r="GY35" s="56"/>
      <c r="GZ35" s="56"/>
      <c r="HA35" s="56"/>
      <c r="HB35" s="59" t="s">
        <v>113</v>
      </c>
      <c r="HC35" s="58">
        <f>SUM(HC36:HC37)</f>
        <v>0</v>
      </c>
      <c r="HD35" s="58">
        <f>SUM(HD36:HD37)</f>
        <v>0</v>
      </c>
      <c r="HE35" s="59" t="s">
        <v>113</v>
      </c>
      <c r="HF35" s="58">
        <f>SUM(HF36:HF37)</f>
        <v>0</v>
      </c>
      <c r="HG35" s="169">
        <f>SUM(HG36:HG37)</f>
        <v>0</v>
      </c>
      <c r="HH35" s="232"/>
      <c r="HI35" s="233"/>
      <c r="HJ35" s="233"/>
      <c r="HK35" s="234"/>
      <c r="HL35" s="173"/>
      <c r="HM35" s="220"/>
      <c r="HN35" s="56"/>
      <c r="HO35" s="56"/>
      <c r="HP35" s="59" t="s">
        <v>113</v>
      </c>
      <c r="HQ35" s="58">
        <f>SUM(HQ36:HQ37)</f>
        <v>0</v>
      </c>
      <c r="HR35" s="58">
        <f>SUM(HR36:HR37)</f>
        <v>0</v>
      </c>
      <c r="HS35" s="59" t="s">
        <v>113</v>
      </c>
      <c r="HT35" s="58">
        <f>SUM(HT36:HT37)</f>
        <v>0</v>
      </c>
      <c r="HU35" s="169">
        <f>SUM(HU36:HU37)</f>
        <v>0</v>
      </c>
      <c r="HV35" s="232"/>
      <c r="HW35" s="233"/>
      <c r="HX35" s="233"/>
      <c r="HY35" s="234"/>
      <c r="HZ35" s="191"/>
      <c r="IA35" s="56"/>
      <c r="IB35" s="56"/>
      <c r="IC35" s="56"/>
      <c r="ID35" s="59" t="s">
        <v>113</v>
      </c>
      <c r="IE35" s="58">
        <f>SUM(IE36:IE37)</f>
        <v>0</v>
      </c>
      <c r="IF35" s="58">
        <f>SUM(IF36:IF37)</f>
        <v>0</v>
      </c>
      <c r="IG35" s="59" t="s">
        <v>113</v>
      </c>
      <c r="IH35" s="58">
        <f>SUM(IH36:IH37)</f>
        <v>0</v>
      </c>
      <c r="II35" s="169">
        <f>SUM(II36:II37)</f>
        <v>0</v>
      </c>
      <c r="IJ35" s="232"/>
      <c r="IK35" s="233"/>
      <c r="IL35" s="233"/>
      <c r="IM35" s="234"/>
      <c r="IN35" s="191"/>
      <c r="IO35" s="56"/>
      <c r="IP35" s="56"/>
      <c r="IQ35" s="56"/>
      <c r="IR35" s="59" t="s">
        <v>113</v>
      </c>
      <c r="IS35" s="58">
        <f>SUM(IS36:IS37)</f>
        <v>0</v>
      </c>
      <c r="IT35" s="58">
        <f>SUM(IT36:IT37)</f>
        <v>0</v>
      </c>
      <c r="IU35" s="59" t="s">
        <v>113</v>
      </c>
      <c r="IV35" s="58">
        <f>SUM(IV36:IV37)</f>
        <v>0</v>
      </c>
      <c r="IW35" s="169">
        <f>SUM(IW36:IW37)</f>
        <v>0</v>
      </c>
      <c r="IX35" s="232"/>
      <c r="IY35" s="233"/>
      <c r="IZ35" s="233"/>
      <c r="JA35" s="234"/>
      <c r="JB35" s="193"/>
    </row>
    <row r="36" spans="1:262" ht="15" x14ac:dyDescent="0.2">
      <c r="A36" s="4"/>
      <c r="B36" s="4" t="s">
        <v>15</v>
      </c>
      <c r="C36" s="131"/>
      <c r="D36" s="5"/>
      <c r="E36" s="97"/>
      <c r="F36" s="75" t="s">
        <v>219</v>
      </c>
      <c r="G36" s="93" t="s">
        <v>104</v>
      </c>
      <c r="H36" s="5" t="s">
        <v>191</v>
      </c>
      <c r="I36" s="149"/>
      <c r="J36" s="98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1"/>
      <c r="FW36" s="132"/>
      <c r="FX36" s="132"/>
      <c r="FY36" s="50"/>
      <c r="FZ36" s="50"/>
      <c r="GA36" s="50"/>
      <c r="GB36" s="125"/>
      <c r="GC36" s="5"/>
      <c r="GD36" s="5"/>
      <c r="GE36" s="149"/>
      <c r="GF36" s="235"/>
      <c r="GG36" s="50"/>
      <c r="GH36" s="8"/>
      <c r="GI36" s="236"/>
      <c r="GJ36" s="157"/>
      <c r="GK36" s="5"/>
      <c r="GL36" s="5"/>
      <c r="GM36" s="5"/>
      <c r="GN36" s="5"/>
      <c r="GO36" s="5"/>
      <c r="GP36" s="5"/>
      <c r="GQ36" s="5"/>
      <c r="GR36" s="5"/>
      <c r="GS36" s="149"/>
      <c r="GT36" s="235"/>
      <c r="GU36" s="50"/>
      <c r="GV36" s="8"/>
      <c r="GW36" s="236"/>
      <c r="GX36" s="187"/>
      <c r="GY36" s="51"/>
      <c r="GZ36" s="51"/>
      <c r="HA36" s="51"/>
      <c r="HB36" s="50"/>
      <c r="HC36" s="50"/>
      <c r="HD36" s="125"/>
      <c r="HE36" s="5"/>
      <c r="HF36" s="5"/>
      <c r="HG36" s="149"/>
      <c r="HH36" s="235"/>
      <c r="HI36" s="50"/>
      <c r="HJ36" s="8"/>
      <c r="HK36" s="236"/>
      <c r="HL36" s="157"/>
      <c r="HM36" s="98"/>
      <c r="HN36" s="5"/>
      <c r="HO36" s="5"/>
      <c r="HP36" s="5"/>
      <c r="HQ36" s="5"/>
      <c r="HR36" s="5"/>
      <c r="HS36" s="5"/>
      <c r="HT36" s="5"/>
      <c r="HU36" s="149"/>
      <c r="HV36" s="235"/>
      <c r="HW36" s="50"/>
      <c r="HX36" s="8"/>
      <c r="HY36" s="236"/>
      <c r="HZ36" s="157"/>
      <c r="IA36" s="5"/>
      <c r="IB36" s="5"/>
      <c r="IC36" s="5"/>
      <c r="ID36" s="5"/>
      <c r="IE36" s="5"/>
      <c r="IF36" s="5"/>
      <c r="IG36" s="5"/>
      <c r="IH36" s="5"/>
      <c r="II36" s="149"/>
      <c r="IJ36" s="235"/>
      <c r="IK36" s="50"/>
      <c r="IL36" s="8"/>
      <c r="IM36" s="236"/>
      <c r="IN36" s="157"/>
      <c r="IO36" s="5"/>
      <c r="IP36" s="5"/>
      <c r="IQ36" s="5"/>
      <c r="IR36" s="5"/>
      <c r="IS36" s="5"/>
      <c r="IT36" s="5"/>
      <c r="IU36" s="5"/>
      <c r="IV36" s="5"/>
      <c r="IW36" s="149"/>
      <c r="IX36" s="235"/>
      <c r="IY36" s="50"/>
      <c r="IZ36" s="8"/>
      <c r="JA36" s="236"/>
      <c r="JB36" s="194"/>
    </row>
    <row r="37" spans="1:262" ht="15" x14ac:dyDescent="0.2">
      <c r="A37" s="4"/>
      <c r="B37" s="4" t="s">
        <v>15</v>
      </c>
      <c r="C37" s="131"/>
      <c r="D37" s="5"/>
      <c r="E37" s="97"/>
      <c r="F37" s="75" t="s">
        <v>219</v>
      </c>
      <c r="G37" s="93" t="s">
        <v>104</v>
      </c>
      <c r="H37" s="5" t="s">
        <v>191</v>
      </c>
      <c r="I37" s="149"/>
      <c r="J37" s="98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1"/>
      <c r="FW37" s="132"/>
      <c r="FX37" s="132"/>
      <c r="FY37" s="50"/>
      <c r="FZ37" s="50"/>
      <c r="GA37" s="50"/>
      <c r="GB37" s="125"/>
      <c r="GC37" s="5"/>
      <c r="GD37" s="5"/>
      <c r="GE37" s="149"/>
      <c r="GF37" s="235"/>
      <c r="GG37" s="50"/>
      <c r="GH37" s="8"/>
      <c r="GI37" s="236"/>
      <c r="GJ37" s="157"/>
      <c r="GK37" s="5"/>
      <c r="GL37" s="5"/>
      <c r="GM37" s="5"/>
      <c r="GN37" s="5"/>
      <c r="GO37" s="5"/>
      <c r="GP37" s="5"/>
      <c r="GQ37" s="5"/>
      <c r="GR37" s="5"/>
      <c r="GS37" s="149"/>
      <c r="GT37" s="235"/>
      <c r="GU37" s="50"/>
      <c r="GV37" s="8"/>
      <c r="GW37" s="236"/>
      <c r="GX37" s="187"/>
      <c r="GY37" s="51"/>
      <c r="GZ37" s="51"/>
      <c r="HA37" s="51"/>
      <c r="HB37" s="50"/>
      <c r="HC37" s="50"/>
      <c r="HD37" s="125"/>
      <c r="HE37" s="5"/>
      <c r="HF37" s="5"/>
      <c r="HG37" s="149"/>
      <c r="HH37" s="235"/>
      <c r="HI37" s="50"/>
      <c r="HJ37" s="8"/>
      <c r="HK37" s="236"/>
      <c r="HL37" s="157"/>
      <c r="HM37" s="98"/>
      <c r="HN37" s="5"/>
      <c r="HO37" s="5"/>
      <c r="HP37" s="5"/>
      <c r="HQ37" s="5"/>
      <c r="HR37" s="5"/>
      <c r="HS37" s="5"/>
      <c r="HT37" s="5"/>
      <c r="HU37" s="149"/>
      <c r="HV37" s="235"/>
      <c r="HW37" s="50"/>
      <c r="HX37" s="8"/>
      <c r="HY37" s="236"/>
      <c r="HZ37" s="157"/>
      <c r="IA37" s="5"/>
      <c r="IB37" s="5"/>
      <c r="IC37" s="5"/>
      <c r="ID37" s="5"/>
      <c r="IE37" s="5"/>
      <c r="IF37" s="5"/>
      <c r="IG37" s="5"/>
      <c r="IH37" s="5"/>
      <c r="II37" s="149"/>
      <c r="IJ37" s="235"/>
      <c r="IK37" s="50"/>
      <c r="IL37" s="8"/>
      <c r="IM37" s="236"/>
      <c r="IN37" s="157"/>
      <c r="IO37" s="5"/>
      <c r="IP37" s="5"/>
      <c r="IQ37" s="5"/>
      <c r="IR37" s="5"/>
      <c r="IS37" s="5"/>
      <c r="IT37" s="5"/>
      <c r="IU37" s="5"/>
      <c r="IV37" s="5"/>
      <c r="IW37" s="149"/>
      <c r="IX37" s="235"/>
      <c r="IY37" s="50"/>
      <c r="IZ37" s="8"/>
      <c r="JA37" s="236"/>
      <c r="JB37" s="194"/>
    </row>
    <row r="38" spans="1:262" ht="15" x14ac:dyDescent="0.2">
      <c r="A38" s="4"/>
      <c r="B38" s="54" t="s">
        <v>15</v>
      </c>
      <c r="C38" s="54"/>
      <c r="D38" s="55"/>
      <c r="E38" s="96"/>
      <c r="F38" s="122" t="s">
        <v>202</v>
      </c>
      <c r="G38" s="129" t="s">
        <v>104</v>
      </c>
      <c r="H38" s="129" t="s">
        <v>191</v>
      </c>
      <c r="I38" s="148"/>
      <c r="J38" s="98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6"/>
      <c r="FW38" s="56"/>
      <c r="FX38" s="56"/>
      <c r="FY38" s="56"/>
      <c r="FZ38" s="59" t="s">
        <v>113</v>
      </c>
      <c r="GA38" s="58">
        <f>SUM(GA39:GA40)</f>
        <v>0</v>
      </c>
      <c r="GB38" s="58">
        <f>SUM(GB39:GB40)</f>
        <v>0</v>
      </c>
      <c r="GC38" s="59" t="s">
        <v>113</v>
      </c>
      <c r="GD38" s="58">
        <f>SUM(GD39:GD40)</f>
        <v>0</v>
      </c>
      <c r="GE38" s="169">
        <f>SUM(GE39:GE40)</f>
        <v>0</v>
      </c>
      <c r="GF38" s="232"/>
      <c r="GG38" s="233"/>
      <c r="GH38" s="233"/>
      <c r="GI38" s="234"/>
      <c r="GJ38" s="173"/>
      <c r="GK38" s="56"/>
      <c r="GL38" s="56"/>
      <c r="GM38" s="56"/>
      <c r="GN38" s="59" t="s">
        <v>113</v>
      </c>
      <c r="GO38" s="58">
        <f>SUM(GO39:GO40)</f>
        <v>0</v>
      </c>
      <c r="GP38" s="58">
        <f>SUM(GP39:GP40)</f>
        <v>0</v>
      </c>
      <c r="GQ38" s="59" t="s">
        <v>113</v>
      </c>
      <c r="GR38" s="58">
        <f>SUM(GR39:GR40)</f>
        <v>0</v>
      </c>
      <c r="GS38" s="169">
        <f>SUM(GS39:GS40)</f>
        <v>0</v>
      </c>
      <c r="GT38" s="232"/>
      <c r="GU38" s="233"/>
      <c r="GV38" s="233"/>
      <c r="GW38" s="234"/>
      <c r="GX38" s="173"/>
      <c r="GY38" s="56"/>
      <c r="GZ38" s="56"/>
      <c r="HA38" s="56"/>
      <c r="HB38" s="59" t="s">
        <v>113</v>
      </c>
      <c r="HC38" s="58">
        <f>SUM(HC39:HC40)</f>
        <v>0</v>
      </c>
      <c r="HD38" s="58">
        <f>SUM(HD39:HD40)</f>
        <v>0</v>
      </c>
      <c r="HE38" s="59" t="s">
        <v>113</v>
      </c>
      <c r="HF38" s="58">
        <f>SUM(HF39:HF40)</f>
        <v>0</v>
      </c>
      <c r="HG38" s="169">
        <f>SUM(HG39:HG40)</f>
        <v>0</v>
      </c>
      <c r="HH38" s="232"/>
      <c r="HI38" s="233"/>
      <c r="HJ38" s="233"/>
      <c r="HK38" s="234"/>
      <c r="HL38" s="173"/>
      <c r="HM38" s="220"/>
      <c r="HN38" s="56"/>
      <c r="HO38" s="56"/>
      <c r="HP38" s="59" t="s">
        <v>113</v>
      </c>
      <c r="HQ38" s="58">
        <f>SUM(HQ39:HQ40)</f>
        <v>0</v>
      </c>
      <c r="HR38" s="58">
        <f>SUM(HR39:HR40)</f>
        <v>0</v>
      </c>
      <c r="HS38" s="59" t="s">
        <v>113</v>
      </c>
      <c r="HT38" s="58">
        <f>SUM(HT39:HT40)</f>
        <v>0</v>
      </c>
      <c r="HU38" s="169">
        <f>SUM(HU39:HU40)</f>
        <v>0</v>
      </c>
      <c r="HV38" s="232"/>
      <c r="HW38" s="233"/>
      <c r="HX38" s="233"/>
      <c r="HY38" s="234"/>
      <c r="HZ38" s="191"/>
      <c r="IA38" s="56"/>
      <c r="IB38" s="56"/>
      <c r="IC38" s="56"/>
      <c r="ID38" s="59" t="s">
        <v>113</v>
      </c>
      <c r="IE38" s="58">
        <f>SUM(IE39:IE40)</f>
        <v>0</v>
      </c>
      <c r="IF38" s="58">
        <f>SUM(IF39:IF40)</f>
        <v>0</v>
      </c>
      <c r="IG38" s="59" t="s">
        <v>113</v>
      </c>
      <c r="IH38" s="58">
        <f>SUM(IH39:IH40)</f>
        <v>0</v>
      </c>
      <c r="II38" s="169">
        <f>SUM(II39:II40)</f>
        <v>0</v>
      </c>
      <c r="IJ38" s="232"/>
      <c r="IK38" s="233"/>
      <c r="IL38" s="233"/>
      <c r="IM38" s="234"/>
      <c r="IN38" s="191"/>
      <c r="IO38" s="56"/>
      <c r="IP38" s="56"/>
      <c r="IQ38" s="56"/>
      <c r="IR38" s="59" t="s">
        <v>113</v>
      </c>
      <c r="IS38" s="58">
        <f>SUM(IS39:IS40)</f>
        <v>0</v>
      </c>
      <c r="IT38" s="58">
        <f>SUM(IT39:IT40)</f>
        <v>0</v>
      </c>
      <c r="IU38" s="59" t="s">
        <v>113</v>
      </c>
      <c r="IV38" s="58">
        <f>SUM(IV39:IV40)</f>
        <v>0</v>
      </c>
      <c r="IW38" s="169">
        <f>SUM(IW39:IW40)</f>
        <v>0</v>
      </c>
      <c r="IX38" s="232"/>
      <c r="IY38" s="233"/>
      <c r="IZ38" s="233"/>
      <c r="JA38" s="234"/>
      <c r="JB38" s="193"/>
    </row>
    <row r="39" spans="1:262" ht="15" x14ac:dyDescent="0.2">
      <c r="A39" s="4"/>
      <c r="B39" s="4" t="s">
        <v>15</v>
      </c>
      <c r="C39" s="131"/>
      <c r="D39" s="5"/>
      <c r="E39" s="97"/>
      <c r="F39" s="75" t="s">
        <v>219</v>
      </c>
      <c r="G39" s="93" t="s">
        <v>104</v>
      </c>
      <c r="H39" s="5" t="s">
        <v>191</v>
      </c>
      <c r="I39" s="149"/>
      <c r="J39" s="98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1"/>
      <c r="FW39" s="132"/>
      <c r="FX39" s="132"/>
      <c r="FY39" s="50"/>
      <c r="FZ39" s="50"/>
      <c r="GA39" s="50"/>
      <c r="GB39" s="125"/>
      <c r="GC39" s="5"/>
      <c r="GD39" s="5"/>
      <c r="GE39" s="149"/>
      <c r="GF39" s="235"/>
      <c r="GG39" s="50"/>
      <c r="GH39" s="8"/>
      <c r="GI39" s="236"/>
      <c r="GJ39" s="157"/>
      <c r="GK39" s="5"/>
      <c r="GL39" s="5"/>
      <c r="GM39" s="5"/>
      <c r="GN39" s="5"/>
      <c r="GO39" s="5"/>
      <c r="GP39" s="5"/>
      <c r="GQ39" s="5"/>
      <c r="GR39" s="5"/>
      <c r="GS39" s="149"/>
      <c r="GT39" s="235"/>
      <c r="GU39" s="50"/>
      <c r="GV39" s="8"/>
      <c r="GW39" s="236"/>
      <c r="GX39" s="187"/>
      <c r="GY39" s="51"/>
      <c r="GZ39" s="51"/>
      <c r="HA39" s="51"/>
      <c r="HB39" s="50"/>
      <c r="HC39" s="50"/>
      <c r="HD39" s="125"/>
      <c r="HE39" s="5"/>
      <c r="HF39" s="5"/>
      <c r="HG39" s="149"/>
      <c r="HH39" s="235"/>
      <c r="HI39" s="50"/>
      <c r="HJ39" s="8"/>
      <c r="HK39" s="236"/>
      <c r="HL39" s="157"/>
      <c r="HM39" s="98"/>
      <c r="HN39" s="5"/>
      <c r="HO39" s="5"/>
      <c r="HP39" s="5"/>
      <c r="HQ39" s="5"/>
      <c r="HR39" s="5"/>
      <c r="HS39" s="5"/>
      <c r="HT39" s="5"/>
      <c r="HU39" s="149"/>
      <c r="HV39" s="235"/>
      <c r="HW39" s="50"/>
      <c r="HX39" s="8"/>
      <c r="HY39" s="236"/>
      <c r="HZ39" s="157"/>
      <c r="IA39" s="5"/>
      <c r="IB39" s="5"/>
      <c r="IC39" s="5"/>
      <c r="ID39" s="5"/>
      <c r="IE39" s="5"/>
      <c r="IF39" s="5"/>
      <c r="IG39" s="5"/>
      <c r="IH39" s="5"/>
      <c r="II39" s="149"/>
      <c r="IJ39" s="235"/>
      <c r="IK39" s="50"/>
      <c r="IL39" s="8"/>
      <c r="IM39" s="236"/>
      <c r="IN39" s="157"/>
      <c r="IO39" s="5"/>
      <c r="IP39" s="5"/>
      <c r="IQ39" s="5"/>
      <c r="IR39" s="5"/>
      <c r="IS39" s="5"/>
      <c r="IT39" s="5"/>
      <c r="IU39" s="5"/>
      <c r="IV39" s="5"/>
      <c r="IW39" s="149"/>
      <c r="IX39" s="235"/>
      <c r="IY39" s="50"/>
      <c r="IZ39" s="8"/>
      <c r="JA39" s="236"/>
      <c r="JB39" s="194"/>
    </row>
    <row r="40" spans="1:262" ht="15" x14ac:dyDescent="0.2">
      <c r="A40" s="4"/>
      <c r="B40" s="4" t="s">
        <v>15</v>
      </c>
      <c r="C40" s="131"/>
      <c r="D40" s="5"/>
      <c r="E40" s="97"/>
      <c r="F40" s="75" t="s">
        <v>219</v>
      </c>
      <c r="G40" s="93" t="s">
        <v>104</v>
      </c>
      <c r="H40" s="5" t="s">
        <v>191</v>
      </c>
      <c r="I40" s="149"/>
      <c r="J40" s="98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1"/>
      <c r="FW40" s="132"/>
      <c r="FX40" s="132"/>
      <c r="FY40" s="50"/>
      <c r="FZ40" s="50"/>
      <c r="GA40" s="50"/>
      <c r="GB40" s="125"/>
      <c r="GC40" s="5"/>
      <c r="GD40" s="5"/>
      <c r="GE40" s="149"/>
      <c r="GF40" s="235"/>
      <c r="GG40" s="50"/>
      <c r="GH40" s="8"/>
      <c r="GI40" s="236"/>
      <c r="GJ40" s="157"/>
      <c r="GK40" s="5"/>
      <c r="GL40" s="5"/>
      <c r="GM40" s="5"/>
      <c r="GN40" s="5"/>
      <c r="GO40" s="5"/>
      <c r="GP40" s="5"/>
      <c r="GQ40" s="5"/>
      <c r="GR40" s="5"/>
      <c r="GS40" s="149"/>
      <c r="GT40" s="235"/>
      <c r="GU40" s="50"/>
      <c r="GV40" s="8"/>
      <c r="GW40" s="236"/>
      <c r="GX40" s="187"/>
      <c r="GY40" s="51"/>
      <c r="GZ40" s="51"/>
      <c r="HA40" s="51"/>
      <c r="HB40" s="50"/>
      <c r="HC40" s="50"/>
      <c r="HD40" s="125"/>
      <c r="HE40" s="5"/>
      <c r="HF40" s="5"/>
      <c r="HG40" s="149"/>
      <c r="HH40" s="235"/>
      <c r="HI40" s="50"/>
      <c r="HJ40" s="8"/>
      <c r="HK40" s="236"/>
      <c r="HL40" s="157"/>
      <c r="HM40" s="98"/>
      <c r="HN40" s="5"/>
      <c r="HO40" s="5"/>
      <c r="HP40" s="5"/>
      <c r="HQ40" s="5"/>
      <c r="HR40" s="5"/>
      <c r="HS40" s="5"/>
      <c r="HT40" s="5"/>
      <c r="HU40" s="149"/>
      <c r="HV40" s="235"/>
      <c r="HW40" s="50"/>
      <c r="HX40" s="8"/>
      <c r="HY40" s="236"/>
      <c r="HZ40" s="157"/>
      <c r="IA40" s="5"/>
      <c r="IB40" s="5"/>
      <c r="IC40" s="5"/>
      <c r="ID40" s="5"/>
      <c r="IE40" s="5"/>
      <c r="IF40" s="5"/>
      <c r="IG40" s="5"/>
      <c r="IH40" s="5"/>
      <c r="II40" s="149"/>
      <c r="IJ40" s="235"/>
      <c r="IK40" s="50"/>
      <c r="IL40" s="8"/>
      <c r="IM40" s="236"/>
      <c r="IN40" s="157"/>
      <c r="IO40" s="5"/>
      <c r="IP40" s="5"/>
      <c r="IQ40" s="5"/>
      <c r="IR40" s="5"/>
      <c r="IS40" s="5"/>
      <c r="IT40" s="5"/>
      <c r="IU40" s="5"/>
      <c r="IV40" s="5"/>
      <c r="IW40" s="149"/>
      <c r="IX40" s="235"/>
      <c r="IY40" s="50"/>
      <c r="IZ40" s="8"/>
      <c r="JA40" s="236"/>
      <c r="JB40" s="194"/>
    </row>
    <row r="41" spans="1:262" ht="15" x14ac:dyDescent="0.2">
      <c r="A41" s="4"/>
      <c r="B41" s="54" t="s">
        <v>15</v>
      </c>
      <c r="C41" s="54"/>
      <c r="D41" s="55"/>
      <c r="E41" s="96"/>
      <c r="F41" s="122" t="s">
        <v>203</v>
      </c>
      <c r="G41" s="129" t="s">
        <v>104</v>
      </c>
      <c r="H41" s="129" t="s">
        <v>191</v>
      </c>
      <c r="I41" s="148"/>
      <c r="J41" s="98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6"/>
      <c r="FW41" s="56"/>
      <c r="FX41" s="56"/>
      <c r="FY41" s="56"/>
      <c r="FZ41" s="59" t="s">
        <v>113</v>
      </c>
      <c r="GA41" s="58">
        <f>SUM(GA42:GA56)</f>
        <v>1.7828000000000008</v>
      </c>
      <c r="GB41" s="58">
        <f>SUM(GB42:GB56)</f>
        <v>5348400.0000000028</v>
      </c>
      <c r="GC41" s="59" t="s">
        <v>113</v>
      </c>
      <c r="GD41" s="58">
        <f>SUM(GD42:GD56)</f>
        <v>0</v>
      </c>
      <c r="GE41" s="169">
        <f>SUM(GE42:GE56)</f>
        <v>0</v>
      </c>
      <c r="GF41" s="232"/>
      <c r="GG41" s="233"/>
      <c r="GH41" s="233"/>
      <c r="GI41" s="234"/>
      <c r="GJ41" s="173"/>
      <c r="GK41" s="56"/>
      <c r="GL41" s="56"/>
      <c r="GM41" s="56"/>
      <c r="GN41" s="59" t="s">
        <v>113</v>
      </c>
      <c r="GO41" s="58">
        <f>SUM(GO42:GO56)</f>
        <v>0</v>
      </c>
      <c r="GP41" s="58">
        <f>SUM(GP42:GP56)</f>
        <v>0</v>
      </c>
      <c r="GQ41" s="59" t="s">
        <v>113</v>
      </c>
      <c r="GR41" s="58">
        <f>SUM(GR42:GR56)</f>
        <v>0</v>
      </c>
      <c r="GS41" s="169">
        <f>SUM(GS42:GS56)</f>
        <v>0</v>
      </c>
      <c r="GT41" s="232"/>
      <c r="GU41" s="233"/>
      <c r="GV41" s="233"/>
      <c r="GW41" s="234"/>
      <c r="GX41" s="173"/>
      <c r="GY41" s="56"/>
      <c r="GZ41" s="56"/>
      <c r="HA41" s="56"/>
      <c r="HB41" s="59" t="s">
        <v>113</v>
      </c>
      <c r="HC41" s="58">
        <f>SUM(HC42:HC56)</f>
        <v>10.3</v>
      </c>
      <c r="HD41" s="58">
        <f>SUM(HD42:HD56)</f>
        <v>198000000</v>
      </c>
      <c r="HE41" s="59" t="s">
        <v>113</v>
      </c>
      <c r="HF41" s="58">
        <f>SUM(HF42:HF56)</f>
        <v>0</v>
      </c>
      <c r="HG41" s="169">
        <f>SUM(HG42:HG56)</f>
        <v>0</v>
      </c>
      <c r="HH41" s="232"/>
      <c r="HI41" s="233"/>
      <c r="HJ41" s="233"/>
      <c r="HK41" s="234"/>
      <c r="HL41" s="173"/>
      <c r="HM41" s="220"/>
      <c r="HN41" s="56"/>
      <c r="HO41" s="56"/>
      <c r="HP41" s="59" t="s">
        <v>113</v>
      </c>
      <c r="HQ41" s="58">
        <f>SUM(HQ42:HQ56)</f>
        <v>0</v>
      </c>
      <c r="HR41" s="58">
        <f>SUM(HR42:HR56)</f>
        <v>0</v>
      </c>
      <c r="HS41" s="59" t="s">
        <v>113</v>
      </c>
      <c r="HT41" s="58">
        <f>SUM(HT42:HT56)</f>
        <v>0</v>
      </c>
      <c r="HU41" s="169">
        <f>SUM(HU42:HU56)</f>
        <v>0</v>
      </c>
      <c r="HV41" s="232"/>
      <c r="HW41" s="233"/>
      <c r="HX41" s="233"/>
      <c r="HY41" s="234"/>
      <c r="HZ41" s="191"/>
      <c r="IA41" s="56"/>
      <c r="IB41" s="56"/>
      <c r="IC41" s="56"/>
      <c r="ID41" s="59" t="s">
        <v>113</v>
      </c>
      <c r="IE41" s="58">
        <f>SUM(IE42:IE56)</f>
        <v>0</v>
      </c>
      <c r="IF41" s="58">
        <f>SUM(IF42:IF56)</f>
        <v>0</v>
      </c>
      <c r="IG41" s="59" t="s">
        <v>113</v>
      </c>
      <c r="IH41" s="58">
        <f>SUM(IH42:IH56)</f>
        <v>0</v>
      </c>
      <c r="II41" s="169">
        <f>SUM(II42:II56)</f>
        <v>0</v>
      </c>
      <c r="IJ41" s="232"/>
      <c r="IK41" s="233"/>
      <c r="IL41" s="233"/>
      <c r="IM41" s="234"/>
      <c r="IN41" s="191"/>
      <c r="IO41" s="56"/>
      <c r="IP41" s="56"/>
      <c r="IQ41" s="56"/>
      <c r="IR41" s="59" t="s">
        <v>113</v>
      </c>
      <c r="IS41" s="58">
        <f>SUM(IS42:IS56)</f>
        <v>0</v>
      </c>
      <c r="IT41" s="58">
        <f>SUM(IT42:IT56)</f>
        <v>0</v>
      </c>
      <c r="IU41" s="59" t="s">
        <v>113</v>
      </c>
      <c r="IV41" s="58">
        <f>SUM(IV42:IV56)</f>
        <v>0</v>
      </c>
      <c r="IW41" s="169">
        <f>SUM(IW42:IW56)</f>
        <v>0</v>
      </c>
      <c r="IX41" s="232"/>
      <c r="IY41" s="233"/>
      <c r="IZ41" s="233"/>
      <c r="JA41" s="234"/>
      <c r="JB41" s="193"/>
    </row>
    <row r="42" spans="1:262" ht="15" x14ac:dyDescent="0.2">
      <c r="A42" s="4"/>
      <c r="B42" s="4" t="s">
        <v>15</v>
      </c>
      <c r="C42" s="131"/>
      <c r="D42" s="8">
        <v>1</v>
      </c>
      <c r="E42" s="97"/>
      <c r="F42" s="75" t="s">
        <v>219</v>
      </c>
      <c r="G42" s="93" t="s">
        <v>104</v>
      </c>
      <c r="H42" s="5" t="s">
        <v>191</v>
      </c>
      <c r="I42" s="149"/>
      <c r="J42" s="98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48" t="s">
        <v>286</v>
      </c>
      <c r="FW42" s="48">
        <v>990.17</v>
      </c>
      <c r="FX42" s="48">
        <v>1168.45</v>
      </c>
      <c r="FY42" s="48">
        <f>FX42-FW42</f>
        <v>178.28000000000009</v>
      </c>
      <c r="FZ42" s="49">
        <v>1</v>
      </c>
      <c r="GA42" s="206">
        <f t="shared" ref="GA42" si="8">FY42*FZ42/100</f>
        <v>1.7828000000000008</v>
      </c>
      <c r="GB42" s="120">
        <f>GA42*AUXILIAR!$B$50</f>
        <v>5348400.0000000028</v>
      </c>
      <c r="GC42" s="217">
        <v>0</v>
      </c>
      <c r="GD42" s="206">
        <f>GA42*GC42/100</f>
        <v>0</v>
      </c>
      <c r="GE42" s="120">
        <f>GD42*AUXILIAR!$B$50</f>
        <v>0</v>
      </c>
      <c r="GF42" s="235"/>
      <c r="GG42" s="50"/>
      <c r="GH42" s="8"/>
      <c r="GI42" s="236"/>
      <c r="GJ42" s="157"/>
      <c r="GK42" s="5"/>
      <c r="GL42" s="5"/>
      <c r="GM42" s="5"/>
      <c r="GN42" s="5"/>
      <c r="GO42" s="5"/>
      <c r="GP42" s="5"/>
      <c r="GQ42" s="5"/>
      <c r="GR42" s="5"/>
      <c r="GS42" s="149"/>
      <c r="GT42" s="235"/>
      <c r="GU42" s="50"/>
      <c r="GV42" s="8"/>
      <c r="GW42" s="236"/>
      <c r="GX42" s="48" t="s">
        <v>302</v>
      </c>
      <c r="GY42" s="48">
        <v>973</v>
      </c>
      <c r="GZ42" s="48">
        <v>973</v>
      </c>
      <c r="HA42" s="48">
        <v>1</v>
      </c>
      <c r="HB42" s="212">
        <v>40</v>
      </c>
      <c r="HC42" s="49">
        <f t="shared" ref="HC42:HC56" si="9">HA42*HB42/100</f>
        <v>0.4</v>
      </c>
      <c r="HD42" s="108">
        <f>HC42*AUXILIAR!$B$57</f>
        <v>8000000</v>
      </c>
      <c r="HE42" s="217">
        <v>0</v>
      </c>
      <c r="HF42" s="218">
        <f t="shared" ref="HF42:HF56" si="10">HC42*HE42/100</f>
        <v>0</v>
      </c>
      <c r="HG42" s="108">
        <f>HF42*AUXILIAR!$B$57</f>
        <v>0</v>
      </c>
      <c r="HH42" s="235"/>
      <c r="HI42" s="50"/>
      <c r="HJ42" s="8"/>
      <c r="HK42" s="236"/>
      <c r="HL42" s="157"/>
      <c r="HM42" s="98"/>
      <c r="HN42" s="5"/>
      <c r="HO42" s="5"/>
      <c r="HP42" s="5"/>
      <c r="HQ42" s="5"/>
      <c r="HR42" s="5"/>
      <c r="HS42" s="5"/>
      <c r="HT42" s="5"/>
      <c r="HU42" s="149"/>
      <c r="HV42" s="235"/>
      <c r="HW42" s="50"/>
      <c r="HX42" s="8"/>
      <c r="HY42" s="236"/>
      <c r="HZ42" s="157"/>
      <c r="IA42" s="5"/>
      <c r="IB42" s="5"/>
      <c r="IC42" s="5"/>
      <c r="ID42" s="5"/>
      <c r="IE42" s="5"/>
      <c r="IF42" s="5"/>
      <c r="IG42" s="5"/>
      <c r="IH42" s="5"/>
      <c r="II42" s="149"/>
      <c r="IJ42" s="235"/>
      <c r="IK42" s="50"/>
      <c r="IL42" s="8"/>
      <c r="IM42" s="236"/>
      <c r="IN42" s="157"/>
      <c r="IO42" s="5"/>
      <c r="IP42" s="5"/>
      <c r="IQ42" s="5"/>
      <c r="IR42" s="5"/>
      <c r="IS42" s="5"/>
      <c r="IT42" s="5"/>
      <c r="IU42" s="5"/>
      <c r="IV42" s="5"/>
      <c r="IW42" s="149"/>
      <c r="IX42" s="235"/>
      <c r="IY42" s="50"/>
      <c r="IZ42" s="8"/>
      <c r="JA42" s="236"/>
      <c r="JB42" s="194"/>
    </row>
    <row r="43" spans="1:262" ht="15" x14ac:dyDescent="0.2">
      <c r="A43" s="4"/>
      <c r="B43" s="4" t="s">
        <v>15</v>
      </c>
      <c r="C43" s="131"/>
      <c r="D43" s="8">
        <v>1</v>
      </c>
      <c r="E43" s="97"/>
      <c r="F43" s="75" t="s">
        <v>219</v>
      </c>
      <c r="G43" s="93" t="s">
        <v>104</v>
      </c>
      <c r="H43" s="5" t="s">
        <v>191</v>
      </c>
      <c r="I43" s="149"/>
      <c r="J43" s="98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1"/>
      <c r="FW43" s="51"/>
      <c r="FX43" s="51"/>
      <c r="FY43" s="51"/>
      <c r="FZ43" s="50"/>
      <c r="GA43" s="207"/>
      <c r="GB43" s="208"/>
      <c r="GC43" s="221"/>
      <c r="GD43" s="207"/>
      <c r="GE43" s="222"/>
      <c r="GF43" s="235"/>
      <c r="GG43" s="50"/>
      <c r="GH43" s="8"/>
      <c r="GI43" s="236"/>
      <c r="GJ43" s="157"/>
      <c r="GK43" s="5"/>
      <c r="GL43" s="5"/>
      <c r="GM43" s="5"/>
      <c r="GN43" s="5"/>
      <c r="GO43" s="5"/>
      <c r="GP43" s="5"/>
      <c r="GQ43" s="5"/>
      <c r="GR43" s="5"/>
      <c r="GS43" s="149"/>
      <c r="GT43" s="235"/>
      <c r="GU43" s="50"/>
      <c r="GV43" s="8"/>
      <c r="GW43" s="236"/>
      <c r="GX43" s="48" t="s">
        <v>303</v>
      </c>
      <c r="GY43" s="48">
        <v>976</v>
      </c>
      <c r="GZ43" s="48">
        <v>976</v>
      </c>
      <c r="HA43" s="48">
        <v>1</v>
      </c>
      <c r="HB43" s="212">
        <v>35</v>
      </c>
      <c r="HC43" s="49">
        <f t="shared" si="9"/>
        <v>0.35</v>
      </c>
      <c r="HD43" s="108">
        <f>HC43*AUXILIAR!$B$57</f>
        <v>7000000</v>
      </c>
      <c r="HE43" s="217">
        <v>0</v>
      </c>
      <c r="HF43" s="218">
        <f t="shared" si="10"/>
        <v>0</v>
      </c>
      <c r="HG43" s="108">
        <f>HF43*AUXILIAR!$B$57</f>
        <v>0</v>
      </c>
      <c r="HH43" s="235"/>
      <c r="HI43" s="50"/>
      <c r="HJ43" s="8"/>
      <c r="HK43" s="236"/>
      <c r="HL43" s="157"/>
      <c r="HM43" s="98"/>
      <c r="HN43" s="5"/>
      <c r="HO43" s="5"/>
      <c r="HP43" s="5"/>
      <c r="HQ43" s="5"/>
      <c r="HR43" s="5"/>
      <c r="HS43" s="5"/>
      <c r="HT43" s="5"/>
      <c r="HU43" s="149"/>
      <c r="HV43" s="235"/>
      <c r="HW43" s="50"/>
      <c r="HX43" s="8"/>
      <c r="HY43" s="236"/>
      <c r="HZ43" s="157"/>
      <c r="IA43" s="5"/>
      <c r="IB43" s="5"/>
      <c r="IC43" s="5"/>
      <c r="ID43" s="5"/>
      <c r="IE43" s="5"/>
      <c r="IF43" s="5"/>
      <c r="IG43" s="5"/>
      <c r="IH43" s="5"/>
      <c r="II43" s="149"/>
      <c r="IJ43" s="235"/>
      <c r="IK43" s="50"/>
      <c r="IL43" s="8"/>
      <c r="IM43" s="236"/>
      <c r="IN43" s="157"/>
      <c r="IO43" s="5"/>
      <c r="IP43" s="5"/>
      <c r="IQ43" s="5"/>
      <c r="IR43" s="5"/>
      <c r="IS43" s="5"/>
      <c r="IT43" s="5"/>
      <c r="IU43" s="5"/>
      <c r="IV43" s="5"/>
      <c r="IW43" s="149"/>
      <c r="IX43" s="235"/>
      <c r="IY43" s="50"/>
      <c r="IZ43" s="8"/>
      <c r="JA43" s="236"/>
      <c r="JB43" s="194"/>
    </row>
    <row r="44" spans="1:262" ht="15" x14ac:dyDescent="0.2">
      <c r="A44" s="4"/>
      <c r="B44" s="4" t="s">
        <v>15</v>
      </c>
      <c r="C44" s="131"/>
      <c r="D44" s="8">
        <v>1</v>
      </c>
      <c r="E44" s="97"/>
      <c r="F44" s="75" t="s">
        <v>219</v>
      </c>
      <c r="G44" s="93" t="s">
        <v>104</v>
      </c>
      <c r="H44" s="5" t="s">
        <v>191</v>
      </c>
      <c r="I44" s="149"/>
      <c r="J44" s="98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1"/>
      <c r="FW44" s="51"/>
      <c r="FX44" s="51"/>
      <c r="FY44" s="51"/>
      <c r="FZ44" s="50"/>
      <c r="GA44" s="207"/>
      <c r="GB44" s="208"/>
      <c r="GC44" s="221"/>
      <c r="GD44" s="207"/>
      <c r="GE44" s="222"/>
      <c r="GF44" s="235"/>
      <c r="GG44" s="50"/>
      <c r="GH44" s="8"/>
      <c r="GI44" s="236"/>
      <c r="GJ44" s="157"/>
      <c r="GK44" s="5"/>
      <c r="GL44" s="5"/>
      <c r="GM44" s="5"/>
      <c r="GN44" s="5"/>
      <c r="GO44" s="5"/>
      <c r="GP44" s="5"/>
      <c r="GQ44" s="5"/>
      <c r="GR44" s="5"/>
      <c r="GS44" s="149"/>
      <c r="GT44" s="235"/>
      <c r="GU44" s="50"/>
      <c r="GV44" s="8"/>
      <c r="GW44" s="236"/>
      <c r="GX44" s="48" t="s">
        <v>304</v>
      </c>
      <c r="GY44" s="48">
        <v>981</v>
      </c>
      <c r="GZ44" s="48">
        <v>981</v>
      </c>
      <c r="HA44" s="48">
        <v>1</v>
      </c>
      <c r="HB44" s="212">
        <v>35</v>
      </c>
      <c r="HC44" s="49">
        <f t="shared" si="9"/>
        <v>0.35</v>
      </c>
      <c r="HD44" s="108">
        <f>HC44*AUXILIAR!$B$57</f>
        <v>7000000</v>
      </c>
      <c r="HE44" s="217">
        <v>0</v>
      </c>
      <c r="HF44" s="218">
        <f t="shared" si="10"/>
        <v>0</v>
      </c>
      <c r="HG44" s="108">
        <f>HF44*AUXILIAR!$B$57</f>
        <v>0</v>
      </c>
      <c r="HH44" s="235"/>
      <c r="HI44" s="50"/>
      <c r="HJ44" s="8"/>
      <c r="HK44" s="236"/>
      <c r="HL44" s="157"/>
      <c r="HM44" s="98"/>
      <c r="HN44" s="5"/>
      <c r="HO44" s="5"/>
      <c r="HP44" s="5"/>
      <c r="HQ44" s="5"/>
      <c r="HR44" s="5"/>
      <c r="HS44" s="5"/>
      <c r="HT44" s="5"/>
      <c r="HU44" s="149"/>
      <c r="HV44" s="235"/>
      <c r="HW44" s="50"/>
      <c r="HX44" s="8"/>
      <c r="HY44" s="236"/>
      <c r="HZ44" s="157"/>
      <c r="IA44" s="5"/>
      <c r="IB44" s="5"/>
      <c r="IC44" s="5"/>
      <c r="ID44" s="5"/>
      <c r="IE44" s="5"/>
      <c r="IF44" s="5"/>
      <c r="IG44" s="5"/>
      <c r="IH44" s="5"/>
      <c r="II44" s="149"/>
      <c r="IJ44" s="235"/>
      <c r="IK44" s="50"/>
      <c r="IL44" s="8"/>
      <c r="IM44" s="236"/>
      <c r="IN44" s="157"/>
      <c r="IO44" s="5"/>
      <c r="IP44" s="5"/>
      <c r="IQ44" s="5"/>
      <c r="IR44" s="5"/>
      <c r="IS44" s="5"/>
      <c r="IT44" s="5"/>
      <c r="IU44" s="5"/>
      <c r="IV44" s="5"/>
      <c r="IW44" s="149"/>
      <c r="IX44" s="235"/>
      <c r="IY44" s="50"/>
      <c r="IZ44" s="8"/>
      <c r="JA44" s="236"/>
      <c r="JB44" s="194"/>
    </row>
    <row r="45" spans="1:262" ht="15" x14ac:dyDescent="0.2">
      <c r="A45" s="4"/>
      <c r="B45" s="4" t="s">
        <v>15</v>
      </c>
      <c r="C45" s="131"/>
      <c r="D45" s="8">
        <v>1</v>
      </c>
      <c r="E45" s="97"/>
      <c r="F45" s="75" t="s">
        <v>219</v>
      </c>
      <c r="G45" s="93" t="s">
        <v>104</v>
      </c>
      <c r="H45" s="5" t="s">
        <v>191</v>
      </c>
      <c r="I45" s="149"/>
      <c r="J45" s="98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1"/>
      <c r="FW45" s="51"/>
      <c r="FX45" s="51"/>
      <c r="FY45" s="51"/>
      <c r="FZ45" s="50"/>
      <c r="GA45" s="207"/>
      <c r="GB45" s="208"/>
      <c r="GC45" s="221"/>
      <c r="GD45" s="207"/>
      <c r="GE45" s="222"/>
      <c r="GF45" s="235"/>
      <c r="GG45" s="50"/>
      <c r="GH45" s="8"/>
      <c r="GI45" s="236"/>
      <c r="GJ45" s="157"/>
      <c r="GK45" s="5"/>
      <c r="GL45" s="5"/>
      <c r="GM45" s="5"/>
      <c r="GN45" s="5"/>
      <c r="GO45" s="5"/>
      <c r="GP45" s="5"/>
      <c r="GQ45" s="5"/>
      <c r="GR45" s="5"/>
      <c r="GS45" s="149"/>
      <c r="GT45" s="235"/>
      <c r="GU45" s="50"/>
      <c r="GV45" s="8"/>
      <c r="GW45" s="236"/>
      <c r="GX45" s="48" t="s">
        <v>305</v>
      </c>
      <c r="GY45" s="48">
        <v>989</v>
      </c>
      <c r="GZ45" s="48">
        <v>989</v>
      </c>
      <c r="HA45" s="48">
        <v>1</v>
      </c>
      <c r="HB45" s="212">
        <v>70</v>
      </c>
      <c r="HC45" s="49">
        <f t="shared" si="9"/>
        <v>0.7</v>
      </c>
      <c r="HD45" s="108">
        <f>HC45*AUXILIAR!$B$61</f>
        <v>14000000</v>
      </c>
      <c r="HE45" s="217">
        <v>0</v>
      </c>
      <c r="HF45" s="218">
        <f t="shared" si="10"/>
        <v>0</v>
      </c>
      <c r="HG45" s="108">
        <f>HF45*AUXILIAR!$B$61</f>
        <v>0</v>
      </c>
      <c r="HH45" s="235"/>
      <c r="HI45" s="50"/>
      <c r="HJ45" s="8"/>
      <c r="HK45" s="236"/>
      <c r="HL45" s="157"/>
      <c r="HM45" s="98"/>
      <c r="HN45" s="5"/>
      <c r="HO45" s="5"/>
      <c r="HP45" s="5"/>
      <c r="HQ45" s="5"/>
      <c r="HR45" s="5"/>
      <c r="HS45" s="5"/>
      <c r="HT45" s="5"/>
      <c r="HU45" s="149"/>
      <c r="HV45" s="235"/>
      <c r="HW45" s="50"/>
      <c r="HX45" s="8"/>
      <c r="HY45" s="236"/>
      <c r="HZ45" s="157"/>
      <c r="IA45" s="5"/>
      <c r="IB45" s="5"/>
      <c r="IC45" s="5"/>
      <c r="ID45" s="5"/>
      <c r="IE45" s="5"/>
      <c r="IF45" s="5"/>
      <c r="IG45" s="5"/>
      <c r="IH45" s="5"/>
      <c r="II45" s="149"/>
      <c r="IJ45" s="235"/>
      <c r="IK45" s="50"/>
      <c r="IL45" s="8"/>
      <c r="IM45" s="236"/>
      <c r="IN45" s="157"/>
      <c r="IO45" s="5"/>
      <c r="IP45" s="5"/>
      <c r="IQ45" s="5"/>
      <c r="IR45" s="5"/>
      <c r="IS45" s="5"/>
      <c r="IT45" s="5"/>
      <c r="IU45" s="5"/>
      <c r="IV45" s="5"/>
      <c r="IW45" s="149"/>
      <c r="IX45" s="235"/>
      <c r="IY45" s="50"/>
      <c r="IZ45" s="8"/>
      <c r="JA45" s="236"/>
      <c r="JB45" s="194"/>
    </row>
    <row r="46" spans="1:262" ht="15" x14ac:dyDescent="0.2">
      <c r="A46" s="4"/>
      <c r="B46" s="4" t="s">
        <v>15</v>
      </c>
      <c r="C46" s="131"/>
      <c r="D46" s="8">
        <v>1</v>
      </c>
      <c r="E46" s="97"/>
      <c r="F46" s="75" t="s">
        <v>219</v>
      </c>
      <c r="G46" s="93" t="s">
        <v>104</v>
      </c>
      <c r="H46" s="5" t="s">
        <v>191</v>
      </c>
      <c r="I46" s="149"/>
      <c r="J46" s="98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1"/>
      <c r="FW46" s="51"/>
      <c r="FX46" s="51"/>
      <c r="FY46" s="51"/>
      <c r="FZ46" s="50"/>
      <c r="GA46" s="207"/>
      <c r="GB46" s="208"/>
      <c r="GC46" s="221"/>
      <c r="GD46" s="207"/>
      <c r="GE46" s="222"/>
      <c r="GF46" s="235"/>
      <c r="GG46" s="50"/>
      <c r="GH46" s="8"/>
      <c r="GI46" s="236"/>
      <c r="GJ46" s="157"/>
      <c r="GK46" s="5"/>
      <c r="GL46" s="5"/>
      <c r="GM46" s="5"/>
      <c r="GN46" s="5"/>
      <c r="GO46" s="5"/>
      <c r="GP46" s="5"/>
      <c r="GQ46" s="5"/>
      <c r="GR46" s="5"/>
      <c r="GS46" s="149"/>
      <c r="GT46" s="235"/>
      <c r="GU46" s="50"/>
      <c r="GV46" s="8"/>
      <c r="GW46" s="236"/>
      <c r="GX46" s="48" t="s">
        <v>306</v>
      </c>
      <c r="GY46" s="48">
        <v>1001</v>
      </c>
      <c r="GZ46" s="48">
        <v>1001</v>
      </c>
      <c r="HA46" s="48">
        <v>1</v>
      </c>
      <c r="HB46" s="212">
        <v>80</v>
      </c>
      <c r="HC46" s="49">
        <f t="shared" si="9"/>
        <v>0.8</v>
      </c>
      <c r="HD46" s="108">
        <f>HC46*AUXILIAR!$B$61</f>
        <v>16000000</v>
      </c>
      <c r="HE46" s="217">
        <v>0</v>
      </c>
      <c r="HF46" s="218">
        <f t="shared" si="10"/>
        <v>0</v>
      </c>
      <c r="HG46" s="108">
        <f>HF46*AUXILIAR!$B$61</f>
        <v>0</v>
      </c>
      <c r="HH46" s="235"/>
      <c r="HI46" s="50"/>
      <c r="HJ46" s="8"/>
      <c r="HK46" s="236"/>
      <c r="HL46" s="157"/>
      <c r="HM46" s="98"/>
      <c r="HN46" s="5"/>
      <c r="HO46" s="5"/>
      <c r="HP46" s="5"/>
      <c r="HQ46" s="5"/>
      <c r="HR46" s="5"/>
      <c r="HS46" s="5"/>
      <c r="HT46" s="5"/>
      <c r="HU46" s="149"/>
      <c r="HV46" s="235"/>
      <c r="HW46" s="50"/>
      <c r="HX46" s="8"/>
      <c r="HY46" s="236"/>
      <c r="HZ46" s="157"/>
      <c r="IA46" s="5"/>
      <c r="IB46" s="5"/>
      <c r="IC46" s="5"/>
      <c r="ID46" s="5"/>
      <c r="IE46" s="5"/>
      <c r="IF46" s="5"/>
      <c r="IG46" s="5"/>
      <c r="IH46" s="5"/>
      <c r="II46" s="149"/>
      <c r="IJ46" s="235"/>
      <c r="IK46" s="50"/>
      <c r="IL46" s="8"/>
      <c r="IM46" s="236"/>
      <c r="IN46" s="157"/>
      <c r="IO46" s="5"/>
      <c r="IP46" s="5"/>
      <c r="IQ46" s="5"/>
      <c r="IR46" s="5"/>
      <c r="IS46" s="5"/>
      <c r="IT46" s="5"/>
      <c r="IU46" s="5"/>
      <c r="IV46" s="5"/>
      <c r="IW46" s="149"/>
      <c r="IX46" s="235"/>
      <c r="IY46" s="50"/>
      <c r="IZ46" s="8"/>
      <c r="JA46" s="236"/>
      <c r="JB46" s="194"/>
    </row>
    <row r="47" spans="1:262" ht="15" x14ac:dyDescent="0.2">
      <c r="A47" s="4"/>
      <c r="B47" s="4" t="s">
        <v>15</v>
      </c>
      <c r="C47" s="131"/>
      <c r="D47" s="8">
        <v>1</v>
      </c>
      <c r="E47" s="97"/>
      <c r="F47" s="75" t="s">
        <v>219</v>
      </c>
      <c r="G47" s="93" t="s">
        <v>104</v>
      </c>
      <c r="H47" s="5" t="s">
        <v>191</v>
      </c>
      <c r="I47" s="149"/>
      <c r="J47" s="98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1"/>
      <c r="FW47" s="51"/>
      <c r="FX47" s="51"/>
      <c r="FY47" s="51"/>
      <c r="FZ47" s="50"/>
      <c r="GA47" s="207"/>
      <c r="GB47" s="208"/>
      <c r="GC47" s="221"/>
      <c r="GD47" s="207"/>
      <c r="GE47" s="222"/>
      <c r="GF47" s="235"/>
      <c r="GG47" s="50"/>
      <c r="GH47" s="8"/>
      <c r="GI47" s="236"/>
      <c r="GJ47" s="157"/>
      <c r="GK47" s="5"/>
      <c r="GL47" s="5"/>
      <c r="GM47" s="5"/>
      <c r="GN47" s="5"/>
      <c r="GO47" s="5"/>
      <c r="GP47" s="5"/>
      <c r="GQ47" s="5"/>
      <c r="GR47" s="5"/>
      <c r="GS47" s="149"/>
      <c r="GT47" s="235"/>
      <c r="GU47" s="50"/>
      <c r="GV47" s="8"/>
      <c r="GW47" s="236"/>
      <c r="GX47" s="48" t="s">
        <v>307</v>
      </c>
      <c r="GY47" s="48">
        <v>1009</v>
      </c>
      <c r="GZ47" s="48">
        <v>1009</v>
      </c>
      <c r="HA47" s="48">
        <v>1</v>
      </c>
      <c r="HB47" s="212">
        <v>100</v>
      </c>
      <c r="HC47" s="49">
        <f t="shared" si="9"/>
        <v>1</v>
      </c>
      <c r="HD47" s="108">
        <f>HC47*AUXILIAR!$B$61</f>
        <v>20000000</v>
      </c>
      <c r="HE47" s="217">
        <v>0</v>
      </c>
      <c r="HF47" s="218">
        <f t="shared" si="10"/>
        <v>0</v>
      </c>
      <c r="HG47" s="108">
        <f>HF47*AUXILIAR!$B$61</f>
        <v>0</v>
      </c>
      <c r="HH47" s="235"/>
      <c r="HI47" s="50"/>
      <c r="HJ47" s="8"/>
      <c r="HK47" s="236"/>
      <c r="HL47" s="157"/>
      <c r="HM47" s="98"/>
      <c r="HN47" s="5"/>
      <c r="HO47" s="5"/>
      <c r="HP47" s="5"/>
      <c r="HQ47" s="5"/>
      <c r="HR47" s="5"/>
      <c r="HS47" s="5"/>
      <c r="HT47" s="5"/>
      <c r="HU47" s="149"/>
      <c r="HV47" s="235"/>
      <c r="HW47" s="50"/>
      <c r="HX47" s="8"/>
      <c r="HY47" s="236"/>
      <c r="HZ47" s="157"/>
      <c r="IA47" s="5"/>
      <c r="IB47" s="5"/>
      <c r="IC47" s="5"/>
      <c r="ID47" s="5"/>
      <c r="IE47" s="5"/>
      <c r="IF47" s="5"/>
      <c r="IG47" s="5"/>
      <c r="IH47" s="5"/>
      <c r="II47" s="149"/>
      <c r="IJ47" s="235"/>
      <c r="IK47" s="50"/>
      <c r="IL47" s="8"/>
      <c r="IM47" s="236"/>
      <c r="IN47" s="157"/>
      <c r="IO47" s="5"/>
      <c r="IP47" s="5"/>
      <c r="IQ47" s="5"/>
      <c r="IR47" s="5"/>
      <c r="IS47" s="5"/>
      <c r="IT47" s="5"/>
      <c r="IU47" s="5"/>
      <c r="IV47" s="5"/>
      <c r="IW47" s="149"/>
      <c r="IX47" s="235"/>
      <c r="IY47" s="50"/>
      <c r="IZ47" s="8"/>
      <c r="JA47" s="236"/>
      <c r="JB47" s="194"/>
    </row>
    <row r="48" spans="1:262" ht="15" x14ac:dyDescent="0.2">
      <c r="A48" s="4"/>
      <c r="B48" s="4" t="s">
        <v>15</v>
      </c>
      <c r="C48" s="131"/>
      <c r="D48" s="8">
        <v>1</v>
      </c>
      <c r="E48" s="97"/>
      <c r="F48" s="75" t="s">
        <v>219</v>
      </c>
      <c r="G48" s="93" t="s">
        <v>104</v>
      </c>
      <c r="H48" s="5" t="s">
        <v>191</v>
      </c>
      <c r="I48" s="149"/>
      <c r="J48" s="98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1"/>
      <c r="FW48" s="51"/>
      <c r="FX48" s="51"/>
      <c r="FY48" s="51"/>
      <c r="FZ48" s="50"/>
      <c r="GA48" s="207"/>
      <c r="GB48" s="208"/>
      <c r="GC48" s="221"/>
      <c r="GD48" s="207"/>
      <c r="GE48" s="222"/>
      <c r="GF48" s="235"/>
      <c r="GG48" s="50"/>
      <c r="GH48" s="8"/>
      <c r="GI48" s="236"/>
      <c r="GJ48" s="157"/>
      <c r="GK48" s="5"/>
      <c r="GL48" s="5"/>
      <c r="GM48" s="5"/>
      <c r="GN48" s="5"/>
      <c r="GO48" s="5"/>
      <c r="GP48" s="5"/>
      <c r="GQ48" s="5"/>
      <c r="GR48" s="5"/>
      <c r="GS48" s="149"/>
      <c r="GT48" s="235"/>
      <c r="GU48" s="50"/>
      <c r="GV48" s="8"/>
      <c r="GW48" s="236"/>
      <c r="GX48" s="48" t="s">
        <v>308</v>
      </c>
      <c r="GY48" s="48">
        <v>1012</v>
      </c>
      <c r="GZ48" s="48">
        <v>1012</v>
      </c>
      <c r="HA48" s="48">
        <v>1</v>
      </c>
      <c r="HB48" s="212">
        <v>80</v>
      </c>
      <c r="HC48" s="49">
        <f t="shared" si="9"/>
        <v>0.8</v>
      </c>
      <c r="HD48" s="108">
        <f>HC48*AUXILIAR!$B$58</f>
        <v>8000000</v>
      </c>
      <c r="HE48" s="217">
        <v>0</v>
      </c>
      <c r="HF48" s="218">
        <f t="shared" si="10"/>
        <v>0</v>
      </c>
      <c r="HG48" s="108">
        <f>HF48*AUXILIAR!$B$58</f>
        <v>0</v>
      </c>
      <c r="HH48" s="235"/>
      <c r="HI48" s="50"/>
      <c r="HJ48" s="8"/>
      <c r="HK48" s="236"/>
      <c r="HL48" s="157"/>
      <c r="HM48" s="98"/>
      <c r="HN48" s="5"/>
      <c r="HO48" s="5"/>
      <c r="HP48" s="5"/>
      <c r="HQ48" s="5"/>
      <c r="HR48" s="5"/>
      <c r="HS48" s="5"/>
      <c r="HT48" s="5"/>
      <c r="HU48" s="149"/>
      <c r="HV48" s="235"/>
      <c r="HW48" s="50"/>
      <c r="HX48" s="8"/>
      <c r="HY48" s="236"/>
      <c r="HZ48" s="157"/>
      <c r="IA48" s="5"/>
      <c r="IB48" s="5"/>
      <c r="IC48" s="5"/>
      <c r="ID48" s="5"/>
      <c r="IE48" s="5"/>
      <c r="IF48" s="5"/>
      <c r="IG48" s="5"/>
      <c r="IH48" s="5"/>
      <c r="II48" s="149"/>
      <c r="IJ48" s="235"/>
      <c r="IK48" s="50"/>
      <c r="IL48" s="8"/>
      <c r="IM48" s="236"/>
      <c r="IN48" s="157"/>
      <c r="IO48" s="5"/>
      <c r="IP48" s="5"/>
      <c r="IQ48" s="5"/>
      <c r="IR48" s="5"/>
      <c r="IS48" s="5"/>
      <c r="IT48" s="5"/>
      <c r="IU48" s="5"/>
      <c r="IV48" s="5"/>
      <c r="IW48" s="149"/>
      <c r="IX48" s="235"/>
      <c r="IY48" s="50"/>
      <c r="IZ48" s="8"/>
      <c r="JA48" s="236"/>
      <c r="JB48" s="194"/>
    </row>
    <row r="49" spans="1:262" ht="15" x14ac:dyDescent="0.2">
      <c r="A49" s="4"/>
      <c r="B49" s="4" t="s">
        <v>15</v>
      </c>
      <c r="C49" s="131"/>
      <c r="D49" s="8">
        <v>1</v>
      </c>
      <c r="E49" s="97"/>
      <c r="F49" s="75" t="s">
        <v>219</v>
      </c>
      <c r="G49" s="93" t="s">
        <v>104</v>
      </c>
      <c r="H49" s="5" t="s">
        <v>191</v>
      </c>
      <c r="I49" s="149"/>
      <c r="J49" s="98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1"/>
      <c r="FW49" s="51"/>
      <c r="FX49" s="51"/>
      <c r="FY49" s="51"/>
      <c r="FZ49" s="50"/>
      <c r="GA49" s="207"/>
      <c r="GB49" s="208"/>
      <c r="GC49" s="221"/>
      <c r="GD49" s="207"/>
      <c r="GE49" s="222"/>
      <c r="GF49" s="235"/>
      <c r="GG49" s="50"/>
      <c r="GH49" s="8"/>
      <c r="GI49" s="236"/>
      <c r="GJ49" s="157"/>
      <c r="GK49" s="5"/>
      <c r="GL49" s="5"/>
      <c r="GM49" s="5"/>
      <c r="GN49" s="5"/>
      <c r="GO49" s="5"/>
      <c r="GP49" s="5"/>
      <c r="GQ49" s="5"/>
      <c r="GR49" s="5"/>
      <c r="GS49" s="149"/>
      <c r="GT49" s="235"/>
      <c r="GU49" s="50"/>
      <c r="GV49" s="8"/>
      <c r="GW49" s="236"/>
      <c r="GX49" s="48" t="s">
        <v>309</v>
      </c>
      <c r="GY49" s="48">
        <v>1022</v>
      </c>
      <c r="GZ49" s="48">
        <v>1022</v>
      </c>
      <c r="HA49" s="48">
        <v>1</v>
      </c>
      <c r="HB49" s="212">
        <v>85</v>
      </c>
      <c r="HC49" s="49">
        <f t="shared" si="9"/>
        <v>0.85</v>
      </c>
      <c r="HD49" s="108">
        <f>HC49*AUXILIAR!$B$57</f>
        <v>17000000</v>
      </c>
      <c r="HE49" s="217">
        <v>0</v>
      </c>
      <c r="HF49" s="218">
        <f t="shared" si="10"/>
        <v>0</v>
      </c>
      <c r="HG49" s="108">
        <f>HF49*AUXILIAR!$B$61</f>
        <v>0</v>
      </c>
      <c r="HH49" s="235"/>
      <c r="HI49" s="50"/>
      <c r="HJ49" s="8"/>
      <c r="HK49" s="236"/>
      <c r="HL49" s="157"/>
      <c r="HM49" s="98"/>
      <c r="HN49" s="5"/>
      <c r="HO49" s="5"/>
      <c r="HP49" s="5"/>
      <c r="HQ49" s="5"/>
      <c r="HR49" s="5"/>
      <c r="HS49" s="5"/>
      <c r="HT49" s="5"/>
      <c r="HU49" s="149"/>
      <c r="HV49" s="235"/>
      <c r="HW49" s="50"/>
      <c r="HX49" s="8"/>
      <c r="HY49" s="236"/>
      <c r="HZ49" s="157"/>
      <c r="IA49" s="5"/>
      <c r="IB49" s="5"/>
      <c r="IC49" s="5"/>
      <c r="ID49" s="5"/>
      <c r="IE49" s="5"/>
      <c r="IF49" s="5"/>
      <c r="IG49" s="5"/>
      <c r="IH49" s="5"/>
      <c r="II49" s="149"/>
      <c r="IJ49" s="235"/>
      <c r="IK49" s="50"/>
      <c r="IL49" s="8"/>
      <c r="IM49" s="236"/>
      <c r="IN49" s="157"/>
      <c r="IO49" s="5"/>
      <c r="IP49" s="5"/>
      <c r="IQ49" s="5"/>
      <c r="IR49" s="5"/>
      <c r="IS49" s="5"/>
      <c r="IT49" s="5"/>
      <c r="IU49" s="5"/>
      <c r="IV49" s="5"/>
      <c r="IW49" s="149"/>
      <c r="IX49" s="235"/>
      <c r="IY49" s="50"/>
      <c r="IZ49" s="8"/>
      <c r="JA49" s="236"/>
      <c r="JB49" s="194"/>
    </row>
    <row r="50" spans="1:262" ht="15" x14ac:dyDescent="0.2">
      <c r="A50" s="4"/>
      <c r="B50" s="4" t="s">
        <v>15</v>
      </c>
      <c r="C50" s="131"/>
      <c r="D50" s="8">
        <v>1</v>
      </c>
      <c r="E50" s="97"/>
      <c r="F50" s="75" t="s">
        <v>219</v>
      </c>
      <c r="G50" s="93" t="s">
        <v>104</v>
      </c>
      <c r="H50" s="5" t="s">
        <v>191</v>
      </c>
      <c r="I50" s="149"/>
      <c r="J50" s="98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1"/>
      <c r="FW50" s="51"/>
      <c r="FX50" s="51"/>
      <c r="FY50" s="51"/>
      <c r="FZ50" s="50"/>
      <c r="GA50" s="207"/>
      <c r="GB50" s="208"/>
      <c r="GC50" s="221"/>
      <c r="GD50" s="207"/>
      <c r="GE50" s="222"/>
      <c r="GF50" s="235"/>
      <c r="GG50" s="50"/>
      <c r="GH50" s="8"/>
      <c r="GI50" s="236"/>
      <c r="GJ50" s="157"/>
      <c r="GK50" s="5"/>
      <c r="GL50" s="5"/>
      <c r="GM50" s="5"/>
      <c r="GN50" s="5"/>
      <c r="GO50" s="5"/>
      <c r="GP50" s="5"/>
      <c r="GQ50" s="5"/>
      <c r="GR50" s="5"/>
      <c r="GS50" s="149"/>
      <c r="GT50" s="235"/>
      <c r="GU50" s="50"/>
      <c r="GV50" s="8"/>
      <c r="GW50" s="236"/>
      <c r="GX50" s="48" t="s">
        <v>310</v>
      </c>
      <c r="GY50" s="48">
        <v>1026</v>
      </c>
      <c r="GZ50" s="48">
        <v>1026</v>
      </c>
      <c r="HA50" s="48">
        <v>1</v>
      </c>
      <c r="HB50" s="212">
        <v>100</v>
      </c>
      <c r="HC50" s="49">
        <f t="shared" si="9"/>
        <v>1</v>
      </c>
      <c r="HD50" s="108">
        <f>HC50*AUXILIAR!$B$57</f>
        <v>20000000</v>
      </c>
      <c r="HE50" s="217">
        <v>0</v>
      </c>
      <c r="HF50" s="218">
        <f t="shared" si="10"/>
        <v>0</v>
      </c>
      <c r="HG50" s="108">
        <f>HF50*AUXILIAR!$B$57</f>
        <v>0</v>
      </c>
      <c r="HH50" s="235"/>
      <c r="HI50" s="50"/>
      <c r="HJ50" s="8"/>
      <c r="HK50" s="236"/>
      <c r="HL50" s="157"/>
      <c r="HM50" s="98"/>
      <c r="HN50" s="5"/>
      <c r="HO50" s="5"/>
      <c r="HP50" s="5"/>
      <c r="HQ50" s="5"/>
      <c r="HR50" s="5"/>
      <c r="HS50" s="5"/>
      <c r="HT50" s="5"/>
      <c r="HU50" s="149"/>
      <c r="HV50" s="235"/>
      <c r="HW50" s="50"/>
      <c r="HX50" s="8"/>
      <c r="HY50" s="236"/>
      <c r="HZ50" s="157"/>
      <c r="IA50" s="5"/>
      <c r="IB50" s="5"/>
      <c r="IC50" s="5"/>
      <c r="ID50" s="5"/>
      <c r="IE50" s="5"/>
      <c r="IF50" s="5"/>
      <c r="IG50" s="5"/>
      <c r="IH50" s="5"/>
      <c r="II50" s="149"/>
      <c r="IJ50" s="235"/>
      <c r="IK50" s="50"/>
      <c r="IL50" s="8"/>
      <c r="IM50" s="236"/>
      <c r="IN50" s="157"/>
      <c r="IO50" s="5"/>
      <c r="IP50" s="5"/>
      <c r="IQ50" s="5"/>
      <c r="IR50" s="5"/>
      <c r="IS50" s="5"/>
      <c r="IT50" s="5"/>
      <c r="IU50" s="5"/>
      <c r="IV50" s="5"/>
      <c r="IW50" s="149"/>
      <c r="IX50" s="235"/>
      <c r="IY50" s="50"/>
      <c r="IZ50" s="8"/>
      <c r="JA50" s="236"/>
      <c r="JB50" s="194"/>
    </row>
    <row r="51" spans="1:262" ht="15" x14ac:dyDescent="0.2">
      <c r="A51" s="4"/>
      <c r="B51" s="4" t="s">
        <v>15</v>
      </c>
      <c r="C51" s="131"/>
      <c r="D51" s="8">
        <v>1</v>
      </c>
      <c r="E51" s="97"/>
      <c r="F51" s="75" t="s">
        <v>219</v>
      </c>
      <c r="G51" s="93" t="s">
        <v>104</v>
      </c>
      <c r="H51" s="5" t="s">
        <v>191</v>
      </c>
      <c r="I51" s="149"/>
      <c r="J51" s="98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1"/>
      <c r="FW51" s="51"/>
      <c r="FX51" s="51"/>
      <c r="FY51" s="51"/>
      <c r="FZ51" s="50"/>
      <c r="GA51" s="207"/>
      <c r="GB51" s="208"/>
      <c r="GC51" s="221"/>
      <c r="GD51" s="207"/>
      <c r="GE51" s="222"/>
      <c r="GF51" s="235"/>
      <c r="GG51" s="50"/>
      <c r="GH51" s="8"/>
      <c r="GI51" s="236"/>
      <c r="GJ51" s="157"/>
      <c r="GK51" s="5"/>
      <c r="GL51" s="5"/>
      <c r="GM51" s="5"/>
      <c r="GN51" s="5"/>
      <c r="GO51" s="5"/>
      <c r="GP51" s="5"/>
      <c r="GQ51" s="5"/>
      <c r="GR51" s="5"/>
      <c r="GS51" s="149"/>
      <c r="GT51" s="235"/>
      <c r="GU51" s="50"/>
      <c r="GV51" s="8"/>
      <c r="GW51" s="236"/>
      <c r="GX51" s="48" t="s">
        <v>311</v>
      </c>
      <c r="GY51" s="48">
        <v>1051</v>
      </c>
      <c r="GZ51" s="48">
        <v>1051</v>
      </c>
      <c r="HA51" s="48">
        <v>1</v>
      </c>
      <c r="HB51" s="212">
        <v>100</v>
      </c>
      <c r="HC51" s="49">
        <f t="shared" si="9"/>
        <v>1</v>
      </c>
      <c r="HD51" s="108">
        <f>HC51*AUXILIAR!$B$61</f>
        <v>20000000</v>
      </c>
      <c r="HE51" s="217">
        <v>0</v>
      </c>
      <c r="HF51" s="218">
        <f t="shared" si="10"/>
        <v>0</v>
      </c>
      <c r="HG51" s="108">
        <f>HF51*AUXILIAR!$B$61</f>
        <v>0</v>
      </c>
      <c r="HH51" s="235"/>
      <c r="HI51" s="50"/>
      <c r="HJ51" s="8"/>
      <c r="HK51" s="236"/>
      <c r="HL51" s="157"/>
      <c r="HM51" s="98"/>
      <c r="HN51" s="5"/>
      <c r="HO51" s="5"/>
      <c r="HP51" s="5"/>
      <c r="HQ51" s="5"/>
      <c r="HR51" s="5"/>
      <c r="HS51" s="5"/>
      <c r="HT51" s="5"/>
      <c r="HU51" s="149"/>
      <c r="HV51" s="235"/>
      <c r="HW51" s="50"/>
      <c r="HX51" s="8"/>
      <c r="HY51" s="236"/>
      <c r="HZ51" s="157"/>
      <c r="IA51" s="5"/>
      <c r="IB51" s="5"/>
      <c r="IC51" s="5"/>
      <c r="ID51" s="5"/>
      <c r="IE51" s="5"/>
      <c r="IF51" s="5"/>
      <c r="IG51" s="5"/>
      <c r="IH51" s="5"/>
      <c r="II51" s="149"/>
      <c r="IJ51" s="235"/>
      <c r="IK51" s="50"/>
      <c r="IL51" s="8"/>
      <c r="IM51" s="236"/>
      <c r="IN51" s="157"/>
      <c r="IO51" s="5"/>
      <c r="IP51" s="5"/>
      <c r="IQ51" s="5"/>
      <c r="IR51" s="5"/>
      <c r="IS51" s="5"/>
      <c r="IT51" s="5"/>
      <c r="IU51" s="5"/>
      <c r="IV51" s="5"/>
      <c r="IW51" s="149"/>
      <c r="IX51" s="235"/>
      <c r="IY51" s="50"/>
      <c r="IZ51" s="8"/>
      <c r="JA51" s="236"/>
      <c r="JB51" s="194"/>
    </row>
    <row r="52" spans="1:262" ht="15" x14ac:dyDescent="0.2">
      <c r="A52" s="4"/>
      <c r="B52" s="4" t="s">
        <v>15</v>
      </c>
      <c r="C52" s="131"/>
      <c r="D52" s="8">
        <v>1</v>
      </c>
      <c r="E52" s="97"/>
      <c r="F52" s="75" t="s">
        <v>219</v>
      </c>
      <c r="G52" s="93" t="s">
        <v>104</v>
      </c>
      <c r="H52" s="5" t="s">
        <v>191</v>
      </c>
      <c r="I52" s="149"/>
      <c r="J52" s="98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1"/>
      <c r="FW52" s="51"/>
      <c r="FX52" s="51"/>
      <c r="FY52" s="51"/>
      <c r="FZ52" s="50"/>
      <c r="GA52" s="207"/>
      <c r="GB52" s="208"/>
      <c r="GC52" s="221"/>
      <c r="GD52" s="207"/>
      <c r="GE52" s="222"/>
      <c r="GF52" s="235"/>
      <c r="GG52" s="50"/>
      <c r="GH52" s="8"/>
      <c r="GI52" s="236"/>
      <c r="GJ52" s="157"/>
      <c r="GK52" s="5"/>
      <c r="GL52" s="5"/>
      <c r="GM52" s="5"/>
      <c r="GN52" s="5"/>
      <c r="GO52" s="5"/>
      <c r="GP52" s="5"/>
      <c r="GQ52" s="5"/>
      <c r="GR52" s="5"/>
      <c r="GS52" s="149"/>
      <c r="GT52" s="235"/>
      <c r="GU52" s="50"/>
      <c r="GV52" s="8"/>
      <c r="GW52" s="236"/>
      <c r="GX52" s="48" t="s">
        <v>312</v>
      </c>
      <c r="GY52" s="48">
        <v>1079</v>
      </c>
      <c r="GZ52" s="48">
        <v>1079</v>
      </c>
      <c r="HA52" s="48">
        <v>1</v>
      </c>
      <c r="HB52" s="212">
        <v>40</v>
      </c>
      <c r="HC52" s="49">
        <f t="shared" si="9"/>
        <v>0.4</v>
      </c>
      <c r="HD52" s="108">
        <f>HC52*AUXILIAR!$B$61</f>
        <v>8000000</v>
      </c>
      <c r="HE52" s="217">
        <v>0</v>
      </c>
      <c r="HF52" s="218">
        <f t="shared" si="10"/>
        <v>0</v>
      </c>
      <c r="HG52" s="108">
        <f>HF52*AUXILIAR!$B$61</f>
        <v>0</v>
      </c>
      <c r="HH52" s="235"/>
      <c r="HI52" s="50"/>
      <c r="HJ52" s="8"/>
      <c r="HK52" s="236"/>
      <c r="HL52" s="157"/>
      <c r="HM52" s="98"/>
      <c r="HN52" s="5"/>
      <c r="HO52" s="5"/>
      <c r="HP52" s="5"/>
      <c r="HQ52" s="5"/>
      <c r="HR52" s="5"/>
      <c r="HS52" s="5"/>
      <c r="HT52" s="5"/>
      <c r="HU52" s="149"/>
      <c r="HV52" s="235"/>
      <c r="HW52" s="50"/>
      <c r="HX52" s="8"/>
      <c r="HY52" s="236"/>
      <c r="HZ52" s="157"/>
      <c r="IA52" s="5"/>
      <c r="IB52" s="5"/>
      <c r="IC52" s="5"/>
      <c r="ID52" s="5"/>
      <c r="IE52" s="5"/>
      <c r="IF52" s="5"/>
      <c r="IG52" s="5"/>
      <c r="IH52" s="5"/>
      <c r="II52" s="149"/>
      <c r="IJ52" s="235"/>
      <c r="IK52" s="50"/>
      <c r="IL52" s="8"/>
      <c r="IM52" s="236"/>
      <c r="IN52" s="157"/>
      <c r="IO52" s="5"/>
      <c r="IP52" s="5"/>
      <c r="IQ52" s="5"/>
      <c r="IR52" s="5"/>
      <c r="IS52" s="5"/>
      <c r="IT52" s="5"/>
      <c r="IU52" s="5"/>
      <c r="IV52" s="5"/>
      <c r="IW52" s="149"/>
      <c r="IX52" s="235"/>
      <c r="IY52" s="50"/>
      <c r="IZ52" s="8"/>
      <c r="JA52" s="236"/>
      <c r="JB52" s="194"/>
    </row>
    <row r="53" spans="1:262" ht="15" x14ac:dyDescent="0.2">
      <c r="A53" s="4"/>
      <c r="B53" s="4" t="s">
        <v>15</v>
      </c>
      <c r="C53" s="131"/>
      <c r="D53" s="8">
        <v>1</v>
      </c>
      <c r="E53" s="97"/>
      <c r="F53" s="75" t="s">
        <v>219</v>
      </c>
      <c r="G53" s="93" t="s">
        <v>104</v>
      </c>
      <c r="H53" s="5" t="s">
        <v>191</v>
      </c>
      <c r="I53" s="149"/>
      <c r="J53" s="98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1"/>
      <c r="FW53" s="51"/>
      <c r="FX53" s="51"/>
      <c r="FY53" s="51"/>
      <c r="FZ53" s="50"/>
      <c r="GA53" s="207"/>
      <c r="GB53" s="208"/>
      <c r="GC53" s="221"/>
      <c r="GD53" s="207"/>
      <c r="GE53" s="222"/>
      <c r="GF53" s="235"/>
      <c r="GG53" s="50"/>
      <c r="GH53" s="8"/>
      <c r="GI53" s="236"/>
      <c r="GJ53" s="157"/>
      <c r="GK53" s="5"/>
      <c r="GL53" s="5"/>
      <c r="GM53" s="5"/>
      <c r="GN53" s="5"/>
      <c r="GO53" s="5"/>
      <c r="GP53" s="5"/>
      <c r="GQ53" s="5"/>
      <c r="GR53" s="5"/>
      <c r="GS53" s="149"/>
      <c r="GT53" s="235"/>
      <c r="GU53" s="50"/>
      <c r="GV53" s="8"/>
      <c r="GW53" s="236"/>
      <c r="GX53" s="48" t="s">
        <v>313</v>
      </c>
      <c r="GY53" s="48">
        <v>1095</v>
      </c>
      <c r="GZ53" s="48">
        <v>1095</v>
      </c>
      <c r="HA53" s="48">
        <v>1</v>
      </c>
      <c r="HB53" s="212">
        <v>100</v>
      </c>
      <c r="HC53" s="49">
        <f t="shared" si="9"/>
        <v>1</v>
      </c>
      <c r="HD53" s="108">
        <f>HC53*AUXILIAR!$B$57</f>
        <v>20000000</v>
      </c>
      <c r="HE53" s="217">
        <v>0</v>
      </c>
      <c r="HF53" s="218">
        <f t="shared" ref="HF53:HF55" si="11">HC53*HE53/100</f>
        <v>0</v>
      </c>
      <c r="HG53" s="108">
        <f>HF53*AUXILIAR!$B$57</f>
        <v>0</v>
      </c>
      <c r="HH53" s="235"/>
      <c r="HI53" s="50"/>
      <c r="HJ53" s="8"/>
      <c r="HK53" s="236"/>
      <c r="HL53" s="157"/>
      <c r="HM53" s="98"/>
      <c r="HN53" s="5"/>
      <c r="HO53" s="5"/>
      <c r="HP53" s="5"/>
      <c r="HQ53" s="5"/>
      <c r="HR53" s="5"/>
      <c r="HS53" s="5"/>
      <c r="HT53" s="5"/>
      <c r="HU53" s="149"/>
      <c r="HV53" s="235"/>
      <c r="HW53" s="50"/>
      <c r="HX53" s="8"/>
      <c r="HY53" s="236"/>
      <c r="HZ53" s="157"/>
      <c r="IA53" s="5"/>
      <c r="IB53" s="5"/>
      <c r="IC53" s="5"/>
      <c r="ID53" s="5"/>
      <c r="IE53" s="5"/>
      <c r="IF53" s="5"/>
      <c r="IG53" s="5"/>
      <c r="IH53" s="5"/>
      <c r="II53" s="149"/>
      <c r="IJ53" s="235"/>
      <c r="IK53" s="50"/>
      <c r="IL53" s="8"/>
      <c r="IM53" s="236"/>
      <c r="IN53" s="157"/>
      <c r="IO53" s="5"/>
      <c r="IP53" s="5"/>
      <c r="IQ53" s="5"/>
      <c r="IR53" s="5"/>
      <c r="IS53" s="5"/>
      <c r="IT53" s="5"/>
      <c r="IU53" s="5"/>
      <c r="IV53" s="5"/>
      <c r="IW53" s="149"/>
      <c r="IX53" s="235"/>
      <c r="IY53" s="50"/>
      <c r="IZ53" s="8"/>
      <c r="JA53" s="236"/>
      <c r="JB53" s="194"/>
    </row>
    <row r="54" spans="1:262" ht="15" x14ac:dyDescent="0.2">
      <c r="A54" s="4"/>
      <c r="B54" s="4" t="s">
        <v>15</v>
      </c>
      <c r="C54" s="131"/>
      <c r="D54" s="8">
        <v>1</v>
      </c>
      <c r="E54" s="97"/>
      <c r="F54" s="75" t="s">
        <v>219</v>
      </c>
      <c r="G54" s="93" t="s">
        <v>104</v>
      </c>
      <c r="H54" s="5" t="s">
        <v>191</v>
      </c>
      <c r="I54" s="149"/>
      <c r="J54" s="98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1"/>
      <c r="FW54" s="51"/>
      <c r="FX54" s="51"/>
      <c r="FY54" s="51"/>
      <c r="FZ54" s="50"/>
      <c r="GA54" s="207"/>
      <c r="GB54" s="208"/>
      <c r="GC54" s="221"/>
      <c r="GD54" s="207"/>
      <c r="GE54" s="222"/>
      <c r="GF54" s="235"/>
      <c r="GG54" s="50"/>
      <c r="GH54" s="8"/>
      <c r="GI54" s="236"/>
      <c r="GJ54" s="157"/>
      <c r="GK54" s="5"/>
      <c r="GL54" s="5"/>
      <c r="GM54" s="5"/>
      <c r="GN54" s="5"/>
      <c r="GO54" s="5"/>
      <c r="GP54" s="5"/>
      <c r="GQ54" s="5"/>
      <c r="GR54" s="5"/>
      <c r="GS54" s="149"/>
      <c r="GT54" s="235"/>
      <c r="GU54" s="50"/>
      <c r="GV54" s="8"/>
      <c r="GW54" s="236"/>
      <c r="GX54" s="48" t="s">
        <v>314</v>
      </c>
      <c r="GY54" s="48">
        <v>1110</v>
      </c>
      <c r="GZ54" s="48">
        <v>1110</v>
      </c>
      <c r="HA54" s="48">
        <v>1</v>
      </c>
      <c r="HB54" s="212">
        <v>80</v>
      </c>
      <c r="HC54" s="49">
        <f t="shared" si="9"/>
        <v>0.8</v>
      </c>
      <c r="HD54" s="108">
        <f>HC54*AUXILIAR!$B$61</f>
        <v>16000000</v>
      </c>
      <c r="HE54" s="217">
        <v>0</v>
      </c>
      <c r="HF54" s="218">
        <f t="shared" si="11"/>
        <v>0</v>
      </c>
      <c r="HG54" s="108">
        <f>HF54*AUXILIAR!$B$61</f>
        <v>0</v>
      </c>
      <c r="HH54" s="235"/>
      <c r="HI54" s="50"/>
      <c r="HJ54" s="8"/>
      <c r="HK54" s="236"/>
      <c r="HL54" s="157"/>
      <c r="HM54" s="98"/>
      <c r="HN54" s="5"/>
      <c r="HO54" s="5"/>
      <c r="HP54" s="5"/>
      <c r="HQ54" s="5"/>
      <c r="HR54" s="5"/>
      <c r="HS54" s="5"/>
      <c r="HT54" s="5"/>
      <c r="HU54" s="149"/>
      <c r="HV54" s="235"/>
      <c r="HW54" s="50"/>
      <c r="HX54" s="8"/>
      <c r="HY54" s="236"/>
      <c r="HZ54" s="157"/>
      <c r="IA54" s="5"/>
      <c r="IB54" s="5"/>
      <c r="IC54" s="5"/>
      <c r="ID54" s="5"/>
      <c r="IE54" s="5"/>
      <c r="IF54" s="5"/>
      <c r="IG54" s="5"/>
      <c r="IH54" s="5"/>
      <c r="II54" s="149"/>
      <c r="IJ54" s="235"/>
      <c r="IK54" s="50"/>
      <c r="IL54" s="8"/>
      <c r="IM54" s="236"/>
      <c r="IN54" s="157"/>
      <c r="IO54" s="5"/>
      <c r="IP54" s="5"/>
      <c r="IQ54" s="5"/>
      <c r="IR54" s="5"/>
      <c r="IS54" s="5"/>
      <c r="IT54" s="5"/>
      <c r="IU54" s="5"/>
      <c r="IV54" s="5"/>
      <c r="IW54" s="149"/>
      <c r="IX54" s="235"/>
      <c r="IY54" s="50"/>
      <c r="IZ54" s="8"/>
      <c r="JA54" s="236"/>
      <c r="JB54" s="194"/>
    </row>
    <row r="55" spans="1:262" ht="15" x14ac:dyDescent="0.2">
      <c r="A55" s="4"/>
      <c r="B55" s="4" t="s">
        <v>15</v>
      </c>
      <c r="C55" s="131"/>
      <c r="D55" s="8">
        <v>1</v>
      </c>
      <c r="E55" s="97"/>
      <c r="F55" s="75" t="s">
        <v>219</v>
      </c>
      <c r="G55" s="93" t="s">
        <v>104</v>
      </c>
      <c r="H55" s="5" t="s">
        <v>191</v>
      </c>
      <c r="I55" s="149"/>
      <c r="J55" s="98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1"/>
      <c r="FW55" s="51"/>
      <c r="FX55" s="51"/>
      <c r="FY55" s="51"/>
      <c r="FZ55" s="50"/>
      <c r="GA55" s="207"/>
      <c r="GB55" s="208"/>
      <c r="GC55" s="221"/>
      <c r="GD55" s="207"/>
      <c r="GE55" s="222"/>
      <c r="GF55" s="235"/>
      <c r="GG55" s="50"/>
      <c r="GH55" s="8"/>
      <c r="GI55" s="236"/>
      <c r="GJ55" s="157"/>
      <c r="GK55" s="5"/>
      <c r="GL55" s="5"/>
      <c r="GM55" s="5"/>
      <c r="GN55" s="5"/>
      <c r="GO55" s="5"/>
      <c r="GP55" s="5"/>
      <c r="GQ55" s="5"/>
      <c r="GR55" s="5"/>
      <c r="GS55" s="149"/>
      <c r="GT55" s="235"/>
      <c r="GU55" s="50"/>
      <c r="GV55" s="8"/>
      <c r="GW55" s="236"/>
      <c r="GX55" s="48" t="s">
        <v>315</v>
      </c>
      <c r="GY55" s="48">
        <v>1139</v>
      </c>
      <c r="GZ55" s="48">
        <v>1139</v>
      </c>
      <c r="HA55" s="48">
        <v>1</v>
      </c>
      <c r="HB55" s="212">
        <v>50</v>
      </c>
      <c r="HC55" s="49">
        <f t="shared" si="9"/>
        <v>0.5</v>
      </c>
      <c r="HD55" s="108">
        <f>HC55*AUXILIAR!$B$61</f>
        <v>10000000</v>
      </c>
      <c r="HE55" s="217">
        <v>0</v>
      </c>
      <c r="HF55" s="218">
        <f t="shared" si="11"/>
        <v>0</v>
      </c>
      <c r="HG55" s="108">
        <f>HF55*AUXILIAR!$B$61</f>
        <v>0</v>
      </c>
      <c r="HH55" s="235"/>
      <c r="HI55" s="50"/>
      <c r="HJ55" s="8"/>
      <c r="HK55" s="236"/>
      <c r="HL55" s="157"/>
      <c r="HM55" s="98"/>
      <c r="HN55" s="5"/>
      <c r="HO55" s="5"/>
      <c r="HP55" s="5"/>
      <c r="HQ55" s="5"/>
      <c r="HR55" s="5"/>
      <c r="HS55" s="5"/>
      <c r="HT55" s="5"/>
      <c r="HU55" s="149"/>
      <c r="HV55" s="235"/>
      <c r="HW55" s="50"/>
      <c r="HX55" s="8"/>
      <c r="HY55" s="236"/>
      <c r="HZ55" s="157"/>
      <c r="IA55" s="5"/>
      <c r="IB55" s="5"/>
      <c r="IC55" s="5"/>
      <c r="ID55" s="5"/>
      <c r="IE55" s="5"/>
      <c r="IF55" s="5"/>
      <c r="IG55" s="5"/>
      <c r="IH55" s="5"/>
      <c r="II55" s="149"/>
      <c r="IJ55" s="235"/>
      <c r="IK55" s="50"/>
      <c r="IL55" s="8"/>
      <c r="IM55" s="236"/>
      <c r="IN55" s="157"/>
      <c r="IO55" s="5"/>
      <c r="IP55" s="5"/>
      <c r="IQ55" s="5"/>
      <c r="IR55" s="5"/>
      <c r="IS55" s="5"/>
      <c r="IT55" s="5"/>
      <c r="IU55" s="5"/>
      <c r="IV55" s="5"/>
      <c r="IW55" s="149"/>
      <c r="IX55" s="235"/>
      <c r="IY55" s="50"/>
      <c r="IZ55" s="8"/>
      <c r="JA55" s="236"/>
      <c r="JB55" s="194"/>
    </row>
    <row r="56" spans="1:262" ht="15" x14ac:dyDescent="0.2">
      <c r="A56" s="4"/>
      <c r="B56" s="4" t="s">
        <v>15</v>
      </c>
      <c r="C56" s="131"/>
      <c r="D56" s="8">
        <v>1</v>
      </c>
      <c r="E56" s="97"/>
      <c r="F56" s="75" t="s">
        <v>219</v>
      </c>
      <c r="G56" s="93" t="s">
        <v>104</v>
      </c>
      <c r="H56" s="5" t="s">
        <v>191</v>
      </c>
      <c r="I56" s="149"/>
      <c r="J56" s="98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149"/>
      <c r="GF56" s="235"/>
      <c r="GG56" s="50"/>
      <c r="GH56" s="8"/>
      <c r="GI56" s="236"/>
      <c r="GJ56" s="157"/>
      <c r="GK56" s="5"/>
      <c r="GL56" s="5"/>
      <c r="GM56" s="5"/>
      <c r="GN56" s="5"/>
      <c r="GO56" s="5"/>
      <c r="GP56" s="5"/>
      <c r="GQ56" s="5"/>
      <c r="GR56" s="5"/>
      <c r="GS56" s="149"/>
      <c r="GT56" s="235"/>
      <c r="GU56" s="50"/>
      <c r="GV56" s="8"/>
      <c r="GW56" s="236"/>
      <c r="GX56" s="48" t="s">
        <v>316</v>
      </c>
      <c r="GY56" s="48">
        <v>1140</v>
      </c>
      <c r="GZ56" s="48">
        <v>1140</v>
      </c>
      <c r="HA56" s="48">
        <v>1</v>
      </c>
      <c r="HB56" s="212">
        <v>35</v>
      </c>
      <c r="HC56" s="49">
        <f t="shared" si="9"/>
        <v>0.35</v>
      </c>
      <c r="HD56" s="108">
        <f>HC56*AUXILIAR!$B$57</f>
        <v>7000000</v>
      </c>
      <c r="HE56" s="217">
        <v>0</v>
      </c>
      <c r="HF56" s="218">
        <f t="shared" si="10"/>
        <v>0</v>
      </c>
      <c r="HG56" s="108">
        <f>HF56*AUXILIAR!$B$57</f>
        <v>0</v>
      </c>
      <c r="HH56" s="235"/>
      <c r="HI56" s="50"/>
      <c r="HJ56" s="8"/>
      <c r="HK56" s="236"/>
      <c r="HL56" s="157"/>
      <c r="HM56" s="98"/>
      <c r="HN56" s="5"/>
      <c r="HO56" s="5"/>
      <c r="HP56" s="5"/>
      <c r="HQ56" s="5"/>
      <c r="HR56" s="5"/>
      <c r="HS56" s="5"/>
      <c r="HT56" s="5"/>
      <c r="HU56" s="149"/>
      <c r="HV56" s="235"/>
      <c r="HW56" s="50"/>
      <c r="HX56" s="8"/>
      <c r="HY56" s="236"/>
      <c r="HZ56" s="157"/>
      <c r="IA56" s="5"/>
      <c r="IB56" s="5"/>
      <c r="IC56" s="5"/>
      <c r="ID56" s="5"/>
      <c r="IE56" s="5"/>
      <c r="IF56" s="5"/>
      <c r="IG56" s="5"/>
      <c r="IH56" s="5"/>
      <c r="II56" s="149"/>
      <c r="IJ56" s="235"/>
      <c r="IK56" s="50"/>
      <c r="IL56" s="8"/>
      <c r="IM56" s="236"/>
      <c r="IN56" s="157"/>
      <c r="IO56" s="5"/>
      <c r="IP56" s="5"/>
      <c r="IQ56" s="5"/>
      <c r="IR56" s="5"/>
      <c r="IS56" s="5"/>
      <c r="IT56" s="5"/>
      <c r="IU56" s="5"/>
      <c r="IV56" s="5"/>
      <c r="IW56" s="149"/>
      <c r="IX56" s="235"/>
      <c r="IY56" s="50"/>
      <c r="IZ56" s="8"/>
      <c r="JA56" s="236"/>
      <c r="JB56" s="194"/>
    </row>
  </sheetData>
  <autoFilter ref="A2:FU56" xr:uid="{00000000-0009-0000-0000-000005000000}"/>
  <mergeCells count="103">
    <mergeCell ref="G1:I1"/>
    <mergeCell ref="J1:FU1"/>
    <mergeCell ref="FV1:IW1"/>
    <mergeCell ref="FV2:IW2"/>
    <mergeCell ref="J3:AM3"/>
    <mergeCell ref="AN3:BQ3"/>
    <mergeCell ref="BR3:CU3"/>
    <mergeCell ref="CV3:DY3"/>
    <mergeCell ref="DZ3:FC3"/>
    <mergeCell ref="FD3:FU3"/>
    <mergeCell ref="FV3:GE3"/>
    <mergeCell ref="GJ3:GS3"/>
    <mergeCell ref="GX3:HG3"/>
    <mergeCell ref="GT3:GW3"/>
    <mergeCell ref="BW4:CA4"/>
    <mergeCell ref="CB4:CF4"/>
    <mergeCell ref="CG4:CK4"/>
    <mergeCell ref="AD4:AH4"/>
    <mergeCell ref="AI4:AM4"/>
    <mergeCell ref="AN4:AR4"/>
    <mergeCell ref="AS4:AW4"/>
    <mergeCell ref="AX4:BB4"/>
    <mergeCell ref="BC4:BG4"/>
    <mergeCell ref="FS4:FU4"/>
    <mergeCell ref="FV4:FY4"/>
    <mergeCell ref="GJ4:GM4"/>
    <mergeCell ref="GX4:HA4"/>
    <mergeCell ref="CV4:CZ4"/>
    <mergeCell ref="BH4:BL4"/>
    <mergeCell ref="BM4:BQ4"/>
    <mergeCell ref="BR4:BV4"/>
    <mergeCell ref="CB5:CD5"/>
    <mergeCell ref="DK5:DM5"/>
    <mergeCell ref="DP5:DR5"/>
    <mergeCell ref="DU5:DW5"/>
    <mergeCell ref="DZ5:EB5"/>
    <mergeCell ref="EE5:EG5"/>
    <mergeCell ref="ET4:EX4"/>
    <mergeCell ref="EY4:FC4"/>
    <mergeCell ref="FD4:FF4"/>
    <mergeCell ref="FG4:FI4"/>
    <mergeCell ref="FJ4:FL4"/>
    <mergeCell ref="FM4:FO4"/>
    <mergeCell ref="EJ5:EL5"/>
    <mergeCell ref="EO5:EQ5"/>
    <mergeCell ref="ET5:EV5"/>
    <mergeCell ref="EY5:FA5"/>
    <mergeCell ref="B4:F6"/>
    <mergeCell ref="G4:I6"/>
    <mergeCell ref="J4:N4"/>
    <mergeCell ref="O4:S4"/>
    <mergeCell ref="T4:X4"/>
    <mergeCell ref="Y4:AC4"/>
    <mergeCell ref="FP4:FR4"/>
    <mergeCell ref="DP4:DT4"/>
    <mergeCell ref="DU4:DY4"/>
    <mergeCell ref="DZ4:ED4"/>
    <mergeCell ref="EE4:EI4"/>
    <mergeCell ref="EJ4:EN4"/>
    <mergeCell ref="EO4:ES4"/>
    <mergeCell ref="CL4:CP4"/>
    <mergeCell ref="CQ4:CU4"/>
    <mergeCell ref="DA4:DE4"/>
    <mergeCell ref="DF4:DJ4"/>
    <mergeCell ref="DK4:DO4"/>
    <mergeCell ref="AX5:AZ5"/>
    <mergeCell ref="BC5:BE5"/>
    <mergeCell ref="BH5:BJ5"/>
    <mergeCell ref="BM5:BO5"/>
    <mergeCell ref="BR5:BT5"/>
    <mergeCell ref="BW5:BY5"/>
    <mergeCell ref="J5:L5"/>
    <mergeCell ref="O5:Q5"/>
    <mergeCell ref="T5:V5"/>
    <mergeCell ref="Y5:AA5"/>
    <mergeCell ref="AD5:AF5"/>
    <mergeCell ref="AI5:AK5"/>
    <mergeCell ref="AN5:AP5"/>
    <mergeCell ref="AS5:AU5"/>
    <mergeCell ref="DF5:DH5"/>
    <mergeCell ref="CG5:CI5"/>
    <mergeCell ref="CL5:CN5"/>
    <mergeCell ref="CQ5:CS5"/>
    <mergeCell ref="CV5:CX5"/>
    <mergeCell ref="DA5:DC5"/>
    <mergeCell ref="JB5:JB6"/>
    <mergeCell ref="GT5:GW6"/>
    <mergeCell ref="GF5:GI6"/>
    <mergeCell ref="GF3:GI3"/>
    <mergeCell ref="HH3:HK3"/>
    <mergeCell ref="HH5:HK6"/>
    <mergeCell ref="HV3:HY3"/>
    <mergeCell ref="HV5:HY6"/>
    <mergeCell ref="HZ4:IC4"/>
    <mergeCell ref="IN4:IQ4"/>
    <mergeCell ref="HL3:HU3"/>
    <mergeCell ref="HZ3:II3"/>
    <mergeCell ref="IN3:IW3"/>
    <mergeCell ref="IJ3:IM3"/>
    <mergeCell ref="IJ5:IM6"/>
    <mergeCell ref="IX3:JA3"/>
    <mergeCell ref="IX5:JA6"/>
    <mergeCell ref="HL4:HO4"/>
  </mergeCells>
  <conditionalFormatting sqref="GI9:GI11">
    <cfRule type="iconSet" priority="149">
      <iconSet iconSet="3Symbols" showValue="0">
        <cfvo type="percent" val="0"/>
        <cfvo type="num" val="1"/>
        <cfvo type="num" val="2"/>
      </iconSet>
    </cfRule>
  </conditionalFormatting>
  <conditionalFormatting sqref="GI12:GI20">
    <cfRule type="iconSet" priority="148">
      <iconSet iconSet="3Symbols" showValue="0">
        <cfvo type="percent" val="0"/>
        <cfvo type="num" val="1"/>
        <cfvo type="num" val="2"/>
      </iconSet>
    </cfRule>
  </conditionalFormatting>
  <conditionalFormatting sqref="GI21:GI23">
    <cfRule type="iconSet" priority="106">
      <iconSet iconSet="3Symbols" showValue="0">
        <cfvo type="percent" val="0"/>
        <cfvo type="num" val="1"/>
        <cfvo type="num" val="2"/>
      </iconSet>
    </cfRule>
  </conditionalFormatting>
  <conditionalFormatting sqref="GI25:GI27">
    <cfRule type="iconSet" priority="63">
      <iconSet iconSet="3Symbols" showValue="0">
        <cfvo type="percent" val="0"/>
        <cfvo type="num" val="1"/>
        <cfvo type="num" val="2"/>
      </iconSet>
    </cfRule>
  </conditionalFormatting>
  <conditionalFormatting sqref="GI28:GI34">
    <cfRule type="iconSet" priority="62">
      <iconSet iconSet="3Symbols" showValue="0">
        <cfvo type="percent" val="0"/>
        <cfvo type="num" val="1"/>
        <cfvo type="num" val="2"/>
      </iconSet>
    </cfRule>
  </conditionalFormatting>
  <conditionalFormatting sqref="GI36:GI37">
    <cfRule type="iconSet" priority="61">
      <iconSet iconSet="3Symbols" showValue="0">
        <cfvo type="percent" val="0"/>
        <cfvo type="num" val="1"/>
        <cfvo type="num" val="2"/>
      </iconSet>
    </cfRule>
  </conditionalFormatting>
  <conditionalFormatting sqref="GI39:GI40">
    <cfRule type="iconSet" priority="60">
      <iconSet iconSet="3Symbols" showValue="0">
        <cfvo type="percent" val="0"/>
        <cfvo type="num" val="1"/>
        <cfvo type="num" val="2"/>
      </iconSet>
    </cfRule>
  </conditionalFormatting>
  <conditionalFormatting sqref="GI42:GI44">
    <cfRule type="iconSet" priority="59">
      <iconSet iconSet="3Symbols" showValue="0">
        <cfvo type="percent" val="0"/>
        <cfvo type="num" val="1"/>
        <cfvo type="num" val="2"/>
      </iconSet>
    </cfRule>
  </conditionalFormatting>
  <conditionalFormatting sqref="GI45:GI51">
    <cfRule type="iconSet" priority="58">
      <iconSet iconSet="3Symbols" showValue="0">
        <cfvo type="percent" val="0"/>
        <cfvo type="num" val="1"/>
        <cfvo type="num" val="2"/>
      </iconSet>
    </cfRule>
  </conditionalFormatting>
  <conditionalFormatting sqref="GI52:GI54">
    <cfRule type="iconSet" priority="57">
      <iconSet iconSet="3Symbols" showValue="0">
        <cfvo type="percent" val="0"/>
        <cfvo type="num" val="1"/>
        <cfvo type="num" val="2"/>
      </iconSet>
    </cfRule>
  </conditionalFormatting>
  <conditionalFormatting sqref="GI55:GI56">
    <cfRule type="iconSet" priority="56">
      <iconSet iconSet="3Symbols" showValue="0">
        <cfvo type="percent" val="0"/>
        <cfvo type="num" val="1"/>
        <cfvo type="num" val="2"/>
      </iconSet>
    </cfRule>
  </conditionalFormatting>
  <conditionalFormatting sqref="GW9:GW11">
    <cfRule type="iconSet" priority="55">
      <iconSet iconSet="3Symbols" showValue="0">
        <cfvo type="percent" val="0"/>
        <cfvo type="num" val="1"/>
        <cfvo type="num" val="2"/>
      </iconSet>
    </cfRule>
  </conditionalFormatting>
  <conditionalFormatting sqref="GW12:GW20">
    <cfRule type="iconSet" priority="54">
      <iconSet iconSet="3Symbols" showValue="0">
        <cfvo type="percent" val="0"/>
        <cfvo type="num" val="1"/>
        <cfvo type="num" val="2"/>
      </iconSet>
    </cfRule>
  </conditionalFormatting>
  <conditionalFormatting sqref="GW21:GW23">
    <cfRule type="iconSet" priority="53">
      <iconSet iconSet="3Symbols" showValue="0">
        <cfvo type="percent" val="0"/>
        <cfvo type="num" val="1"/>
        <cfvo type="num" val="2"/>
      </iconSet>
    </cfRule>
  </conditionalFormatting>
  <conditionalFormatting sqref="GW25:GW27">
    <cfRule type="iconSet" priority="52">
      <iconSet iconSet="3Symbols" showValue="0">
        <cfvo type="percent" val="0"/>
        <cfvo type="num" val="1"/>
        <cfvo type="num" val="2"/>
      </iconSet>
    </cfRule>
  </conditionalFormatting>
  <conditionalFormatting sqref="GW28:GW34">
    <cfRule type="iconSet" priority="51">
      <iconSet iconSet="3Symbols" showValue="0">
        <cfvo type="percent" val="0"/>
        <cfvo type="num" val="1"/>
        <cfvo type="num" val="2"/>
      </iconSet>
    </cfRule>
  </conditionalFormatting>
  <conditionalFormatting sqref="GW36:GW37">
    <cfRule type="iconSet" priority="50">
      <iconSet iconSet="3Symbols" showValue="0">
        <cfvo type="percent" val="0"/>
        <cfvo type="num" val="1"/>
        <cfvo type="num" val="2"/>
      </iconSet>
    </cfRule>
  </conditionalFormatting>
  <conditionalFormatting sqref="GW39:GW40">
    <cfRule type="iconSet" priority="49">
      <iconSet iconSet="3Symbols" showValue="0">
        <cfvo type="percent" val="0"/>
        <cfvo type="num" val="1"/>
        <cfvo type="num" val="2"/>
      </iconSet>
    </cfRule>
  </conditionalFormatting>
  <conditionalFormatting sqref="GW42:GW44">
    <cfRule type="iconSet" priority="48">
      <iconSet iconSet="3Symbols" showValue="0">
        <cfvo type="percent" val="0"/>
        <cfvo type="num" val="1"/>
        <cfvo type="num" val="2"/>
      </iconSet>
    </cfRule>
  </conditionalFormatting>
  <conditionalFormatting sqref="GW45:GW51">
    <cfRule type="iconSet" priority="47">
      <iconSet iconSet="3Symbols" showValue="0">
        <cfvo type="percent" val="0"/>
        <cfvo type="num" val="1"/>
        <cfvo type="num" val="2"/>
      </iconSet>
    </cfRule>
  </conditionalFormatting>
  <conditionalFormatting sqref="GW52:GW54">
    <cfRule type="iconSet" priority="46">
      <iconSet iconSet="3Symbols" showValue="0">
        <cfvo type="percent" val="0"/>
        <cfvo type="num" val="1"/>
        <cfvo type="num" val="2"/>
      </iconSet>
    </cfRule>
  </conditionalFormatting>
  <conditionalFormatting sqref="GW55:GW56">
    <cfRule type="iconSet" priority="45">
      <iconSet iconSet="3Symbols" showValue="0">
        <cfvo type="percent" val="0"/>
        <cfvo type="num" val="1"/>
        <cfvo type="num" val="2"/>
      </iconSet>
    </cfRule>
  </conditionalFormatting>
  <conditionalFormatting sqref="HK9:HK11">
    <cfRule type="iconSet" priority="44">
      <iconSet iconSet="3Symbols" showValue="0">
        <cfvo type="percent" val="0"/>
        <cfvo type="num" val="1"/>
        <cfvo type="num" val="2"/>
      </iconSet>
    </cfRule>
  </conditionalFormatting>
  <conditionalFormatting sqref="HK12:HK20">
    <cfRule type="iconSet" priority="43">
      <iconSet iconSet="3Symbols" showValue="0">
        <cfvo type="percent" val="0"/>
        <cfvo type="num" val="1"/>
        <cfvo type="num" val="2"/>
      </iconSet>
    </cfRule>
  </conditionalFormatting>
  <conditionalFormatting sqref="HK21:HK23">
    <cfRule type="iconSet" priority="42">
      <iconSet iconSet="3Symbols" showValue="0">
        <cfvo type="percent" val="0"/>
        <cfvo type="num" val="1"/>
        <cfvo type="num" val="2"/>
      </iconSet>
    </cfRule>
  </conditionalFormatting>
  <conditionalFormatting sqref="HK25:HK27">
    <cfRule type="iconSet" priority="41">
      <iconSet iconSet="3Symbols" showValue="0">
        <cfvo type="percent" val="0"/>
        <cfvo type="num" val="1"/>
        <cfvo type="num" val="2"/>
      </iconSet>
    </cfRule>
  </conditionalFormatting>
  <conditionalFormatting sqref="HK28:HK34">
    <cfRule type="iconSet" priority="40">
      <iconSet iconSet="3Symbols" showValue="0">
        <cfvo type="percent" val="0"/>
        <cfvo type="num" val="1"/>
        <cfvo type="num" val="2"/>
      </iconSet>
    </cfRule>
  </conditionalFormatting>
  <conditionalFormatting sqref="HK36:HK37">
    <cfRule type="iconSet" priority="39">
      <iconSet iconSet="3Symbols" showValue="0">
        <cfvo type="percent" val="0"/>
        <cfvo type="num" val="1"/>
        <cfvo type="num" val="2"/>
      </iconSet>
    </cfRule>
  </conditionalFormatting>
  <conditionalFormatting sqref="HK39:HK40">
    <cfRule type="iconSet" priority="38">
      <iconSet iconSet="3Symbols" showValue="0">
        <cfvo type="percent" val="0"/>
        <cfvo type="num" val="1"/>
        <cfvo type="num" val="2"/>
      </iconSet>
    </cfRule>
  </conditionalFormatting>
  <conditionalFormatting sqref="HK42:HK44">
    <cfRule type="iconSet" priority="37">
      <iconSet iconSet="3Symbols" showValue="0">
        <cfvo type="percent" val="0"/>
        <cfvo type="num" val="1"/>
        <cfvo type="num" val="2"/>
      </iconSet>
    </cfRule>
  </conditionalFormatting>
  <conditionalFormatting sqref="HK45:HK51">
    <cfRule type="iconSet" priority="36">
      <iconSet iconSet="3Symbols" showValue="0">
        <cfvo type="percent" val="0"/>
        <cfvo type="num" val="1"/>
        <cfvo type="num" val="2"/>
      </iconSet>
    </cfRule>
  </conditionalFormatting>
  <conditionalFormatting sqref="HK52:HK54">
    <cfRule type="iconSet" priority="35">
      <iconSet iconSet="3Symbols" showValue="0">
        <cfvo type="percent" val="0"/>
        <cfvo type="num" val="1"/>
        <cfvo type="num" val="2"/>
      </iconSet>
    </cfRule>
  </conditionalFormatting>
  <conditionalFormatting sqref="HK55:HK56">
    <cfRule type="iconSet" priority="34">
      <iconSet iconSet="3Symbols" showValue="0">
        <cfvo type="percent" val="0"/>
        <cfvo type="num" val="1"/>
        <cfvo type="num" val="2"/>
      </iconSet>
    </cfRule>
  </conditionalFormatting>
  <conditionalFormatting sqref="HY9:HY11">
    <cfRule type="iconSet" priority="33">
      <iconSet iconSet="3Symbols" showValue="0">
        <cfvo type="percent" val="0"/>
        <cfvo type="num" val="1"/>
        <cfvo type="num" val="2"/>
      </iconSet>
    </cfRule>
  </conditionalFormatting>
  <conditionalFormatting sqref="HY12:HY20">
    <cfRule type="iconSet" priority="32">
      <iconSet iconSet="3Symbols" showValue="0">
        <cfvo type="percent" val="0"/>
        <cfvo type="num" val="1"/>
        <cfvo type="num" val="2"/>
      </iconSet>
    </cfRule>
  </conditionalFormatting>
  <conditionalFormatting sqref="HY21:HY23">
    <cfRule type="iconSet" priority="31">
      <iconSet iconSet="3Symbols" showValue="0">
        <cfvo type="percent" val="0"/>
        <cfvo type="num" val="1"/>
        <cfvo type="num" val="2"/>
      </iconSet>
    </cfRule>
  </conditionalFormatting>
  <conditionalFormatting sqref="HY25:HY27">
    <cfRule type="iconSet" priority="30">
      <iconSet iconSet="3Symbols" showValue="0">
        <cfvo type="percent" val="0"/>
        <cfvo type="num" val="1"/>
        <cfvo type="num" val="2"/>
      </iconSet>
    </cfRule>
  </conditionalFormatting>
  <conditionalFormatting sqref="HY28:HY34">
    <cfRule type="iconSet" priority="29">
      <iconSet iconSet="3Symbols" showValue="0">
        <cfvo type="percent" val="0"/>
        <cfvo type="num" val="1"/>
        <cfvo type="num" val="2"/>
      </iconSet>
    </cfRule>
  </conditionalFormatting>
  <conditionalFormatting sqref="HY36:HY37">
    <cfRule type="iconSet" priority="28">
      <iconSet iconSet="3Symbols" showValue="0">
        <cfvo type="percent" val="0"/>
        <cfvo type="num" val="1"/>
        <cfvo type="num" val="2"/>
      </iconSet>
    </cfRule>
  </conditionalFormatting>
  <conditionalFormatting sqref="HY39:HY40">
    <cfRule type="iconSet" priority="27">
      <iconSet iconSet="3Symbols" showValue="0">
        <cfvo type="percent" val="0"/>
        <cfvo type="num" val="1"/>
        <cfvo type="num" val="2"/>
      </iconSet>
    </cfRule>
  </conditionalFormatting>
  <conditionalFormatting sqref="HY42:HY44">
    <cfRule type="iconSet" priority="26">
      <iconSet iconSet="3Symbols" showValue="0">
        <cfvo type="percent" val="0"/>
        <cfvo type="num" val="1"/>
        <cfvo type="num" val="2"/>
      </iconSet>
    </cfRule>
  </conditionalFormatting>
  <conditionalFormatting sqref="HY45:HY51">
    <cfRule type="iconSet" priority="25">
      <iconSet iconSet="3Symbols" showValue="0">
        <cfvo type="percent" val="0"/>
        <cfvo type="num" val="1"/>
        <cfvo type="num" val="2"/>
      </iconSet>
    </cfRule>
  </conditionalFormatting>
  <conditionalFormatting sqref="HY52:HY54">
    <cfRule type="iconSet" priority="24">
      <iconSet iconSet="3Symbols" showValue="0">
        <cfvo type="percent" val="0"/>
        <cfvo type="num" val="1"/>
        <cfvo type="num" val="2"/>
      </iconSet>
    </cfRule>
  </conditionalFormatting>
  <conditionalFormatting sqref="HY55:HY56">
    <cfRule type="iconSet" priority="23">
      <iconSet iconSet="3Symbols" showValue="0">
        <cfvo type="percent" val="0"/>
        <cfvo type="num" val="1"/>
        <cfvo type="num" val="2"/>
      </iconSet>
    </cfRule>
  </conditionalFormatting>
  <conditionalFormatting sqref="IM9:IM11">
    <cfRule type="iconSet" priority="22">
      <iconSet iconSet="3Symbols" showValue="0">
        <cfvo type="percent" val="0"/>
        <cfvo type="num" val="1"/>
        <cfvo type="num" val="2"/>
      </iconSet>
    </cfRule>
  </conditionalFormatting>
  <conditionalFormatting sqref="IM12:IM20">
    <cfRule type="iconSet" priority="21">
      <iconSet iconSet="3Symbols" showValue="0">
        <cfvo type="percent" val="0"/>
        <cfvo type="num" val="1"/>
        <cfvo type="num" val="2"/>
      </iconSet>
    </cfRule>
  </conditionalFormatting>
  <conditionalFormatting sqref="IM21:IM23">
    <cfRule type="iconSet" priority="20">
      <iconSet iconSet="3Symbols" showValue="0">
        <cfvo type="percent" val="0"/>
        <cfvo type="num" val="1"/>
        <cfvo type="num" val="2"/>
      </iconSet>
    </cfRule>
  </conditionalFormatting>
  <conditionalFormatting sqref="IM25:IM27">
    <cfRule type="iconSet" priority="19">
      <iconSet iconSet="3Symbols" showValue="0">
        <cfvo type="percent" val="0"/>
        <cfvo type="num" val="1"/>
        <cfvo type="num" val="2"/>
      </iconSet>
    </cfRule>
  </conditionalFormatting>
  <conditionalFormatting sqref="IM28:IM34">
    <cfRule type="iconSet" priority="18">
      <iconSet iconSet="3Symbols" showValue="0">
        <cfvo type="percent" val="0"/>
        <cfvo type="num" val="1"/>
        <cfvo type="num" val="2"/>
      </iconSet>
    </cfRule>
  </conditionalFormatting>
  <conditionalFormatting sqref="IM36:IM37">
    <cfRule type="iconSet" priority="17">
      <iconSet iconSet="3Symbols" showValue="0">
        <cfvo type="percent" val="0"/>
        <cfvo type="num" val="1"/>
        <cfvo type="num" val="2"/>
      </iconSet>
    </cfRule>
  </conditionalFormatting>
  <conditionalFormatting sqref="IM39:IM40">
    <cfRule type="iconSet" priority="16">
      <iconSet iconSet="3Symbols" showValue="0">
        <cfvo type="percent" val="0"/>
        <cfvo type="num" val="1"/>
        <cfvo type="num" val="2"/>
      </iconSet>
    </cfRule>
  </conditionalFormatting>
  <conditionalFormatting sqref="IM42:IM44">
    <cfRule type="iconSet" priority="15">
      <iconSet iconSet="3Symbols" showValue="0">
        <cfvo type="percent" val="0"/>
        <cfvo type="num" val="1"/>
        <cfvo type="num" val="2"/>
      </iconSet>
    </cfRule>
  </conditionalFormatting>
  <conditionalFormatting sqref="IM45:IM51">
    <cfRule type="iconSet" priority="14">
      <iconSet iconSet="3Symbols" showValue="0">
        <cfvo type="percent" val="0"/>
        <cfvo type="num" val="1"/>
        <cfvo type="num" val="2"/>
      </iconSet>
    </cfRule>
  </conditionalFormatting>
  <conditionalFormatting sqref="IM52:IM54">
    <cfRule type="iconSet" priority="13">
      <iconSet iconSet="3Symbols" showValue="0">
        <cfvo type="percent" val="0"/>
        <cfvo type="num" val="1"/>
        <cfvo type="num" val="2"/>
      </iconSet>
    </cfRule>
  </conditionalFormatting>
  <conditionalFormatting sqref="IM55:IM56">
    <cfRule type="iconSet" priority="12">
      <iconSet iconSet="3Symbols" showValue="0">
        <cfvo type="percent" val="0"/>
        <cfvo type="num" val="1"/>
        <cfvo type="num" val="2"/>
      </iconSet>
    </cfRule>
  </conditionalFormatting>
  <conditionalFormatting sqref="JA9:JA11">
    <cfRule type="iconSet" priority="11">
      <iconSet iconSet="3Symbols" showValue="0">
        <cfvo type="percent" val="0"/>
        <cfvo type="num" val="1"/>
        <cfvo type="num" val="2"/>
      </iconSet>
    </cfRule>
  </conditionalFormatting>
  <conditionalFormatting sqref="JA12:JA20">
    <cfRule type="iconSet" priority="10">
      <iconSet iconSet="3Symbols" showValue="0">
        <cfvo type="percent" val="0"/>
        <cfvo type="num" val="1"/>
        <cfvo type="num" val="2"/>
      </iconSet>
    </cfRule>
  </conditionalFormatting>
  <conditionalFormatting sqref="JA21:JA23">
    <cfRule type="iconSet" priority="9">
      <iconSet iconSet="3Symbols" showValue="0">
        <cfvo type="percent" val="0"/>
        <cfvo type="num" val="1"/>
        <cfvo type="num" val="2"/>
      </iconSet>
    </cfRule>
  </conditionalFormatting>
  <conditionalFormatting sqref="JA25:JA27">
    <cfRule type="iconSet" priority="8">
      <iconSet iconSet="3Symbols" showValue="0">
        <cfvo type="percent" val="0"/>
        <cfvo type="num" val="1"/>
        <cfvo type="num" val="2"/>
      </iconSet>
    </cfRule>
  </conditionalFormatting>
  <conditionalFormatting sqref="JA28:JA34">
    <cfRule type="iconSet" priority="7">
      <iconSet iconSet="3Symbols" showValue="0">
        <cfvo type="percent" val="0"/>
        <cfvo type="num" val="1"/>
        <cfvo type="num" val="2"/>
      </iconSet>
    </cfRule>
  </conditionalFormatting>
  <conditionalFormatting sqref="JA36:JA37">
    <cfRule type="iconSet" priority="6">
      <iconSet iconSet="3Symbols" showValue="0">
        <cfvo type="percent" val="0"/>
        <cfvo type="num" val="1"/>
        <cfvo type="num" val="2"/>
      </iconSet>
    </cfRule>
  </conditionalFormatting>
  <conditionalFormatting sqref="JA39:JA40">
    <cfRule type="iconSet" priority="5">
      <iconSet iconSet="3Symbols" showValue="0">
        <cfvo type="percent" val="0"/>
        <cfvo type="num" val="1"/>
        <cfvo type="num" val="2"/>
      </iconSet>
    </cfRule>
  </conditionalFormatting>
  <conditionalFormatting sqref="JA42:JA44">
    <cfRule type="iconSet" priority="4">
      <iconSet iconSet="3Symbols" showValue="0">
        <cfvo type="percent" val="0"/>
        <cfvo type="num" val="1"/>
        <cfvo type="num" val="2"/>
      </iconSet>
    </cfRule>
  </conditionalFormatting>
  <conditionalFormatting sqref="JA45:JA51">
    <cfRule type="iconSet" priority="3">
      <iconSet iconSet="3Symbols" showValue="0">
        <cfvo type="percent" val="0"/>
        <cfvo type="num" val="1"/>
        <cfvo type="num" val="2"/>
      </iconSet>
    </cfRule>
  </conditionalFormatting>
  <conditionalFormatting sqref="JA52:JA54">
    <cfRule type="iconSet" priority="2">
      <iconSet iconSet="3Symbols" showValue="0">
        <cfvo type="percent" val="0"/>
        <cfvo type="num" val="1"/>
        <cfvo type="num" val="2"/>
      </iconSet>
    </cfRule>
  </conditionalFormatting>
  <conditionalFormatting sqref="JA55:JA56">
    <cfRule type="iconSet" priority="1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GH9:GH23 GH42:GH56 GH25:GH34 GH36:GH37 GH39:GH40 GV9:GV23 GV42:GV56 GV25:GV34 GV36:GV37 GV39:GV40 HJ9:HJ23 HJ42:HJ56 HJ25:HJ34 HJ36:HJ37 HJ39:HJ40 HX9:HX23 HX42:HX56 HX25:HX34 HX36:HX37 HX39:HX40 IL9:IL23 IL42:IL56 IL25:IL34 IL36:IL37 IL39:IL40 IZ9:IZ23 IZ42:IZ56 IZ25:IZ34 IZ36:IZ37 IZ39:IZ40" xr:uid="{6C4E5FB7-6A0A-41D3-8804-A574AE3D126C}">
      <formula1>_xlfn.IFS(GG9="AMBIENTAL",AMBIENTAL,GG9="DESAPROPRIAÇÃO",DESAPROPRIAÇÃO,GG9="PROJETO",PROJETO,GG9="DISTRIBUIDORAS",DISTRIBUIDORAS,GG9="ADMINISTRATIVO",ADMINISTRATIVO,GG9="OUTROS",OUTROS,GG9="-",BRANCO)</formula1>
    </dataValidation>
  </dataValidations>
  <printOptions horizontalCentered="1" gridLines="1"/>
  <pageMargins left="0.7" right="0.7" top="0.75" bottom="0.75" header="0" footer="0"/>
  <pageSetup paperSize="9" scale="50" pageOrder="overThenDown" orientation="landscape" cellComments="atEnd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8208687-9E2C-43B0-8324-8DEF4467C0F2}">
          <x14:formula1>
            <xm:f>AUXILIAR!$A$2:$A$6</xm:f>
          </x14:formula1>
          <xm:sqref>B1:B4 B7:B1048576</xm:sqref>
        </x14:dataValidation>
        <x14:dataValidation type="list" allowBlank="1" showInputMessage="1" showErrorMessage="1" xr:uid="{2E16928D-9F57-45ED-A77D-C07F05338E97}">
          <x14:formula1>
            <xm:f>'LISTA AUXILIAR'!$A$20:$A$24</xm:f>
          </x14:formula1>
          <xm:sqref>GF9:GF23 GF36:GF37 GF25:GF34 GF39:GF40 GF42:GF56 GT9:GT23 GT36:GT37 GT25:GT34 GT39:GT40 GT42:GT56 HH9:HH23 HH36:HH37 HH25:HH34 HH39:HH40 HH42:HH56 HV9:HV23 HV36:HV37 HV25:HV34 HV39:HV40 HV42:HV56 IJ9:IJ23 IJ36:IJ37 IJ25:IJ34 IJ39:IJ40 IJ42:IJ56 IX9:IX23 IX36:IX37 IX25:IX34 IX39:IX40 IX42:IX56</xm:sqref>
        </x14:dataValidation>
        <x14:dataValidation type="list" allowBlank="1" showInputMessage="1" showErrorMessage="1" xr:uid="{FFF99C4F-A18C-40A6-B844-B512DA8A925B}">
          <x14:formula1>
            <xm:f>'LISTA AUXILIAR'!$B$20:$B$26</xm:f>
          </x14:formula1>
          <xm:sqref>GG36:GG37 GG9:GG23 GG25:GG34 GG39:GG40 GG42:GG56 GU36:GU37 GU9:GU23 GU25:GU34 GU39:GU40 GU42:GU56 HI36:HI37 HI9:HI23 HI25:HI34 HI39:HI40 HI42:HI56 HW36:HW37 HW9:HW23 HW25:HW34 HW39:HW40 HW42:HW56 IK36:IK37 IK9:IK23 IK25:IK34 IK39:IK40 IK42:IK56 IY36:IY37 IY9:IY23 IY25:IY34 IY39:IY40 IY42:IY56</xm:sqref>
        </x14:dataValidation>
        <x14:dataValidation type="list" allowBlank="1" showInputMessage="1" showErrorMessage="1" xr:uid="{0E1EC2AD-1EBC-47E7-8C5B-31125B4C89BB}">
          <x14:formula1>
            <xm:f>'LISTA AUXILIAR'!$D$20:$D$23</xm:f>
          </x14:formula1>
          <xm:sqref>GI9:GI23 GI36:GI37 GI25:GI34 GI39:GI40 GI42:GI56 GW9:GW23 GW36:GW37 GW25:GW34 GW39:GW40 GW42:GW56 HK9:HK23 HK36:HK37 HK25:HK34 HK39:HK40 HK42:HK56 HY9:HY23 HY36:HY37 HY25:HY34 HY39:HY40 HY42:HY56 IM9:IM23 IM36:IM37 IM25:IM34 IM39:IM40 IM42:IM56 JA9:JA23 JA36:JA37 JA25:JA34 JA39:JA40 JA42:JA56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9607F-A2A6-4185-987B-46208CA0A67E}">
  <sheetPr>
    <tabColor rgb="FF0070C0"/>
    <outlinePr summaryBelow="0" summaryRight="0"/>
  </sheetPr>
  <dimension ref="A1:CO22"/>
  <sheetViews>
    <sheetView showGridLines="0"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CO11" sqref="CO11"/>
    </sheetView>
  </sheetViews>
  <sheetFormatPr defaultColWidth="14.42578125" defaultRowHeight="15.75" customHeight="1" x14ac:dyDescent="0.2"/>
  <cols>
    <col min="1" max="1" width="13.28515625" customWidth="1"/>
    <col min="2" max="2" width="6.140625" customWidth="1"/>
    <col min="3" max="3" width="14.5703125" customWidth="1"/>
    <col min="4" max="4" width="7.28515625" customWidth="1"/>
    <col min="5" max="5" width="31.5703125" customWidth="1"/>
    <col min="6" max="6" width="23.28515625" customWidth="1"/>
    <col min="7" max="7" width="17.7109375" customWidth="1"/>
    <col min="8" max="8" width="20.5703125" customWidth="1"/>
    <col min="9" max="9" width="30.85546875" customWidth="1"/>
    <col min="10" max="12" width="7.7109375" customWidth="1"/>
    <col min="13" max="13" width="15.85546875" customWidth="1"/>
    <col min="14" max="14" width="9.85546875" customWidth="1"/>
    <col min="15" max="16" width="15.85546875" customWidth="1"/>
    <col min="17" max="17" width="10" customWidth="1"/>
    <col min="18" max="18" width="15.7109375" customWidth="1"/>
    <col min="19" max="19" width="22.7109375" customWidth="1"/>
    <col min="20" max="20" width="20.7109375" customWidth="1"/>
    <col min="21" max="21" width="45.7109375" customWidth="1"/>
    <col min="22" max="22" width="15.7109375" customWidth="1"/>
    <col min="23" max="23" width="30.7109375" customWidth="1"/>
    <col min="24" max="26" width="7.7109375" customWidth="1"/>
    <col min="27" max="27" width="15.85546875" customWidth="1"/>
    <col min="28" max="28" width="9.85546875" customWidth="1"/>
    <col min="29" max="29" width="15.85546875" customWidth="1"/>
    <col min="30" max="30" width="15.7109375" customWidth="1"/>
    <col min="31" max="31" width="9.85546875" customWidth="1"/>
    <col min="32" max="32" width="15.7109375" customWidth="1"/>
    <col min="33" max="33" width="22.7109375" customWidth="1"/>
    <col min="34" max="34" width="20.7109375" customWidth="1"/>
    <col min="35" max="35" width="45.7109375" customWidth="1"/>
    <col min="36" max="36" width="15.7109375" customWidth="1"/>
    <col min="37" max="37" width="30.7109375" customWidth="1"/>
    <col min="38" max="40" width="7.7109375" customWidth="1"/>
    <col min="41" max="41" width="15.7109375" customWidth="1"/>
    <col min="42" max="42" width="10" customWidth="1"/>
    <col min="43" max="43" width="16" customWidth="1"/>
    <col min="44" max="44" width="15.85546875" customWidth="1"/>
    <col min="45" max="45" width="10" customWidth="1"/>
    <col min="46" max="46" width="15.7109375" customWidth="1"/>
    <col min="47" max="47" width="22.7109375" customWidth="1"/>
    <col min="48" max="48" width="20.7109375" customWidth="1"/>
    <col min="49" max="49" width="45.7109375" customWidth="1"/>
    <col min="50" max="50" width="15.7109375" customWidth="1"/>
    <col min="51" max="51" width="30.7109375" customWidth="1"/>
    <col min="52" max="54" width="7.7109375" customWidth="1"/>
    <col min="55" max="55" width="15.85546875" customWidth="1"/>
    <col min="56" max="56" width="9.7109375" customWidth="1"/>
    <col min="57" max="58" width="15.7109375" customWidth="1"/>
    <col min="59" max="59" width="9.7109375" customWidth="1"/>
    <col min="60" max="60" width="15.7109375" customWidth="1"/>
    <col min="61" max="61" width="22.7109375" customWidth="1"/>
    <col min="62" max="62" width="20.7109375" customWidth="1"/>
    <col min="63" max="63" width="45.7109375" customWidth="1"/>
    <col min="64" max="64" width="15.7109375" customWidth="1"/>
    <col min="65" max="65" width="30.7109375" customWidth="1"/>
    <col min="66" max="68" width="7.7109375" customWidth="1"/>
    <col min="69" max="69" width="15.85546875" customWidth="1"/>
    <col min="70" max="70" width="9.85546875" customWidth="1"/>
    <col min="71" max="71" width="15.85546875" customWidth="1"/>
    <col min="72" max="72" width="15.7109375" customWidth="1"/>
    <col min="73" max="73" width="9.85546875" customWidth="1"/>
    <col min="74" max="74" width="13" customWidth="1"/>
    <col min="75" max="75" width="22.7109375" customWidth="1"/>
    <col min="76" max="76" width="20.7109375" customWidth="1"/>
    <col min="77" max="77" width="45.7109375" customWidth="1"/>
    <col min="78" max="78" width="15.7109375" customWidth="1"/>
    <col min="79" max="79" width="30.7109375" customWidth="1"/>
    <col min="80" max="82" width="7.7109375" customWidth="1"/>
    <col min="83" max="83" width="15.85546875" customWidth="1"/>
    <col min="84" max="84" width="9.7109375" customWidth="1"/>
    <col min="85" max="85" width="16" customWidth="1"/>
    <col min="86" max="86" width="15.85546875" customWidth="1"/>
    <col min="87" max="87" width="9.7109375" customWidth="1"/>
    <col min="88" max="88" width="13.140625" customWidth="1"/>
    <col min="89" max="89" width="22.7109375" customWidth="1"/>
    <col min="90" max="90" width="20.7109375" customWidth="1"/>
    <col min="91" max="91" width="45.7109375" customWidth="1"/>
    <col min="92" max="92" width="15.7109375" customWidth="1"/>
    <col min="93" max="93" width="67" customWidth="1"/>
  </cols>
  <sheetData>
    <row r="1" spans="1:93" ht="45" customHeight="1" thickBot="1" x14ac:dyDescent="0.25">
      <c r="C1" s="18" t="s">
        <v>42</v>
      </c>
      <c r="F1" s="278"/>
      <c r="G1" s="278"/>
      <c r="H1" s="278"/>
      <c r="I1" s="306" t="s">
        <v>52</v>
      </c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  <c r="AF1" s="306"/>
      <c r="AG1" s="306"/>
      <c r="AH1" s="306"/>
      <c r="AI1" s="306"/>
      <c r="AJ1" s="306"/>
      <c r="AK1" s="306"/>
      <c r="AL1" s="306"/>
      <c r="AM1" s="306"/>
      <c r="AN1" s="306"/>
      <c r="AO1" s="306"/>
      <c r="AP1" s="306"/>
      <c r="AQ1" s="306"/>
      <c r="AR1" s="306"/>
      <c r="AS1" s="306"/>
      <c r="AT1" s="306"/>
      <c r="AU1" s="306"/>
      <c r="AV1" s="306"/>
      <c r="AW1" s="306"/>
      <c r="AX1" s="306"/>
      <c r="AY1" s="306"/>
      <c r="AZ1" s="306"/>
      <c r="BA1" s="306"/>
      <c r="BB1" s="306"/>
      <c r="BC1" s="306"/>
      <c r="BD1" s="306"/>
      <c r="BE1" s="306"/>
      <c r="BF1" s="306"/>
      <c r="BG1" s="306"/>
      <c r="BH1" s="306"/>
      <c r="BI1" s="306"/>
      <c r="BJ1" s="306"/>
      <c r="BK1" s="306"/>
      <c r="BL1" s="306"/>
      <c r="BM1" s="306"/>
      <c r="BN1" s="306"/>
      <c r="BO1" s="306"/>
      <c r="BP1" s="306"/>
      <c r="BQ1" s="306"/>
      <c r="BR1" s="306"/>
      <c r="BS1" s="306"/>
      <c r="BT1" s="306"/>
      <c r="BU1" s="306"/>
      <c r="BV1" s="306"/>
      <c r="BW1" s="306"/>
      <c r="BX1" s="306"/>
      <c r="BY1" s="306"/>
      <c r="BZ1" s="306"/>
      <c r="CA1" s="306"/>
      <c r="CB1" s="306"/>
      <c r="CC1" s="306"/>
      <c r="CD1" s="306"/>
      <c r="CE1" s="306"/>
      <c r="CF1" s="306"/>
      <c r="CG1" s="306"/>
      <c r="CH1" s="306"/>
      <c r="CI1" s="306"/>
      <c r="CJ1" s="306"/>
      <c r="CK1" s="209"/>
      <c r="CL1" s="209"/>
      <c r="CM1" s="209"/>
      <c r="CN1" s="209"/>
    </row>
    <row r="2" spans="1:93" ht="20.25" customHeight="1" thickTop="1" x14ac:dyDescent="0.2">
      <c r="A2" s="12"/>
      <c r="B2" s="12" t="s">
        <v>0</v>
      </c>
      <c r="C2" s="13"/>
      <c r="D2" s="14"/>
      <c r="E2" s="13" t="s">
        <v>1</v>
      </c>
      <c r="F2" s="14"/>
      <c r="G2" s="14"/>
      <c r="H2" s="145"/>
      <c r="I2" s="307" t="s">
        <v>11</v>
      </c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F2" s="307"/>
      <c r="AG2" s="307"/>
      <c r="AH2" s="307"/>
      <c r="AI2" s="307"/>
      <c r="AJ2" s="307"/>
      <c r="AK2" s="307"/>
      <c r="AL2" s="307"/>
      <c r="AM2" s="307"/>
      <c r="AN2" s="307"/>
      <c r="AO2" s="307"/>
      <c r="AP2" s="307"/>
      <c r="AQ2" s="307"/>
      <c r="AR2" s="307"/>
      <c r="AS2" s="307"/>
      <c r="AT2" s="307"/>
      <c r="AU2" s="307"/>
      <c r="AV2" s="307"/>
      <c r="AW2" s="307"/>
      <c r="AX2" s="307"/>
      <c r="AY2" s="307"/>
      <c r="AZ2" s="307"/>
      <c r="BA2" s="307"/>
      <c r="BB2" s="307"/>
      <c r="BC2" s="307"/>
      <c r="BD2" s="307"/>
      <c r="BE2" s="307"/>
      <c r="BF2" s="307"/>
      <c r="BG2" s="307"/>
      <c r="BH2" s="307"/>
      <c r="BI2" s="307"/>
      <c r="BJ2" s="307"/>
      <c r="BK2" s="307"/>
      <c r="BL2" s="307"/>
      <c r="BM2" s="307"/>
      <c r="BN2" s="307"/>
      <c r="BO2" s="307"/>
      <c r="BP2" s="307"/>
      <c r="BQ2" s="307"/>
      <c r="BR2" s="307"/>
      <c r="BS2" s="307"/>
      <c r="BT2" s="307"/>
      <c r="BU2" s="307"/>
      <c r="BV2" s="307"/>
      <c r="BW2" s="307"/>
      <c r="BX2" s="307"/>
      <c r="BY2" s="307"/>
      <c r="BZ2" s="307"/>
      <c r="CA2" s="307"/>
      <c r="CB2" s="307"/>
      <c r="CC2" s="307"/>
      <c r="CD2" s="307"/>
      <c r="CE2" s="307"/>
      <c r="CF2" s="307"/>
      <c r="CG2" s="307"/>
      <c r="CH2" s="307"/>
      <c r="CI2" s="307"/>
      <c r="CJ2" s="307"/>
      <c r="CK2" s="195"/>
      <c r="CL2" s="195"/>
      <c r="CM2" s="195"/>
      <c r="CN2" s="195"/>
      <c r="CO2" s="162"/>
    </row>
    <row r="3" spans="1:93" ht="41.25" customHeight="1" x14ac:dyDescent="0.2">
      <c r="A3" s="15" t="s">
        <v>13</v>
      </c>
      <c r="B3" s="15" t="s">
        <v>4</v>
      </c>
      <c r="C3" s="15" t="s">
        <v>27</v>
      </c>
      <c r="D3" s="15" t="s">
        <v>5</v>
      </c>
      <c r="E3" s="15" t="s">
        <v>29</v>
      </c>
      <c r="F3" s="15" t="s">
        <v>10</v>
      </c>
      <c r="G3" s="16" t="s">
        <v>37</v>
      </c>
      <c r="H3" s="146" t="s">
        <v>26</v>
      </c>
      <c r="I3" s="304" t="s">
        <v>237</v>
      </c>
      <c r="J3" s="302"/>
      <c r="K3" s="302"/>
      <c r="L3" s="302"/>
      <c r="M3" s="302"/>
      <c r="N3" s="302"/>
      <c r="O3" s="302"/>
      <c r="P3" s="302"/>
      <c r="Q3" s="302"/>
      <c r="R3" s="303"/>
      <c r="S3" s="326" t="s">
        <v>352</v>
      </c>
      <c r="T3" s="327"/>
      <c r="U3" s="327"/>
      <c r="V3" s="328"/>
      <c r="W3" s="301" t="s">
        <v>58</v>
      </c>
      <c r="X3" s="302"/>
      <c r="Y3" s="302"/>
      <c r="Z3" s="302"/>
      <c r="AA3" s="302"/>
      <c r="AB3" s="302"/>
      <c r="AC3" s="302"/>
      <c r="AD3" s="302"/>
      <c r="AE3" s="302"/>
      <c r="AF3" s="303"/>
      <c r="AG3" s="326" t="s">
        <v>352</v>
      </c>
      <c r="AH3" s="327"/>
      <c r="AI3" s="327"/>
      <c r="AJ3" s="328"/>
      <c r="AK3" s="301" t="s">
        <v>59</v>
      </c>
      <c r="AL3" s="302"/>
      <c r="AM3" s="302"/>
      <c r="AN3" s="302"/>
      <c r="AO3" s="302"/>
      <c r="AP3" s="302"/>
      <c r="AQ3" s="302"/>
      <c r="AR3" s="302"/>
      <c r="AS3" s="302"/>
      <c r="AT3" s="303"/>
      <c r="AU3" s="326" t="s">
        <v>352</v>
      </c>
      <c r="AV3" s="327"/>
      <c r="AW3" s="327"/>
      <c r="AX3" s="328"/>
      <c r="AY3" s="301" t="s">
        <v>60</v>
      </c>
      <c r="AZ3" s="302"/>
      <c r="BA3" s="302"/>
      <c r="BB3" s="302"/>
      <c r="BC3" s="302"/>
      <c r="BD3" s="302"/>
      <c r="BE3" s="302"/>
      <c r="BF3" s="302"/>
      <c r="BG3" s="302"/>
      <c r="BH3" s="303"/>
      <c r="BI3" s="326" t="s">
        <v>352</v>
      </c>
      <c r="BJ3" s="327"/>
      <c r="BK3" s="327"/>
      <c r="BL3" s="328"/>
      <c r="BM3" s="304" t="s">
        <v>243</v>
      </c>
      <c r="BN3" s="302"/>
      <c r="BO3" s="302"/>
      <c r="BP3" s="302"/>
      <c r="BQ3" s="302"/>
      <c r="BR3" s="302"/>
      <c r="BS3" s="302"/>
      <c r="BT3" s="302"/>
      <c r="BU3" s="302"/>
      <c r="BV3" s="303"/>
      <c r="BW3" s="326" t="s">
        <v>352</v>
      </c>
      <c r="BX3" s="327"/>
      <c r="BY3" s="327"/>
      <c r="BZ3" s="328"/>
      <c r="CA3" s="304" t="s">
        <v>279</v>
      </c>
      <c r="CB3" s="302"/>
      <c r="CC3" s="302"/>
      <c r="CD3" s="302"/>
      <c r="CE3" s="302"/>
      <c r="CF3" s="302"/>
      <c r="CG3" s="302"/>
      <c r="CH3" s="302"/>
      <c r="CI3" s="302"/>
      <c r="CJ3" s="303"/>
      <c r="CK3" s="326" t="s">
        <v>352</v>
      </c>
      <c r="CL3" s="327"/>
      <c r="CM3" s="327"/>
      <c r="CN3" s="328"/>
      <c r="CO3" s="180" t="s">
        <v>47</v>
      </c>
    </row>
    <row r="4" spans="1:93" ht="20.25" customHeight="1" x14ac:dyDescent="0.2">
      <c r="A4" s="258"/>
      <c r="B4" s="259"/>
      <c r="C4" s="259"/>
      <c r="D4" s="259"/>
      <c r="E4" s="260"/>
      <c r="F4" s="258"/>
      <c r="G4" s="259"/>
      <c r="H4" s="267"/>
      <c r="I4" s="301" t="s">
        <v>48</v>
      </c>
      <c r="J4" s="302"/>
      <c r="K4" s="302"/>
      <c r="L4" s="305"/>
      <c r="M4" s="74" t="s">
        <v>138</v>
      </c>
      <c r="N4" s="74" t="s">
        <v>139</v>
      </c>
      <c r="O4" s="119" t="s">
        <v>169</v>
      </c>
      <c r="P4" s="74" t="s">
        <v>156</v>
      </c>
      <c r="Q4" s="74" t="s">
        <v>141</v>
      </c>
      <c r="R4" s="199" t="s">
        <v>49</v>
      </c>
      <c r="S4" s="227" t="s">
        <v>335</v>
      </c>
      <c r="T4" s="228" t="s">
        <v>336</v>
      </c>
      <c r="U4" s="228" t="s">
        <v>337</v>
      </c>
      <c r="V4" s="229" t="s">
        <v>338</v>
      </c>
      <c r="W4" s="301" t="s">
        <v>48</v>
      </c>
      <c r="X4" s="302"/>
      <c r="Y4" s="302"/>
      <c r="Z4" s="305"/>
      <c r="AA4" s="74" t="s">
        <v>138</v>
      </c>
      <c r="AB4" s="74" t="s">
        <v>139</v>
      </c>
      <c r="AC4" s="119" t="s">
        <v>169</v>
      </c>
      <c r="AD4" s="74" t="s">
        <v>156</v>
      </c>
      <c r="AE4" s="74" t="s">
        <v>141</v>
      </c>
      <c r="AF4" s="199" t="s">
        <v>49</v>
      </c>
      <c r="AG4" s="227" t="s">
        <v>335</v>
      </c>
      <c r="AH4" s="228" t="s">
        <v>336</v>
      </c>
      <c r="AI4" s="228" t="s">
        <v>337</v>
      </c>
      <c r="AJ4" s="229" t="s">
        <v>338</v>
      </c>
      <c r="AK4" s="301" t="s">
        <v>48</v>
      </c>
      <c r="AL4" s="302"/>
      <c r="AM4" s="302"/>
      <c r="AN4" s="305"/>
      <c r="AO4" s="74" t="s">
        <v>138</v>
      </c>
      <c r="AP4" s="74" t="s">
        <v>139</v>
      </c>
      <c r="AQ4" s="119" t="s">
        <v>169</v>
      </c>
      <c r="AR4" s="74" t="s">
        <v>156</v>
      </c>
      <c r="AS4" s="74" t="s">
        <v>141</v>
      </c>
      <c r="AT4" s="199" t="s">
        <v>49</v>
      </c>
      <c r="AU4" s="227" t="s">
        <v>335</v>
      </c>
      <c r="AV4" s="228" t="s">
        <v>336</v>
      </c>
      <c r="AW4" s="228" t="s">
        <v>337</v>
      </c>
      <c r="AX4" s="229" t="s">
        <v>338</v>
      </c>
      <c r="AY4" s="301" t="s">
        <v>48</v>
      </c>
      <c r="AZ4" s="302"/>
      <c r="BA4" s="302"/>
      <c r="BB4" s="305"/>
      <c r="BC4" s="74" t="s">
        <v>138</v>
      </c>
      <c r="BD4" s="74" t="s">
        <v>139</v>
      </c>
      <c r="BE4" s="119" t="s">
        <v>169</v>
      </c>
      <c r="BF4" s="74" t="s">
        <v>156</v>
      </c>
      <c r="BG4" s="74" t="s">
        <v>141</v>
      </c>
      <c r="BH4" s="199" t="s">
        <v>49</v>
      </c>
      <c r="BI4" s="227" t="s">
        <v>335</v>
      </c>
      <c r="BJ4" s="228" t="s">
        <v>336</v>
      </c>
      <c r="BK4" s="228" t="s">
        <v>337</v>
      </c>
      <c r="BL4" s="229" t="s">
        <v>338</v>
      </c>
      <c r="BM4" s="301" t="s">
        <v>48</v>
      </c>
      <c r="BN4" s="302"/>
      <c r="BO4" s="302"/>
      <c r="BP4" s="305"/>
      <c r="BQ4" s="74" t="s">
        <v>138</v>
      </c>
      <c r="BR4" s="74" t="s">
        <v>139</v>
      </c>
      <c r="BS4" s="119" t="s">
        <v>169</v>
      </c>
      <c r="BT4" s="74" t="s">
        <v>156</v>
      </c>
      <c r="BU4" s="74" t="s">
        <v>141</v>
      </c>
      <c r="BV4" s="199" t="s">
        <v>49</v>
      </c>
      <c r="BW4" s="227" t="s">
        <v>335</v>
      </c>
      <c r="BX4" s="228" t="s">
        <v>336</v>
      </c>
      <c r="BY4" s="228" t="s">
        <v>337</v>
      </c>
      <c r="BZ4" s="229" t="s">
        <v>338</v>
      </c>
      <c r="CA4" s="301" t="s">
        <v>48</v>
      </c>
      <c r="CB4" s="302"/>
      <c r="CC4" s="302"/>
      <c r="CD4" s="305"/>
      <c r="CE4" s="74" t="s">
        <v>138</v>
      </c>
      <c r="CF4" s="74" t="s">
        <v>139</v>
      </c>
      <c r="CG4" s="119" t="s">
        <v>169</v>
      </c>
      <c r="CH4" s="74" t="s">
        <v>156</v>
      </c>
      <c r="CI4" s="74" t="s">
        <v>141</v>
      </c>
      <c r="CJ4" s="199" t="s">
        <v>49</v>
      </c>
      <c r="CK4" s="227" t="s">
        <v>335</v>
      </c>
      <c r="CL4" s="228" t="s">
        <v>336</v>
      </c>
      <c r="CM4" s="228" t="s">
        <v>337</v>
      </c>
      <c r="CN4" s="229" t="s">
        <v>338</v>
      </c>
      <c r="CO4" s="250" t="s">
        <v>105</v>
      </c>
    </row>
    <row r="5" spans="1:93" ht="24" customHeight="1" x14ac:dyDescent="0.2">
      <c r="A5" s="261"/>
      <c r="B5" s="262"/>
      <c r="C5" s="262"/>
      <c r="D5" s="262"/>
      <c r="E5" s="263"/>
      <c r="F5" s="261"/>
      <c r="G5" s="262"/>
      <c r="H5" s="268"/>
      <c r="I5" s="200" t="s">
        <v>136</v>
      </c>
      <c r="J5" s="28" t="s">
        <v>56</v>
      </c>
      <c r="K5" s="29" t="s">
        <v>55</v>
      </c>
      <c r="L5" s="29" t="s">
        <v>57</v>
      </c>
      <c r="M5" s="90" t="s">
        <v>228</v>
      </c>
      <c r="N5" s="91" t="e">
        <f>#REF!+#REF!+#REF!+#REF!+#REF!+N7+#REF!+#REF!+#REF!+#REF!+#REF!+#REF!+#REF!+#REF!+#REF!+#REF!+#REF!+#REF!+#REF!+#REF!+#REF!+#REF!+#REF!+#REF!</f>
        <v>#REF!</v>
      </c>
      <c r="O5" s="91" t="e">
        <f>#REF!+#REF!+#REF!+#REF!+#REF!+O7+#REF!+#REF!+#REF!+#REF!+#REF!+#REF!+#REF!+#REF!+#REF!+#REF!+#REF!+#REF!+#REF!+#REF!+#REF!+#REF!+#REF!+#REF!</f>
        <v>#REF!</v>
      </c>
      <c r="P5" s="90" t="s">
        <v>238</v>
      </c>
      <c r="Q5" s="91" t="e">
        <f>#REF!+#REF!+#REF!+#REF!+#REF!+Q7+#REF!+#REF!+#REF!+#REF!+#REF!+#REF!+#REF!+#REF!+#REF!+#REF!+#REF!+#REF!+#REF!+#REF!+#REF!+#REF!+#REF!+#REF!</f>
        <v>#REF!</v>
      </c>
      <c r="R5" s="201" t="e">
        <f>#REF!+#REF!+#REF!+#REF!+#REF!+R7+#REF!+#REF!+#REF!+#REF!+#REF!+#REF!+#REF!+#REF!+#REF!+#REF!+#REF!+#REF!+#REF!+#REF!+#REF!+#REF!+#REF!+#REF!</f>
        <v>#REF!</v>
      </c>
      <c r="S5" s="320" t="s">
        <v>339</v>
      </c>
      <c r="T5" s="321"/>
      <c r="U5" s="321"/>
      <c r="V5" s="322"/>
      <c r="W5" s="200" t="s">
        <v>136</v>
      </c>
      <c r="X5" s="28" t="s">
        <v>56</v>
      </c>
      <c r="Y5" s="29" t="s">
        <v>55</v>
      </c>
      <c r="Z5" s="29" t="s">
        <v>57</v>
      </c>
      <c r="AA5" s="90" t="s">
        <v>239</v>
      </c>
      <c r="AB5" s="91" t="e">
        <f>#REF!+#REF!+#REF!+#REF!+#REF!+#REF!</f>
        <v>#REF!</v>
      </c>
      <c r="AC5" s="91" t="e">
        <f>#REF!+#REF!+#REF!+#REF!+#REF!+#REF!</f>
        <v>#REF!</v>
      </c>
      <c r="AD5" s="90" t="s">
        <v>240</v>
      </c>
      <c r="AE5" s="91" t="e">
        <f>#REF!+#REF!+#REF!+#REF!+#REF!+#REF!</f>
        <v>#REF!</v>
      </c>
      <c r="AF5" s="201" t="e">
        <f>#REF!+#REF!+#REF!+#REF!+#REF!+#REF!</f>
        <v>#REF!</v>
      </c>
      <c r="AG5" s="320" t="s">
        <v>339</v>
      </c>
      <c r="AH5" s="321"/>
      <c r="AI5" s="321"/>
      <c r="AJ5" s="322"/>
      <c r="AK5" s="200" t="s">
        <v>136</v>
      </c>
      <c r="AL5" s="28" t="s">
        <v>56</v>
      </c>
      <c r="AM5" s="29" t="s">
        <v>55</v>
      </c>
      <c r="AN5" s="29" t="s">
        <v>57</v>
      </c>
      <c r="AO5" s="90" t="s">
        <v>149</v>
      </c>
      <c r="AP5" s="91" t="e">
        <f>#REF!+#REF!+#REF!+#REF!+#REF!+#REF!</f>
        <v>#REF!</v>
      </c>
      <c r="AQ5" s="91" t="e">
        <f>#REF!+#REF!+#REF!+#REF!+#REF!+#REF!</f>
        <v>#REF!</v>
      </c>
      <c r="AR5" s="90" t="s">
        <v>150</v>
      </c>
      <c r="AS5" s="91" t="e">
        <f>#REF!+#REF!+#REF!+#REF!+#REF!+#REF!</f>
        <v>#REF!</v>
      </c>
      <c r="AT5" s="201" t="e">
        <f>#REF!+#REF!+#REF!+#REF!+#REF!+#REF!</f>
        <v>#REF!</v>
      </c>
      <c r="AU5" s="320" t="s">
        <v>339</v>
      </c>
      <c r="AV5" s="321"/>
      <c r="AW5" s="321"/>
      <c r="AX5" s="322"/>
      <c r="AY5" s="200" t="s">
        <v>136</v>
      </c>
      <c r="AZ5" s="28" t="s">
        <v>56</v>
      </c>
      <c r="BA5" s="29" t="s">
        <v>55</v>
      </c>
      <c r="BB5" s="29" t="s">
        <v>57</v>
      </c>
      <c r="BC5" s="90" t="s">
        <v>241</v>
      </c>
      <c r="BD5" s="91" t="e">
        <f>#REF!+#REF!+#REF!+#REF!+#REF!+#REF!</f>
        <v>#REF!</v>
      </c>
      <c r="BE5" s="91" t="e">
        <f>#REF!+#REF!+#REF!+#REF!+#REF!+#REF!</f>
        <v>#REF!</v>
      </c>
      <c r="BF5" s="90" t="s">
        <v>242</v>
      </c>
      <c r="BG5" s="91" t="e">
        <f>#REF!+#REF!+#REF!+#REF!+#REF!+#REF!</f>
        <v>#REF!</v>
      </c>
      <c r="BH5" s="201" t="e">
        <f>#REF!+#REF!+#REF!+#REF!+#REF!+#REF!</f>
        <v>#REF!</v>
      </c>
      <c r="BI5" s="320" t="s">
        <v>339</v>
      </c>
      <c r="BJ5" s="321"/>
      <c r="BK5" s="321"/>
      <c r="BL5" s="322"/>
      <c r="BM5" s="200" t="s">
        <v>136</v>
      </c>
      <c r="BN5" s="28" t="s">
        <v>56</v>
      </c>
      <c r="BO5" s="29" t="s">
        <v>55</v>
      </c>
      <c r="BP5" s="29" t="s">
        <v>57</v>
      </c>
      <c r="BQ5" s="90" t="s">
        <v>229</v>
      </c>
      <c r="BR5" s="91" t="e">
        <f>#REF!+#REF!+#REF!+#REF!+#REF!+#REF!</f>
        <v>#REF!</v>
      </c>
      <c r="BS5" s="91" t="e">
        <f>#REF!+#REF!+#REF!+#REF!+#REF!+#REF!</f>
        <v>#REF!</v>
      </c>
      <c r="BT5" s="90" t="s">
        <v>232</v>
      </c>
      <c r="BU5" s="91" t="e">
        <f>#REF!+#REF!+#REF!+#REF!+#REF!+#REF!</f>
        <v>#REF!</v>
      </c>
      <c r="BV5" s="201" t="e">
        <f>#REF!+#REF!+#REF!+#REF!+#REF!+#REF!</f>
        <v>#REF!</v>
      </c>
      <c r="BW5" s="320" t="s">
        <v>339</v>
      </c>
      <c r="BX5" s="321"/>
      <c r="BY5" s="321"/>
      <c r="BZ5" s="322"/>
      <c r="CA5" s="200" t="s">
        <v>136</v>
      </c>
      <c r="CB5" s="28" t="s">
        <v>56</v>
      </c>
      <c r="CC5" s="29" t="s">
        <v>55</v>
      </c>
      <c r="CD5" s="29" t="s">
        <v>57</v>
      </c>
      <c r="CE5" s="90" t="s">
        <v>230</v>
      </c>
      <c r="CF5" s="91" t="e">
        <f>#REF!+#REF!+#REF!+#REF!+#REF!+#REF!</f>
        <v>#REF!</v>
      </c>
      <c r="CG5" s="91" t="e">
        <f>#REF!+#REF!+#REF!+#REF!+#REF!+#REF!</f>
        <v>#REF!</v>
      </c>
      <c r="CH5" s="90" t="s">
        <v>231</v>
      </c>
      <c r="CI5" s="91" t="e">
        <f>#REF!+#REF!+#REF!+#REF!+#REF!+#REF!</f>
        <v>#REF!</v>
      </c>
      <c r="CJ5" s="201" t="e">
        <f>#REF!+#REF!+#REF!+#REF!+#REF!+#REF!</f>
        <v>#REF!</v>
      </c>
      <c r="CK5" s="320" t="s">
        <v>339</v>
      </c>
      <c r="CL5" s="321"/>
      <c r="CM5" s="321"/>
      <c r="CN5" s="322"/>
      <c r="CO5" s="318" t="s">
        <v>353</v>
      </c>
    </row>
    <row r="6" spans="1:93" ht="12.75" x14ac:dyDescent="0.2">
      <c r="A6" s="264"/>
      <c r="B6" s="265"/>
      <c r="C6" s="265"/>
      <c r="D6" s="265"/>
      <c r="E6" s="266"/>
      <c r="F6" s="264"/>
      <c r="G6" s="265"/>
      <c r="H6" s="269"/>
      <c r="I6" s="200"/>
      <c r="J6" s="29"/>
      <c r="K6" s="29"/>
      <c r="L6" s="29"/>
      <c r="M6" s="29"/>
      <c r="N6" s="29"/>
      <c r="O6" s="29"/>
      <c r="P6" s="29"/>
      <c r="Q6" s="29"/>
      <c r="R6" s="199"/>
      <c r="S6" s="323"/>
      <c r="T6" s="324"/>
      <c r="U6" s="324"/>
      <c r="V6" s="325"/>
      <c r="W6" s="200"/>
      <c r="X6" s="29"/>
      <c r="Y6" s="29"/>
      <c r="Z6" s="29"/>
      <c r="AA6" s="29"/>
      <c r="AB6" s="29"/>
      <c r="AC6" s="29"/>
      <c r="AD6" s="29"/>
      <c r="AE6" s="29"/>
      <c r="AF6" s="199"/>
      <c r="AG6" s="323"/>
      <c r="AH6" s="324"/>
      <c r="AI6" s="324"/>
      <c r="AJ6" s="325"/>
      <c r="AK6" s="200"/>
      <c r="AL6" s="29"/>
      <c r="AM6" s="29"/>
      <c r="AN6" s="29"/>
      <c r="AO6" s="29"/>
      <c r="AP6" s="29"/>
      <c r="AQ6" s="29"/>
      <c r="AR6" s="29"/>
      <c r="AS6" s="29"/>
      <c r="AT6" s="199"/>
      <c r="AU6" s="323"/>
      <c r="AV6" s="324"/>
      <c r="AW6" s="324"/>
      <c r="AX6" s="325"/>
      <c r="AY6" s="200"/>
      <c r="AZ6" s="29"/>
      <c r="BA6" s="29"/>
      <c r="BB6" s="29"/>
      <c r="BC6" s="29"/>
      <c r="BD6" s="29"/>
      <c r="BE6" s="29"/>
      <c r="BF6" s="29"/>
      <c r="BG6" s="29"/>
      <c r="BH6" s="199"/>
      <c r="BI6" s="323"/>
      <c r="BJ6" s="324"/>
      <c r="BK6" s="324"/>
      <c r="BL6" s="325"/>
      <c r="BM6" s="202"/>
      <c r="BN6" s="9"/>
      <c r="BO6" s="9"/>
      <c r="BP6" s="9"/>
      <c r="BQ6" s="9"/>
      <c r="BR6" s="9"/>
      <c r="BS6" s="9"/>
      <c r="BT6" s="9"/>
      <c r="BU6" s="9"/>
      <c r="BV6" s="199"/>
      <c r="BW6" s="323"/>
      <c r="BX6" s="324"/>
      <c r="BY6" s="324"/>
      <c r="BZ6" s="325"/>
      <c r="CA6" s="202"/>
      <c r="CB6" s="9"/>
      <c r="CC6" s="9"/>
      <c r="CD6" s="9"/>
      <c r="CE6" s="9"/>
      <c r="CF6" s="9"/>
      <c r="CG6" s="9"/>
      <c r="CH6" s="9"/>
      <c r="CI6" s="9"/>
      <c r="CJ6" s="199"/>
      <c r="CK6" s="323"/>
      <c r="CL6" s="324"/>
      <c r="CM6" s="324"/>
      <c r="CN6" s="325"/>
      <c r="CO6" s="319"/>
    </row>
    <row r="7" spans="1:93" ht="42" customHeight="1" x14ac:dyDescent="0.2">
      <c r="A7" s="1" t="s">
        <v>15</v>
      </c>
      <c r="B7" s="1"/>
      <c r="C7" s="2"/>
      <c r="D7" s="1">
        <v>1</v>
      </c>
      <c r="E7" s="2" t="s">
        <v>190</v>
      </c>
      <c r="F7" s="35" t="s">
        <v>104</v>
      </c>
      <c r="G7" s="2" t="s">
        <v>191</v>
      </c>
      <c r="H7" s="147"/>
      <c r="I7" s="172"/>
      <c r="J7" s="3"/>
      <c r="K7" s="3"/>
      <c r="L7" s="3"/>
      <c r="M7" s="35" t="s">
        <v>144</v>
      </c>
      <c r="N7" s="60">
        <f>N8+N11+N14+N17+N20</f>
        <v>0</v>
      </c>
      <c r="O7" s="60">
        <f>O8+O11+O14+O17+O20</f>
        <v>0</v>
      </c>
      <c r="P7" s="35" t="s">
        <v>145</v>
      </c>
      <c r="Q7" s="60">
        <f>Q8+Q11+Q14+Q17+Q20</f>
        <v>0</v>
      </c>
      <c r="R7" s="60">
        <f>R8+R11+R14+R17+R20</f>
        <v>0</v>
      </c>
      <c r="S7" s="230"/>
      <c r="T7" s="60"/>
      <c r="U7" s="60"/>
      <c r="V7" s="231"/>
      <c r="W7" s="172"/>
      <c r="X7" s="3"/>
      <c r="Y7" s="3"/>
      <c r="Z7" s="3"/>
      <c r="AA7" s="35" t="s">
        <v>144</v>
      </c>
      <c r="AB7" s="60">
        <f>AB8+AB11+AB14+AB17+AB20</f>
        <v>0</v>
      </c>
      <c r="AC7" s="60">
        <f>AC8+AC11+AC14+AC17+AC20</f>
        <v>0</v>
      </c>
      <c r="AD7" s="35" t="s">
        <v>145</v>
      </c>
      <c r="AE7" s="60">
        <f>AE8+AE11+AE14+AE17+AE20</f>
        <v>0</v>
      </c>
      <c r="AF7" s="60">
        <f>AF8+AF11+AF14+AF17+AF20</f>
        <v>0</v>
      </c>
      <c r="AG7" s="230"/>
      <c r="AH7" s="60"/>
      <c r="AI7" s="60"/>
      <c r="AJ7" s="231"/>
      <c r="AK7" s="172"/>
      <c r="AL7" s="3"/>
      <c r="AM7" s="3"/>
      <c r="AN7" s="3"/>
      <c r="AO7" s="35" t="s">
        <v>114</v>
      </c>
      <c r="AP7" s="60">
        <f>AP8+AP11+AP14+AP17+AP20</f>
        <v>0</v>
      </c>
      <c r="AQ7" s="60">
        <f>AQ8+AQ11+AQ14+AQ17+AQ20</f>
        <v>0</v>
      </c>
      <c r="AR7" s="35" t="s">
        <v>114</v>
      </c>
      <c r="AS7" s="60">
        <f>AS8+AS11+AS14+AS17+AS20</f>
        <v>0</v>
      </c>
      <c r="AT7" s="60">
        <f>AT8+AT11+AT14+AT17+AT20</f>
        <v>0</v>
      </c>
      <c r="AU7" s="230"/>
      <c r="AV7" s="60"/>
      <c r="AW7" s="60"/>
      <c r="AX7" s="231"/>
      <c r="AY7" s="172"/>
      <c r="AZ7" s="3"/>
      <c r="BA7" s="3"/>
      <c r="BB7" s="3"/>
      <c r="BC7" s="35" t="s">
        <v>114</v>
      </c>
      <c r="BD7" s="60">
        <f>BD8+BD11+BD14+BD17+BD20</f>
        <v>0</v>
      </c>
      <c r="BE7" s="60">
        <f>BE8+BE11+BE14+BE17+BE20</f>
        <v>0</v>
      </c>
      <c r="BF7" s="35" t="s">
        <v>114</v>
      </c>
      <c r="BG7" s="60">
        <f>BG8+BG11+BG14+BG17+BG20</f>
        <v>0</v>
      </c>
      <c r="BH7" s="60">
        <f>BH8+BH11+BH14+BH17+BH20</f>
        <v>0</v>
      </c>
      <c r="BI7" s="230"/>
      <c r="BJ7" s="60"/>
      <c r="BK7" s="60"/>
      <c r="BL7" s="231"/>
      <c r="BM7" s="172"/>
      <c r="BN7" s="3"/>
      <c r="BO7" s="3"/>
      <c r="BP7" s="3"/>
      <c r="BQ7" s="35" t="s">
        <v>114</v>
      </c>
      <c r="BR7" s="60">
        <f>BR8+BR11+BR14+BR17+BR20</f>
        <v>0</v>
      </c>
      <c r="BS7" s="60">
        <f>BS8+BS11+BS14+BS17+BS20</f>
        <v>0</v>
      </c>
      <c r="BT7" s="35" t="s">
        <v>114</v>
      </c>
      <c r="BU7" s="60">
        <f>BU8+BU11+BU14+BU17+BU20</f>
        <v>0</v>
      </c>
      <c r="BV7" s="60">
        <f>BV8+BV11+BV14+BV17+BV20</f>
        <v>0</v>
      </c>
      <c r="BW7" s="230"/>
      <c r="BX7" s="60"/>
      <c r="BY7" s="60"/>
      <c r="BZ7" s="231"/>
      <c r="CA7" s="172"/>
      <c r="CB7" s="3"/>
      <c r="CC7" s="3"/>
      <c r="CD7" s="3"/>
      <c r="CE7" s="35" t="s">
        <v>114</v>
      </c>
      <c r="CF7" s="60">
        <f>CF8+CF11+CF14+CF17+CF20</f>
        <v>0</v>
      </c>
      <c r="CG7" s="60">
        <f>CG8+CG11+CG14+CG17+CG20</f>
        <v>0</v>
      </c>
      <c r="CH7" s="35" t="s">
        <v>114</v>
      </c>
      <c r="CI7" s="60">
        <f>CI8+CI11+CI14+CI17+CI20</f>
        <v>0</v>
      </c>
      <c r="CJ7" s="60">
        <f>CJ8+CJ11+CJ14+CJ17+CJ20</f>
        <v>0</v>
      </c>
      <c r="CK7" s="230"/>
      <c r="CL7" s="60"/>
      <c r="CM7" s="60"/>
      <c r="CN7" s="231"/>
      <c r="CO7" s="192"/>
    </row>
    <row r="8" spans="1:93" ht="15" x14ac:dyDescent="0.2">
      <c r="A8" s="54" t="s">
        <v>15</v>
      </c>
      <c r="B8" s="54"/>
      <c r="C8" s="55"/>
      <c r="D8" s="96"/>
      <c r="E8" s="122" t="s">
        <v>201</v>
      </c>
      <c r="F8" s="129" t="s">
        <v>104</v>
      </c>
      <c r="G8" s="129" t="s">
        <v>191</v>
      </c>
      <c r="H8" s="148"/>
      <c r="I8" s="173"/>
      <c r="J8" s="56"/>
      <c r="K8" s="56"/>
      <c r="L8" s="56"/>
      <c r="M8" s="59" t="s">
        <v>113</v>
      </c>
      <c r="N8" s="58">
        <f>SUM(N9:N10)</f>
        <v>0</v>
      </c>
      <c r="O8" s="58">
        <f>SUM(O9:O10)</f>
        <v>0</v>
      </c>
      <c r="P8" s="59" t="s">
        <v>113</v>
      </c>
      <c r="Q8" s="58">
        <f>SUM(Q9:Q10)</f>
        <v>0</v>
      </c>
      <c r="R8" s="169">
        <f>SUM(R9:R10)</f>
        <v>0</v>
      </c>
      <c r="S8" s="232"/>
      <c r="T8" s="233"/>
      <c r="U8" s="233"/>
      <c r="V8" s="234"/>
      <c r="W8" s="173"/>
      <c r="X8" s="56"/>
      <c r="Y8" s="56"/>
      <c r="Z8" s="56"/>
      <c r="AA8" s="59" t="s">
        <v>113</v>
      </c>
      <c r="AB8" s="58">
        <f>SUM(AB9:AB10)</f>
        <v>0</v>
      </c>
      <c r="AC8" s="58">
        <f>SUM(AC9:AC10)</f>
        <v>0</v>
      </c>
      <c r="AD8" s="59" t="s">
        <v>113</v>
      </c>
      <c r="AE8" s="58">
        <f>SUM(AE9:AE10)</f>
        <v>0</v>
      </c>
      <c r="AF8" s="169">
        <f>SUM(AF9:AF10)</f>
        <v>0</v>
      </c>
      <c r="AG8" s="232"/>
      <c r="AH8" s="233"/>
      <c r="AI8" s="233"/>
      <c r="AJ8" s="234"/>
      <c r="AK8" s="173"/>
      <c r="AL8" s="56"/>
      <c r="AM8" s="56"/>
      <c r="AN8" s="56"/>
      <c r="AO8" s="59" t="s">
        <v>113</v>
      </c>
      <c r="AP8" s="58">
        <f>SUM(AP9:AP10)</f>
        <v>0</v>
      </c>
      <c r="AQ8" s="58">
        <f>SUM(AQ9:AQ10)</f>
        <v>0</v>
      </c>
      <c r="AR8" s="59" t="s">
        <v>113</v>
      </c>
      <c r="AS8" s="58">
        <f>SUM(AS9:AS10)</f>
        <v>0</v>
      </c>
      <c r="AT8" s="169">
        <f>SUM(AT9:AT10)</f>
        <v>0</v>
      </c>
      <c r="AU8" s="232"/>
      <c r="AV8" s="233"/>
      <c r="AW8" s="233"/>
      <c r="AX8" s="234"/>
      <c r="AY8" s="173"/>
      <c r="AZ8" s="56"/>
      <c r="BA8" s="56"/>
      <c r="BB8" s="56"/>
      <c r="BC8" s="59" t="s">
        <v>113</v>
      </c>
      <c r="BD8" s="58">
        <f>SUM(BD9:BD10)</f>
        <v>0</v>
      </c>
      <c r="BE8" s="58">
        <f>SUM(BE9:BE10)</f>
        <v>0</v>
      </c>
      <c r="BF8" s="59" t="s">
        <v>113</v>
      </c>
      <c r="BG8" s="58">
        <f>SUM(BG9:BG10)</f>
        <v>0</v>
      </c>
      <c r="BH8" s="169">
        <f>SUM(BH9:BH10)</f>
        <v>0</v>
      </c>
      <c r="BI8" s="232"/>
      <c r="BJ8" s="233"/>
      <c r="BK8" s="233"/>
      <c r="BL8" s="234"/>
      <c r="BM8" s="173"/>
      <c r="BN8" s="56"/>
      <c r="BO8" s="56"/>
      <c r="BP8" s="56"/>
      <c r="BQ8" s="59" t="s">
        <v>113</v>
      </c>
      <c r="BR8" s="58">
        <f>SUM(BR9:BR10)</f>
        <v>0</v>
      </c>
      <c r="BS8" s="58">
        <f>SUM(BS9:BS10)</f>
        <v>0</v>
      </c>
      <c r="BT8" s="59" t="s">
        <v>113</v>
      </c>
      <c r="BU8" s="58">
        <f>SUM(BU9:BU10)</f>
        <v>0</v>
      </c>
      <c r="BV8" s="169">
        <f>SUM(BV9:BV10)</f>
        <v>0</v>
      </c>
      <c r="BW8" s="232"/>
      <c r="BX8" s="233"/>
      <c r="BY8" s="233"/>
      <c r="BZ8" s="234"/>
      <c r="CA8" s="173"/>
      <c r="CB8" s="56"/>
      <c r="CC8" s="56"/>
      <c r="CD8" s="56"/>
      <c r="CE8" s="59" t="s">
        <v>113</v>
      </c>
      <c r="CF8" s="58">
        <f>SUM(CF9:CF10)</f>
        <v>0</v>
      </c>
      <c r="CG8" s="58">
        <f>SUM(CG9:CG10)</f>
        <v>0</v>
      </c>
      <c r="CH8" s="59" t="s">
        <v>113</v>
      </c>
      <c r="CI8" s="58">
        <f>SUM(CI9:CI10)</f>
        <v>0</v>
      </c>
      <c r="CJ8" s="169">
        <f>SUM(CJ9:CJ10)</f>
        <v>0</v>
      </c>
      <c r="CK8" s="232"/>
      <c r="CL8" s="233"/>
      <c r="CM8" s="233"/>
      <c r="CN8" s="234"/>
      <c r="CO8" s="193"/>
    </row>
    <row r="9" spans="1:93" ht="15" x14ac:dyDescent="0.2">
      <c r="A9" s="4" t="s">
        <v>15</v>
      </c>
      <c r="B9" s="131"/>
      <c r="C9" s="5"/>
      <c r="D9" s="97"/>
      <c r="E9" s="75" t="s">
        <v>219</v>
      </c>
      <c r="F9" s="93" t="s">
        <v>104</v>
      </c>
      <c r="G9" s="5" t="s">
        <v>191</v>
      </c>
      <c r="H9" s="149"/>
      <c r="I9" s="174"/>
      <c r="J9" s="6"/>
      <c r="K9" s="6"/>
      <c r="L9" s="6"/>
      <c r="M9" s="6"/>
      <c r="N9" s="6"/>
      <c r="O9" s="6"/>
      <c r="P9" s="6"/>
      <c r="Q9" s="6"/>
      <c r="R9" s="170"/>
      <c r="S9" s="235"/>
      <c r="T9" s="50"/>
      <c r="U9" s="8"/>
      <c r="V9" s="236"/>
      <c r="W9" s="174"/>
      <c r="X9" s="6"/>
      <c r="Y9" s="6"/>
      <c r="Z9" s="6"/>
      <c r="AA9" s="6"/>
      <c r="AB9" s="6"/>
      <c r="AC9" s="6"/>
      <c r="AD9" s="6"/>
      <c r="AE9" s="6"/>
      <c r="AF9" s="170"/>
      <c r="AG9" s="235"/>
      <c r="AH9" s="50"/>
      <c r="AI9" s="8"/>
      <c r="AJ9" s="236"/>
      <c r="AK9" s="174"/>
      <c r="AL9" s="6"/>
      <c r="AM9" s="6"/>
      <c r="AN9" s="6"/>
      <c r="AO9" s="6"/>
      <c r="AP9" s="6"/>
      <c r="AQ9" s="6"/>
      <c r="AR9" s="6"/>
      <c r="AS9" s="6"/>
      <c r="AT9" s="170"/>
      <c r="AU9" s="235"/>
      <c r="AV9" s="50"/>
      <c r="AW9" s="8"/>
      <c r="AX9" s="236"/>
      <c r="AY9" s="174"/>
      <c r="AZ9" s="6"/>
      <c r="BA9" s="6"/>
      <c r="BB9" s="6"/>
      <c r="BC9" s="6"/>
      <c r="BD9" s="6"/>
      <c r="BE9" s="6"/>
      <c r="BF9" s="6"/>
      <c r="BG9" s="6"/>
      <c r="BH9" s="170"/>
      <c r="BI9" s="235"/>
      <c r="BJ9" s="50"/>
      <c r="BK9" s="8"/>
      <c r="BL9" s="236"/>
      <c r="BM9" s="174"/>
      <c r="BN9" s="6"/>
      <c r="BO9" s="6"/>
      <c r="BP9" s="6"/>
      <c r="BQ9" s="6"/>
      <c r="BR9" s="6"/>
      <c r="BS9" s="6"/>
      <c r="BT9" s="6"/>
      <c r="BU9" s="6"/>
      <c r="BV9" s="170"/>
      <c r="BW9" s="235"/>
      <c r="BX9" s="50"/>
      <c r="BY9" s="8"/>
      <c r="BZ9" s="236"/>
      <c r="CA9" s="174"/>
      <c r="CB9" s="6"/>
      <c r="CC9" s="6"/>
      <c r="CD9" s="6"/>
      <c r="CE9" s="6"/>
      <c r="CF9" s="6"/>
      <c r="CG9" s="6"/>
      <c r="CH9" s="6"/>
      <c r="CI9" s="6"/>
      <c r="CJ9" s="170"/>
      <c r="CK9" s="235"/>
      <c r="CL9" s="50"/>
      <c r="CM9" s="8"/>
      <c r="CN9" s="236"/>
      <c r="CO9" s="194"/>
    </row>
    <row r="10" spans="1:93" ht="15" x14ac:dyDescent="0.2">
      <c r="A10" s="4" t="s">
        <v>15</v>
      </c>
      <c r="B10" s="131"/>
      <c r="C10" s="5"/>
      <c r="D10" s="97"/>
      <c r="E10" s="75" t="s">
        <v>219</v>
      </c>
      <c r="F10" s="93" t="s">
        <v>104</v>
      </c>
      <c r="G10" s="5" t="s">
        <v>191</v>
      </c>
      <c r="H10" s="149"/>
      <c r="I10" s="174"/>
      <c r="J10" s="6"/>
      <c r="K10" s="6"/>
      <c r="L10" s="6"/>
      <c r="M10" s="6"/>
      <c r="N10" s="6"/>
      <c r="O10" s="6"/>
      <c r="P10" s="6"/>
      <c r="Q10" s="6"/>
      <c r="R10" s="170"/>
      <c r="S10" s="235"/>
      <c r="T10" s="50"/>
      <c r="U10" s="8"/>
      <c r="V10" s="236"/>
      <c r="W10" s="174"/>
      <c r="X10" s="6"/>
      <c r="Y10" s="6"/>
      <c r="Z10" s="6"/>
      <c r="AA10" s="6"/>
      <c r="AB10" s="6"/>
      <c r="AC10" s="6"/>
      <c r="AD10" s="6"/>
      <c r="AE10" s="6"/>
      <c r="AF10" s="170"/>
      <c r="AG10" s="235"/>
      <c r="AH10" s="50"/>
      <c r="AI10" s="8"/>
      <c r="AJ10" s="236"/>
      <c r="AK10" s="174"/>
      <c r="AL10" s="6"/>
      <c r="AM10" s="6"/>
      <c r="AN10" s="6"/>
      <c r="AO10" s="6"/>
      <c r="AP10" s="6"/>
      <c r="AQ10" s="6"/>
      <c r="AR10" s="6"/>
      <c r="AS10" s="6"/>
      <c r="AT10" s="170"/>
      <c r="AU10" s="235"/>
      <c r="AV10" s="50"/>
      <c r="AW10" s="8"/>
      <c r="AX10" s="236"/>
      <c r="AY10" s="174"/>
      <c r="AZ10" s="6"/>
      <c r="BA10" s="6"/>
      <c r="BB10" s="6"/>
      <c r="BC10" s="6"/>
      <c r="BD10" s="6"/>
      <c r="BE10" s="6"/>
      <c r="BF10" s="6"/>
      <c r="BG10" s="6"/>
      <c r="BH10" s="170"/>
      <c r="BI10" s="235"/>
      <c r="BJ10" s="50"/>
      <c r="BK10" s="8"/>
      <c r="BL10" s="236"/>
      <c r="BM10" s="174"/>
      <c r="BN10" s="6"/>
      <c r="BO10" s="6"/>
      <c r="BP10" s="6"/>
      <c r="BQ10" s="6"/>
      <c r="BR10" s="6"/>
      <c r="BS10" s="6"/>
      <c r="BT10" s="6"/>
      <c r="BU10" s="6"/>
      <c r="BV10" s="170"/>
      <c r="BW10" s="235"/>
      <c r="BX10" s="50"/>
      <c r="BY10" s="8"/>
      <c r="BZ10" s="236"/>
      <c r="CA10" s="174"/>
      <c r="CB10" s="6"/>
      <c r="CC10" s="6"/>
      <c r="CD10" s="6"/>
      <c r="CE10" s="6"/>
      <c r="CF10" s="6"/>
      <c r="CG10" s="6"/>
      <c r="CH10" s="6"/>
      <c r="CI10" s="6"/>
      <c r="CJ10" s="170"/>
      <c r="CK10" s="235"/>
      <c r="CL10" s="50"/>
      <c r="CM10" s="8"/>
      <c r="CN10" s="236"/>
      <c r="CO10" s="194"/>
    </row>
    <row r="11" spans="1:93" ht="15" x14ac:dyDescent="0.2">
      <c r="A11" s="54" t="s">
        <v>15</v>
      </c>
      <c r="B11" s="54"/>
      <c r="C11" s="55"/>
      <c r="D11" s="96"/>
      <c r="E11" s="122" t="s">
        <v>202</v>
      </c>
      <c r="F11" s="129" t="s">
        <v>104</v>
      </c>
      <c r="G11" s="129" t="s">
        <v>191</v>
      </c>
      <c r="H11" s="148"/>
      <c r="I11" s="173"/>
      <c r="J11" s="56"/>
      <c r="K11" s="56"/>
      <c r="L11" s="56"/>
      <c r="M11" s="59" t="s">
        <v>113</v>
      </c>
      <c r="N11" s="58">
        <f>SUM(N12:N13)</f>
        <v>0</v>
      </c>
      <c r="O11" s="58">
        <f>SUM(O12:O13)</f>
        <v>0</v>
      </c>
      <c r="P11" s="59" t="s">
        <v>113</v>
      </c>
      <c r="Q11" s="58">
        <f>SUM(Q12:Q13)</f>
        <v>0</v>
      </c>
      <c r="R11" s="169">
        <f>SUM(R12:R13)</f>
        <v>0</v>
      </c>
      <c r="S11" s="232"/>
      <c r="T11" s="233"/>
      <c r="U11" s="233"/>
      <c r="V11" s="234"/>
      <c r="W11" s="173"/>
      <c r="X11" s="56"/>
      <c r="Y11" s="56"/>
      <c r="Z11" s="56"/>
      <c r="AA11" s="59" t="s">
        <v>113</v>
      </c>
      <c r="AB11" s="58">
        <f>SUM(AB12:AB13)</f>
        <v>0</v>
      </c>
      <c r="AC11" s="58">
        <f>SUM(AC12:AC13)</f>
        <v>0</v>
      </c>
      <c r="AD11" s="59" t="s">
        <v>113</v>
      </c>
      <c r="AE11" s="58">
        <f>SUM(AE12:AE13)</f>
        <v>0</v>
      </c>
      <c r="AF11" s="169">
        <f>SUM(AF12:AF13)</f>
        <v>0</v>
      </c>
      <c r="AG11" s="232"/>
      <c r="AH11" s="233"/>
      <c r="AI11" s="233"/>
      <c r="AJ11" s="234"/>
      <c r="AK11" s="173"/>
      <c r="AL11" s="56"/>
      <c r="AM11" s="56"/>
      <c r="AN11" s="56"/>
      <c r="AO11" s="59" t="s">
        <v>113</v>
      </c>
      <c r="AP11" s="58">
        <f>SUM(AP12:AP13)</f>
        <v>0</v>
      </c>
      <c r="AQ11" s="58">
        <f>SUM(AQ12:AQ13)</f>
        <v>0</v>
      </c>
      <c r="AR11" s="59" t="s">
        <v>113</v>
      </c>
      <c r="AS11" s="58">
        <f>SUM(AS12:AS13)</f>
        <v>0</v>
      </c>
      <c r="AT11" s="169">
        <f>SUM(AT12:AT13)</f>
        <v>0</v>
      </c>
      <c r="AU11" s="232"/>
      <c r="AV11" s="233"/>
      <c r="AW11" s="233"/>
      <c r="AX11" s="234"/>
      <c r="AY11" s="173"/>
      <c r="AZ11" s="56"/>
      <c r="BA11" s="56"/>
      <c r="BB11" s="56"/>
      <c r="BC11" s="59" t="s">
        <v>113</v>
      </c>
      <c r="BD11" s="58">
        <f>SUM(BD12:BD13)</f>
        <v>0</v>
      </c>
      <c r="BE11" s="58">
        <f>SUM(BE12:BE13)</f>
        <v>0</v>
      </c>
      <c r="BF11" s="59" t="s">
        <v>113</v>
      </c>
      <c r="BG11" s="58">
        <f>SUM(BG12:BG13)</f>
        <v>0</v>
      </c>
      <c r="BH11" s="169">
        <f>SUM(BH12:BH13)</f>
        <v>0</v>
      </c>
      <c r="BI11" s="232"/>
      <c r="BJ11" s="233"/>
      <c r="BK11" s="233"/>
      <c r="BL11" s="234"/>
      <c r="BM11" s="173"/>
      <c r="BN11" s="56"/>
      <c r="BO11" s="56"/>
      <c r="BP11" s="56"/>
      <c r="BQ11" s="59" t="s">
        <v>113</v>
      </c>
      <c r="BR11" s="58">
        <f>SUM(BR12:BR13)</f>
        <v>0</v>
      </c>
      <c r="BS11" s="58">
        <f>SUM(BS12:BS13)</f>
        <v>0</v>
      </c>
      <c r="BT11" s="59" t="s">
        <v>113</v>
      </c>
      <c r="BU11" s="58">
        <f>SUM(BU12:BU13)</f>
        <v>0</v>
      </c>
      <c r="BV11" s="169">
        <f>SUM(BV12:BV13)</f>
        <v>0</v>
      </c>
      <c r="BW11" s="232"/>
      <c r="BX11" s="233"/>
      <c r="BY11" s="233"/>
      <c r="BZ11" s="234"/>
      <c r="CA11" s="173"/>
      <c r="CB11" s="56"/>
      <c r="CC11" s="56"/>
      <c r="CD11" s="56"/>
      <c r="CE11" s="59" t="s">
        <v>113</v>
      </c>
      <c r="CF11" s="58">
        <f>SUM(CF12:CF13)</f>
        <v>0</v>
      </c>
      <c r="CG11" s="58">
        <f>SUM(CG12:CG13)</f>
        <v>0</v>
      </c>
      <c r="CH11" s="59" t="s">
        <v>113</v>
      </c>
      <c r="CI11" s="58">
        <f>SUM(CI12:CI13)</f>
        <v>0</v>
      </c>
      <c r="CJ11" s="169">
        <f>SUM(CJ12:CJ13)</f>
        <v>0</v>
      </c>
      <c r="CK11" s="232"/>
      <c r="CL11" s="233"/>
      <c r="CM11" s="233"/>
      <c r="CN11" s="234"/>
      <c r="CO11" s="203"/>
    </row>
    <row r="12" spans="1:93" ht="15" x14ac:dyDescent="0.2">
      <c r="A12" s="4" t="s">
        <v>15</v>
      </c>
      <c r="B12" s="131"/>
      <c r="C12" s="5"/>
      <c r="D12" s="97"/>
      <c r="E12" s="75" t="s">
        <v>219</v>
      </c>
      <c r="F12" s="93" t="s">
        <v>104</v>
      </c>
      <c r="G12" s="5" t="s">
        <v>191</v>
      </c>
      <c r="H12" s="149"/>
      <c r="I12" s="174"/>
      <c r="J12" s="6"/>
      <c r="K12" s="6"/>
      <c r="L12" s="6"/>
      <c r="M12" s="6"/>
      <c r="N12" s="6"/>
      <c r="O12" s="6"/>
      <c r="P12" s="6"/>
      <c r="Q12" s="6"/>
      <c r="R12" s="170"/>
      <c r="S12" s="235"/>
      <c r="T12" s="50"/>
      <c r="U12" s="8"/>
      <c r="V12" s="236"/>
      <c r="W12" s="174"/>
      <c r="X12" s="6"/>
      <c r="Y12" s="6"/>
      <c r="Z12" s="6"/>
      <c r="AA12" s="6"/>
      <c r="AB12" s="6"/>
      <c r="AC12" s="6"/>
      <c r="AD12" s="6"/>
      <c r="AE12" s="6"/>
      <c r="AF12" s="170"/>
      <c r="AG12" s="235"/>
      <c r="AH12" s="50"/>
      <c r="AI12" s="8"/>
      <c r="AJ12" s="236"/>
      <c r="AK12" s="174"/>
      <c r="AL12" s="6"/>
      <c r="AM12" s="6"/>
      <c r="AN12" s="6"/>
      <c r="AO12" s="6"/>
      <c r="AP12" s="6"/>
      <c r="AQ12" s="6"/>
      <c r="AR12" s="6"/>
      <c r="AS12" s="6"/>
      <c r="AT12" s="170"/>
      <c r="AU12" s="235"/>
      <c r="AV12" s="50"/>
      <c r="AW12" s="8"/>
      <c r="AX12" s="236"/>
      <c r="AY12" s="174"/>
      <c r="AZ12" s="6"/>
      <c r="BA12" s="6"/>
      <c r="BB12" s="6"/>
      <c r="BC12" s="6"/>
      <c r="BD12" s="6"/>
      <c r="BE12" s="6"/>
      <c r="BF12" s="6"/>
      <c r="BG12" s="6"/>
      <c r="BH12" s="170"/>
      <c r="BI12" s="235"/>
      <c r="BJ12" s="50"/>
      <c r="BK12" s="8"/>
      <c r="BL12" s="236"/>
      <c r="BM12" s="174"/>
      <c r="BN12" s="6"/>
      <c r="BO12" s="6"/>
      <c r="BP12" s="6"/>
      <c r="BQ12" s="6"/>
      <c r="BR12" s="6"/>
      <c r="BS12" s="6"/>
      <c r="BT12" s="6"/>
      <c r="BU12" s="6"/>
      <c r="BV12" s="170"/>
      <c r="BW12" s="235"/>
      <c r="BX12" s="50"/>
      <c r="BY12" s="8"/>
      <c r="BZ12" s="236"/>
      <c r="CA12" s="174"/>
      <c r="CB12" s="6"/>
      <c r="CC12" s="6"/>
      <c r="CD12" s="6"/>
      <c r="CE12" s="6"/>
      <c r="CF12" s="6"/>
      <c r="CG12" s="6"/>
      <c r="CH12" s="6"/>
      <c r="CI12" s="6"/>
      <c r="CJ12" s="170"/>
      <c r="CK12" s="235"/>
      <c r="CL12" s="50"/>
      <c r="CM12" s="8"/>
      <c r="CN12" s="236"/>
      <c r="CO12" s="194"/>
    </row>
    <row r="13" spans="1:93" ht="15" x14ac:dyDescent="0.2">
      <c r="A13" s="4" t="s">
        <v>15</v>
      </c>
      <c r="B13" s="131"/>
      <c r="C13" s="5"/>
      <c r="D13" s="97"/>
      <c r="E13" s="75" t="s">
        <v>219</v>
      </c>
      <c r="F13" s="93" t="s">
        <v>104</v>
      </c>
      <c r="G13" s="5" t="s">
        <v>191</v>
      </c>
      <c r="H13" s="149"/>
      <c r="I13" s="174"/>
      <c r="J13" s="6"/>
      <c r="K13" s="6"/>
      <c r="L13" s="6"/>
      <c r="M13" s="6"/>
      <c r="N13" s="6"/>
      <c r="O13" s="6"/>
      <c r="P13" s="6"/>
      <c r="Q13" s="6"/>
      <c r="R13" s="170"/>
      <c r="S13" s="235"/>
      <c r="T13" s="50"/>
      <c r="U13" s="8"/>
      <c r="V13" s="236"/>
      <c r="W13" s="174"/>
      <c r="X13" s="6"/>
      <c r="Y13" s="6"/>
      <c r="Z13" s="6"/>
      <c r="AA13" s="6"/>
      <c r="AB13" s="6"/>
      <c r="AC13" s="6"/>
      <c r="AD13" s="6"/>
      <c r="AE13" s="6"/>
      <c r="AF13" s="170"/>
      <c r="AG13" s="235"/>
      <c r="AH13" s="50"/>
      <c r="AI13" s="8"/>
      <c r="AJ13" s="236"/>
      <c r="AK13" s="174"/>
      <c r="AL13" s="6"/>
      <c r="AM13" s="6"/>
      <c r="AN13" s="6"/>
      <c r="AO13" s="6"/>
      <c r="AP13" s="6"/>
      <c r="AQ13" s="6"/>
      <c r="AR13" s="6"/>
      <c r="AS13" s="6"/>
      <c r="AT13" s="170"/>
      <c r="AU13" s="235"/>
      <c r="AV13" s="50"/>
      <c r="AW13" s="8"/>
      <c r="AX13" s="236"/>
      <c r="AY13" s="174"/>
      <c r="AZ13" s="6"/>
      <c r="BA13" s="6"/>
      <c r="BB13" s="6"/>
      <c r="BC13" s="6"/>
      <c r="BD13" s="6"/>
      <c r="BE13" s="6"/>
      <c r="BF13" s="6"/>
      <c r="BG13" s="6"/>
      <c r="BH13" s="170"/>
      <c r="BI13" s="235"/>
      <c r="BJ13" s="50"/>
      <c r="BK13" s="8"/>
      <c r="BL13" s="236"/>
      <c r="BM13" s="174"/>
      <c r="BN13" s="6"/>
      <c r="BO13" s="6"/>
      <c r="BP13" s="6"/>
      <c r="BQ13" s="6"/>
      <c r="BR13" s="6"/>
      <c r="BS13" s="6"/>
      <c r="BT13" s="6"/>
      <c r="BU13" s="6"/>
      <c r="BV13" s="170"/>
      <c r="BW13" s="235"/>
      <c r="BX13" s="50"/>
      <c r="BY13" s="8"/>
      <c r="BZ13" s="236"/>
      <c r="CA13" s="174"/>
      <c r="CB13" s="6"/>
      <c r="CC13" s="6"/>
      <c r="CD13" s="6"/>
      <c r="CE13" s="6"/>
      <c r="CF13" s="6"/>
      <c r="CG13" s="6"/>
      <c r="CH13" s="6"/>
      <c r="CI13" s="6"/>
      <c r="CJ13" s="170"/>
      <c r="CK13" s="235"/>
      <c r="CL13" s="50"/>
      <c r="CM13" s="8"/>
      <c r="CN13" s="236"/>
      <c r="CO13" s="194"/>
    </row>
    <row r="14" spans="1:93" ht="15" x14ac:dyDescent="0.2">
      <c r="A14" s="54" t="s">
        <v>15</v>
      </c>
      <c r="B14" s="54"/>
      <c r="C14" s="55"/>
      <c r="D14" s="96"/>
      <c r="E14" s="122" t="s">
        <v>280</v>
      </c>
      <c r="F14" s="129" t="s">
        <v>104</v>
      </c>
      <c r="G14" s="129" t="s">
        <v>191</v>
      </c>
      <c r="H14" s="148"/>
      <c r="I14" s="173"/>
      <c r="J14" s="56"/>
      <c r="K14" s="56"/>
      <c r="L14" s="56"/>
      <c r="M14" s="59" t="s">
        <v>113</v>
      </c>
      <c r="N14" s="58">
        <f>SUM(N15:N16)</f>
        <v>0</v>
      </c>
      <c r="O14" s="58">
        <f>SUM(O15:O16)</f>
        <v>0</v>
      </c>
      <c r="P14" s="59" t="s">
        <v>113</v>
      </c>
      <c r="Q14" s="58">
        <f>SUM(Q15:Q16)</f>
        <v>0</v>
      </c>
      <c r="R14" s="169">
        <f>SUM(R15:R16)</f>
        <v>0</v>
      </c>
      <c r="S14" s="232"/>
      <c r="T14" s="233"/>
      <c r="U14" s="233"/>
      <c r="V14" s="234"/>
      <c r="W14" s="173"/>
      <c r="X14" s="56"/>
      <c r="Y14" s="56"/>
      <c r="Z14" s="56"/>
      <c r="AA14" s="59" t="s">
        <v>113</v>
      </c>
      <c r="AB14" s="58">
        <f>SUM(AB15:AB16)</f>
        <v>0</v>
      </c>
      <c r="AC14" s="58">
        <f>SUM(AC15:AC16)</f>
        <v>0</v>
      </c>
      <c r="AD14" s="59" t="s">
        <v>113</v>
      </c>
      <c r="AE14" s="58">
        <f>SUM(AE15:AE16)</f>
        <v>0</v>
      </c>
      <c r="AF14" s="169">
        <f>SUM(AF15:AF16)</f>
        <v>0</v>
      </c>
      <c r="AG14" s="232"/>
      <c r="AH14" s="233"/>
      <c r="AI14" s="233"/>
      <c r="AJ14" s="234"/>
      <c r="AK14" s="173"/>
      <c r="AL14" s="56"/>
      <c r="AM14" s="56"/>
      <c r="AN14" s="56"/>
      <c r="AO14" s="59" t="s">
        <v>113</v>
      </c>
      <c r="AP14" s="58">
        <f>SUM(AP15:AP16)</f>
        <v>0</v>
      </c>
      <c r="AQ14" s="58">
        <f>SUM(AQ15:AQ16)</f>
        <v>0</v>
      </c>
      <c r="AR14" s="59" t="s">
        <v>113</v>
      </c>
      <c r="AS14" s="58">
        <f>SUM(AS15:AS16)</f>
        <v>0</v>
      </c>
      <c r="AT14" s="169">
        <f>SUM(AT15:AT16)</f>
        <v>0</v>
      </c>
      <c r="AU14" s="232"/>
      <c r="AV14" s="233"/>
      <c r="AW14" s="233"/>
      <c r="AX14" s="234"/>
      <c r="AY14" s="173"/>
      <c r="AZ14" s="56"/>
      <c r="BA14" s="56"/>
      <c r="BB14" s="56"/>
      <c r="BC14" s="59" t="s">
        <v>113</v>
      </c>
      <c r="BD14" s="58">
        <f>SUM(BD15:BD16)</f>
        <v>0</v>
      </c>
      <c r="BE14" s="58">
        <f>SUM(BE15:BE16)</f>
        <v>0</v>
      </c>
      <c r="BF14" s="59" t="s">
        <v>113</v>
      </c>
      <c r="BG14" s="58">
        <f>SUM(BG15:BG16)</f>
        <v>0</v>
      </c>
      <c r="BH14" s="169">
        <f>SUM(BH15:BH16)</f>
        <v>0</v>
      </c>
      <c r="BI14" s="232"/>
      <c r="BJ14" s="233"/>
      <c r="BK14" s="233"/>
      <c r="BL14" s="234"/>
      <c r="BM14" s="173"/>
      <c r="BN14" s="56"/>
      <c r="BO14" s="56"/>
      <c r="BP14" s="56"/>
      <c r="BQ14" s="59" t="s">
        <v>113</v>
      </c>
      <c r="BR14" s="58">
        <f>SUM(BR15:BR16)</f>
        <v>0</v>
      </c>
      <c r="BS14" s="58">
        <f>SUM(BS15:BS16)</f>
        <v>0</v>
      </c>
      <c r="BT14" s="59" t="s">
        <v>113</v>
      </c>
      <c r="BU14" s="58">
        <f>SUM(BU15:BU16)</f>
        <v>0</v>
      </c>
      <c r="BV14" s="169">
        <f>SUM(BV15:BV16)</f>
        <v>0</v>
      </c>
      <c r="BW14" s="232"/>
      <c r="BX14" s="233"/>
      <c r="BY14" s="233"/>
      <c r="BZ14" s="234"/>
      <c r="CA14" s="173"/>
      <c r="CB14" s="56"/>
      <c r="CC14" s="56"/>
      <c r="CD14" s="56"/>
      <c r="CE14" s="59" t="s">
        <v>113</v>
      </c>
      <c r="CF14" s="58">
        <f>SUM(CF15:CF16)</f>
        <v>0</v>
      </c>
      <c r="CG14" s="58">
        <f>SUM(CG15:CG16)</f>
        <v>0</v>
      </c>
      <c r="CH14" s="59" t="s">
        <v>113</v>
      </c>
      <c r="CI14" s="58">
        <f>SUM(CI15:CI16)</f>
        <v>0</v>
      </c>
      <c r="CJ14" s="169">
        <f>SUM(CJ15:CJ16)</f>
        <v>0</v>
      </c>
      <c r="CK14" s="232"/>
      <c r="CL14" s="233"/>
      <c r="CM14" s="233"/>
      <c r="CN14" s="234"/>
      <c r="CO14" s="203"/>
    </row>
    <row r="15" spans="1:93" ht="15" x14ac:dyDescent="0.2">
      <c r="A15" s="4" t="s">
        <v>15</v>
      </c>
      <c r="B15" s="131"/>
      <c r="C15" s="5"/>
      <c r="D15" s="97"/>
      <c r="E15" s="75" t="s">
        <v>219</v>
      </c>
      <c r="F15" s="93" t="s">
        <v>104</v>
      </c>
      <c r="G15" s="5" t="s">
        <v>191</v>
      </c>
      <c r="H15" s="149"/>
      <c r="I15" s="174"/>
      <c r="J15" s="6"/>
      <c r="K15" s="6"/>
      <c r="L15" s="6"/>
      <c r="M15" s="6"/>
      <c r="N15" s="6"/>
      <c r="O15" s="6"/>
      <c r="P15" s="6"/>
      <c r="Q15" s="6"/>
      <c r="R15" s="170"/>
      <c r="S15" s="235"/>
      <c r="T15" s="50"/>
      <c r="U15" s="8"/>
      <c r="V15" s="236"/>
      <c r="W15" s="174"/>
      <c r="X15" s="6"/>
      <c r="Y15" s="6"/>
      <c r="Z15" s="6"/>
      <c r="AA15" s="6"/>
      <c r="AB15" s="6"/>
      <c r="AC15" s="6"/>
      <c r="AD15" s="6"/>
      <c r="AE15" s="6"/>
      <c r="AF15" s="170"/>
      <c r="AG15" s="235"/>
      <c r="AH15" s="50"/>
      <c r="AI15" s="8"/>
      <c r="AJ15" s="236"/>
      <c r="AK15" s="174"/>
      <c r="AL15" s="6"/>
      <c r="AM15" s="6"/>
      <c r="AN15" s="6"/>
      <c r="AO15" s="6"/>
      <c r="AP15" s="6"/>
      <c r="AQ15" s="6"/>
      <c r="AR15" s="6"/>
      <c r="AS15" s="6"/>
      <c r="AT15" s="170"/>
      <c r="AU15" s="235"/>
      <c r="AV15" s="50"/>
      <c r="AW15" s="8"/>
      <c r="AX15" s="236"/>
      <c r="AY15" s="174"/>
      <c r="AZ15" s="6"/>
      <c r="BA15" s="6"/>
      <c r="BB15" s="6"/>
      <c r="BC15" s="6"/>
      <c r="BD15" s="6"/>
      <c r="BE15" s="6"/>
      <c r="BF15" s="6"/>
      <c r="BG15" s="6"/>
      <c r="BH15" s="170"/>
      <c r="BI15" s="235"/>
      <c r="BJ15" s="50"/>
      <c r="BK15" s="8"/>
      <c r="BL15" s="236"/>
      <c r="BM15" s="174"/>
      <c r="BN15" s="6"/>
      <c r="BO15" s="6"/>
      <c r="BP15" s="6"/>
      <c r="BQ15" s="6"/>
      <c r="BR15" s="6"/>
      <c r="BS15" s="6"/>
      <c r="BT15" s="6"/>
      <c r="BU15" s="6"/>
      <c r="BV15" s="170"/>
      <c r="BW15" s="235"/>
      <c r="BX15" s="50"/>
      <c r="BY15" s="8"/>
      <c r="BZ15" s="236"/>
      <c r="CA15" s="174"/>
      <c r="CB15" s="6"/>
      <c r="CC15" s="6"/>
      <c r="CD15" s="6"/>
      <c r="CE15" s="6"/>
      <c r="CF15" s="6"/>
      <c r="CG15" s="6"/>
      <c r="CH15" s="6"/>
      <c r="CI15" s="6"/>
      <c r="CJ15" s="170"/>
      <c r="CK15" s="235"/>
      <c r="CL15" s="50"/>
      <c r="CM15" s="8"/>
      <c r="CN15" s="236"/>
      <c r="CO15" s="194"/>
    </row>
    <row r="16" spans="1:93" ht="15" x14ac:dyDescent="0.2">
      <c r="A16" s="4" t="s">
        <v>15</v>
      </c>
      <c r="B16" s="131"/>
      <c r="C16" s="5"/>
      <c r="D16" s="97"/>
      <c r="E16" s="75" t="s">
        <v>219</v>
      </c>
      <c r="F16" s="93" t="s">
        <v>104</v>
      </c>
      <c r="G16" s="5" t="s">
        <v>191</v>
      </c>
      <c r="H16" s="149"/>
      <c r="I16" s="174"/>
      <c r="J16" s="6"/>
      <c r="K16" s="6"/>
      <c r="L16" s="6"/>
      <c r="M16" s="6"/>
      <c r="N16" s="6"/>
      <c r="O16" s="6"/>
      <c r="P16" s="6"/>
      <c r="Q16" s="6"/>
      <c r="R16" s="170"/>
      <c r="S16" s="235"/>
      <c r="T16" s="50"/>
      <c r="U16" s="8"/>
      <c r="V16" s="236"/>
      <c r="W16" s="174"/>
      <c r="X16" s="6"/>
      <c r="Y16" s="6"/>
      <c r="Z16" s="6"/>
      <c r="AA16" s="6"/>
      <c r="AB16" s="6"/>
      <c r="AC16" s="6"/>
      <c r="AD16" s="6"/>
      <c r="AE16" s="6"/>
      <c r="AF16" s="170"/>
      <c r="AG16" s="235"/>
      <c r="AH16" s="50"/>
      <c r="AI16" s="8"/>
      <c r="AJ16" s="236"/>
      <c r="AK16" s="174"/>
      <c r="AL16" s="6"/>
      <c r="AM16" s="6"/>
      <c r="AN16" s="6"/>
      <c r="AO16" s="6"/>
      <c r="AP16" s="6"/>
      <c r="AQ16" s="6"/>
      <c r="AR16" s="6"/>
      <c r="AS16" s="6"/>
      <c r="AT16" s="170"/>
      <c r="AU16" s="235"/>
      <c r="AV16" s="50"/>
      <c r="AW16" s="8"/>
      <c r="AX16" s="236"/>
      <c r="AY16" s="174"/>
      <c r="AZ16" s="6"/>
      <c r="BA16" s="6"/>
      <c r="BB16" s="6"/>
      <c r="BC16" s="6"/>
      <c r="BD16" s="6"/>
      <c r="BE16" s="6"/>
      <c r="BF16" s="6"/>
      <c r="BG16" s="6"/>
      <c r="BH16" s="170"/>
      <c r="BI16" s="235"/>
      <c r="BJ16" s="50"/>
      <c r="BK16" s="8"/>
      <c r="BL16" s="236"/>
      <c r="BM16" s="174"/>
      <c r="BN16" s="6"/>
      <c r="BO16" s="6"/>
      <c r="BP16" s="6"/>
      <c r="BQ16" s="6"/>
      <c r="BR16" s="6"/>
      <c r="BS16" s="6"/>
      <c r="BT16" s="6"/>
      <c r="BU16" s="6"/>
      <c r="BV16" s="170"/>
      <c r="BW16" s="235"/>
      <c r="BX16" s="50"/>
      <c r="BY16" s="8"/>
      <c r="BZ16" s="236"/>
      <c r="CA16" s="174"/>
      <c r="CB16" s="6"/>
      <c r="CC16" s="6"/>
      <c r="CD16" s="6"/>
      <c r="CE16" s="6"/>
      <c r="CF16" s="6"/>
      <c r="CG16" s="6"/>
      <c r="CH16" s="6"/>
      <c r="CI16" s="6"/>
      <c r="CJ16" s="170"/>
      <c r="CK16" s="235"/>
      <c r="CL16" s="50"/>
      <c r="CM16" s="8"/>
      <c r="CN16" s="236"/>
      <c r="CO16" s="194"/>
    </row>
    <row r="17" spans="1:93" ht="15" x14ac:dyDescent="0.2">
      <c r="A17" s="54" t="s">
        <v>15</v>
      </c>
      <c r="B17" s="54"/>
      <c r="C17" s="55"/>
      <c r="D17" s="96"/>
      <c r="E17" s="122" t="s">
        <v>281</v>
      </c>
      <c r="F17" s="129" t="s">
        <v>104</v>
      </c>
      <c r="G17" s="129" t="s">
        <v>191</v>
      </c>
      <c r="H17" s="148"/>
      <c r="I17" s="173"/>
      <c r="J17" s="56"/>
      <c r="K17" s="56"/>
      <c r="L17" s="56"/>
      <c r="M17" s="59" t="s">
        <v>113</v>
      </c>
      <c r="N17" s="58">
        <f>SUM(N18:N19)</f>
        <v>0</v>
      </c>
      <c r="O17" s="58">
        <f>SUM(O18:O19)</f>
        <v>0</v>
      </c>
      <c r="P17" s="59" t="s">
        <v>113</v>
      </c>
      <c r="Q17" s="58">
        <f>SUM(Q18:Q19)</f>
        <v>0</v>
      </c>
      <c r="R17" s="169">
        <f>SUM(R18:R19)</f>
        <v>0</v>
      </c>
      <c r="S17" s="232"/>
      <c r="T17" s="233"/>
      <c r="U17" s="233"/>
      <c r="V17" s="234"/>
      <c r="W17" s="173"/>
      <c r="X17" s="56"/>
      <c r="Y17" s="56"/>
      <c r="Z17" s="56"/>
      <c r="AA17" s="59" t="s">
        <v>113</v>
      </c>
      <c r="AB17" s="58">
        <f>SUM(AB18:AB19)</f>
        <v>0</v>
      </c>
      <c r="AC17" s="58">
        <f>SUM(AC18:AC19)</f>
        <v>0</v>
      </c>
      <c r="AD17" s="59" t="s">
        <v>113</v>
      </c>
      <c r="AE17" s="58">
        <f>SUM(AE18:AE19)</f>
        <v>0</v>
      </c>
      <c r="AF17" s="169">
        <f>SUM(AF18:AF19)</f>
        <v>0</v>
      </c>
      <c r="AG17" s="232"/>
      <c r="AH17" s="233"/>
      <c r="AI17" s="233"/>
      <c r="AJ17" s="234"/>
      <c r="AK17" s="173"/>
      <c r="AL17" s="56"/>
      <c r="AM17" s="56"/>
      <c r="AN17" s="56"/>
      <c r="AO17" s="59" t="s">
        <v>113</v>
      </c>
      <c r="AP17" s="58">
        <f>SUM(AP18:AP19)</f>
        <v>0</v>
      </c>
      <c r="AQ17" s="58">
        <f>SUM(AQ18:AQ19)</f>
        <v>0</v>
      </c>
      <c r="AR17" s="59" t="s">
        <v>113</v>
      </c>
      <c r="AS17" s="58">
        <f>SUM(AS18:AS19)</f>
        <v>0</v>
      </c>
      <c r="AT17" s="169">
        <f>SUM(AT18:AT19)</f>
        <v>0</v>
      </c>
      <c r="AU17" s="232"/>
      <c r="AV17" s="233"/>
      <c r="AW17" s="233"/>
      <c r="AX17" s="234"/>
      <c r="AY17" s="173"/>
      <c r="AZ17" s="56"/>
      <c r="BA17" s="56"/>
      <c r="BB17" s="56"/>
      <c r="BC17" s="59" t="s">
        <v>113</v>
      </c>
      <c r="BD17" s="58">
        <f>SUM(BD18:BD19)</f>
        <v>0</v>
      </c>
      <c r="BE17" s="58">
        <f>SUM(BE18:BE19)</f>
        <v>0</v>
      </c>
      <c r="BF17" s="59" t="s">
        <v>113</v>
      </c>
      <c r="BG17" s="58">
        <f>SUM(BG18:BG19)</f>
        <v>0</v>
      </c>
      <c r="BH17" s="169">
        <f>SUM(BH18:BH19)</f>
        <v>0</v>
      </c>
      <c r="BI17" s="232"/>
      <c r="BJ17" s="233"/>
      <c r="BK17" s="233"/>
      <c r="BL17" s="234"/>
      <c r="BM17" s="173"/>
      <c r="BN17" s="56"/>
      <c r="BO17" s="56"/>
      <c r="BP17" s="56"/>
      <c r="BQ17" s="59" t="s">
        <v>113</v>
      </c>
      <c r="BR17" s="58">
        <f>SUM(BR18:BR19)</f>
        <v>0</v>
      </c>
      <c r="BS17" s="58">
        <f>SUM(BS18:BS19)</f>
        <v>0</v>
      </c>
      <c r="BT17" s="59" t="s">
        <v>113</v>
      </c>
      <c r="BU17" s="58">
        <f>SUM(BU18:BU19)</f>
        <v>0</v>
      </c>
      <c r="BV17" s="169">
        <f>SUM(BV18:BV19)</f>
        <v>0</v>
      </c>
      <c r="BW17" s="232"/>
      <c r="BX17" s="233"/>
      <c r="BY17" s="233"/>
      <c r="BZ17" s="234"/>
      <c r="CA17" s="173"/>
      <c r="CB17" s="56"/>
      <c r="CC17" s="56"/>
      <c r="CD17" s="56"/>
      <c r="CE17" s="59" t="s">
        <v>113</v>
      </c>
      <c r="CF17" s="58">
        <f>SUM(CF18:CF19)</f>
        <v>0</v>
      </c>
      <c r="CG17" s="58">
        <f>SUM(CG18:CG19)</f>
        <v>0</v>
      </c>
      <c r="CH17" s="59" t="s">
        <v>113</v>
      </c>
      <c r="CI17" s="58">
        <f>SUM(CI18:CI19)</f>
        <v>0</v>
      </c>
      <c r="CJ17" s="169">
        <f>SUM(CJ18:CJ19)</f>
        <v>0</v>
      </c>
      <c r="CK17" s="232"/>
      <c r="CL17" s="233"/>
      <c r="CM17" s="233"/>
      <c r="CN17" s="234"/>
      <c r="CO17" s="203"/>
    </row>
    <row r="18" spans="1:93" ht="15" x14ac:dyDescent="0.2">
      <c r="A18" s="4" t="s">
        <v>15</v>
      </c>
      <c r="B18" s="131"/>
      <c r="C18" s="5"/>
      <c r="D18" s="97"/>
      <c r="E18" s="75" t="s">
        <v>219</v>
      </c>
      <c r="F18" s="93" t="s">
        <v>104</v>
      </c>
      <c r="G18" s="5" t="s">
        <v>191</v>
      </c>
      <c r="H18" s="149"/>
      <c r="I18" s="174"/>
      <c r="J18" s="6"/>
      <c r="K18" s="6"/>
      <c r="L18" s="6"/>
      <c r="M18" s="6"/>
      <c r="N18" s="6"/>
      <c r="O18" s="6"/>
      <c r="P18" s="6"/>
      <c r="Q18" s="6"/>
      <c r="R18" s="170"/>
      <c r="S18" s="235"/>
      <c r="T18" s="50"/>
      <c r="U18" s="8"/>
      <c r="V18" s="236"/>
      <c r="W18" s="174"/>
      <c r="X18" s="6"/>
      <c r="Y18" s="6"/>
      <c r="Z18" s="6"/>
      <c r="AA18" s="6"/>
      <c r="AB18" s="6"/>
      <c r="AC18" s="6"/>
      <c r="AD18" s="6"/>
      <c r="AE18" s="6"/>
      <c r="AF18" s="170"/>
      <c r="AG18" s="235"/>
      <c r="AH18" s="50"/>
      <c r="AI18" s="8"/>
      <c r="AJ18" s="236"/>
      <c r="AK18" s="174"/>
      <c r="AL18" s="6"/>
      <c r="AM18" s="6"/>
      <c r="AN18" s="6"/>
      <c r="AO18" s="6"/>
      <c r="AP18" s="6"/>
      <c r="AQ18" s="6"/>
      <c r="AR18" s="6"/>
      <c r="AS18" s="6"/>
      <c r="AT18" s="170"/>
      <c r="AU18" s="235"/>
      <c r="AV18" s="50"/>
      <c r="AW18" s="8"/>
      <c r="AX18" s="236"/>
      <c r="AY18" s="174"/>
      <c r="AZ18" s="6"/>
      <c r="BA18" s="6"/>
      <c r="BB18" s="6"/>
      <c r="BC18" s="6"/>
      <c r="BD18" s="6"/>
      <c r="BE18" s="6"/>
      <c r="BF18" s="6"/>
      <c r="BG18" s="6"/>
      <c r="BH18" s="170"/>
      <c r="BI18" s="235"/>
      <c r="BJ18" s="50"/>
      <c r="BK18" s="8"/>
      <c r="BL18" s="236"/>
      <c r="BM18" s="174"/>
      <c r="BN18" s="6"/>
      <c r="BO18" s="6"/>
      <c r="BP18" s="6"/>
      <c r="BQ18" s="6"/>
      <c r="BR18" s="6"/>
      <c r="BS18" s="6"/>
      <c r="BT18" s="6"/>
      <c r="BU18" s="6"/>
      <c r="BV18" s="170"/>
      <c r="BW18" s="235"/>
      <c r="BX18" s="50"/>
      <c r="BY18" s="8"/>
      <c r="BZ18" s="236"/>
      <c r="CA18" s="174"/>
      <c r="CB18" s="6"/>
      <c r="CC18" s="6"/>
      <c r="CD18" s="6"/>
      <c r="CE18" s="6"/>
      <c r="CF18" s="6"/>
      <c r="CG18" s="6"/>
      <c r="CH18" s="6"/>
      <c r="CI18" s="6"/>
      <c r="CJ18" s="170"/>
      <c r="CK18" s="235"/>
      <c r="CL18" s="50"/>
      <c r="CM18" s="8"/>
      <c r="CN18" s="236"/>
      <c r="CO18" s="194"/>
    </row>
    <row r="19" spans="1:93" ht="15" x14ac:dyDescent="0.2">
      <c r="A19" s="4" t="s">
        <v>15</v>
      </c>
      <c r="B19" s="131"/>
      <c r="C19" s="5"/>
      <c r="D19" s="97"/>
      <c r="E19" s="75" t="s">
        <v>219</v>
      </c>
      <c r="F19" s="93" t="s">
        <v>104</v>
      </c>
      <c r="G19" s="5" t="s">
        <v>191</v>
      </c>
      <c r="H19" s="149"/>
      <c r="I19" s="174"/>
      <c r="J19" s="6"/>
      <c r="K19" s="6"/>
      <c r="L19" s="6"/>
      <c r="M19" s="6"/>
      <c r="N19" s="6"/>
      <c r="O19" s="6"/>
      <c r="P19" s="6"/>
      <c r="Q19" s="6"/>
      <c r="R19" s="170"/>
      <c r="S19" s="235"/>
      <c r="T19" s="50"/>
      <c r="U19" s="8"/>
      <c r="V19" s="236"/>
      <c r="W19" s="174"/>
      <c r="X19" s="6"/>
      <c r="Y19" s="6"/>
      <c r="Z19" s="6"/>
      <c r="AA19" s="6"/>
      <c r="AB19" s="6"/>
      <c r="AC19" s="6"/>
      <c r="AD19" s="6"/>
      <c r="AE19" s="6"/>
      <c r="AF19" s="170"/>
      <c r="AG19" s="235"/>
      <c r="AH19" s="50"/>
      <c r="AI19" s="8"/>
      <c r="AJ19" s="236"/>
      <c r="AK19" s="174"/>
      <c r="AL19" s="6"/>
      <c r="AM19" s="6"/>
      <c r="AN19" s="6"/>
      <c r="AO19" s="6"/>
      <c r="AP19" s="6"/>
      <c r="AQ19" s="6"/>
      <c r="AR19" s="6"/>
      <c r="AS19" s="6"/>
      <c r="AT19" s="170"/>
      <c r="AU19" s="235"/>
      <c r="AV19" s="50"/>
      <c r="AW19" s="8"/>
      <c r="AX19" s="236"/>
      <c r="AY19" s="174"/>
      <c r="AZ19" s="6"/>
      <c r="BA19" s="6"/>
      <c r="BB19" s="6"/>
      <c r="BC19" s="6"/>
      <c r="BD19" s="6"/>
      <c r="BE19" s="6"/>
      <c r="BF19" s="6"/>
      <c r="BG19" s="6"/>
      <c r="BH19" s="170"/>
      <c r="BI19" s="235"/>
      <c r="BJ19" s="50"/>
      <c r="BK19" s="8"/>
      <c r="BL19" s="236"/>
      <c r="BM19" s="174"/>
      <c r="BN19" s="6"/>
      <c r="BO19" s="6"/>
      <c r="BP19" s="6"/>
      <c r="BQ19" s="6"/>
      <c r="BR19" s="6"/>
      <c r="BS19" s="6"/>
      <c r="BT19" s="6"/>
      <c r="BU19" s="6"/>
      <c r="BV19" s="170"/>
      <c r="BW19" s="235"/>
      <c r="BX19" s="50"/>
      <c r="BY19" s="8"/>
      <c r="BZ19" s="236"/>
      <c r="CA19" s="174"/>
      <c r="CB19" s="6"/>
      <c r="CC19" s="6"/>
      <c r="CD19" s="6"/>
      <c r="CE19" s="6"/>
      <c r="CF19" s="6"/>
      <c r="CG19" s="6"/>
      <c r="CH19" s="6"/>
      <c r="CI19" s="6"/>
      <c r="CJ19" s="170"/>
      <c r="CK19" s="235"/>
      <c r="CL19" s="50"/>
      <c r="CM19" s="8"/>
      <c r="CN19" s="236"/>
      <c r="CO19" s="194"/>
    </row>
    <row r="20" spans="1:93" ht="15" x14ac:dyDescent="0.2">
      <c r="A20" s="54" t="s">
        <v>15</v>
      </c>
      <c r="B20" s="54"/>
      <c r="C20" s="55"/>
      <c r="D20" s="96"/>
      <c r="E20" s="122" t="s">
        <v>203</v>
      </c>
      <c r="F20" s="129" t="s">
        <v>104</v>
      </c>
      <c r="G20" s="129" t="s">
        <v>191</v>
      </c>
      <c r="H20" s="148"/>
      <c r="I20" s="173"/>
      <c r="J20" s="56"/>
      <c r="K20" s="56"/>
      <c r="L20" s="56"/>
      <c r="M20" s="59" t="s">
        <v>113</v>
      </c>
      <c r="N20" s="58">
        <f>SUM(N21:N22)</f>
        <v>0</v>
      </c>
      <c r="O20" s="58">
        <f>SUM(O21:O22)</f>
        <v>0</v>
      </c>
      <c r="P20" s="59" t="s">
        <v>113</v>
      </c>
      <c r="Q20" s="58">
        <f>SUM(Q21:Q22)</f>
        <v>0</v>
      </c>
      <c r="R20" s="169">
        <f>SUM(R21:R22)</f>
        <v>0</v>
      </c>
      <c r="S20" s="232"/>
      <c r="T20" s="233"/>
      <c r="U20" s="233"/>
      <c r="V20" s="234"/>
      <c r="W20" s="173"/>
      <c r="X20" s="56"/>
      <c r="Y20" s="56"/>
      <c r="Z20" s="56"/>
      <c r="AA20" s="59" t="s">
        <v>113</v>
      </c>
      <c r="AB20" s="58">
        <f>SUM(AB21:AB22)</f>
        <v>0</v>
      </c>
      <c r="AC20" s="58">
        <f>SUM(AC21:AC22)</f>
        <v>0</v>
      </c>
      <c r="AD20" s="59" t="s">
        <v>113</v>
      </c>
      <c r="AE20" s="58">
        <f>SUM(AE21:AE22)</f>
        <v>0</v>
      </c>
      <c r="AF20" s="169">
        <f>SUM(AF21:AF22)</f>
        <v>0</v>
      </c>
      <c r="AG20" s="232"/>
      <c r="AH20" s="233"/>
      <c r="AI20" s="233"/>
      <c r="AJ20" s="234"/>
      <c r="AK20" s="173"/>
      <c r="AL20" s="56"/>
      <c r="AM20" s="56"/>
      <c r="AN20" s="56"/>
      <c r="AO20" s="59" t="s">
        <v>113</v>
      </c>
      <c r="AP20" s="58">
        <f>SUM(AP21:AP22)</f>
        <v>0</v>
      </c>
      <c r="AQ20" s="58">
        <f>SUM(AQ21:AQ22)</f>
        <v>0</v>
      </c>
      <c r="AR20" s="59" t="s">
        <v>113</v>
      </c>
      <c r="AS20" s="58">
        <f>SUM(AS21:AS22)</f>
        <v>0</v>
      </c>
      <c r="AT20" s="169">
        <f>SUM(AT21:AT22)</f>
        <v>0</v>
      </c>
      <c r="AU20" s="232"/>
      <c r="AV20" s="233"/>
      <c r="AW20" s="233"/>
      <c r="AX20" s="234"/>
      <c r="AY20" s="173"/>
      <c r="AZ20" s="56"/>
      <c r="BA20" s="56"/>
      <c r="BB20" s="56"/>
      <c r="BC20" s="59" t="s">
        <v>113</v>
      </c>
      <c r="BD20" s="58">
        <f>SUM(BD21:BD22)</f>
        <v>0</v>
      </c>
      <c r="BE20" s="58">
        <f>SUM(BE21:BE22)</f>
        <v>0</v>
      </c>
      <c r="BF20" s="59" t="s">
        <v>113</v>
      </c>
      <c r="BG20" s="58">
        <f>SUM(BG21:BG22)</f>
        <v>0</v>
      </c>
      <c r="BH20" s="169">
        <f>SUM(BH21:BH22)</f>
        <v>0</v>
      </c>
      <c r="BI20" s="232"/>
      <c r="BJ20" s="233"/>
      <c r="BK20" s="233"/>
      <c r="BL20" s="234"/>
      <c r="BM20" s="173"/>
      <c r="BN20" s="56"/>
      <c r="BO20" s="56"/>
      <c r="BP20" s="56"/>
      <c r="BQ20" s="59" t="s">
        <v>113</v>
      </c>
      <c r="BR20" s="58">
        <f>SUM(BR21:BR22)</f>
        <v>0</v>
      </c>
      <c r="BS20" s="58">
        <f>SUM(BS21:BS22)</f>
        <v>0</v>
      </c>
      <c r="BT20" s="59" t="s">
        <v>113</v>
      </c>
      <c r="BU20" s="58">
        <f>SUM(BU21:BU22)</f>
        <v>0</v>
      </c>
      <c r="BV20" s="169">
        <f>SUM(BV21:BV22)</f>
        <v>0</v>
      </c>
      <c r="BW20" s="232"/>
      <c r="BX20" s="233"/>
      <c r="BY20" s="233"/>
      <c r="BZ20" s="234"/>
      <c r="CA20" s="173"/>
      <c r="CB20" s="56"/>
      <c r="CC20" s="56"/>
      <c r="CD20" s="56"/>
      <c r="CE20" s="59" t="s">
        <v>113</v>
      </c>
      <c r="CF20" s="58">
        <f>SUM(CF21:CF22)</f>
        <v>0</v>
      </c>
      <c r="CG20" s="58">
        <f>SUM(CG21:CG22)</f>
        <v>0</v>
      </c>
      <c r="CH20" s="59" t="s">
        <v>113</v>
      </c>
      <c r="CI20" s="58">
        <f>SUM(CI21:CI22)</f>
        <v>0</v>
      </c>
      <c r="CJ20" s="169">
        <f>SUM(CJ21:CJ22)</f>
        <v>0</v>
      </c>
      <c r="CK20" s="232"/>
      <c r="CL20" s="233"/>
      <c r="CM20" s="233"/>
      <c r="CN20" s="234"/>
      <c r="CO20" s="203"/>
    </row>
    <row r="21" spans="1:93" ht="15" x14ac:dyDescent="0.2">
      <c r="A21" s="4" t="s">
        <v>15</v>
      </c>
      <c r="B21" s="131"/>
      <c r="C21" s="5"/>
      <c r="D21" s="97"/>
      <c r="E21" s="75" t="s">
        <v>219</v>
      </c>
      <c r="F21" s="93" t="s">
        <v>104</v>
      </c>
      <c r="G21" s="5" t="s">
        <v>191</v>
      </c>
      <c r="H21" s="149"/>
      <c r="I21" s="174"/>
      <c r="J21" s="6"/>
      <c r="K21" s="6"/>
      <c r="L21" s="6"/>
      <c r="M21" s="6"/>
      <c r="N21" s="6"/>
      <c r="O21" s="6"/>
      <c r="P21" s="6"/>
      <c r="Q21" s="6"/>
      <c r="R21" s="170"/>
      <c r="S21" s="235"/>
      <c r="T21" s="50"/>
      <c r="U21" s="8"/>
      <c r="V21" s="236"/>
      <c r="W21" s="174"/>
      <c r="X21" s="6"/>
      <c r="Y21" s="6"/>
      <c r="Z21" s="6"/>
      <c r="AA21" s="6"/>
      <c r="AB21" s="6"/>
      <c r="AC21" s="6"/>
      <c r="AD21" s="6"/>
      <c r="AE21" s="6"/>
      <c r="AF21" s="170"/>
      <c r="AG21" s="235"/>
      <c r="AH21" s="50"/>
      <c r="AI21" s="8"/>
      <c r="AJ21" s="236"/>
      <c r="AK21" s="174"/>
      <c r="AL21" s="6"/>
      <c r="AM21" s="6"/>
      <c r="AN21" s="6"/>
      <c r="AO21" s="6"/>
      <c r="AP21" s="6"/>
      <c r="AQ21" s="6"/>
      <c r="AR21" s="6"/>
      <c r="AS21" s="6"/>
      <c r="AT21" s="170"/>
      <c r="AU21" s="235"/>
      <c r="AV21" s="50"/>
      <c r="AW21" s="8"/>
      <c r="AX21" s="236"/>
      <c r="AY21" s="174"/>
      <c r="AZ21" s="6"/>
      <c r="BA21" s="6"/>
      <c r="BB21" s="6"/>
      <c r="BC21" s="6"/>
      <c r="BD21" s="6"/>
      <c r="BE21" s="6"/>
      <c r="BF21" s="6"/>
      <c r="BG21" s="6"/>
      <c r="BH21" s="170"/>
      <c r="BI21" s="235"/>
      <c r="BJ21" s="50"/>
      <c r="BK21" s="8"/>
      <c r="BL21" s="236"/>
      <c r="BM21" s="174"/>
      <c r="BN21" s="6"/>
      <c r="BO21" s="6"/>
      <c r="BP21" s="6"/>
      <c r="BQ21" s="6"/>
      <c r="BR21" s="6"/>
      <c r="BS21" s="6"/>
      <c r="BT21" s="6"/>
      <c r="BU21" s="6"/>
      <c r="BV21" s="170"/>
      <c r="BW21" s="235"/>
      <c r="BX21" s="50"/>
      <c r="BY21" s="8"/>
      <c r="BZ21" s="236"/>
      <c r="CA21" s="174"/>
      <c r="CB21" s="6"/>
      <c r="CC21" s="6"/>
      <c r="CD21" s="6"/>
      <c r="CE21" s="6"/>
      <c r="CF21" s="6"/>
      <c r="CG21" s="6"/>
      <c r="CH21" s="6"/>
      <c r="CI21" s="6"/>
      <c r="CJ21" s="170"/>
      <c r="CK21" s="235"/>
      <c r="CL21" s="50"/>
      <c r="CM21" s="8"/>
      <c r="CN21" s="236"/>
      <c r="CO21" s="194"/>
    </row>
    <row r="22" spans="1:93" ht="15" x14ac:dyDescent="0.2">
      <c r="A22" s="4" t="s">
        <v>15</v>
      </c>
      <c r="B22" s="131"/>
      <c r="C22" s="5"/>
      <c r="D22" s="97"/>
      <c r="E22" s="75" t="s">
        <v>219</v>
      </c>
      <c r="F22" s="93" t="s">
        <v>104</v>
      </c>
      <c r="G22" s="5" t="s">
        <v>191</v>
      </c>
      <c r="H22" s="149"/>
      <c r="I22" s="174"/>
      <c r="J22" s="6"/>
      <c r="K22" s="6"/>
      <c r="L22" s="6"/>
      <c r="M22" s="6"/>
      <c r="N22" s="6"/>
      <c r="O22" s="6"/>
      <c r="P22" s="6"/>
      <c r="Q22" s="6"/>
      <c r="R22" s="170"/>
      <c r="S22" s="235"/>
      <c r="T22" s="50"/>
      <c r="U22" s="8"/>
      <c r="V22" s="236"/>
      <c r="W22" s="174"/>
      <c r="X22" s="6"/>
      <c r="Y22" s="6"/>
      <c r="Z22" s="6"/>
      <c r="AA22" s="6"/>
      <c r="AB22" s="6"/>
      <c r="AC22" s="6"/>
      <c r="AD22" s="6"/>
      <c r="AE22" s="6"/>
      <c r="AF22" s="170"/>
      <c r="AG22" s="235"/>
      <c r="AH22" s="50"/>
      <c r="AI22" s="8"/>
      <c r="AJ22" s="236"/>
      <c r="AK22" s="174"/>
      <c r="AL22" s="6"/>
      <c r="AM22" s="6"/>
      <c r="AN22" s="6"/>
      <c r="AO22" s="6"/>
      <c r="AP22" s="6"/>
      <c r="AQ22" s="6"/>
      <c r="AR22" s="6"/>
      <c r="AS22" s="6"/>
      <c r="AT22" s="170"/>
      <c r="AU22" s="235"/>
      <c r="AV22" s="50"/>
      <c r="AW22" s="8"/>
      <c r="AX22" s="236"/>
      <c r="AY22" s="174"/>
      <c r="AZ22" s="6"/>
      <c r="BA22" s="6"/>
      <c r="BB22" s="6"/>
      <c r="BC22" s="6"/>
      <c r="BD22" s="6"/>
      <c r="BE22" s="6"/>
      <c r="BF22" s="6"/>
      <c r="BG22" s="6"/>
      <c r="BH22" s="170"/>
      <c r="BI22" s="235"/>
      <c r="BJ22" s="50"/>
      <c r="BK22" s="8"/>
      <c r="BL22" s="236"/>
      <c r="BM22" s="174"/>
      <c r="BN22" s="6"/>
      <c r="BO22" s="6"/>
      <c r="BP22" s="6"/>
      <c r="BQ22" s="6"/>
      <c r="BR22" s="6"/>
      <c r="BS22" s="6"/>
      <c r="BT22" s="6"/>
      <c r="BU22" s="6"/>
      <c r="BV22" s="170"/>
      <c r="BW22" s="235"/>
      <c r="BX22" s="50"/>
      <c r="BY22" s="8"/>
      <c r="BZ22" s="236"/>
      <c r="CA22" s="174"/>
      <c r="CB22" s="6"/>
      <c r="CC22" s="6"/>
      <c r="CD22" s="6"/>
      <c r="CE22" s="6"/>
      <c r="CF22" s="6"/>
      <c r="CG22" s="6"/>
      <c r="CH22" s="6"/>
      <c r="CI22" s="6"/>
      <c r="CJ22" s="170"/>
      <c r="CK22" s="235"/>
      <c r="CL22" s="50"/>
      <c r="CM22" s="8"/>
      <c r="CN22" s="236"/>
      <c r="CO22" s="194"/>
    </row>
  </sheetData>
  <autoFilter ref="A2:CJ22" xr:uid="{00000000-0009-0000-0000-000004000000}"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</autoFilter>
  <mergeCells count="30">
    <mergeCell ref="F1:H1"/>
    <mergeCell ref="I1:CJ1"/>
    <mergeCell ref="I2:CJ2"/>
    <mergeCell ref="I3:R3"/>
    <mergeCell ref="W3:AF3"/>
    <mergeCell ref="AK3:AT3"/>
    <mergeCell ref="AY3:BH3"/>
    <mergeCell ref="BM3:BV3"/>
    <mergeCell ref="CA3:CJ3"/>
    <mergeCell ref="BW3:BZ3"/>
    <mergeCell ref="BI3:BL3"/>
    <mergeCell ref="S3:V3"/>
    <mergeCell ref="AG3:AJ3"/>
    <mergeCell ref="AU3:AX3"/>
    <mergeCell ref="BI5:BL6"/>
    <mergeCell ref="A4:E6"/>
    <mergeCell ref="F4:H6"/>
    <mergeCell ref="I4:L4"/>
    <mergeCell ref="W4:Z4"/>
    <mergeCell ref="AK4:AN4"/>
    <mergeCell ref="AY4:BB4"/>
    <mergeCell ref="S5:V6"/>
    <mergeCell ref="AG5:AJ6"/>
    <mergeCell ref="AU5:AX6"/>
    <mergeCell ref="BW5:BZ6"/>
    <mergeCell ref="CK3:CN3"/>
    <mergeCell ref="CK5:CN6"/>
    <mergeCell ref="CO5:CO6"/>
    <mergeCell ref="BM4:BP4"/>
    <mergeCell ref="CA4:CD4"/>
  </mergeCells>
  <conditionalFormatting sqref="V9:V10">
    <cfRule type="iconSet" priority="117">
      <iconSet iconSet="3Symbols" showValue="0">
        <cfvo type="percent" val="0"/>
        <cfvo type="num" val="1"/>
        <cfvo type="num" val="2"/>
      </iconSet>
    </cfRule>
  </conditionalFormatting>
  <conditionalFormatting sqref="V12:V13">
    <cfRule type="iconSet" priority="29">
      <iconSet iconSet="3Symbols" showValue="0">
        <cfvo type="percent" val="0"/>
        <cfvo type="num" val="1"/>
        <cfvo type="num" val="2"/>
      </iconSet>
    </cfRule>
  </conditionalFormatting>
  <conditionalFormatting sqref="V15:V16">
    <cfRule type="iconSet" priority="28">
      <iconSet iconSet="3Symbols" showValue="0">
        <cfvo type="percent" val="0"/>
        <cfvo type="num" val="1"/>
        <cfvo type="num" val="2"/>
      </iconSet>
    </cfRule>
  </conditionalFormatting>
  <conditionalFormatting sqref="V18:V19">
    <cfRule type="iconSet" priority="27">
      <iconSet iconSet="3Symbols" showValue="0">
        <cfvo type="percent" val="0"/>
        <cfvo type="num" val="1"/>
        <cfvo type="num" val="2"/>
      </iconSet>
    </cfRule>
  </conditionalFormatting>
  <conditionalFormatting sqref="V21:V22">
    <cfRule type="iconSet" priority="26">
      <iconSet iconSet="3Symbols" showValue="0">
        <cfvo type="percent" val="0"/>
        <cfvo type="num" val="1"/>
        <cfvo type="num" val="2"/>
      </iconSet>
    </cfRule>
  </conditionalFormatting>
  <conditionalFormatting sqref="AJ9:AJ10">
    <cfRule type="iconSet" priority="25">
      <iconSet iconSet="3Symbols" showValue="0">
        <cfvo type="percent" val="0"/>
        <cfvo type="num" val="1"/>
        <cfvo type="num" val="2"/>
      </iconSet>
    </cfRule>
  </conditionalFormatting>
  <conditionalFormatting sqref="AJ12:AJ13">
    <cfRule type="iconSet" priority="24">
      <iconSet iconSet="3Symbols" showValue="0">
        <cfvo type="percent" val="0"/>
        <cfvo type="num" val="1"/>
        <cfvo type="num" val="2"/>
      </iconSet>
    </cfRule>
  </conditionalFormatting>
  <conditionalFormatting sqref="AJ15:AJ16">
    <cfRule type="iconSet" priority="23">
      <iconSet iconSet="3Symbols" showValue="0">
        <cfvo type="percent" val="0"/>
        <cfvo type="num" val="1"/>
        <cfvo type="num" val="2"/>
      </iconSet>
    </cfRule>
  </conditionalFormatting>
  <conditionalFormatting sqref="AJ18:AJ19">
    <cfRule type="iconSet" priority="22">
      <iconSet iconSet="3Symbols" showValue="0">
        <cfvo type="percent" val="0"/>
        <cfvo type="num" val="1"/>
        <cfvo type="num" val="2"/>
      </iconSet>
    </cfRule>
  </conditionalFormatting>
  <conditionalFormatting sqref="AJ21:AJ22">
    <cfRule type="iconSet" priority="21">
      <iconSet iconSet="3Symbols" showValue="0">
        <cfvo type="percent" val="0"/>
        <cfvo type="num" val="1"/>
        <cfvo type="num" val="2"/>
      </iconSet>
    </cfRule>
  </conditionalFormatting>
  <conditionalFormatting sqref="AX9:AX10">
    <cfRule type="iconSet" priority="20">
      <iconSet iconSet="3Symbols" showValue="0">
        <cfvo type="percent" val="0"/>
        <cfvo type="num" val="1"/>
        <cfvo type="num" val="2"/>
      </iconSet>
    </cfRule>
  </conditionalFormatting>
  <conditionalFormatting sqref="AX12:AX13">
    <cfRule type="iconSet" priority="19">
      <iconSet iconSet="3Symbols" showValue="0">
        <cfvo type="percent" val="0"/>
        <cfvo type="num" val="1"/>
        <cfvo type="num" val="2"/>
      </iconSet>
    </cfRule>
  </conditionalFormatting>
  <conditionalFormatting sqref="AX15:AX16">
    <cfRule type="iconSet" priority="18">
      <iconSet iconSet="3Symbols" showValue="0">
        <cfvo type="percent" val="0"/>
        <cfvo type="num" val="1"/>
        <cfvo type="num" val="2"/>
      </iconSet>
    </cfRule>
  </conditionalFormatting>
  <conditionalFormatting sqref="AX18:AX19">
    <cfRule type="iconSet" priority="17">
      <iconSet iconSet="3Symbols" showValue="0">
        <cfvo type="percent" val="0"/>
        <cfvo type="num" val="1"/>
        <cfvo type="num" val="2"/>
      </iconSet>
    </cfRule>
  </conditionalFormatting>
  <conditionalFormatting sqref="AX21:AX22">
    <cfRule type="iconSet" priority="16">
      <iconSet iconSet="3Symbols" showValue="0">
        <cfvo type="percent" val="0"/>
        <cfvo type="num" val="1"/>
        <cfvo type="num" val="2"/>
      </iconSet>
    </cfRule>
  </conditionalFormatting>
  <conditionalFormatting sqref="BL9:BL10">
    <cfRule type="iconSet" priority="15">
      <iconSet iconSet="3Symbols" showValue="0">
        <cfvo type="percent" val="0"/>
        <cfvo type="num" val="1"/>
        <cfvo type="num" val="2"/>
      </iconSet>
    </cfRule>
  </conditionalFormatting>
  <conditionalFormatting sqref="BL12:BL13">
    <cfRule type="iconSet" priority="14">
      <iconSet iconSet="3Symbols" showValue="0">
        <cfvo type="percent" val="0"/>
        <cfvo type="num" val="1"/>
        <cfvo type="num" val="2"/>
      </iconSet>
    </cfRule>
  </conditionalFormatting>
  <conditionalFormatting sqref="BL15:BL16">
    <cfRule type="iconSet" priority="13">
      <iconSet iconSet="3Symbols" showValue="0">
        <cfvo type="percent" val="0"/>
        <cfvo type="num" val="1"/>
        <cfvo type="num" val="2"/>
      </iconSet>
    </cfRule>
  </conditionalFormatting>
  <conditionalFormatting sqref="BL18:BL19">
    <cfRule type="iconSet" priority="12">
      <iconSet iconSet="3Symbols" showValue="0">
        <cfvo type="percent" val="0"/>
        <cfvo type="num" val="1"/>
        <cfvo type="num" val="2"/>
      </iconSet>
    </cfRule>
  </conditionalFormatting>
  <conditionalFormatting sqref="BL21:BL22">
    <cfRule type="iconSet" priority="11">
      <iconSet iconSet="3Symbols" showValue="0">
        <cfvo type="percent" val="0"/>
        <cfvo type="num" val="1"/>
        <cfvo type="num" val="2"/>
      </iconSet>
    </cfRule>
  </conditionalFormatting>
  <conditionalFormatting sqref="BZ9:BZ10">
    <cfRule type="iconSet" priority="10">
      <iconSet iconSet="3Symbols" showValue="0">
        <cfvo type="percent" val="0"/>
        <cfvo type="num" val="1"/>
        <cfvo type="num" val="2"/>
      </iconSet>
    </cfRule>
  </conditionalFormatting>
  <conditionalFormatting sqref="BZ12:BZ13">
    <cfRule type="iconSet" priority="9">
      <iconSet iconSet="3Symbols" showValue="0">
        <cfvo type="percent" val="0"/>
        <cfvo type="num" val="1"/>
        <cfvo type="num" val="2"/>
      </iconSet>
    </cfRule>
  </conditionalFormatting>
  <conditionalFormatting sqref="BZ15:BZ16">
    <cfRule type="iconSet" priority="8">
      <iconSet iconSet="3Symbols" showValue="0">
        <cfvo type="percent" val="0"/>
        <cfvo type="num" val="1"/>
        <cfvo type="num" val="2"/>
      </iconSet>
    </cfRule>
  </conditionalFormatting>
  <conditionalFormatting sqref="BZ18:BZ19">
    <cfRule type="iconSet" priority="7">
      <iconSet iconSet="3Symbols" showValue="0">
        <cfvo type="percent" val="0"/>
        <cfvo type="num" val="1"/>
        <cfvo type="num" val="2"/>
      </iconSet>
    </cfRule>
  </conditionalFormatting>
  <conditionalFormatting sqref="BZ21:BZ22">
    <cfRule type="iconSet" priority="6">
      <iconSet iconSet="3Symbols" showValue="0">
        <cfvo type="percent" val="0"/>
        <cfvo type="num" val="1"/>
        <cfvo type="num" val="2"/>
      </iconSet>
    </cfRule>
  </conditionalFormatting>
  <conditionalFormatting sqref="CN9:CN10">
    <cfRule type="iconSet" priority="5">
      <iconSet iconSet="3Symbols" showValue="0">
        <cfvo type="percent" val="0"/>
        <cfvo type="num" val="1"/>
        <cfvo type="num" val="2"/>
      </iconSet>
    </cfRule>
  </conditionalFormatting>
  <conditionalFormatting sqref="CN12:CN13">
    <cfRule type="iconSet" priority="4">
      <iconSet iconSet="3Symbols" showValue="0">
        <cfvo type="percent" val="0"/>
        <cfvo type="num" val="1"/>
        <cfvo type="num" val="2"/>
      </iconSet>
    </cfRule>
  </conditionalFormatting>
  <conditionalFormatting sqref="CN15:CN16">
    <cfRule type="iconSet" priority="3">
      <iconSet iconSet="3Symbols" showValue="0">
        <cfvo type="percent" val="0"/>
        <cfvo type="num" val="1"/>
        <cfvo type="num" val="2"/>
      </iconSet>
    </cfRule>
  </conditionalFormatting>
  <conditionalFormatting sqref="CN18:CN19">
    <cfRule type="iconSet" priority="2">
      <iconSet iconSet="3Symbols" showValue="0">
        <cfvo type="percent" val="0"/>
        <cfvo type="num" val="1"/>
        <cfvo type="num" val="2"/>
      </iconSet>
    </cfRule>
  </conditionalFormatting>
  <conditionalFormatting sqref="CN21:CN22">
    <cfRule type="iconSet" priority="1">
      <iconSet iconSet="3Symbols" showValue="0">
        <cfvo type="percent" val="0"/>
        <cfvo type="num" val="1"/>
        <cfvo type="num" val="2"/>
      </iconSet>
    </cfRule>
  </conditionalFormatting>
  <dataValidations count="1">
    <dataValidation type="list" allowBlank="1" showInputMessage="1" showErrorMessage="1" sqref="U9:U10 U12:U13 U15:U16 U18:U19 U21:U22 AI9:AI10 AI12:AI13 AI15:AI16 AI18:AI19 AI21:AI22 AW9:AW10 AW12:AW13 AW15:AW16 AW18:AW19 AW21:AW22 BK9:BK10 BK12:BK13 BK15:BK16 BK18:BK19 BK21:BK22 BY9:BY10 BY12:BY13 BY15:BY16 BY18:BY19 BY21:BY22 CM9:CM10 CM12:CM13 CM15:CM16 CM18:CM19 CM21:CM22" xr:uid="{C2D47510-A31F-4149-BD19-4584CCCD36F4}">
      <formula1>_xlfn.IFS(T9="AMBIENTAL",AMBIENTAL,T9="DESAPROPRIAÇÃO",DESAPROPRIAÇÃO,T9="PROJETO",PROJETO,T9="DISTRIBUIDORAS",DISTRIBUIDORAS,T9="ADMINISTRATIVO",ADMINISTRATIVO,T9="OUTROS",OUTROS,T9="-",BRANCO)</formula1>
    </dataValidation>
  </dataValidations>
  <printOptions horizontalCentered="1" gridLines="1"/>
  <pageMargins left="0.7" right="0.7" top="0.75" bottom="0.75" header="0" footer="0"/>
  <pageSetup paperSize="9" scale="50" pageOrder="overThenDown" orientation="landscape" cellComments="atEnd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DB6C8F2-4B23-402E-AE67-5AD9B95CD0F7}">
          <x14:formula1>
            <xm:f>AUXILIAR!$A$2:$A$6</xm:f>
          </x14:formula1>
          <xm:sqref>A1:A4 A7:A1048576</xm:sqref>
        </x14:dataValidation>
        <x14:dataValidation type="list" allowBlank="1" showInputMessage="1" showErrorMessage="1" xr:uid="{06DEBC55-215D-4A60-9DA5-21614CDC3C05}">
          <x14:formula1>
            <xm:f>'LISTA AUXILIAR'!$A$20:$A$24</xm:f>
          </x14:formula1>
          <xm:sqref>S9:S10 S12:S13 S15:S16 S18:S19 S21:S22 AG9:AG10 AG12:AG13 AG15:AG16 AG18:AG19 AG21:AG22 AU9:AU10 AU12:AU13 AU15:AU16 AU18:AU19 AU21:AU22 BI9:BI10 BI12:BI13 BI15:BI16 BI18:BI19 BI21:BI22 BW9:BW10 BW12:BW13 BW15:BW16 BW18:BW19 BW21:BW22 CK9:CK10 CK12:CK13 CK15:CK16 CK18:CK19 CK21:CK22</xm:sqref>
        </x14:dataValidation>
        <x14:dataValidation type="list" allowBlank="1" showInputMessage="1" showErrorMessage="1" xr:uid="{CD9EB1E9-BE74-4C58-A047-17583EADD6CF}">
          <x14:formula1>
            <xm:f>'LISTA AUXILIAR'!$B$20:$B$26</xm:f>
          </x14:formula1>
          <xm:sqref>T9:T10 T12:T13 T15:T16 T18:T19 T21:T22 AH9:AH10 AH12:AH13 AH15:AH16 AH18:AH19 AH21:AH22 AV9:AV10 AV12:AV13 AV15:AV16 AV18:AV19 AV21:AV22 BJ9:BJ10 BJ12:BJ13 BJ15:BJ16 BJ18:BJ19 BJ21:BJ22 BX9:BX10 BX12:BX13 BX15:BX16 BX18:BX19 BX21:BX22 CL9:CL10 CL12:CL13 CL15:CL16 CL18:CL19 CL21:CL22</xm:sqref>
        </x14:dataValidation>
        <x14:dataValidation type="list" allowBlank="1" showInputMessage="1" showErrorMessage="1" xr:uid="{562CC3D0-C1A6-4457-AD41-63FDBD3ABFC7}">
          <x14:formula1>
            <xm:f>'LISTA AUXILIAR'!$D$20:$D$23</xm:f>
          </x14:formula1>
          <xm:sqref>V9:V10 V12:V13 V15:V16 V18:V19 V21:V22 AJ9:AJ10 AJ12:AJ13 AJ15:AJ16 AJ18:AJ19 AJ21:AJ22 AX9:AX10 AX12:AX13 AX15:AX16 AX18:AX19 AX21:AX22 BL9:BL10 BL12:BL13 BL15:BL16 BL18:BL19 BL21:BL22 BZ9:BZ10 BZ12:BZ13 BZ15:BZ16 BZ18:BZ19 BZ21:BZ22 CN9:CN10 CN12:CN13 CN15:CN16 CN18:CN19 CN21:CN22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8BE9-254D-4839-9C83-B1CDB8FFFBAA}">
  <sheetPr>
    <tabColor rgb="FF0070C0"/>
    <outlinePr summaryBelow="0" summaryRight="0"/>
  </sheetPr>
  <dimension ref="A1:EQ57"/>
  <sheetViews>
    <sheetView showGridLines="0" topLeftCell="E1" workbookViewId="0">
      <pane ySplit="1" topLeftCell="A2" activePane="bottomLeft" state="frozen"/>
      <selection pane="bottomLeft" activeCell="EN19" sqref="EN19"/>
    </sheetView>
  </sheetViews>
  <sheetFormatPr defaultColWidth="14.42578125" defaultRowHeight="15.75" customHeight="1" x14ac:dyDescent="0.2"/>
  <cols>
    <col min="1" max="1" width="13.28515625" customWidth="1"/>
    <col min="2" max="2" width="6.140625" customWidth="1"/>
    <col min="3" max="3" width="14.5703125" customWidth="1"/>
    <col min="4" max="4" width="7.28515625" customWidth="1"/>
    <col min="5" max="5" width="31.5703125" customWidth="1"/>
    <col min="6" max="6" width="23.28515625" customWidth="1"/>
    <col min="7" max="7" width="18.28515625" customWidth="1"/>
    <col min="8" max="8" width="20.5703125" customWidth="1"/>
    <col min="9" max="9" width="30.7109375" customWidth="1"/>
    <col min="10" max="12" width="7.7109375" customWidth="1"/>
    <col min="13" max="13" width="15.7109375" customWidth="1"/>
    <col min="14" max="14" width="7.7109375" customWidth="1"/>
    <col min="15" max="15" width="16.28515625" customWidth="1"/>
    <col min="16" max="16" width="30.7109375" customWidth="1"/>
    <col min="17" max="19" width="7.7109375" customWidth="1"/>
    <col min="20" max="20" width="15.7109375" customWidth="1"/>
    <col min="21" max="21" width="7.7109375" customWidth="1"/>
    <col min="22" max="22" width="16" customWidth="1"/>
    <col min="23" max="23" width="30.7109375" customWidth="1"/>
    <col min="24" max="24" width="8.28515625" customWidth="1"/>
    <col min="25" max="26" width="7.7109375" customWidth="1"/>
    <col min="27" max="27" width="15.7109375" customWidth="1"/>
    <col min="28" max="28" width="7.7109375" customWidth="1"/>
    <col min="29" max="29" width="16.28515625" customWidth="1"/>
    <col min="30" max="30" width="15.7109375" customWidth="1"/>
    <col min="31" max="31" width="16.28515625" customWidth="1"/>
    <col min="32" max="32" width="30.85546875" customWidth="1"/>
    <col min="33" max="35" width="7.7109375" customWidth="1"/>
    <col min="36" max="36" width="15.7109375" customWidth="1"/>
    <col min="37" max="37" width="7.7109375" customWidth="1"/>
    <col min="38" max="38" width="17" customWidth="1"/>
    <col min="39" max="39" width="30.85546875" customWidth="1"/>
    <col min="40" max="42" width="7.7109375" customWidth="1"/>
    <col min="43" max="43" width="15.7109375" customWidth="1"/>
    <col min="44" max="44" width="7.7109375" customWidth="1"/>
    <col min="45" max="45" width="17" customWidth="1"/>
    <col min="46" max="46" width="31" customWidth="1"/>
    <col min="47" max="49" width="7.7109375" customWidth="1"/>
    <col min="50" max="50" width="15.7109375" customWidth="1"/>
    <col min="51" max="51" width="7.7109375" customWidth="1"/>
    <col min="52" max="52" width="16.85546875" customWidth="1"/>
    <col min="53" max="53" width="15.7109375" customWidth="1"/>
    <col min="54" max="54" width="16.5703125" customWidth="1"/>
    <col min="55" max="55" width="30.7109375" customWidth="1"/>
    <col min="56" max="58" width="7.7109375" customWidth="1"/>
    <col min="59" max="59" width="15.7109375" customWidth="1"/>
    <col min="60" max="60" width="7.7109375" customWidth="1"/>
    <col min="61" max="61" width="16" customWidth="1"/>
    <col min="62" max="62" width="30.7109375" customWidth="1"/>
    <col min="63" max="65" width="7.7109375" customWidth="1"/>
    <col min="66" max="66" width="15.7109375" customWidth="1"/>
    <col min="67" max="67" width="7.7109375" customWidth="1"/>
    <col min="68" max="68" width="16" customWidth="1"/>
    <col min="69" max="69" width="30.7109375" customWidth="1"/>
    <col min="70" max="70" width="8.7109375" customWidth="1"/>
    <col min="71" max="71" width="8.42578125" customWidth="1"/>
    <col min="72" max="72" width="7.7109375" customWidth="1"/>
    <col min="73" max="73" width="15.7109375" customWidth="1"/>
    <col min="74" max="74" width="7.7109375" customWidth="1"/>
    <col min="75" max="75" width="17.5703125" customWidth="1"/>
    <col min="76" max="76" width="15.7109375" customWidth="1"/>
    <col min="77" max="77" width="16.7109375" customWidth="1"/>
    <col min="78" max="78" width="30.7109375" customWidth="1"/>
    <col min="79" max="81" width="7.7109375" customWidth="1"/>
    <col min="82" max="82" width="15.7109375" customWidth="1"/>
    <col min="83" max="83" width="7.7109375" customWidth="1"/>
    <col min="84" max="84" width="15.7109375" customWidth="1"/>
    <col min="85" max="85" width="27.5703125" customWidth="1"/>
    <col min="86" max="88" width="7.7109375" customWidth="1"/>
    <col min="89" max="89" width="15.7109375" customWidth="1"/>
    <col min="90" max="90" width="7.7109375" customWidth="1"/>
    <col min="91" max="91" width="15.7109375" customWidth="1"/>
    <col min="92" max="92" width="30.7109375" customWidth="1"/>
    <col min="93" max="95" width="7.7109375" customWidth="1"/>
    <col min="96" max="96" width="15.7109375" customWidth="1"/>
    <col min="97" max="97" width="7.7109375" customWidth="1"/>
    <col min="98" max="98" width="15.85546875" customWidth="1"/>
    <col min="99" max="99" width="15.7109375" customWidth="1"/>
    <col min="100" max="100" width="16.140625" customWidth="1"/>
    <col min="101" max="101" width="30.7109375" customWidth="1"/>
    <col min="102" max="104" width="7.7109375" customWidth="1"/>
    <col min="105" max="105" width="15.7109375" customWidth="1"/>
    <col min="106" max="106" width="7.7109375" customWidth="1"/>
    <col min="107" max="107" width="15.85546875" customWidth="1"/>
    <col min="108" max="108" width="30.7109375" customWidth="1"/>
    <col min="109" max="111" width="7.7109375" customWidth="1"/>
    <col min="112" max="112" width="15.7109375" customWidth="1"/>
    <col min="113" max="113" width="7.7109375" customWidth="1"/>
    <col min="114" max="114" width="16.7109375" customWidth="1"/>
    <col min="115" max="115" width="30.85546875" customWidth="1"/>
    <col min="116" max="118" width="7.7109375" customWidth="1"/>
    <col min="119" max="119" width="15.7109375" customWidth="1"/>
    <col min="120" max="120" width="7.7109375" customWidth="1"/>
    <col min="121" max="121" width="16.85546875" customWidth="1"/>
    <col min="122" max="122" width="15.7109375" customWidth="1"/>
    <col min="123" max="123" width="16.28515625" customWidth="1"/>
    <col min="124" max="124" width="31" customWidth="1"/>
    <col min="125" max="127" width="7.7109375" customWidth="1"/>
    <col min="128" max="128" width="15.7109375" customWidth="1"/>
    <col min="129" max="129" width="7.7109375" customWidth="1"/>
    <col min="130" max="130" width="15.7109375" customWidth="1"/>
    <col min="131" max="131" width="30.7109375" customWidth="1"/>
    <col min="132" max="134" width="7.7109375" customWidth="1"/>
    <col min="135" max="135" width="15.7109375" customWidth="1"/>
    <col min="136" max="136" width="7.7109375" customWidth="1"/>
    <col min="137" max="137" width="15.7109375" customWidth="1"/>
    <col min="138" max="138" width="30.85546875" customWidth="1"/>
    <col min="139" max="141" width="7.7109375" customWidth="1"/>
    <col min="142" max="142" width="15.7109375" customWidth="1"/>
    <col min="143" max="143" width="7.7109375" customWidth="1"/>
    <col min="144" max="145" width="15.7109375" customWidth="1"/>
    <col min="146" max="146" width="16.42578125" customWidth="1"/>
    <col min="147" max="147" width="45.7109375" customWidth="1"/>
  </cols>
  <sheetData>
    <row r="1" spans="1:147" ht="45" customHeight="1" thickBot="1" x14ac:dyDescent="0.25">
      <c r="C1" s="18" t="s">
        <v>42</v>
      </c>
      <c r="F1" s="17"/>
      <c r="I1" s="226" t="s">
        <v>54</v>
      </c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226"/>
      <c r="AT1" s="226"/>
      <c r="AU1" s="226"/>
      <c r="AV1" s="226"/>
      <c r="AW1" s="226"/>
      <c r="AX1" s="226"/>
      <c r="AY1" s="226"/>
      <c r="AZ1" s="226"/>
      <c r="BA1" s="226"/>
      <c r="BB1" s="226"/>
      <c r="BC1" s="226"/>
      <c r="BD1" s="226"/>
      <c r="BE1" s="226"/>
      <c r="BF1" s="226"/>
      <c r="BG1" s="226"/>
      <c r="BH1" s="226"/>
      <c r="BI1" s="226"/>
      <c r="BJ1" s="226"/>
      <c r="BK1" s="226"/>
      <c r="BL1" s="226"/>
      <c r="BM1" s="226"/>
      <c r="BN1" s="226"/>
      <c r="BO1" s="226"/>
      <c r="BP1" s="226"/>
      <c r="BQ1" s="226"/>
      <c r="BR1" s="226"/>
      <c r="BS1" s="226"/>
      <c r="BT1" s="226"/>
      <c r="BU1" s="226"/>
      <c r="BV1" s="226"/>
      <c r="BW1" s="226"/>
      <c r="BX1" s="226"/>
      <c r="BY1" s="226"/>
      <c r="BZ1" s="226"/>
      <c r="CA1" s="226"/>
      <c r="CB1" s="226"/>
      <c r="CC1" s="226"/>
      <c r="CD1" s="226"/>
      <c r="CE1" s="226"/>
      <c r="CF1" s="226"/>
      <c r="CG1" s="226"/>
      <c r="CH1" s="226"/>
      <c r="CI1" s="226"/>
      <c r="CJ1" s="226"/>
      <c r="CK1" s="226"/>
      <c r="CL1" s="226"/>
      <c r="CM1" s="226"/>
      <c r="CN1" s="226"/>
      <c r="CO1" s="226"/>
      <c r="CP1" s="226"/>
      <c r="CQ1" s="226"/>
      <c r="CR1" s="226"/>
      <c r="CS1" s="226"/>
      <c r="CT1" s="226"/>
      <c r="CU1" s="226"/>
      <c r="CV1" s="226"/>
      <c r="CW1" s="226"/>
      <c r="CX1" s="226"/>
      <c r="CY1" s="226"/>
      <c r="CZ1" s="226"/>
      <c r="DA1" s="226"/>
      <c r="DB1" s="226"/>
      <c r="DC1" s="226"/>
      <c r="DD1" s="226"/>
      <c r="DE1" s="226"/>
      <c r="DF1" s="226"/>
      <c r="DG1" s="226"/>
      <c r="DH1" s="226"/>
      <c r="DI1" s="226"/>
      <c r="DJ1" s="226"/>
      <c r="DK1" s="226"/>
      <c r="DL1" s="226"/>
      <c r="DM1" s="226"/>
      <c r="DN1" s="226"/>
      <c r="DO1" s="226"/>
      <c r="DP1" s="226"/>
      <c r="DQ1" s="226"/>
      <c r="DR1" s="226"/>
      <c r="DS1" s="226"/>
      <c r="DT1" s="226"/>
      <c r="DU1" s="226"/>
      <c r="DV1" s="226"/>
      <c r="DW1" s="226"/>
      <c r="DX1" s="226"/>
      <c r="DY1" s="226"/>
      <c r="DZ1" s="226"/>
      <c r="EA1" s="226"/>
      <c r="EB1" s="226"/>
      <c r="EC1" s="226"/>
      <c r="ED1" s="226"/>
      <c r="EE1" s="226"/>
      <c r="EF1" s="226"/>
      <c r="EG1" s="226"/>
      <c r="EH1" s="226"/>
      <c r="EI1" s="226"/>
      <c r="EJ1" s="226"/>
      <c r="EK1" s="226"/>
      <c r="EL1" s="226"/>
      <c r="EM1" s="226"/>
      <c r="EN1" s="226"/>
      <c r="EO1" s="226"/>
      <c r="EP1" s="111"/>
    </row>
    <row r="2" spans="1:147" ht="20.25" customHeight="1" thickTop="1" x14ac:dyDescent="0.2">
      <c r="A2" s="12"/>
      <c r="B2" s="12" t="s">
        <v>0</v>
      </c>
      <c r="C2" s="13"/>
      <c r="D2" s="14"/>
      <c r="E2" s="13" t="s">
        <v>1</v>
      </c>
      <c r="F2" s="14"/>
      <c r="G2" s="14"/>
      <c r="H2" s="14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3"/>
      <c r="BX2" s="143"/>
      <c r="BY2" s="143"/>
      <c r="BZ2" s="143"/>
      <c r="CA2" s="143"/>
      <c r="CB2" s="143"/>
      <c r="CC2" s="143"/>
      <c r="CD2" s="143"/>
      <c r="CE2" s="143"/>
      <c r="CF2" s="143"/>
      <c r="CG2" s="143"/>
      <c r="CH2" s="143"/>
      <c r="CI2" s="143"/>
      <c r="CJ2" s="143"/>
      <c r="CK2" s="143"/>
      <c r="CL2" s="143"/>
      <c r="CM2" s="143"/>
      <c r="CN2" s="143"/>
      <c r="CO2" s="143"/>
      <c r="CP2" s="143"/>
      <c r="CQ2" s="143"/>
      <c r="CR2" s="143"/>
      <c r="CS2" s="143"/>
      <c r="CT2" s="143"/>
      <c r="CU2" s="143"/>
      <c r="CV2" s="143"/>
      <c r="CW2" s="143"/>
      <c r="CX2" s="143"/>
      <c r="CY2" s="143"/>
      <c r="CZ2" s="143"/>
      <c r="DA2" s="143"/>
      <c r="DB2" s="143"/>
      <c r="DC2" s="143"/>
      <c r="DD2" s="143"/>
      <c r="DE2" s="143"/>
      <c r="DF2" s="143"/>
      <c r="DG2" s="143"/>
      <c r="DH2" s="143"/>
      <c r="DI2" s="143"/>
      <c r="DJ2" s="143"/>
      <c r="DK2" s="143"/>
      <c r="DL2" s="143"/>
      <c r="DM2" s="143"/>
      <c r="DN2" s="143"/>
      <c r="DO2" s="143"/>
      <c r="DP2" s="143"/>
      <c r="DQ2" s="143"/>
      <c r="DR2" s="143"/>
      <c r="DS2" s="143"/>
      <c r="DT2" s="143"/>
      <c r="DU2" s="143"/>
      <c r="DV2" s="143"/>
      <c r="DW2" s="143"/>
      <c r="DX2" s="143"/>
      <c r="DY2" s="143"/>
      <c r="DZ2" s="143"/>
      <c r="EA2" s="143"/>
      <c r="EB2" s="143"/>
      <c r="EC2" s="143"/>
      <c r="ED2" s="143"/>
      <c r="EE2" s="143"/>
      <c r="EF2" s="143"/>
      <c r="EG2" s="143"/>
      <c r="EH2" s="143"/>
      <c r="EI2" s="143"/>
      <c r="EJ2" s="143"/>
      <c r="EK2" s="143"/>
      <c r="EL2" s="143"/>
      <c r="EM2" s="143"/>
      <c r="EN2" s="143"/>
      <c r="EO2" s="143"/>
      <c r="EP2" s="143"/>
      <c r="EQ2" s="162"/>
    </row>
    <row r="3" spans="1:147" ht="41.25" customHeight="1" x14ac:dyDescent="0.2">
      <c r="A3" s="15" t="s">
        <v>13</v>
      </c>
      <c r="B3" s="15" t="s">
        <v>4</v>
      </c>
      <c r="C3" s="15" t="s">
        <v>27</v>
      </c>
      <c r="D3" s="15" t="s">
        <v>5</v>
      </c>
      <c r="E3" s="15" t="s">
        <v>29</v>
      </c>
      <c r="F3" s="15" t="s">
        <v>10</v>
      </c>
      <c r="G3" s="16" t="s">
        <v>37</v>
      </c>
      <c r="H3" s="146" t="s">
        <v>26</v>
      </c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13"/>
      <c r="AF3" s="309"/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309"/>
      <c r="AT3" s="309"/>
      <c r="AU3" s="309"/>
      <c r="AV3" s="309"/>
      <c r="AW3" s="309"/>
      <c r="AX3" s="309"/>
      <c r="AY3" s="309"/>
      <c r="AZ3" s="309"/>
      <c r="BA3" s="309"/>
      <c r="BB3" s="313"/>
      <c r="BC3" s="309"/>
      <c r="BD3" s="309"/>
      <c r="BE3" s="309"/>
      <c r="BF3" s="309"/>
      <c r="BG3" s="309"/>
      <c r="BH3" s="309"/>
      <c r="BI3" s="309"/>
      <c r="BJ3" s="309"/>
      <c r="BK3" s="309"/>
      <c r="BL3" s="309"/>
      <c r="BM3" s="309"/>
      <c r="BN3" s="309"/>
      <c r="BO3" s="309"/>
      <c r="BP3" s="309"/>
      <c r="BQ3" s="309"/>
      <c r="BR3" s="309"/>
      <c r="BS3" s="309"/>
      <c r="BT3" s="309"/>
      <c r="BU3" s="309"/>
      <c r="BV3" s="309"/>
      <c r="BW3" s="309"/>
      <c r="BX3" s="309"/>
      <c r="BY3" s="313"/>
      <c r="BZ3" s="309"/>
      <c r="CA3" s="309"/>
      <c r="CB3" s="309"/>
      <c r="CC3" s="309"/>
      <c r="CD3" s="309"/>
      <c r="CE3" s="309"/>
      <c r="CF3" s="309"/>
      <c r="CG3" s="309"/>
      <c r="CH3" s="309"/>
      <c r="CI3" s="309"/>
      <c r="CJ3" s="309"/>
      <c r="CK3" s="309"/>
      <c r="CL3" s="309"/>
      <c r="CM3" s="309"/>
      <c r="CN3" s="309"/>
      <c r="CO3" s="309"/>
      <c r="CP3" s="309"/>
      <c r="CQ3" s="309"/>
      <c r="CR3" s="309"/>
      <c r="CS3" s="309"/>
      <c r="CT3" s="309"/>
      <c r="CU3" s="309"/>
      <c r="CV3" s="313"/>
      <c r="CW3" s="309"/>
      <c r="CX3" s="309"/>
      <c r="CY3" s="309"/>
      <c r="CZ3" s="309"/>
      <c r="DA3" s="309"/>
      <c r="DB3" s="309"/>
      <c r="DC3" s="309"/>
      <c r="DD3" s="309"/>
      <c r="DE3" s="309"/>
      <c r="DF3" s="309"/>
      <c r="DG3" s="309"/>
      <c r="DH3" s="309"/>
      <c r="DI3" s="309"/>
      <c r="DJ3" s="309"/>
      <c r="DK3" s="309"/>
      <c r="DL3" s="309"/>
      <c r="DM3" s="309"/>
      <c r="DN3" s="309"/>
      <c r="DO3" s="309"/>
      <c r="DP3" s="309"/>
      <c r="DQ3" s="309"/>
      <c r="DR3" s="309"/>
      <c r="DS3" s="313"/>
      <c r="DT3" s="316"/>
      <c r="DU3" s="316"/>
      <c r="DV3" s="316"/>
      <c r="DW3" s="316"/>
      <c r="DX3" s="316"/>
      <c r="DY3" s="316"/>
      <c r="DZ3" s="316"/>
      <c r="EA3" s="316"/>
      <c r="EB3" s="316"/>
      <c r="EC3" s="316"/>
      <c r="ED3" s="316"/>
      <c r="EE3" s="316"/>
      <c r="EF3" s="316"/>
      <c r="EG3" s="316"/>
      <c r="EH3" s="316"/>
      <c r="EI3" s="316"/>
      <c r="EJ3" s="316"/>
      <c r="EK3" s="316"/>
      <c r="EL3" s="316"/>
      <c r="EM3" s="316"/>
      <c r="EN3" s="316"/>
      <c r="EO3" s="316"/>
      <c r="EP3" s="317"/>
      <c r="EQ3" s="163" t="s">
        <v>47</v>
      </c>
    </row>
    <row r="4" spans="1:147" ht="20.25" customHeight="1" x14ac:dyDescent="0.2">
      <c r="A4" s="258"/>
      <c r="B4" s="259"/>
      <c r="C4" s="259"/>
      <c r="D4" s="259"/>
      <c r="E4" s="260"/>
      <c r="F4" s="258"/>
      <c r="G4" s="259"/>
      <c r="H4" s="267"/>
      <c r="I4" s="308">
        <v>2025</v>
      </c>
      <c r="J4" s="309"/>
      <c r="K4" s="309"/>
      <c r="L4" s="309"/>
      <c r="M4" s="309"/>
      <c r="N4" s="309"/>
      <c r="O4" s="310"/>
      <c r="P4" s="308">
        <v>2026</v>
      </c>
      <c r="Q4" s="309"/>
      <c r="R4" s="309"/>
      <c r="S4" s="309"/>
      <c r="T4" s="309"/>
      <c r="U4" s="309"/>
      <c r="V4" s="310"/>
      <c r="W4" s="308" t="s">
        <v>53</v>
      </c>
      <c r="X4" s="309"/>
      <c r="Y4" s="309"/>
      <c r="Z4" s="309"/>
      <c r="AA4" s="309"/>
      <c r="AB4" s="309"/>
      <c r="AC4" s="309"/>
      <c r="AD4" s="309"/>
      <c r="AE4" s="313"/>
      <c r="AF4" s="308">
        <v>2025</v>
      </c>
      <c r="AG4" s="309"/>
      <c r="AH4" s="309"/>
      <c r="AI4" s="309"/>
      <c r="AJ4" s="309"/>
      <c r="AK4" s="309"/>
      <c r="AL4" s="310"/>
      <c r="AM4" s="308">
        <v>2026</v>
      </c>
      <c r="AN4" s="309"/>
      <c r="AO4" s="309"/>
      <c r="AP4" s="309"/>
      <c r="AQ4" s="309"/>
      <c r="AR4" s="309"/>
      <c r="AS4" s="310"/>
      <c r="AT4" s="308" t="s">
        <v>53</v>
      </c>
      <c r="AU4" s="309"/>
      <c r="AV4" s="309"/>
      <c r="AW4" s="309"/>
      <c r="AX4" s="309"/>
      <c r="AY4" s="309"/>
      <c r="AZ4" s="309"/>
      <c r="BA4" s="309"/>
      <c r="BB4" s="313"/>
      <c r="BC4" s="308">
        <v>2025</v>
      </c>
      <c r="BD4" s="309"/>
      <c r="BE4" s="309"/>
      <c r="BF4" s="309"/>
      <c r="BG4" s="309"/>
      <c r="BH4" s="309"/>
      <c r="BI4" s="310"/>
      <c r="BJ4" s="308">
        <v>2026</v>
      </c>
      <c r="BK4" s="309"/>
      <c r="BL4" s="309"/>
      <c r="BM4" s="309"/>
      <c r="BN4" s="309"/>
      <c r="BO4" s="309"/>
      <c r="BP4" s="310"/>
      <c r="BQ4" s="308" t="s">
        <v>53</v>
      </c>
      <c r="BR4" s="309"/>
      <c r="BS4" s="309"/>
      <c r="BT4" s="309"/>
      <c r="BU4" s="309"/>
      <c r="BV4" s="309"/>
      <c r="BW4" s="309"/>
      <c r="BX4" s="309"/>
      <c r="BY4" s="313"/>
      <c r="BZ4" s="308">
        <v>2025</v>
      </c>
      <c r="CA4" s="309"/>
      <c r="CB4" s="309"/>
      <c r="CC4" s="309"/>
      <c r="CD4" s="309"/>
      <c r="CE4" s="309"/>
      <c r="CF4" s="310"/>
      <c r="CG4" s="308">
        <v>2026</v>
      </c>
      <c r="CH4" s="309"/>
      <c r="CI4" s="309"/>
      <c r="CJ4" s="309"/>
      <c r="CK4" s="309"/>
      <c r="CL4" s="309"/>
      <c r="CM4" s="310"/>
      <c r="CN4" s="308" t="s">
        <v>53</v>
      </c>
      <c r="CO4" s="309"/>
      <c r="CP4" s="309"/>
      <c r="CQ4" s="309"/>
      <c r="CR4" s="309"/>
      <c r="CS4" s="309"/>
      <c r="CT4" s="309"/>
      <c r="CU4" s="309"/>
      <c r="CV4" s="313"/>
      <c r="CW4" s="308">
        <v>2025</v>
      </c>
      <c r="CX4" s="309"/>
      <c r="CY4" s="309"/>
      <c r="CZ4" s="309"/>
      <c r="DA4" s="309"/>
      <c r="DB4" s="309"/>
      <c r="DC4" s="310"/>
      <c r="DD4" s="308">
        <v>2026</v>
      </c>
      <c r="DE4" s="309"/>
      <c r="DF4" s="309"/>
      <c r="DG4" s="309"/>
      <c r="DH4" s="309"/>
      <c r="DI4" s="309"/>
      <c r="DJ4" s="310"/>
      <c r="DK4" s="308" t="s">
        <v>53</v>
      </c>
      <c r="DL4" s="309"/>
      <c r="DM4" s="309"/>
      <c r="DN4" s="309"/>
      <c r="DO4" s="309"/>
      <c r="DP4" s="309"/>
      <c r="DQ4" s="309"/>
      <c r="DR4" s="309"/>
      <c r="DS4" s="313"/>
      <c r="DT4" s="308">
        <v>2025</v>
      </c>
      <c r="DU4" s="309"/>
      <c r="DV4" s="309"/>
      <c r="DW4" s="309"/>
      <c r="DX4" s="309"/>
      <c r="DY4" s="309"/>
      <c r="DZ4" s="310"/>
      <c r="EA4" s="308">
        <v>2026</v>
      </c>
      <c r="EB4" s="309"/>
      <c r="EC4" s="309"/>
      <c r="ED4" s="309"/>
      <c r="EE4" s="309"/>
      <c r="EF4" s="309"/>
      <c r="EG4" s="310"/>
      <c r="EH4" s="308" t="s">
        <v>53</v>
      </c>
      <c r="EI4" s="309"/>
      <c r="EJ4" s="309"/>
      <c r="EK4" s="309"/>
      <c r="EL4" s="309"/>
      <c r="EM4" s="309"/>
      <c r="EN4" s="309"/>
      <c r="EO4" s="309"/>
      <c r="EP4" s="313"/>
      <c r="EQ4" s="196" t="s">
        <v>105</v>
      </c>
    </row>
    <row r="5" spans="1:147" ht="24" customHeight="1" thickBot="1" x14ac:dyDescent="0.25">
      <c r="A5" s="261"/>
      <c r="B5" s="262"/>
      <c r="C5" s="262"/>
      <c r="D5" s="262"/>
      <c r="E5" s="263"/>
      <c r="F5" s="261"/>
      <c r="G5" s="262"/>
      <c r="H5" s="268"/>
      <c r="I5" s="308" t="s">
        <v>48</v>
      </c>
      <c r="J5" s="309"/>
      <c r="K5" s="309"/>
      <c r="L5" s="310"/>
      <c r="M5" s="53" t="s">
        <v>107</v>
      </c>
      <c r="N5" s="53" t="s">
        <v>112</v>
      </c>
      <c r="O5" s="20" t="s">
        <v>49</v>
      </c>
      <c r="P5" s="308" t="s">
        <v>48</v>
      </c>
      <c r="Q5" s="309"/>
      <c r="R5" s="309"/>
      <c r="S5" s="310"/>
      <c r="T5" s="53" t="s">
        <v>107</v>
      </c>
      <c r="U5" s="53" t="s">
        <v>112</v>
      </c>
      <c r="V5" s="20" t="s">
        <v>49</v>
      </c>
      <c r="W5" s="308" t="s">
        <v>48</v>
      </c>
      <c r="X5" s="309"/>
      <c r="Y5" s="309"/>
      <c r="Z5" s="310"/>
      <c r="AA5" s="53" t="s">
        <v>107</v>
      </c>
      <c r="AB5" s="53" t="s">
        <v>112</v>
      </c>
      <c r="AC5" s="121"/>
      <c r="AD5" s="110" t="s">
        <v>166</v>
      </c>
      <c r="AE5" s="151" t="s">
        <v>175</v>
      </c>
      <c r="AF5" s="308" t="s">
        <v>48</v>
      </c>
      <c r="AG5" s="309"/>
      <c r="AH5" s="309"/>
      <c r="AI5" s="310"/>
      <c r="AJ5" s="53" t="s">
        <v>107</v>
      </c>
      <c r="AK5" s="53" t="s">
        <v>112</v>
      </c>
      <c r="AL5" s="20" t="s">
        <v>49</v>
      </c>
      <c r="AM5" s="308" t="s">
        <v>48</v>
      </c>
      <c r="AN5" s="309"/>
      <c r="AO5" s="309"/>
      <c r="AP5" s="310"/>
      <c r="AQ5" s="53" t="s">
        <v>107</v>
      </c>
      <c r="AR5" s="53" t="s">
        <v>112</v>
      </c>
      <c r="AS5" s="20" t="s">
        <v>49</v>
      </c>
      <c r="AT5" s="308" t="s">
        <v>48</v>
      </c>
      <c r="AU5" s="309"/>
      <c r="AV5" s="309"/>
      <c r="AW5" s="310"/>
      <c r="AX5" s="53" t="s">
        <v>107</v>
      </c>
      <c r="AY5" s="53" t="s">
        <v>112</v>
      </c>
      <c r="AZ5" s="121"/>
      <c r="BA5" s="110" t="s">
        <v>166</v>
      </c>
      <c r="BB5" s="151" t="s">
        <v>175</v>
      </c>
      <c r="BC5" s="308" t="s">
        <v>48</v>
      </c>
      <c r="BD5" s="309"/>
      <c r="BE5" s="309"/>
      <c r="BF5" s="310"/>
      <c r="BG5" s="53" t="s">
        <v>107</v>
      </c>
      <c r="BH5" s="53" t="s">
        <v>112</v>
      </c>
      <c r="BI5" s="20" t="s">
        <v>49</v>
      </c>
      <c r="BJ5" s="308" t="s">
        <v>48</v>
      </c>
      <c r="BK5" s="309"/>
      <c r="BL5" s="309"/>
      <c r="BM5" s="310"/>
      <c r="BN5" s="53" t="s">
        <v>107</v>
      </c>
      <c r="BO5" s="53" t="s">
        <v>112</v>
      </c>
      <c r="BP5" s="20" t="s">
        <v>49</v>
      </c>
      <c r="BQ5" s="308" t="s">
        <v>48</v>
      </c>
      <c r="BR5" s="309"/>
      <c r="BS5" s="309"/>
      <c r="BT5" s="310"/>
      <c r="BU5" s="53" t="s">
        <v>107</v>
      </c>
      <c r="BV5" s="53" t="s">
        <v>112</v>
      </c>
      <c r="BW5" s="121"/>
      <c r="BX5" s="110" t="s">
        <v>166</v>
      </c>
      <c r="BY5" s="151" t="s">
        <v>175</v>
      </c>
      <c r="BZ5" s="308" t="s">
        <v>48</v>
      </c>
      <c r="CA5" s="309"/>
      <c r="CB5" s="309"/>
      <c r="CC5" s="310"/>
      <c r="CD5" s="53" t="s">
        <v>107</v>
      </c>
      <c r="CE5" s="53" t="s">
        <v>112</v>
      </c>
      <c r="CF5" s="20" t="s">
        <v>49</v>
      </c>
      <c r="CG5" s="308" t="s">
        <v>48</v>
      </c>
      <c r="CH5" s="309"/>
      <c r="CI5" s="309"/>
      <c r="CJ5" s="310"/>
      <c r="CK5" s="53" t="s">
        <v>107</v>
      </c>
      <c r="CL5" s="53" t="s">
        <v>112</v>
      </c>
      <c r="CM5" s="20" t="s">
        <v>49</v>
      </c>
      <c r="CN5" s="308" t="s">
        <v>48</v>
      </c>
      <c r="CO5" s="309"/>
      <c r="CP5" s="309"/>
      <c r="CQ5" s="310"/>
      <c r="CR5" s="53" t="s">
        <v>107</v>
      </c>
      <c r="CS5" s="53" t="s">
        <v>112</v>
      </c>
      <c r="CT5" s="121"/>
      <c r="CU5" s="110" t="s">
        <v>166</v>
      </c>
      <c r="CV5" s="151" t="s">
        <v>175</v>
      </c>
      <c r="CW5" s="308" t="s">
        <v>48</v>
      </c>
      <c r="CX5" s="309"/>
      <c r="CY5" s="309"/>
      <c r="CZ5" s="310"/>
      <c r="DA5" s="53" t="s">
        <v>107</v>
      </c>
      <c r="DB5" s="53" t="s">
        <v>112</v>
      </c>
      <c r="DC5" s="20" t="s">
        <v>49</v>
      </c>
      <c r="DD5" s="308" t="s">
        <v>48</v>
      </c>
      <c r="DE5" s="309"/>
      <c r="DF5" s="309"/>
      <c r="DG5" s="310"/>
      <c r="DH5" s="53" t="s">
        <v>107</v>
      </c>
      <c r="DI5" s="53" t="s">
        <v>112</v>
      </c>
      <c r="DJ5" s="20" t="s">
        <v>49</v>
      </c>
      <c r="DK5" s="308" t="s">
        <v>48</v>
      </c>
      <c r="DL5" s="309"/>
      <c r="DM5" s="309"/>
      <c r="DN5" s="310"/>
      <c r="DO5" s="53" t="s">
        <v>107</v>
      </c>
      <c r="DP5" s="53" t="s">
        <v>112</v>
      </c>
      <c r="DQ5" s="121"/>
      <c r="DR5" s="110" t="s">
        <v>166</v>
      </c>
      <c r="DS5" s="151" t="s">
        <v>175</v>
      </c>
      <c r="DT5" s="308" t="s">
        <v>48</v>
      </c>
      <c r="DU5" s="309"/>
      <c r="DV5" s="309"/>
      <c r="DW5" s="310"/>
      <c r="DX5" s="53" t="s">
        <v>107</v>
      </c>
      <c r="DY5" s="53" t="s">
        <v>112</v>
      </c>
      <c r="DZ5" s="20" t="s">
        <v>49</v>
      </c>
      <c r="EA5" s="308" t="s">
        <v>48</v>
      </c>
      <c r="EB5" s="309"/>
      <c r="EC5" s="309"/>
      <c r="ED5" s="310"/>
      <c r="EE5" s="53" t="s">
        <v>107</v>
      </c>
      <c r="EF5" s="53" t="s">
        <v>112</v>
      </c>
      <c r="EG5" s="20" t="s">
        <v>49</v>
      </c>
      <c r="EH5" s="308" t="s">
        <v>48</v>
      </c>
      <c r="EI5" s="309"/>
      <c r="EJ5" s="309"/>
      <c r="EK5" s="310"/>
      <c r="EL5" s="53" t="s">
        <v>107</v>
      </c>
      <c r="EM5" s="53" t="s">
        <v>112</v>
      </c>
      <c r="EN5" s="121"/>
      <c r="EO5" s="110" t="s">
        <v>166</v>
      </c>
      <c r="EP5" s="151" t="s">
        <v>175</v>
      </c>
      <c r="EQ5" s="197"/>
    </row>
    <row r="6" spans="1:147" ht="14.25" thickTop="1" thickBot="1" x14ac:dyDescent="0.25">
      <c r="A6" s="264"/>
      <c r="B6" s="265"/>
      <c r="C6" s="265"/>
      <c r="D6" s="265"/>
      <c r="E6" s="266"/>
      <c r="F6" s="264"/>
      <c r="G6" s="265"/>
      <c r="H6" s="269"/>
      <c r="I6" s="22" t="s">
        <v>136</v>
      </c>
      <c r="J6" s="22" t="s">
        <v>56</v>
      </c>
      <c r="K6" s="23" t="s">
        <v>55</v>
      </c>
      <c r="L6" s="23" t="s">
        <v>57</v>
      </c>
      <c r="M6" s="65" t="s">
        <v>221</v>
      </c>
      <c r="N6" s="66" t="e">
        <f>#REF!+#REF!+#REF!+#REF!+#REF!+N7+#REF!+#REF!+#REF!+#REF!+#REF!+#REF!+#REF!+#REF!+#REF!+#REF!+#REF!+#REF!+#REF!+#REF!+#REF!+#REF!+#REF!+#REF!</f>
        <v>#REF!</v>
      </c>
      <c r="O6" s="66" t="e">
        <f>#REF!+#REF!+#REF!+#REF!+#REF!+O7+#REF!+#REF!+#REF!+#REF!+#REF!+#REF!+#REF!+#REF!+#REF!+#REF!+#REF!+#REF!+#REF!+#REF!+#REF!+#REF!+#REF!+#REF!</f>
        <v>#REF!</v>
      </c>
      <c r="P6" s="22" t="s">
        <v>136</v>
      </c>
      <c r="Q6" s="22" t="s">
        <v>56</v>
      </c>
      <c r="R6" s="23" t="s">
        <v>55</v>
      </c>
      <c r="S6" s="23" t="s">
        <v>57</v>
      </c>
      <c r="T6" s="65" t="s">
        <v>245</v>
      </c>
      <c r="U6" s="66" t="e">
        <f>#REF!+#REF!+#REF!+#REF!+#REF!+U7+#REF!+#REF!+#REF!+#REF!+#REF!+#REF!+#REF!+#REF!+#REF!+#REF!+#REF!+#REF!+#REF!+#REF!+#REF!+#REF!+#REF!+#REF!</f>
        <v>#REF!</v>
      </c>
      <c r="V6" s="66" t="e">
        <f>#REF!+#REF!+#REF!+#REF!+#REF!+V7+#REF!+#REF!+#REF!+#REF!+#REF!+#REF!+#REF!+#REF!+#REF!+#REF!+#REF!+#REF!+#REF!+#REF!+#REF!+#REF!+#REF!+#REF!</f>
        <v>#REF!</v>
      </c>
      <c r="W6" s="22" t="s">
        <v>136</v>
      </c>
      <c r="X6" s="22" t="s">
        <v>56</v>
      </c>
      <c r="Y6" s="23" t="s">
        <v>55</v>
      </c>
      <c r="Z6" s="23" t="s">
        <v>57</v>
      </c>
      <c r="AA6" s="65" t="s">
        <v>221</v>
      </c>
      <c r="AB6" s="66" t="e">
        <f>#REF!+#REF!+#REF!+#REF!+#REF!+AB7+#REF!+#REF!+#REF!+#REF!+#REF!+#REF!+#REF!+#REF!+#REF!+#REF!+#REF!+#REF!+#REF!+#REF!+#REF!+#REF!+#REF!+#REF!</f>
        <v>#REF!</v>
      </c>
      <c r="AC6" s="71" t="s">
        <v>221</v>
      </c>
      <c r="AD6" s="72" t="e">
        <f>#REF!+#REF!+#REF!+#REF!+#REF!+AD7+#REF!+#REF!+#REF!+#REF!+#REF!+#REF!+#REF!+#REF!+#REF!+#REF!+#REF!+#REF!+#REF!+#REF!+#REF!+#REF!+#REF!+#REF!</f>
        <v>#REF!</v>
      </c>
      <c r="AE6" s="153" t="e">
        <f>#REF!+#REF!+#REF!+#REF!+#REF!+AE7+#REF!+#REF!+#REF!+#REF!+#REF!+#REF!+#REF!+#REF!+#REF!+#REF!+#REF!+#REF!+#REF!+#REF!+#REF!+#REF!+#REF!+#REF!</f>
        <v>#REF!</v>
      </c>
      <c r="AF6" s="22" t="s">
        <v>136</v>
      </c>
      <c r="AG6" s="22" t="s">
        <v>56</v>
      </c>
      <c r="AH6" s="23" t="s">
        <v>55</v>
      </c>
      <c r="AI6" s="23" t="s">
        <v>57</v>
      </c>
      <c r="AJ6" s="65" t="s">
        <v>121</v>
      </c>
      <c r="AK6" s="66" t="e">
        <f>#REF!+#REF!+#REF!+#REF!+#REF!+AK7+#REF!+#REF!+#REF!+#REF!+#REF!+#REF!+#REF!+#REF!+#REF!+#REF!+#REF!+#REF!+#REF!+#REF!+#REF!+#REF!+#REF!+#REF!</f>
        <v>#REF!</v>
      </c>
      <c r="AL6" s="66" t="e">
        <f>#REF!+#REF!+#REF!+#REF!+#REF!+AL7+#REF!+#REF!+#REF!+#REF!+#REF!+#REF!+#REF!+#REF!+#REF!+#REF!+#REF!+#REF!+#REF!+#REF!+#REF!+#REF!+#REF!+#REF!</f>
        <v>#REF!</v>
      </c>
      <c r="AM6" s="22" t="s">
        <v>56</v>
      </c>
      <c r="AN6" s="22" t="s">
        <v>56</v>
      </c>
      <c r="AO6" s="23" t="s">
        <v>55</v>
      </c>
      <c r="AP6" s="23" t="s">
        <v>57</v>
      </c>
      <c r="AQ6" s="65" t="s">
        <v>121</v>
      </c>
      <c r="AR6" s="66" t="e">
        <f>#REF!+#REF!+#REF!+#REF!+#REF!+AR7+#REF!+#REF!+#REF!+#REF!+#REF!+#REF!+#REF!+#REF!+#REF!+#REF!+#REF!+#REF!+#REF!+#REF!+#REF!+#REF!+#REF!+#REF!</f>
        <v>#REF!</v>
      </c>
      <c r="AS6" s="66" t="e">
        <f>#REF!+#REF!+#REF!+#REF!+#REF!+AS7+#REF!+#REF!+#REF!+#REF!+#REF!+#REF!+#REF!+#REF!+#REF!+#REF!+#REF!+#REF!+#REF!+#REF!+#REF!+#REF!+#REF!+#REF!</f>
        <v>#REF!</v>
      </c>
      <c r="AT6" s="22" t="s">
        <v>56</v>
      </c>
      <c r="AU6" s="22" t="s">
        <v>56</v>
      </c>
      <c r="AV6" s="23" t="s">
        <v>55</v>
      </c>
      <c r="AW6" s="23" t="s">
        <v>57</v>
      </c>
      <c r="AX6" s="65" t="s">
        <v>121</v>
      </c>
      <c r="AY6" s="66" t="e">
        <f>#REF!+#REF!+#REF!+#REF!+#REF!+AY7+#REF!+#REF!+#REF!+#REF!+#REF!+#REF!+#REF!+#REF!+#REF!+#REF!+#REF!+#REF!+#REF!+#REF!+#REF!+#REF!+#REF!+#REF!</f>
        <v>#REF!</v>
      </c>
      <c r="AZ6" s="71" t="s">
        <v>122</v>
      </c>
      <c r="BA6" s="72" t="e">
        <f>#REF!+#REF!+#REF!+#REF!+#REF!+BA7+#REF!+#REF!+#REF!+#REF!+#REF!+#REF!+#REF!+#REF!+#REF!+#REF!+#REF!+#REF!+#REF!+#REF!+#REF!+#REF!+#REF!+#REF!</f>
        <v>#REF!</v>
      </c>
      <c r="BB6" s="153" t="e">
        <f>#REF!+#REF!+#REF!+#REF!+#REF!+BB7+#REF!+#REF!+#REF!+#REF!+#REF!+#REF!+#REF!+#REF!+#REF!+#REF!+#REF!+#REF!+#REF!+#REF!+#REF!+#REF!+#REF!+#REF!</f>
        <v>#REF!</v>
      </c>
      <c r="BC6" s="22" t="s">
        <v>136</v>
      </c>
      <c r="BD6" s="22" t="s">
        <v>56</v>
      </c>
      <c r="BE6" s="23" t="s">
        <v>55</v>
      </c>
      <c r="BF6" s="23" t="s">
        <v>57</v>
      </c>
      <c r="BG6" s="65" t="s">
        <v>117</v>
      </c>
      <c r="BH6" s="66" t="e">
        <f>#REF!+#REF!+#REF!+#REF!+#REF!+BH7+#REF!+#REF!+#REF!+#REF!+#REF!+#REF!+#REF!+#REF!+#REF!+#REF!+#REF!+#REF!+#REF!+#REF!+#REF!+#REF!+#REF!+#REF!</f>
        <v>#REF!</v>
      </c>
      <c r="BI6" s="66" t="e">
        <f>#REF!+#REF!+#REF!+#REF!+#REF!+BI7+#REF!+#REF!+#REF!+#REF!+#REF!+#REF!+#REF!+#REF!+#REF!+#REF!+#REF!+#REF!+#REF!+#REF!+#REF!+#REF!+#REF!+#REF!</f>
        <v>#REF!</v>
      </c>
      <c r="BJ6" s="22" t="s">
        <v>136</v>
      </c>
      <c r="BK6" s="22" t="s">
        <v>56</v>
      </c>
      <c r="BL6" s="23" t="s">
        <v>55</v>
      </c>
      <c r="BM6" s="23" t="s">
        <v>57</v>
      </c>
      <c r="BN6" s="65" t="s">
        <v>117</v>
      </c>
      <c r="BO6" s="66" t="e">
        <f>#REF!+#REF!+#REF!+#REF!+#REF!+BO7+#REF!+#REF!+#REF!+#REF!+#REF!+#REF!+#REF!+#REF!+#REF!+#REF!+#REF!+#REF!+#REF!+#REF!+#REF!+#REF!+#REF!+#REF!</f>
        <v>#REF!</v>
      </c>
      <c r="BP6" s="66" t="e">
        <f>#REF!+#REF!+#REF!+#REF!+#REF!+BP7+#REF!+#REF!+#REF!+#REF!+#REF!+#REF!+#REF!+#REF!+#REF!+#REF!+#REF!+#REF!+#REF!+#REF!+#REF!+#REF!+#REF!+#REF!</f>
        <v>#REF!</v>
      </c>
      <c r="BQ6" s="22" t="s">
        <v>136</v>
      </c>
      <c r="BR6" s="22" t="s">
        <v>56</v>
      </c>
      <c r="BS6" s="23" t="s">
        <v>55</v>
      </c>
      <c r="BT6" s="23" t="s">
        <v>57</v>
      </c>
      <c r="BU6" s="65" t="s">
        <v>117</v>
      </c>
      <c r="BV6" s="66" t="e">
        <f>#REF!+#REF!+#REF!+#REF!+#REF!+BV7+#REF!+#REF!+#REF!+#REF!+#REF!+#REF!+#REF!+#REF!+#REF!+#REF!+#REF!+#REF!+#REF!+#REF!+#REF!+#REF!+#REF!+#REF!</f>
        <v>#REF!</v>
      </c>
      <c r="BW6" s="71" t="s">
        <v>123</v>
      </c>
      <c r="BX6" s="72" t="e">
        <f>#REF!+#REF!+#REF!+#REF!+#REF!+BX7+#REF!+#REF!+#REF!+#REF!+#REF!+#REF!+#REF!+#REF!+#REF!+#REF!+#REF!+#REF!+#REF!+#REF!+#REF!+#REF!+#REF!+#REF!</f>
        <v>#REF!</v>
      </c>
      <c r="BY6" s="153" t="e">
        <f>#REF!+#REF!+#REF!+#REF!+#REF!+BY7+#REF!+#REF!+#REF!+#REF!+#REF!+#REF!+#REF!+#REF!+#REF!+#REF!+#REF!+#REF!+#REF!+#REF!+#REF!+#REF!+#REF!+#REF!</f>
        <v>#REF!</v>
      </c>
      <c r="BZ6" s="22" t="s">
        <v>136</v>
      </c>
      <c r="CA6" s="22" t="s">
        <v>56</v>
      </c>
      <c r="CB6" s="23" t="s">
        <v>55</v>
      </c>
      <c r="CC6" s="23" t="s">
        <v>57</v>
      </c>
      <c r="CD6" s="65" t="s">
        <v>119</v>
      </c>
      <c r="CE6" s="66" t="e">
        <f>#REF!+#REF!+#REF!+#REF!+#REF!+CE7+#REF!+#REF!+#REF!+#REF!+#REF!+#REF!+#REF!+#REF!+#REF!+#REF!+#REF!+#REF!+#REF!+#REF!+#REF!+#REF!+#REF!+#REF!</f>
        <v>#REF!</v>
      </c>
      <c r="CF6" s="66" t="e">
        <f>#REF!+#REF!+#REF!+#REF!+#REF!+CF7+#REF!+#REF!+#REF!+#REF!+#REF!+#REF!+#REF!+#REF!+#REF!+#REF!+#REF!+#REF!+#REF!+#REF!+#REF!+#REF!+#REF!+#REF!</f>
        <v>#REF!</v>
      </c>
      <c r="CG6" s="22" t="s">
        <v>136</v>
      </c>
      <c r="CH6" s="22" t="s">
        <v>56</v>
      </c>
      <c r="CI6" s="23" t="s">
        <v>55</v>
      </c>
      <c r="CJ6" s="23" t="s">
        <v>57</v>
      </c>
      <c r="CK6" s="65" t="s">
        <v>119</v>
      </c>
      <c r="CL6" s="66" t="e">
        <f>#REF!+#REF!+#REF!+#REF!+#REF!+CL7+#REF!+#REF!+#REF!+#REF!+#REF!+#REF!+#REF!+#REF!+#REF!+#REF!+#REF!+#REF!+#REF!+#REF!+#REF!+#REF!+#REF!+#REF!</f>
        <v>#REF!</v>
      </c>
      <c r="CM6" s="66" t="e">
        <f>#REF!+#REF!+#REF!+#REF!+#REF!+CM7+#REF!+#REF!+#REF!+#REF!+#REF!+#REF!+#REF!+#REF!+#REF!+#REF!+#REF!+#REF!+#REF!+#REF!+#REF!+#REF!+#REF!+#REF!</f>
        <v>#REF!</v>
      </c>
      <c r="CN6" s="22" t="s">
        <v>136</v>
      </c>
      <c r="CO6" s="22" t="s">
        <v>56</v>
      </c>
      <c r="CP6" s="23" t="s">
        <v>55</v>
      </c>
      <c r="CQ6" s="23" t="s">
        <v>57</v>
      </c>
      <c r="CR6" s="65" t="s">
        <v>119</v>
      </c>
      <c r="CS6" s="66" t="e">
        <f>#REF!+#REF!+#REF!+#REF!+#REF!+CS7+#REF!+#REF!+#REF!+#REF!+#REF!+#REF!+#REF!+#REF!+#REF!+#REF!+#REF!+#REF!+#REF!+#REF!+#REF!+#REF!+#REF!+#REF!</f>
        <v>#REF!</v>
      </c>
      <c r="CT6" s="71" t="s">
        <v>119</v>
      </c>
      <c r="CU6" s="72" t="e">
        <f>#REF!+#REF!+#REF!+#REF!+#REF!+CU7+#REF!+#REF!+#REF!+#REF!+#REF!+#REF!+#REF!+#REF!+#REF!+#REF!+#REF!+#REF!+#REF!+#REF!+#REF!+#REF!+#REF!+#REF!</f>
        <v>#REF!</v>
      </c>
      <c r="CV6" s="153" t="e">
        <f>#REF!+#REF!+#REF!+#REF!+#REF!+CV7+#REF!+#REF!+#REF!+#REF!+#REF!+#REF!+#REF!+#REF!+#REF!+#REF!+#REF!+#REF!+#REF!+#REF!+#REF!+#REF!+#REF!+#REF!</f>
        <v>#REF!</v>
      </c>
      <c r="CW6" s="22" t="s">
        <v>136</v>
      </c>
      <c r="CX6" s="22" t="s">
        <v>56</v>
      </c>
      <c r="CY6" s="23" t="s">
        <v>55</v>
      </c>
      <c r="CZ6" s="23" t="s">
        <v>57</v>
      </c>
      <c r="DA6" s="65" t="s">
        <v>246</v>
      </c>
      <c r="DB6" s="66" t="e">
        <f>#REF!+#REF!+#REF!+#REF!+#REF!+DB7+#REF!+#REF!+#REF!+#REF!+#REF!+#REF!+#REF!+#REF!+#REF!+#REF!+#REF!+#REF!+#REF!+#REF!+#REF!+#REF!+#REF!+#REF!</f>
        <v>#REF!</v>
      </c>
      <c r="DC6" s="66" t="e">
        <f>#REF!+#REF!+#REF!+#REF!+#REF!+DC7+#REF!+#REF!+#REF!+#REF!+#REF!+#REF!+#REF!+#REF!+#REF!+#REF!+#REF!+#REF!+#REF!+#REF!+#REF!+#REF!+#REF!+#REF!</f>
        <v>#REF!</v>
      </c>
      <c r="DD6" s="22" t="s">
        <v>136</v>
      </c>
      <c r="DE6" s="22" t="s">
        <v>56</v>
      </c>
      <c r="DF6" s="23" t="s">
        <v>55</v>
      </c>
      <c r="DG6" s="23" t="s">
        <v>57</v>
      </c>
      <c r="DH6" s="65" t="s">
        <v>246</v>
      </c>
      <c r="DI6" s="66" t="e">
        <f>#REF!+#REF!+#REF!+#REF!+#REF!+DI7+#REF!+#REF!+#REF!+#REF!+#REF!+#REF!+#REF!+#REF!+#REF!+#REF!+#REF!+#REF!+#REF!+#REF!+#REF!+#REF!+#REF!+#REF!</f>
        <v>#REF!</v>
      </c>
      <c r="DJ6" s="66" t="e">
        <f>#REF!+#REF!+#REF!+#REF!+#REF!+DJ7+#REF!+#REF!+#REF!+#REF!+#REF!+#REF!+#REF!+#REF!+#REF!+#REF!+#REF!+#REF!+#REF!+#REF!+#REF!+#REF!+#REF!+#REF!</f>
        <v>#REF!</v>
      </c>
      <c r="DK6" s="22" t="s">
        <v>136</v>
      </c>
      <c r="DL6" s="22" t="s">
        <v>56</v>
      </c>
      <c r="DM6" s="23" t="s">
        <v>55</v>
      </c>
      <c r="DN6" s="23" t="s">
        <v>57</v>
      </c>
      <c r="DO6" s="65" t="s">
        <v>246</v>
      </c>
      <c r="DP6" s="66" t="e">
        <f>#REF!+#REF!+#REF!+#REF!+#REF!+DP7+#REF!+#REF!+#REF!+#REF!+#REF!+#REF!+#REF!+#REF!+#REF!+#REF!+#REF!+#REF!+#REF!+#REF!+#REF!+#REF!+#REF!+#REF!</f>
        <v>#REF!</v>
      </c>
      <c r="DQ6" s="71" t="s">
        <v>246</v>
      </c>
      <c r="DR6" s="72" t="e">
        <f>#REF!+#REF!+#REF!+#REF!+#REF!+DR7+#REF!+#REF!+#REF!+#REF!+#REF!+#REF!+#REF!+#REF!+#REF!+#REF!+#REF!+#REF!+#REF!+#REF!+#REF!+#REF!+#REF!+#REF!</f>
        <v>#REF!</v>
      </c>
      <c r="DS6" s="153" t="e">
        <f>#REF!+#REF!+#REF!+#REF!+#REF!+DS7+#REF!+#REF!+#REF!+#REF!+#REF!+#REF!+#REF!+#REF!+#REF!+#REF!+#REF!+#REF!+#REF!+#REF!+#REF!+#REF!+#REF!+#REF!</f>
        <v>#REF!</v>
      </c>
      <c r="DT6" s="22" t="s">
        <v>136</v>
      </c>
      <c r="DU6" s="22" t="s">
        <v>56</v>
      </c>
      <c r="DV6" s="23" t="s">
        <v>55</v>
      </c>
      <c r="DW6" s="23" t="s">
        <v>57</v>
      </c>
      <c r="DX6" s="65" t="s">
        <v>225</v>
      </c>
      <c r="DY6" s="66" t="e">
        <f>#REF!+#REF!+#REF!+#REF!+#REF!+DY7+#REF!+#REF!+#REF!+#REF!+#REF!+#REF!+#REF!+#REF!+#REF!+#REF!+#REF!+#REF!+#REF!+#REF!+#REF!+#REF!+#REF!+#REF!</f>
        <v>#REF!</v>
      </c>
      <c r="DZ6" s="66" t="e">
        <f>#REF!+#REF!+#REF!+#REF!+#REF!+DZ7+#REF!+#REF!+#REF!+#REF!+#REF!+#REF!+#REF!+#REF!+#REF!+#REF!+#REF!+#REF!+#REF!+#REF!+#REF!+#REF!+#REF!+#REF!</f>
        <v>#REF!</v>
      </c>
      <c r="EA6" s="22" t="s">
        <v>136</v>
      </c>
      <c r="EB6" s="22" t="s">
        <v>56</v>
      </c>
      <c r="EC6" s="23" t="s">
        <v>55</v>
      </c>
      <c r="ED6" s="23" t="s">
        <v>57</v>
      </c>
      <c r="EE6" s="65" t="s">
        <v>225</v>
      </c>
      <c r="EF6" s="66" t="e">
        <f>#REF!+#REF!+#REF!+#REF!+#REF!+EF7+#REF!+#REF!+#REF!+#REF!+#REF!+#REF!+#REF!+#REF!+#REF!+#REF!+#REF!+#REF!+#REF!+#REF!+#REF!+#REF!+#REF!+#REF!</f>
        <v>#REF!</v>
      </c>
      <c r="EG6" s="66" t="e">
        <f>#REF!+#REF!+#REF!+#REF!+#REF!+EG7+#REF!+#REF!+#REF!+#REF!+#REF!+#REF!+#REF!+#REF!+#REF!+#REF!+#REF!+#REF!+#REF!+#REF!+#REF!+#REF!+#REF!+#REF!</f>
        <v>#REF!</v>
      </c>
      <c r="EH6" s="22" t="s">
        <v>136</v>
      </c>
      <c r="EI6" s="22" t="s">
        <v>56</v>
      </c>
      <c r="EJ6" s="23" t="s">
        <v>55</v>
      </c>
      <c r="EK6" s="23" t="s">
        <v>57</v>
      </c>
      <c r="EL6" s="65" t="s">
        <v>225</v>
      </c>
      <c r="EM6" s="66" t="e">
        <f>#REF!+#REF!+#REF!+#REF!+#REF!+EM7+#REF!+#REF!+#REF!+#REF!+#REF!+#REF!+#REF!+#REF!+#REF!+#REF!+#REF!+#REF!+#REF!+#REF!+#REF!+#REF!+#REF!+#REF!</f>
        <v>#REF!</v>
      </c>
      <c r="EN6" s="67" t="s">
        <v>225</v>
      </c>
      <c r="EO6" s="72" t="e">
        <f>#REF!+#REF!+#REF!+#REF!+#REF!+EO7+#REF!+#REF!+#REF!+#REF!+#REF!+#REF!+#REF!+#REF!+#REF!+#REF!+#REF!+#REF!+#REF!+#REF!+#REF!+#REF!+#REF!+#REF!</f>
        <v>#REF!</v>
      </c>
      <c r="EP6" s="153" t="e">
        <f>#REF!+#REF!+#REF!+#REF!+#REF!+EP7+#REF!+#REF!+#REF!+#REF!+#REF!+#REF!+#REF!+#REF!+#REF!+#REF!+#REF!+#REF!+#REF!+#REF!+#REF!+#REF!+#REF!+#REF!</f>
        <v>#REF!</v>
      </c>
      <c r="EQ6" s="198"/>
    </row>
    <row r="7" spans="1:147" ht="42" customHeight="1" thickTop="1" thickBot="1" x14ac:dyDescent="0.25">
      <c r="A7" s="1" t="s">
        <v>15</v>
      </c>
      <c r="B7" s="1"/>
      <c r="C7" s="2"/>
      <c r="D7" s="1">
        <v>1</v>
      </c>
      <c r="E7" s="2" t="s">
        <v>190</v>
      </c>
      <c r="F7" s="35" t="s">
        <v>104</v>
      </c>
      <c r="G7" s="2" t="s">
        <v>191</v>
      </c>
      <c r="H7" s="147"/>
      <c r="I7" s="2"/>
      <c r="J7" s="2"/>
      <c r="K7" s="2"/>
      <c r="L7" s="2"/>
      <c r="M7" s="35" t="s">
        <v>114</v>
      </c>
      <c r="N7" s="60">
        <f>N8+N25+N36+N39+N42</f>
        <v>70.478800000000021</v>
      </c>
      <c r="O7" s="60">
        <f>O8+O25+O36+O39+O42</f>
        <v>211436400.00000006</v>
      </c>
      <c r="P7" s="2"/>
      <c r="Q7" s="2"/>
      <c r="R7" s="2"/>
      <c r="S7" s="2"/>
      <c r="T7" s="35" t="s">
        <v>114</v>
      </c>
      <c r="U7" s="60">
        <f>U8+U25+U36+U39+U42</f>
        <v>42.322900000000018</v>
      </c>
      <c r="V7" s="60">
        <f>V8+V25+V36+V39+V42</f>
        <v>126968700.00000006</v>
      </c>
      <c r="W7" s="2"/>
      <c r="X7" s="2"/>
      <c r="Y7" s="2"/>
      <c r="Z7" s="2"/>
      <c r="AA7" s="35" t="s">
        <v>114</v>
      </c>
      <c r="AB7" s="60">
        <f>AB8+AB25+AB36+AB39+AB42</f>
        <v>16.687000000000001</v>
      </c>
      <c r="AC7" s="68" t="s">
        <v>220</v>
      </c>
      <c r="AD7" s="69">
        <f>AB7+U7+N7</f>
        <v>129.48870000000005</v>
      </c>
      <c r="AE7" s="69">
        <f>AE8+V7+O7</f>
        <v>388466100.00000012</v>
      </c>
      <c r="AF7" s="2"/>
      <c r="AG7" s="2"/>
      <c r="AH7" s="2"/>
      <c r="AI7" s="2"/>
      <c r="AJ7" s="35" t="s">
        <v>114</v>
      </c>
      <c r="AK7" s="60">
        <f>AK8+AK25+AK36+AK39+AK42</f>
        <v>0</v>
      </c>
      <c r="AL7" s="60">
        <f>AL8+AL25+AL36+AL39+AL42</f>
        <v>0</v>
      </c>
      <c r="AM7" s="2"/>
      <c r="AN7" s="2"/>
      <c r="AO7" s="2"/>
      <c r="AP7" s="2"/>
      <c r="AQ7" s="35" t="s">
        <v>114</v>
      </c>
      <c r="AR7" s="60">
        <f>AR8+AR25+AR36+AR39+AR42</f>
        <v>0</v>
      </c>
      <c r="AS7" s="60">
        <f>AS8+AS25+AS36+AS39+AS42</f>
        <v>0</v>
      </c>
      <c r="AT7" s="2"/>
      <c r="AU7" s="2"/>
      <c r="AV7" s="2"/>
      <c r="AW7" s="2"/>
      <c r="AX7" s="35" t="s">
        <v>114</v>
      </c>
      <c r="AY7" s="60">
        <f>AY8+AY25+AY36+AY39+AY42</f>
        <v>0</v>
      </c>
      <c r="AZ7" s="100" t="s">
        <v>115</v>
      </c>
      <c r="BA7" s="69">
        <f>AY7+AR7+AK7</f>
        <v>0</v>
      </c>
      <c r="BB7" s="69">
        <f>BB8+AS7+AL7</f>
        <v>0</v>
      </c>
      <c r="BC7" s="2"/>
      <c r="BD7" s="2"/>
      <c r="BE7" s="2"/>
      <c r="BF7" s="2"/>
      <c r="BG7" s="35" t="s">
        <v>114</v>
      </c>
      <c r="BH7" s="60">
        <f>BH8+BH25+BH36+BH39+BH42</f>
        <v>20.100000000000001</v>
      </c>
      <c r="BI7" s="60">
        <f>BI8+BI25+BI36+BI39+BI42</f>
        <v>358500000</v>
      </c>
      <c r="BJ7" s="2"/>
      <c r="BK7" s="2"/>
      <c r="BL7" s="2"/>
      <c r="BM7" s="2"/>
      <c r="BN7" s="35" t="s">
        <v>114</v>
      </c>
      <c r="BO7" s="60">
        <f>BO8+BO25+BO36+BO39+BO42</f>
        <v>15.100000000000001</v>
      </c>
      <c r="BP7" s="60">
        <f>BP8+BP25+BP36+BP39+BP42</f>
        <v>273500000</v>
      </c>
      <c r="BQ7" s="2"/>
      <c r="BR7" s="2"/>
      <c r="BS7" s="2"/>
      <c r="BT7" s="2"/>
      <c r="BU7" s="35" t="s">
        <v>114</v>
      </c>
      <c r="BV7" s="60">
        <f>BV8+BV25+BV36+BV39+BV42</f>
        <v>9</v>
      </c>
      <c r="BW7" s="68" t="s">
        <v>118</v>
      </c>
      <c r="BX7" s="69">
        <f>BV7+BO7+BH7</f>
        <v>44.2</v>
      </c>
      <c r="BY7" s="69">
        <f>BY8+BP7+BI7</f>
        <v>732000000</v>
      </c>
      <c r="BZ7" s="2"/>
      <c r="CA7" s="2"/>
      <c r="CB7" s="2"/>
      <c r="CC7" s="2"/>
      <c r="CD7" s="35" t="s">
        <v>114</v>
      </c>
      <c r="CE7" s="60">
        <f>CE8+CE25+CE36+CE39+CE42</f>
        <v>0</v>
      </c>
      <c r="CF7" s="60">
        <f>CF8+CF25+CF36+CF39+CF42</f>
        <v>0</v>
      </c>
      <c r="CG7" s="2"/>
      <c r="CH7" s="2"/>
      <c r="CI7" s="2"/>
      <c r="CJ7" s="2"/>
      <c r="CK7" s="35" t="s">
        <v>114</v>
      </c>
      <c r="CL7" s="60">
        <f>CL8+CL25+CL36+CL39+CL42</f>
        <v>0</v>
      </c>
      <c r="CM7" s="60">
        <f>CM8+CM25+CM36+CM39+CM42</f>
        <v>0</v>
      </c>
      <c r="CN7" s="2"/>
      <c r="CO7" s="2"/>
      <c r="CP7" s="2"/>
      <c r="CQ7" s="2"/>
      <c r="CR7" s="35" t="s">
        <v>114</v>
      </c>
      <c r="CS7" s="60">
        <f>CS8+CS25+CS36+CS39+CS42</f>
        <v>0</v>
      </c>
      <c r="CT7" s="68" t="s">
        <v>120</v>
      </c>
      <c r="CU7" s="69">
        <f>CS7+CL7+CE7</f>
        <v>0</v>
      </c>
      <c r="CV7" s="69">
        <f>CV8+CM7+CF7</f>
        <v>0</v>
      </c>
      <c r="CW7" s="2"/>
      <c r="CX7" s="2"/>
      <c r="CY7" s="2"/>
      <c r="CZ7" s="2"/>
      <c r="DA7" s="35" t="s">
        <v>114</v>
      </c>
      <c r="DB7" s="60">
        <f>DB8+DB25+DB36+DB39+DB42</f>
        <v>1</v>
      </c>
      <c r="DC7" s="60">
        <f>DC8+DC25+DC36+DC39+DC42</f>
        <v>59000000</v>
      </c>
      <c r="DD7" s="2"/>
      <c r="DE7" s="2"/>
      <c r="DF7" s="2"/>
      <c r="DG7" s="2"/>
      <c r="DH7" s="35" t="s">
        <v>114</v>
      </c>
      <c r="DI7" s="60">
        <f>DI8+DI25+DI36+DI39+DI42</f>
        <v>2.1</v>
      </c>
      <c r="DJ7" s="60">
        <f>DJ8+DJ25+DJ36+DJ39+DJ42</f>
        <v>111000000</v>
      </c>
      <c r="DK7" s="2"/>
      <c r="DL7" s="2"/>
      <c r="DM7" s="2"/>
      <c r="DN7" s="2"/>
      <c r="DO7" s="35" t="s">
        <v>114</v>
      </c>
      <c r="DP7" s="60">
        <f>DP8+DP25+DP36+DP39+DP42</f>
        <v>0</v>
      </c>
      <c r="DQ7" s="68" t="s">
        <v>222</v>
      </c>
      <c r="DR7" s="69">
        <f>DP7+DI7+DB7</f>
        <v>3.1</v>
      </c>
      <c r="DS7" s="69">
        <f>DS8+DJ7+DC7</f>
        <v>170000000</v>
      </c>
      <c r="DT7" s="2"/>
      <c r="DU7" s="2"/>
      <c r="DV7" s="2"/>
      <c r="DW7" s="2"/>
      <c r="DX7" s="35" t="s">
        <v>114</v>
      </c>
      <c r="DY7" s="60">
        <f>DY8+DY25+DY36+DY39+DY42</f>
        <v>0</v>
      </c>
      <c r="DZ7" s="60">
        <f>DZ8+DZ25+DZ36+DZ39+DZ42</f>
        <v>0</v>
      </c>
      <c r="EA7" s="2"/>
      <c r="EB7" s="2"/>
      <c r="EC7" s="2"/>
      <c r="ED7" s="2"/>
      <c r="EE7" s="35" t="s">
        <v>114</v>
      </c>
      <c r="EF7" s="60">
        <f>EF8+EF25+EF36+EF39+EF42</f>
        <v>0</v>
      </c>
      <c r="EG7" s="60">
        <f>EG8+EG25+EG36+EG39+EG42</f>
        <v>0</v>
      </c>
      <c r="EH7" s="2"/>
      <c r="EI7" s="2"/>
      <c r="EJ7" s="2"/>
      <c r="EK7" s="2"/>
      <c r="EL7" s="35" t="s">
        <v>114</v>
      </c>
      <c r="EM7" s="60">
        <f>EM8+EM25+EM36+EM39+EM42</f>
        <v>0</v>
      </c>
      <c r="EN7" s="68" t="s">
        <v>224</v>
      </c>
      <c r="EO7" s="69">
        <f>EM7+EF7+DY7</f>
        <v>0</v>
      </c>
      <c r="EP7" s="69">
        <f>EP8+EG7+DZ7</f>
        <v>0</v>
      </c>
      <c r="EQ7" s="3"/>
    </row>
    <row r="8" spans="1:147" thickTop="1" x14ac:dyDescent="0.2">
      <c r="A8" s="54" t="s">
        <v>15</v>
      </c>
      <c r="B8" s="54"/>
      <c r="C8" s="55"/>
      <c r="D8" s="96"/>
      <c r="E8" s="122" t="s">
        <v>201</v>
      </c>
      <c r="F8" s="129" t="s">
        <v>104</v>
      </c>
      <c r="G8" s="129" t="s">
        <v>191</v>
      </c>
      <c r="H8" s="148"/>
      <c r="I8" s="55"/>
      <c r="J8" s="55"/>
      <c r="K8" s="55"/>
      <c r="L8" s="55"/>
      <c r="M8" s="59" t="s">
        <v>113</v>
      </c>
      <c r="N8" s="58">
        <f>SUM(N9:N24)</f>
        <v>29.997600000000002</v>
      </c>
      <c r="O8" s="58">
        <f>SUM(O9:O24)</f>
        <v>89992800</v>
      </c>
      <c r="P8" s="55"/>
      <c r="Q8" s="55"/>
      <c r="R8" s="55"/>
      <c r="S8" s="55"/>
      <c r="T8" s="59" t="s">
        <v>113</v>
      </c>
      <c r="U8" s="58">
        <f>SUM(U9:U24)</f>
        <v>13.748900000000001</v>
      </c>
      <c r="V8" s="58">
        <f>SUM(V9:V24)</f>
        <v>41246700</v>
      </c>
      <c r="W8" s="55"/>
      <c r="X8" s="55"/>
      <c r="Y8" s="55"/>
      <c r="Z8" s="55"/>
      <c r="AA8" s="59" t="s">
        <v>113</v>
      </c>
      <c r="AB8" s="58">
        <f>SUM(AB9:AB24)</f>
        <v>0</v>
      </c>
      <c r="AC8" s="58">
        <f>SUM(AC9:AC24)</f>
        <v>0</v>
      </c>
      <c r="AD8" s="35" t="s">
        <v>114</v>
      </c>
      <c r="AE8" s="156">
        <f>AC8+AC25+AC36+AC39+AC42</f>
        <v>50061000</v>
      </c>
      <c r="AF8" s="55"/>
      <c r="AG8" s="55"/>
      <c r="AH8" s="55"/>
      <c r="AI8" s="55"/>
      <c r="AJ8" s="59" t="s">
        <v>113</v>
      </c>
      <c r="AK8" s="58">
        <f>SUM(AK9:AK24)</f>
        <v>0</v>
      </c>
      <c r="AL8" s="58">
        <f>SUM(AL9:AL24)</f>
        <v>0</v>
      </c>
      <c r="AM8" s="55"/>
      <c r="AN8" s="55"/>
      <c r="AO8" s="55"/>
      <c r="AP8" s="55"/>
      <c r="AQ8" s="59" t="s">
        <v>113</v>
      </c>
      <c r="AR8" s="58">
        <f>SUM(AR9:AR24)</f>
        <v>0</v>
      </c>
      <c r="AS8" s="58">
        <f>SUM(AS9:AS24)</f>
        <v>0</v>
      </c>
      <c r="AT8" s="55"/>
      <c r="AU8" s="55"/>
      <c r="AV8" s="55"/>
      <c r="AW8" s="55"/>
      <c r="AX8" s="59" t="s">
        <v>113</v>
      </c>
      <c r="AY8" s="58">
        <f>SUM(AY9:AY24)</f>
        <v>0</v>
      </c>
      <c r="AZ8" s="58">
        <f>SUM(AZ9:AZ24)</f>
        <v>0</v>
      </c>
      <c r="BA8" s="35" t="s">
        <v>114</v>
      </c>
      <c r="BB8" s="156">
        <f>AZ8+AZ25+AZ36+AZ39+AZ42</f>
        <v>0</v>
      </c>
      <c r="BC8" s="55"/>
      <c r="BD8" s="55"/>
      <c r="BE8" s="55"/>
      <c r="BF8" s="55"/>
      <c r="BG8" s="59" t="s">
        <v>113</v>
      </c>
      <c r="BH8" s="58">
        <f>SUM(BH9:BH24)</f>
        <v>10.800000000000002</v>
      </c>
      <c r="BI8" s="58">
        <f>SUM(BI9:BI24)</f>
        <v>174500000</v>
      </c>
      <c r="BJ8" s="55"/>
      <c r="BK8" s="55"/>
      <c r="BL8" s="55"/>
      <c r="BM8" s="55"/>
      <c r="BN8" s="59" t="s">
        <v>113</v>
      </c>
      <c r="BO8" s="58">
        <f>SUM(BO9:BO24)</f>
        <v>5.4</v>
      </c>
      <c r="BP8" s="58">
        <f>SUM(BP9:BP24)</f>
        <v>87500000</v>
      </c>
      <c r="BQ8" s="55"/>
      <c r="BR8" s="55"/>
      <c r="BS8" s="55"/>
      <c r="BT8" s="55"/>
      <c r="BU8" s="59" t="s">
        <v>113</v>
      </c>
      <c r="BV8" s="58">
        <f>SUM(BV9:BV24)</f>
        <v>2</v>
      </c>
      <c r="BW8" s="58">
        <f>SUM(BW9:BW24)</f>
        <v>20000000</v>
      </c>
      <c r="BX8" s="35" t="s">
        <v>114</v>
      </c>
      <c r="BY8" s="156">
        <f>BW8+BW25+BW36+BW39+BW42</f>
        <v>100000000</v>
      </c>
      <c r="BZ8" s="55"/>
      <c r="CA8" s="55"/>
      <c r="CB8" s="55"/>
      <c r="CC8" s="55"/>
      <c r="CD8" s="59" t="s">
        <v>113</v>
      </c>
      <c r="CE8" s="58">
        <f>SUM(CE9:CE24)</f>
        <v>0</v>
      </c>
      <c r="CF8" s="58">
        <f>SUM(CF9:CF24)</f>
        <v>0</v>
      </c>
      <c r="CG8" s="55"/>
      <c r="CH8" s="55"/>
      <c r="CI8" s="55"/>
      <c r="CJ8" s="55"/>
      <c r="CK8" s="59" t="s">
        <v>113</v>
      </c>
      <c r="CL8" s="58">
        <f>SUM(CL9:CL24)</f>
        <v>0</v>
      </c>
      <c r="CM8" s="58">
        <f>SUM(CM9:CM24)</f>
        <v>0</v>
      </c>
      <c r="CN8" s="55"/>
      <c r="CO8" s="55"/>
      <c r="CP8" s="55"/>
      <c r="CQ8" s="55"/>
      <c r="CR8" s="59" t="s">
        <v>113</v>
      </c>
      <c r="CS8" s="58">
        <f>SUM(CS9:CS24)</f>
        <v>0</v>
      </c>
      <c r="CT8" s="58">
        <f>SUM(CT9:CT24)</f>
        <v>0</v>
      </c>
      <c r="CU8" s="35" t="s">
        <v>114</v>
      </c>
      <c r="CV8" s="156">
        <f>CT8+CT25+CT36+CT39+CT42</f>
        <v>0</v>
      </c>
      <c r="CW8" s="55"/>
      <c r="CX8" s="55"/>
      <c r="CY8" s="55"/>
      <c r="CZ8" s="55"/>
      <c r="DA8" s="59" t="s">
        <v>113</v>
      </c>
      <c r="DB8" s="58">
        <f>SUM(DB9:DB24)</f>
        <v>0.5</v>
      </c>
      <c r="DC8" s="58">
        <f>SUM(DC9:DC24)</f>
        <v>25000000</v>
      </c>
      <c r="DD8" s="55"/>
      <c r="DE8" s="55"/>
      <c r="DF8" s="55"/>
      <c r="DG8" s="55"/>
      <c r="DH8" s="59" t="s">
        <v>113</v>
      </c>
      <c r="DI8" s="58">
        <f>SUM(DI9:DI24)</f>
        <v>1.5</v>
      </c>
      <c r="DJ8" s="58">
        <f>SUM(DJ9:DJ24)</f>
        <v>75000000</v>
      </c>
      <c r="DK8" s="55"/>
      <c r="DL8" s="55"/>
      <c r="DM8" s="55"/>
      <c r="DN8" s="55"/>
      <c r="DO8" s="59" t="s">
        <v>113</v>
      </c>
      <c r="DP8" s="58">
        <f>SUM(DP9:DP24)</f>
        <v>0</v>
      </c>
      <c r="DQ8" s="58">
        <f>SUM(DQ9:DQ24)</f>
        <v>0</v>
      </c>
      <c r="DR8" s="35" t="s">
        <v>114</v>
      </c>
      <c r="DS8" s="156">
        <f>DQ8+DQ25+DQ36+DQ39+DQ42</f>
        <v>0</v>
      </c>
      <c r="DT8" s="55"/>
      <c r="DU8" s="55"/>
      <c r="DV8" s="55"/>
      <c r="DW8" s="55"/>
      <c r="DX8" s="59" t="s">
        <v>113</v>
      </c>
      <c r="DY8" s="58">
        <f>SUM(DY9:DY24)</f>
        <v>0</v>
      </c>
      <c r="DZ8" s="58">
        <f>SUM(DZ9:DZ24)</f>
        <v>0</v>
      </c>
      <c r="EA8" s="55"/>
      <c r="EB8" s="55"/>
      <c r="EC8" s="55"/>
      <c r="ED8" s="55"/>
      <c r="EE8" s="59" t="s">
        <v>113</v>
      </c>
      <c r="EF8" s="58">
        <f>SUM(EF9:EF24)</f>
        <v>0</v>
      </c>
      <c r="EG8" s="58">
        <f>SUM(EG9:EG24)</f>
        <v>0</v>
      </c>
      <c r="EH8" s="55"/>
      <c r="EI8" s="55"/>
      <c r="EJ8" s="55"/>
      <c r="EK8" s="55"/>
      <c r="EL8" s="59" t="s">
        <v>113</v>
      </c>
      <c r="EM8" s="58">
        <f>SUM(EM9:EM24)</f>
        <v>0</v>
      </c>
      <c r="EN8" s="58">
        <f>SUM(EN9:EN24)</f>
        <v>0</v>
      </c>
      <c r="EO8" s="35" t="s">
        <v>114</v>
      </c>
      <c r="EP8" s="156">
        <f>EN8+EN25+EN36+EN39+EN42</f>
        <v>0</v>
      </c>
      <c r="EQ8" s="55"/>
    </row>
    <row r="9" spans="1:147" ht="30" x14ac:dyDescent="0.2">
      <c r="A9" s="4" t="s">
        <v>15</v>
      </c>
      <c r="B9" s="131"/>
      <c r="C9" s="8">
        <v>1</v>
      </c>
      <c r="D9" s="97"/>
      <c r="E9" s="75" t="s">
        <v>219</v>
      </c>
      <c r="F9" s="93" t="s">
        <v>104</v>
      </c>
      <c r="G9" s="5" t="s">
        <v>191</v>
      </c>
      <c r="H9" s="149"/>
      <c r="I9" s="48" t="s">
        <v>282</v>
      </c>
      <c r="J9" s="48">
        <v>1401.71</v>
      </c>
      <c r="K9" s="48">
        <v>1526.7</v>
      </c>
      <c r="L9" s="48">
        <f>K9-J9</f>
        <v>124.99000000000001</v>
      </c>
      <c r="M9" s="49">
        <v>24</v>
      </c>
      <c r="N9" s="206">
        <f t="shared" ref="N9" si="0">L9*M9/100</f>
        <v>29.997600000000002</v>
      </c>
      <c r="O9" s="120">
        <f>N9*AUXILIAR!$B$50</f>
        <v>89992800</v>
      </c>
      <c r="P9" s="48" t="s">
        <v>282</v>
      </c>
      <c r="Q9" s="48">
        <v>1401.71</v>
      </c>
      <c r="R9" s="48">
        <v>1526.7</v>
      </c>
      <c r="S9" s="48">
        <f>R9-Q9</f>
        <v>124.99000000000001</v>
      </c>
      <c r="T9" s="49">
        <v>11</v>
      </c>
      <c r="U9" s="206">
        <f t="shared" ref="U9" si="1">S9*T9/100</f>
        <v>13.748900000000001</v>
      </c>
      <c r="V9" s="120">
        <f>U9*AUXILIAR!$B$50</f>
        <v>41246700</v>
      </c>
      <c r="W9" s="5"/>
      <c r="X9" s="5"/>
      <c r="Y9" s="5"/>
      <c r="Z9" s="5"/>
      <c r="AA9" s="5"/>
      <c r="AB9" s="5"/>
      <c r="AC9" s="5"/>
      <c r="AD9" s="5"/>
      <c r="AE9" s="149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149"/>
      <c r="BC9" s="48" t="s">
        <v>206</v>
      </c>
      <c r="BD9" s="48">
        <v>1372.7560000000001</v>
      </c>
      <c r="BE9" s="48">
        <v>1372.7560000000001</v>
      </c>
      <c r="BF9" s="48">
        <v>1</v>
      </c>
      <c r="BG9" s="212">
        <v>65</v>
      </c>
      <c r="BH9" s="49">
        <f t="shared" ref="BH9:BH24" si="2">BF9*BG9/100</f>
        <v>0.65</v>
      </c>
      <c r="BI9" s="108">
        <f>BH9*AUXILIAR!$B$61</f>
        <v>13000000</v>
      </c>
      <c r="BJ9" s="48" t="s">
        <v>206</v>
      </c>
      <c r="BK9" s="48">
        <v>1372.7560000000001</v>
      </c>
      <c r="BL9" s="48">
        <v>1372.7560000000001</v>
      </c>
      <c r="BM9" s="48">
        <v>1</v>
      </c>
      <c r="BN9" s="212">
        <v>35</v>
      </c>
      <c r="BO9" s="49">
        <f t="shared" ref="BO9:BO23" si="3">BM9*BN9/100</f>
        <v>0.35</v>
      </c>
      <c r="BP9" s="108">
        <f>BO9*AUXILIAR!$B$61</f>
        <v>7000000</v>
      </c>
      <c r="BQ9" s="48" t="s">
        <v>212</v>
      </c>
      <c r="BR9" s="48">
        <v>1434.6949999999999</v>
      </c>
      <c r="BS9" s="48">
        <v>1434.6949999999999</v>
      </c>
      <c r="BT9" s="48">
        <v>1</v>
      </c>
      <c r="BU9" s="49">
        <v>100</v>
      </c>
      <c r="BV9" s="49">
        <f t="shared" ref="BV9:BV10" si="4">BT9*BU9/100</f>
        <v>1</v>
      </c>
      <c r="BW9" s="108">
        <f>BV9*AUXILIAR!$B$58</f>
        <v>10000000</v>
      </c>
      <c r="BX9" s="125"/>
      <c r="BY9" s="12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149"/>
      <c r="CW9" s="48" t="s">
        <v>331</v>
      </c>
      <c r="CX9" s="48"/>
      <c r="CY9" s="48"/>
      <c r="CZ9" s="48">
        <v>1</v>
      </c>
      <c r="DA9" s="48">
        <v>50</v>
      </c>
      <c r="DB9" s="49">
        <f t="shared" ref="DB9" si="5">CZ9*DA9/100</f>
        <v>0.5</v>
      </c>
      <c r="DC9" s="108">
        <f>DB9*AUXILIAR!$B$74</f>
        <v>25000000</v>
      </c>
      <c r="DD9" s="48" t="s">
        <v>331</v>
      </c>
      <c r="DE9" s="48"/>
      <c r="DF9" s="48"/>
      <c r="DG9" s="48">
        <v>1</v>
      </c>
      <c r="DH9" s="48">
        <v>50</v>
      </c>
      <c r="DI9" s="49">
        <f t="shared" ref="DI9:DI10" si="6">DG9*DH9/100</f>
        <v>0.5</v>
      </c>
      <c r="DJ9" s="108">
        <f>DI9*AUXILIAR!$B$74</f>
        <v>25000000</v>
      </c>
      <c r="DK9" s="51"/>
      <c r="DL9" s="51"/>
      <c r="DM9" s="51"/>
      <c r="DN9" s="51"/>
      <c r="DO9" s="51"/>
      <c r="DP9" s="50"/>
      <c r="DQ9" s="125"/>
      <c r="DR9" s="5"/>
      <c r="DS9" s="149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114"/>
      <c r="EP9" s="160"/>
      <c r="EQ9" s="5"/>
    </row>
    <row r="10" spans="1:147" ht="30" x14ac:dyDescent="0.2">
      <c r="A10" s="4" t="s">
        <v>15</v>
      </c>
      <c r="B10" s="131"/>
      <c r="C10" s="8">
        <v>1</v>
      </c>
      <c r="D10" s="97"/>
      <c r="E10" s="75" t="s">
        <v>219</v>
      </c>
      <c r="F10" s="93" t="s">
        <v>104</v>
      </c>
      <c r="G10" s="5" t="s">
        <v>191</v>
      </c>
      <c r="H10" s="14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149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149"/>
      <c r="BC10" s="48" t="s">
        <v>207</v>
      </c>
      <c r="BD10" s="48">
        <v>1383.133</v>
      </c>
      <c r="BE10" s="48">
        <v>1383.133</v>
      </c>
      <c r="BF10" s="48">
        <v>1</v>
      </c>
      <c r="BG10" s="212">
        <v>50</v>
      </c>
      <c r="BH10" s="49">
        <f t="shared" si="2"/>
        <v>0.5</v>
      </c>
      <c r="BI10" s="108">
        <f>BH10*AUXILIAR!$B$57</f>
        <v>10000000</v>
      </c>
      <c r="BJ10" s="48" t="s">
        <v>207</v>
      </c>
      <c r="BK10" s="48">
        <v>1383.133</v>
      </c>
      <c r="BL10" s="48">
        <v>1383.133</v>
      </c>
      <c r="BM10" s="48">
        <v>1</v>
      </c>
      <c r="BN10" s="212">
        <v>50</v>
      </c>
      <c r="BO10" s="49">
        <f t="shared" si="3"/>
        <v>0.5</v>
      </c>
      <c r="BP10" s="108">
        <f>BO10*AUXILIAR!$B$57</f>
        <v>10000000</v>
      </c>
      <c r="BQ10" s="48" t="s">
        <v>214</v>
      </c>
      <c r="BR10" s="48">
        <v>1374.421</v>
      </c>
      <c r="BS10" s="48">
        <v>1374.421</v>
      </c>
      <c r="BT10" s="48">
        <v>1</v>
      </c>
      <c r="BU10" s="49">
        <v>100</v>
      </c>
      <c r="BV10" s="49">
        <f t="shared" si="4"/>
        <v>1</v>
      </c>
      <c r="BW10" s="108">
        <f>BV10*AUXILIAR!$B$58</f>
        <v>10000000</v>
      </c>
      <c r="BX10" s="125"/>
      <c r="BY10" s="12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149"/>
      <c r="CW10" s="51"/>
      <c r="CX10" s="51"/>
      <c r="CY10" s="51"/>
      <c r="CZ10" s="51"/>
      <c r="DA10" s="51"/>
      <c r="DB10" s="50"/>
      <c r="DC10" s="125"/>
      <c r="DD10" s="48" t="s">
        <v>332</v>
      </c>
      <c r="DE10" s="48"/>
      <c r="DF10" s="48"/>
      <c r="DG10" s="48">
        <v>1</v>
      </c>
      <c r="DH10" s="48">
        <v>100</v>
      </c>
      <c r="DI10" s="49">
        <f t="shared" si="6"/>
        <v>1</v>
      </c>
      <c r="DJ10" s="108">
        <f>DI10*AUXILIAR!$B$74</f>
        <v>50000000</v>
      </c>
      <c r="DK10" s="51"/>
      <c r="DL10" s="51"/>
      <c r="DM10" s="51"/>
      <c r="DN10" s="51"/>
      <c r="DO10" s="51"/>
      <c r="DP10" s="50"/>
      <c r="DQ10" s="125"/>
      <c r="DR10" s="5"/>
      <c r="DS10" s="149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114"/>
      <c r="EP10" s="160"/>
      <c r="EQ10" s="5"/>
    </row>
    <row r="11" spans="1:147" ht="15" x14ac:dyDescent="0.2">
      <c r="A11" s="4" t="s">
        <v>15</v>
      </c>
      <c r="B11" s="131"/>
      <c r="C11" s="8">
        <v>1</v>
      </c>
      <c r="D11" s="97"/>
      <c r="E11" s="75" t="s">
        <v>219</v>
      </c>
      <c r="F11" s="93" t="s">
        <v>104</v>
      </c>
      <c r="G11" s="5" t="s">
        <v>191</v>
      </c>
      <c r="H11" s="14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149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149"/>
      <c r="BC11" s="48" t="s">
        <v>208</v>
      </c>
      <c r="BD11" s="48">
        <v>1384.693</v>
      </c>
      <c r="BE11" s="48">
        <v>1384.693</v>
      </c>
      <c r="BF11" s="48">
        <v>1</v>
      </c>
      <c r="BG11" s="212">
        <v>50</v>
      </c>
      <c r="BH11" s="49">
        <f t="shared" si="2"/>
        <v>0.5</v>
      </c>
      <c r="BI11" s="108">
        <f>BH11*AUXILIAR!$B$61</f>
        <v>10000000</v>
      </c>
      <c r="BJ11" s="48" t="s">
        <v>208</v>
      </c>
      <c r="BK11" s="48">
        <v>1384.693</v>
      </c>
      <c r="BL11" s="48">
        <v>1384.693</v>
      </c>
      <c r="BM11" s="48">
        <v>1</v>
      </c>
      <c r="BN11" s="212">
        <v>50</v>
      </c>
      <c r="BO11" s="49">
        <f t="shared" si="3"/>
        <v>0.5</v>
      </c>
      <c r="BP11" s="108">
        <f>BO11*AUXILIAR!$B$61</f>
        <v>10000000</v>
      </c>
      <c r="BQ11" s="51"/>
      <c r="BR11" s="51"/>
      <c r="BS11" s="51"/>
      <c r="BT11" s="51"/>
      <c r="BU11" s="50"/>
      <c r="BV11" s="50"/>
      <c r="BW11" s="125"/>
      <c r="BX11" s="5"/>
      <c r="BY11" s="149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149"/>
      <c r="CW11" s="51"/>
      <c r="CX11" s="51"/>
      <c r="CY11" s="51"/>
      <c r="CZ11" s="50"/>
      <c r="DA11" s="51"/>
      <c r="DB11" s="50"/>
      <c r="DC11" s="125"/>
      <c r="DD11" s="51"/>
      <c r="DE11" s="51"/>
      <c r="DF11" s="51"/>
      <c r="DG11" s="50"/>
      <c r="DH11" s="51"/>
      <c r="DI11" s="50"/>
      <c r="DJ11" s="125"/>
      <c r="DK11" s="51"/>
      <c r="DL11" s="51"/>
      <c r="DM11" s="51"/>
      <c r="DN11" s="51"/>
      <c r="DO11" s="51"/>
      <c r="DP11" s="50"/>
      <c r="DQ11" s="125"/>
      <c r="DR11" s="5"/>
      <c r="DS11" s="149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114"/>
      <c r="EP11" s="160"/>
      <c r="EQ11" s="5"/>
    </row>
    <row r="12" spans="1:147" ht="15" x14ac:dyDescent="0.2">
      <c r="A12" s="4" t="s">
        <v>15</v>
      </c>
      <c r="B12" s="131"/>
      <c r="C12" s="8">
        <v>1</v>
      </c>
      <c r="D12" s="97"/>
      <c r="E12" s="75" t="s">
        <v>219</v>
      </c>
      <c r="F12" s="93" t="s">
        <v>104</v>
      </c>
      <c r="G12" s="5" t="s">
        <v>191</v>
      </c>
      <c r="H12" s="14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149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149"/>
      <c r="BC12" s="48" t="s">
        <v>209</v>
      </c>
      <c r="BD12" s="48">
        <v>1389.9649999999999</v>
      </c>
      <c r="BE12" s="48">
        <v>1389.9649999999999</v>
      </c>
      <c r="BF12" s="48">
        <v>1</v>
      </c>
      <c r="BG12" s="212">
        <v>50</v>
      </c>
      <c r="BH12" s="49">
        <f t="shared" si="2"/>
        <v>0.5</v>
      </c>
      <c r="BI12" s="108">
        <f>BH12*AUXILIAR!$B$58</f>
        <v>5000000</v>
      </c>
      <c r="BJ12" s="48" t="s">
        <v>209</v>
      </c>
      <c r="BK12" s="48">
        <v>1389.9649999999999</v>
      </c>
      <c r="BL12" s="48">
        <v>1389.9649999999999</v>
      </c>
      <c r="BM12" s="48">
        <v>1</v>
      </c>
      <c r="BN12" s="212">
        <v>50</v>
      </c>
      <c r="BO12" s="49">
        <f t="shared" si="3"/>
        <v>0.5</v>
      </c>
      <c r="BP12" s="108">
        <f>BO12*AUXILIAR!$B$58</f>
        <v>5000000</v>
      </c>
      <c r="BQ12" s="51"/>
      <c r="BR12" s="51"/>
      <c r="BS12" s="51"/>
      <c r="BT12" s="51"/>
      <c r="BU12" s="50"/>
      <c r="BV12" s="50"/>
      <c r="BW12" s="125"/>
      <c r="BX12" s="5"/>
      <c r="BY12" s="149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149"/>
      <c r="CW12" s="51"/>
      <c r="CX12" s="51"/>
      <c r="CY12" s="51"/>
      <c r="CZ12" s="50"/>
      <c r="DA12" s="51"/>
      <c r="DB12" s="50"/>
      <c r="DC12" s="125"/>
      <c r="DD12" s="51"/>
      <c r="DE12" s="51"/>
      <c r="DF12" s="51"/>
      <c r="DG12" s="50"/>
      <c r="DH12" s="51"/>
      <c r="DI12" s="50"/>
      <c r="DJ12" s="125"/>
      <c r="DK12" s="5"/>
      <c r="DL12" s="5"/>
      <c r="DM12" s="5"/>
      <c r="DN12" s="5"/>
      <c r="DO12" s="5"/>
      <c r="DP12" s="5"/>
      <c r="DQ12" s="5"/>
      <c r="DR12" s="5"/>
      <c r="DS12" s="149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114"/>
      <c r="EP12" s="160"/>
      <c r="EQ12" s="5"/>
    </row>
    <row r="13" spans="1:147" ht="15" x14ac:dyDescent="0.2">
      <c r="A13" s="4" t="s">
        <v>15</v>
      </c>
      <c r="B13" s="131"/>
      <c r="C13" s="8">
        <v>1</v>
      </c>
      <c r="D13" s="97"/>
      <c r="E13" s="75" t="s">
        <v>219</v>
      </c>
      <c r="F13" s="93" t="s">
        <v>104</v>
      </c>
      <c r="G13" s="5" t="s">
        <v>191</v>
      </c>
      <c r="H13" s="14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149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149"/>
      <c r="BC13" s="48" t="s">
        <v>318</v>
      </c>
      <c r="BD13" s="48">
        <v>1416</v>
      </c>
      <c r="BE13" s="48">
        <v>1416</v>
      </c>
      <c r="BF13" s="48">
        <v>1</v>
      </c>
      <c r="BG13" s="212">
        <v>50</v>
      </c>
      <c r="BH13" s="49">
        <f t="shared" si="2"/>
        <v>0.5</v>
      </c>
      <c r="BI13" s="108">
        <f>BH13*AUXILIAR!$B$57</f>
        <v>10000000</v>
      </c>
      <c r="BJ13" s="48" t="s">
        <v>318</v>
      </c>
      <c r="BK13" s="48">
        <v>1416</v>
      </c>
      <c r="BL13" s="48">
        <v>1416</v>
      </c>
      <c r="BM13" s="48">
        <v>1</v>
      </c>
      <c r="BN13" s="212">
        <v>50</v>
      </c>
      <c r="BO13" s="49">
        <f t="shared" si="3"/>
        <v>0.5</v>
      </c>
      <c r="BP13" s="108">
        <f>BO13*AUXILIAR!$B$57</f>
        <v>10000000</v>
      </c>
      <c r="BQ13" s="51"/>
      <c r="BR13" s="51"/>
      <c r="BS13" s="51"/>
      <c r="BT13" s="51"/>
      <c r="BU13" s="50"/>
      <c r="BV13" s="50"/>
      <c r="BW13" s="125"/>
      <c r="BX13" s="5"/>
      <c r="BY13" s="149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149"/>
      <c r="CW13" s="51"/>
      <c r="CX13" s="51"/>
      <c r="CY13" s="51"/>
      <c r="CZ13" s="50"/>
      <c r="DA13" s="51"/>
      <c r="DB13" s="50"/>
      <c r="DC13" s="125"/>
      <c r="DD13" s="51"/>
      <c r="DE13" s="51"/>
      <c r="DF13" s="51"/>
      <c r="DG13" s="50"/>
      <c r="DH13" s="51"/>
      <c r="DI13" s="50"/>
      <c r="DJ13" s="125"/>
      <c r="DK13" s="5"/>
      <c r="DL13" s="5"/>
      <c r="DM13" s="5"/>
      <c r="DN13" s="5"/>
      <c r="DO13" s="5"/>
      <c r="DP13" s="5"/>
      <c r="DQ13" s="5"/>
      <c r="DR13" s="5"/>
      <c r="DS13" s="149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114"/>
      <c r="EP13" s="160"/>
      <c r="EQ13" s="5"/>
    </row>
    <row r="14" spans="1:147" ht="15" x14ac:dyDescent="0.2">
      <c r="A14" s="4" t="s">
        <v>15</v>
      </c>
      <c r="B14" s="131"/>
      <c r="C14" s="8">
        <v>1</v>
      </c>
      <c r="D14" s="97"/>
      <c r="E14" s="75" t="s">
        <v>219</v>
      </c>
      <c r="F14" s="93" t="s">
        <v>104</v>
      </c>
      <c r="G14" s="5" t="s">
        <v>191</v>
      </c>
      <c r="H14" s="14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149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149"/>
      <c r="BC14" s="48" t="s">
        <v>287</v>
      </c>
      <c r="BD14" s="48">
        <v>1426</v>
      </c>
      <c r="BE14" s="48">
        <v>1426</v>
      </c>
      <c r="BF14" s="48">
        <v>1</v>
      </c>
      <c r="BG14" s="212">
        <v>75</v>
      </c>
      <c r="BH14" s="49">
        <f t="shared" si="2"/>
        <v>0.75</v>
      </c>
      <c r="BI14" s="108">
        <f>BH14*AUXILIAR!$B$61</f>
        <v>15000000</v>
      </c>
      <c r="BJ14" s="48" t="s">
        <v>287</v>
      </c>
      <c r="BK14" s="48">
        <v>1426</v>
      </c>
      <c r="BL14" s="48">
        <v>1426</v>
      </c>
      <c r="BM14" s="48">
        <v>1</v>
      </c>
      <c r="BN14" s="212">
        <v>25</v>
      </c>
      <c r="BO14" s="49">
        <f t="shared" si="3"/>
        <v>0.25</v>
      </c>
      <c r="BP14" s="108">
        <f>BO14*AUXILIAR!$B$61</f>
        <v>5000000</v>
      </c>
      <c r="BQ14" s="51"/>
      <c r="BR14" s="51"/>
      <c r="BS14" s="51"/>
      <c r="BT14" s="51"/>
      <c r="BU14" s="50"/>
      <c r="BV14" s="50"/>
      <c r="BW14" s="125"/>
      <c r="BX14" s="5"/>
      <c r="BY14" s="149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149"/>
      <c r="CW14" s="51"/>
      <c r="CX14" s="51"/>
      <c r="CY14" s="51"/>
      <c r="CZ14" s="50"/>
      <c r="DA14" s="51"/>
      <c r="DB14" s="50"/>
      <c r="DC14" s="125"/>
      <c r="DD14" s="51"/>
      <c r="DE14" s="51"/>
      <c r="DF14" s="51"/>
      <c r="DG14" s="50"/>
      <c r="DH14" s="51"/>
      <c r="DI14" s="50"/>
      <c r="DJ14" s="125"/>
      <c r="DK14" s="5"/>
      <c r="DL14" s="5"/>
      <c r="DM14" s="5"/>
      <c r="DN14" s="5"/>
      <c r="DO14" s="5"/>
      <c r="DP14" s="5"/>
      <c r="DQ14" s="5"/>
      <c r="DR14" s="5"/>
      <c r="DS14" s="149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114"/>
      <c r="EP14" s="160"/>
      <c r="EQ14" s="5"/>
    </row>
    <row r="15" spans="1:147" ht="15" x14ac:dyDescent="0.2">
      <c r="A15" s="4" t="s">
        <v>15</v>
      </c>
      <c r="B15" s="131"/>
      <c r="C15" s="8">
        <v>1</v>
      </c>
      <c r="D15" s="97"/>
      <c r="E15" s="75" t="s">
        <v>219</v>
      </c>
      <c r="F15" s="93" t="s">
        <v>104</v>
      </c>
      <c r="G15" s="5" t="s">
        <v>191</v>
      </c>
      <c r="H15" s="149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149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149"/>
      <c r="BC15" s="48" t="s">
        <v>288</v>
      </c>
      <c r="BD15" s="48">
        <v>1426</v>
      </c>
      <c r="BE15" s="48">
        <v>1426</v>
      </c>
      <c r="BF15" s="48">
        <v>1</v>
      </c>
      <c r="BG15" s="212">
        <v>75</v>
      </c>
      <c r="BH15" s="49">
        <f t="shared" si="2"/>
        <v>0.75</v>
      </c>
      <c r="BI15" s="108">
        <f>BH15*AUXILIAR!$B$61</f>
        <v>15000000</v>
      </c>
      <c r="BJ15" s="48" t="s">
        <v>288</v>
      </c>
      <c r="BK15" s="48">
        <v>1426</v>
      </c>
      <c r="BL15" s="48">
        <v>1426</v>
      </c>
      <c r="BM15" s="48">
        <v>1</v>
      </c>
      <c r="BN15" s="212">
        <v>25</v>
      </c>
      <c r="BO15" s="49">
        <f t="shared" si="3"/>
        <v>0.25</v>
      </c>
      <c r="BP15" s="108">
        <f>BO15*AUXILIAR!$B$61</f>
        <v>5000000</v>
      </c>
      <c r="BQ15" s="51"/>
      <c r="BR15" s="51"/>
      <c r="BS15" s="51"/>
      <c r="BT15" s="51"/>
      <c r="BU15" s="50"/>
      <c r="BV15" s="50"/>
      <c r="BW15" s="125"/>
      <c r="BX15" s="5"/>
      <c r="BY15" s="149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149"/>
      <c r="CW15" s="51"/>
      <c r="CX15" s="51"/>
      <c r="CY15" s="51"/>
      <c r="CZ15" s="50"/>
      <c r="DA15" s="51"/>
      <c r="DB15" s="50"/>
      <c r="DC15" s="125"/>
      <c r="DD15" s="51"/>
      <c r="DE15" s="51"/>
      <c r="DF15" s="134"/>
      <c r="DG15" s="50"/>
      <c r="DH15" s="51"/>
      <c r="DI15" s="50"/>
      <c r="DJ15" s="125"/>
      <c r="DK15" s="5"/>
      <c r="DL15" s="5"/>
      <c r="DM15" s="5"/>
      <c r="DN15" s="5"/>
      <c r="DO15" s="5"/>
      <c r="DP15" s="5"/>
      <c r="DQ15" s="5"/>
      <c r="DR15" s="5"/>
      <c r="DS15" s="149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114"/>
      <c r="EP15" s="160"/>
      <c r="EQ15" s="5"/>
    </row>
    <row r="16" spans="1:147" ht="15" x14ac:dyDescent="0.2">
      <c r="A16" s="4" t="s">
        <v>15</v>
      </c>
      <c r="B16" s="131"/>
      <c r="C16" s="8">
        <v>1</v>
      </c>
      <c r="D16" s="97"/>
      <c r="E16" s="75" t="s">
        <v>219</v>
      </c>
      <c r="F16" s="93" t="s">
        <v>104</v>
      </c>
      <c r="G16" s="5" t="s">
        <v>191</v>
      </c>
      <c r="H16" s="149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149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149"/>
      <c r="BC16" s="48" t="s">
        <v>290</v>
      </c>
      <c r="BD16" s="48">
        <v>1435</v>
      </c>
      <c r="BE16" s="48">
        <v>1435</v>
      </c>
      <c r="BF16" s="48">
        <v>1</v>
      </c>
      <c r="BG16" s="212">
        <v>50</v>
      </c>
      <c r="BH16" s="49">
        <f t="shared" si="2"/>
        <v>0.5</v>
      </c>
      <c r="BI16" s="108">
        <f>BH16*AUXILIAR!$B$58</f>
        <v>5000000</v>
      </c>
      <c r="BJ16" s="48" t="s">
        <v>290</v>
      </c>
      <c r="BK16" s="48">
        <v>1435</v>
      </c>
      <c r="BL16" s="48">
        <v>1435</v>
      </c>
      <c r="BM16" s="48">
        <v>1</v>
      </c>
      <c r="BN16" s="212">
        <v>50</v>
      </c>
      <c r="BO16" s="49">
        <f t="shared" si="3"/>
        <v>0.5</v>
      </c>
      <c r="BP16" s="108">
        <f>BO16*AUXILIAR!$B$58</f>
        <v>5000000</v>
      </c>
      <c r="BQ16" s="51"/>
      <c r="BR16" s="51"/>
      <c r="BS16" s="51"/>
      <c r="BT16" s="51"/>
      <c r="BU16" s="50"/>
      <c r="BV16" s="50"/>
      <c r="BW16" s="125"/>
      <c r="BX16" s="5"/>
      <c r="BY16" s="149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149"/>
      <c r="CW16" s="51"/>
      <c r="CX16" s="51"/>
      <c r="CY16" s="51"/>
      <c r="CZ16" s="50"/>
      <c r="DA16" s="51"/>
      <c r="DB16" s="50"/>
      <c r="DC16" s="125"/>
      <c r="DD16" s="51"/>
      <c r="DE16" s="51"/>
      <c r="DF16" s="51"/>
      <c r="DG16" s="50"/>
      <c r="DH16" s="51"/>
      <c r="DI16" s="50"/>
      <c r="DJ16" s="125"/>
      <c r="DK16" s="5"/>
      <c r="DL16" s="5"/>
      <c r="DM16" s="5"/>
      <c r="DN16" s="5"/>
      <c r="DO16" s="5"/>
      <c r="DP16" s="5"/>
      <c r="DQ16" s="5"/>
      <c r="DR16" s="5"/>
      <c r="DS16" s="149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114"/>
      <c r="EP16" s="160"/>
      <c r="EQ16" s="5"/>
    </row>
    <row r="17" spans="1:147" ht="15" x14ac:dyDescent="0.2">
      <c r="A17" s="4" t="s">
        <v>15</v>
      </c>
      <c r="B17" s="131"/>
      <c r="C17" s="8">
        <v>1</v>
      </c>
      <c r="D17" s="97"/>
      <c r="E17" s="75" t="s">
        <v>219</v>
      </c>
      <c r="F17" s="93" t="s">
        <v>104</v>
      </c>
      <c r="G17" s="5" t="s">
        <v>191</v>
      </c>
      <c r="H17" s="149"/>
      <c r="I17" s="5"/>
      <c r="J17" s="5"/>
      <c r="K17" s="5"/>
      <c r="L17" s="5"/>
      <c r="M17" s="5"/>
      <c r="N17" s="98"/>
      <c r="O17" s="98"/>
      <c r="P17" s="5"/>
      <c r="Q17" s="5"/>
      <c r="R17" s="5"/>
      <c r="S17" s="5"/>
      <c r="T17" s="5"/>
      <c r="U17" s="98"/>
      <c r="V17" s="98"/>
      <c r="W17" s="5"/>
      <c r="X17" s="5"/>
      <c r="Y17" s="5"/>
      <c r="Z17" s="5"/>
      <c r="AA17" s="5"/>
      <c r="AB17" s="98"/>
      <c r="AC17" s="98"/>
      <c r="AD17" s="5"/>
      <c r="AE17" s="149"/>
      <c r="AF17" s="5"/>
      <c r="AG17" s="5"/>
      <c r="AH17" s="5"/>
      <c r="AI17" s="5"/>
      <c r="AJ17" s="5"/>
      <c r="AK17" s="98"/>
      <c r="AL17" s="98"/>
      <c r="AM17" s="5"/>
      <c r="AN17" s="5"/>
      <c r="AO17" s="5"/>
      <c r="AP17" s="5"/>
      <c r="AQ17" s="5"/>
      <c r="AR17" s="98"/>
      <c r="AS17" s="98"/>
      <c r="AT17" s="5"/>
      <c r="AU17" s="5"/>
      <c r="AV17" s="5"/>
      <c r="AW17" s="5"/>
      <c r="AX17" s="5"/>
      <c r="AY17" s="98"/>
      <c r="AZ17" s="98"/>
      <c r="BA17" s="5"/>
      <c r="BB17" s="149"/>
      <c r="BC17" s="48" t="s">
        <v>291</v>
      </c>
      <c r="BD17" s="48">
        <v>1471</v>
      </c>
      <c r="BE17" s="48">
        <v>1471</v>
      </c>
      <c r="BF17" s="48">
        <v>1</v>
      </c>
      <c r="BG17" s="212">
        <v>65</v>
      </c>
      <c r="BH17" s="49">
        <f t="shared" si="2"/>
        <v>0.65</v>
      </c>
      <c r="BI17" s="108">
        <f>BH17*AUXILIAR!$B$58</f>
        <v>6500000</v>
      </c>
      <c r="BJ17" s="48" t="s">
        <v>291</v>
      </c>
      <c r="BK17" s="48">
        <v>1471</v>
      </c>
      <c r="BL17" s="48">
        <v>1471</v>
      </c>
      <c r="BM17" s="48">
        <v>1</v>
      </c>
      <c r="BN17" s="212">
        <v>35</v>
      </c>
      <c r="BO17" s="49">
        <f t="shared" si="3"/>
        <v>0.35</v>
      </c>
      <c r="BP17" s="108">
        <f>BO17*AUXILIAR!$B$58</f>
        <v>3500000</v>
      </c>
      <c r="BQ17" s="51"/>
      <c r="BR17" s="51"/>
      <c r="BS17" s="51"/>
      <c r="BT17" s="51"/>
      <c r="BU17" s="50"/>
      <c r="BV17" s="50"/>
      <c r="BW17" s="125"/>
      <c r="BX17" s="5"/>
      <c r="BY17" s="149"/>
      <c r="BZ17" s="5"/>
      <c r="CA17" s="5"/>
      <c r="CB17" s="5"/>
      <c r="CC17" s="5"/>
      <c r="CD17" s="5"/>
      <c r="CE17" s="98"/>
      <c r="CF17" s="98"/>
      <c r="CG17" s="5"/>
      <c r="CH17" s="5"/>
      <c r="CI17" s="5"/>
      <c r="CJ17" s="5"/>
      <c r="CK17" s="5"/>
      <c r="CL17" s="98"/>
      <c r="CM17" s="98"/>
      <c r="CN17" s="5"/>
      <c r="CO17" s="5"/>
      <c r="CP17" s="5"/>
      <c r="CQ17" s="5"/>
      <c r="CR17" s="5"/>
      <c r="CS17" s="98"/>
      <c r="CT17" s="98"/>
      <c r="CU17" s="5"/>
      <c r="CV17" s="149"/>
      <c r="CW17" s="51"/>
      <c r="CX17" s="51"/>
      <c r="CY17" s="51"/>
      <c r="CZ17" s="50"/>
      <c r="DA17" s="51"/>
      <c r="DB17" s="92"/>
      <c r="DC17" s="124"/>
      <c r="DD17" s="51"/>
      <c r="DE17" s="51"/>
      <c r="DF17" s="51"/>
      <c r="DG17" s="50"/>
      <c r="DH17" s="51"/>
      <c r="DI17" s="92"/>
      <c r="DJ17" s="124"/>
      <c r="DK17" s="5"/>
      <c r="DL17" s="5"/>
      <c r="DM17" s="5"/>
      <c r="DN17" s="5"/>
      <c r="DO17" s="5"/>
      <c r="DP17" s="98"/>
      <c r="DQ17" s="98"/>
      <c r="DR17" s="5"/>
      <c r="DS17" s="149"/>
      <c r="DT17" s="5"/>
      <c r="DU17" s="5"/>
      <c r="DV17" s="5"/>
      <c r="DW17" s="5"/>
      <c r="DX17" s="5"/>
      <c r="DY17" s="98"/>
      <c r="DZ17" s="98"/>
      <c r="EA17" s="5"/>
      <c r="EB17" s="5"/>
      <c r="EC17" s="5"/>
      <c r="ED17" s="5"/>
      <c r="EE17" s="5"/>
      <c r="EF17" s="98"/>
      <c r="EG17" s="98"/>
      <c r="EH17" s="5"/>
      <c r="EI17" s="5"/>
      <c r="EJ17" s="5"/>
      <c r="EK17" s="5"/>
      <c r="EL17" s="5"/>
      <c r="EM17" s="98"/>
      <c r="EN17" s="98"/>
      <c r="EO17" s="114"/>
      <c r="EP17" s="160"/>
      <c r="EQ17" s="5"/>
    </row>
    <row r="18" spans="1:147" ht="15" x14ac:dyDescent="0.2">
      <c r="A18" s="4" t="s">
        <v>15</v>
      </c>
      <c r="B18" s="131"/>
      <c r="C18" s="8">
        <v>1</v>
      </c>
      <c r="D18" s="97"/>
      <c r="E18" s="75" t="s">
        <v>219</v>
      </c>
      <c r="F18" s="93" t="s">
        <v>104</v>
      </c>
      <c r="G18" s="5" t="s">
        <v>191</v>
      </c>
      <c r="H18" s="149"/>
      <c r="I18" s="5"/>
      <c r="J18" s="5"/>
      <c r="K18" s="5"/>
      <c r="L18" s="5"/>
      <c r="M18" s="5"/>
      <c r="N18" s="98"/>
      <c r="O18" s="98"/>
      <c r="P18" s="5"/>
      <c r="Q18" s="5"/>
      <c r="R18" s="5"/>
      <c r="S18" s="5"/>
      <c r="T18" s="5"/>
      <c r="U18" s="98"/>
      <c r="V18" s="98"/>
      <c r="W18" s="5"/>
      <c r="X18" s="5"/>
      <c r="Y18" s="5"/>
      <c r="Z18" s="5"/>
      <c r="AA18" s="5"/>
      <c r="AB18" s="98"/>
      <c r="AC18" s="98"/>
      <c r="AD18" s="5"/>
      <c r="AE18" s="149"/>
      <c r="AF18" s="5"/>
      <c r="AG18" s="5"/>
      <c r="AH18" s="5"/>
      <c r="AI18" s="5"/>
      <c r="AJ18" s="5"/>
      <c r="AK18" s="98"/>
      <c r="AL18" s="98"/>
      <c r="AM18" s="5"/>
      <c r="AN18" s="5"/>
      <c r="AO18" s="5"/>
      <c r="AP18" s="5"/>
      <c r="AQ18" s="5"/>
      <c r="AR18" s="98"/>
      <c r="AS18" s="98"/>
      <c r="AT18" s="5"/>
      <c r="AU18" s="5"/>
      <c r="AV18" s="5"/>
      <c r="AW18" s="5"/>
      <c r="AX18" s="5"/>
      <c r="AY18" s="98"/>
      <c r="AZ18" s="98"/>
      <c r="BA18" s="5"/>
      <c r="BB18" s="149"/>
      <c r="BC18" s="48" t="s">
        <v>292</v>
      </c>
      <c r="BD18" s="48">
        <v>1479</v>
      </c>
      <c r="BE18" s="48">
        <v>1479</v>
      </c>
      <c r="BF18" s="48">
        <v>1</v>
      </c>
      <c r="BG18" s="212">
        <v>70</v>
      </c>
      <c r="BH18" s="49">
        <f t="shared" si="2"/>
        <v>0.7</v>
      </c>
      <c r="BI18" s="108">
        <f>BH18*AUXILIAR!$B$61</f>
        <v>14000000</v>
      </c>
      <c r="BJ18" s="48" t="s">
        <v>292</v>
      </c>
      <c r="BK18" s="48">
        <v>1479</v>
      </c>
      <c r="BL18" s="48">
        <v>1479</v>
      </c>
      <c r="BM18" s="48">
        <v>1</v>
      </c>
      <c r="BN18" s="212">
        <v>30</v>
      </c>
      <c r="BO18" s="49">
        <f t="shared" si="3"/>
        <v>0.3</v>
      </c>
      <c r="BP18" s="108">
        <f>BO18*AUXILIAR!$B$61</f>
        <v>6000000</v>
      </c>
      <c r="BQ18" s="51"/>
      <c r="BR18" s="51"/>
      <c r="BS18" s="51"/>
      <c r="BT18" s="51"/>
      <c r="BU18" s="50"/>
      <c r="BV18" s="50"/>
      <c r="BW18" s="125"/>
      <c r="BX18" s="5"/>
      <c r="BY18" s="149"/>
      <c r="BZ18" s="5"/>
      <c r="CA18" s="5"/>
      <c r="CB18" s="5"/>
      <c r="CC18" s="5"/>
      <c r="CD18" s="5"/>
      <c r="CE18" s="98"/>
      <c r="CF18" s="98"/>
      <c r="CG18" s="5"/>
      <c r="CH18" s="5"/>
      <c r="CI18" s="5"/>
      <c r="CJ18" s="5"/>
      <c r="CK18" s="5"/>
      <c r="CL18" s="98"/>
      <c r="CM18" s="98"/>
      <c r="CN18" s="5"/>
      <c r="CO18" s="5"/>
      <c r="CP18" s="5"/>
      <c r="CQ18" s="5"/>
      <c r="CR18" s="5"/>
      <c r="CS18" s="98"/>
      <c r="CT18" s="98"/>
      <c r="CU18" s="5"/>
      <c r="CV18" s="149"/>
      <c r="CW18" s="51"/>
      <c r="CX18" s="51"/>
      <c r="CY18" s="51"/>
      <c r="CZ18" s="50"/>
      <c r="DA18" s="51"/>
      <c r="DB18" s="92"/>
      <c r="DC18" s="124"/>
      <c r="DD18" s="51"/>
      <c r="DE18" s="51"/>
      <c r="DF18" s="51"/>
      <c r="DG18" s="50"/>
      <c r="DH18" s="51"/>
      <c r="DI18" s="92"/>
      <c r="DJ18" s="124"/>
      <c r="DK18" s="5"/>
      <c r="DL18" s="5"/>
      <c r="DM18" s="5"/>
      <c r="DN18" s="5"/>
      <c r="DO18" s="5"/>
      <c r="DP18" s="98"/>
      <c r="DQ18" s="98"/>
      <c r="DR18" s="5"/>
      <c r="DS18" s="149"/>
      <c r="DT18" s="5"/>
      <c r="DU18" s="5"/>
      <c r="DV18" s="5"/>
      <c r="DW18" s="5"/>
      <c r="DX18" s="5"/>
      <c r="DY18" s="98"/>
      <c r="DZ18" s="98"/>
      <c r="EA18" s="5"/>
      <c r="EB18" s="5"/>
      <c r="EC18" s="5"/>
      <c r="ED18" s="5"/>
      <c r="EE18" s="5"/>
      <c r="EF18" s="98"/>
      <c r="EG18" s="98"/>
      <c r="EH18" s="5"/>
      <c r="EI18" s="5"/>
      <c r="EJ18" s="5"/>
      <c r="EK18" s="5"/>
      <c r="EL18" s="5"/>
      <c r="EM18" s="98"/>
      <c r="EN18" s="98"/>
      <c r="EO18" s="114"/>
      <c r="EP18" s="160"/>
      <c r="EQ18" s="5"/>
    </row>
    <row r="19" spans="1:147" ht="15" x14ac:dyDescent="0.2">
      <c r="A19" s="4" t="s">
        <v>15</v>
      </c>
      <c r="B19" s="131"/>
      <c r="C19" s="8">
        <v>1</v>
      </c>
      <c r="D19" s="97"/>
      <c r="E19" s="75" t="s">
        <v>219</v>
      </c>
      <c r="F19" s="93" t="s">
        <v>104</v>
      </c>
      <c r="G19" s="5" t="s">
        <v>191</v>
      </c>
      <c r="H19" s="149"/>
      <c r="I19" s="5"/>
      <c r="J19" s="5"/>
      <c r="K19" s="5"/>
      <c r="L19" s="5"/>
      <c r="M19" s="5"/>
      <c r="N19" s="98"/>
      <c r="O19" s="98"/>
      <c r="P19" s="5"/>
      <c r="Q19" s="5"/>
      <c r="R19" s="5"/>
      <c r="S19" s="5"/>
      <c r="T19" s="5"/>
      <c r="U19" s="98"/>
      <c r="V19" s="98"/>
      <c r="W19" s="5"/>
      <c r="X19" s="5"/>
      <c r="Y19" s="5"/>
      <c r="Z19" s="5"/>
      <c r="AA19" s="5"/>
      <c r="AB19" s="98"/>
      <c r="AC19" s="98"/>
      <c r="AD19" s="5"/>
      <c r="AE19" s="149"/>
      <c r="AF19" s="5"/>
      <c r="AG19" s="5"/>
      <c r="AH19" s="5"/>
      <c r="AI19" s="5"/>
      <c r="AJ19" s="5"/>
      <c r="AK19" s="98"/>
      <c r="AL19" s="98"/>
      <c r="AM19" s="5"/>
      <c r="AN19" s="5"/>
      <c r="AO19" s="5"/>
      <c r="AP19" s="5"/>
      <c r="AQ19" s="5"/>
      <c r="AR19" s="98"/>
      <c r="AS19" s="98"/>
      <c r="AT19" s="5"/>
      <c r="AU19" s="5"/>
      <c r="AV19" s="5"/>
      <c r="AW19" s="5"/>
      <c r="AX19" s="5"/>
      <c r="AY19" s="98"/>
      <c r="AZ19" s="98"/>
      <c r="BA19" s="5"/>
      <c r="BB19" s="149"/>
      <c r="BC19" s="48" t="s">
        <v>293</v>
      </c>
      <c r="BD19" s="48">
        <v>1483</v>
      </c>
      <c r="BE19" s="48">
        <v>1483</v>
      </c>
      <c r="BF19" s="48">
        <v>1</v>
      </c>
      <c r="BG19" s="212">
        <v>50</v>
      </c>
      <c r="BH19" s="49">
        <f t="shared" si="2"/>
        <v>0.5</v>
      </c>
      <c r="BI19" s="108">
        <f>BH19*AUXILIAR!$B$58</f>
        <v>5000000</v>
      </c>
      <c r="BJ19" s="48" t="s">
        <v>293</v>
      </c>
      <c r="BK19" s="48">
        <v>1483</v>
      </c>
      <c r="BL19" s="48">
        <v>1483</v>
      </c>
      <c r="BM19" s="48">
        <v>1</v>
      </c>
      <c r="BN19" s="212">
        <v>50</v>
      </c>
      <c r="BO19" s="49">
        <f t="shared" si="3"/>
        <v>0.5</v>
      </c>
      <c r="BP19" s="108">
        <f>BO19*AUXILIAR!$B$58</f>
        <v>5000000</v>
      </c>
      <c r="BQ19" s="51"/>
      <c r="BR19" s="51"/>
      <c r="BS19" s="51"/>
      <c r="BT19" s="51"/>
      <c r="BU19" s="50"/>
      <c r="BV19" s="50"/>
      <c r="BW19" s="125"/>
      <c r="BX19" s="5"/>
      <c r="BY19" s="149"/>
      <c r="BZ19" s="5"/>
      <c r="CA19" s="5"/>
      <c r="CB19" s="5"/>
      <c r="CC19" s="5"/>
      <c r="CD19" s="5"/>
      <c r="CE19" s="98"/>
      <c r="CF19" s="98"/>
      <c r="CG19" s="5"/>
      <c r="CH19" s="5"/>
      <c r="CI19" s="5"/>
      <c r="CJ19" s="5"/>
      <c r="CK19" s="5"/>
      <c r="CL19" s="98"/>
      <c r="CM19" s="98"/>
      <c r="CN19" s="5"/>
      <c r="CO19" s="5"/>
      <c r="CP19" s="5"/>
      <c r="CQ19" s="5"/>
      <c r="CR19" s="5"/>
      <c r="CS19" s="98"/>
      <c r="CT19" s="98"/>
      <c r="CU19" s="5"/>
      <c r="CV19" s="149"/>
      <c r="CW19" s="51"/>
      <c r="CX19" s="51"/>
      <c r="CY19" s="51"/>
      <c r="CZ19" s="50"/>
      <c r="DA19" s="51"/>
      <c r="DB19" s="92"/>
      <c r="DC19" s="124"/>
      <c r="DD19" s="51"/>
      <c r="DE19" s="51"/>
      <c r="DF19" s="51"/>
      <c r="DG19" s="50"/>
      <c r="DH19" s="51"/>
      <c r="DI19" s="92"/>
      <c r="DJ19" s="124"/>
      <c r="DK19" s="5"/>
      <c r="DL19" s="5"/>
      <c r="DM19" s="5"/>
      <c r="DN19" s="5"/>
      <c r="DO19" s="5"/>
      <c r="DP19" s="98"/>
      <c r="DQ19" s="98"/>
      <c r="DR19" s="5"/>
      <c r="DS19" s="149"/>
      <c r="DT19" s="5"/>
      <c r="DU19" s="5"/>
      <c r="DV19" s="5"/>
      <c r="DW19" s="5"/>
      <c r="DX19" s="5"/>
      <c r="DY19" s="98"/>
      <c r="DZ19" s="98"/>
      <c r="EA19" s="5"/>
      <c r="EB19" s="5"/>
      <c r="EC19" s="5"/>
      <c r="ED19" s="5"/>
      <c r="EE19" s="5"/>
      <c r="EF19" s="98"/>
      <c r="EG19" s="98"/>
      <c r="EH19" s="5"/>
      <c r="EI19" s="5"/>
      <c r="EJ19" s="5"/>
      <c r="EK19" s="5"/>
      <c r="EL19" s="5"/>
      <c r="EM19" s="98"/>
      <c r="EN19" s="98"/>
      <c r="EO19" s="114"/>
      <c r="EP19" s="160"/>
      <c r="EQ19" s="5"/>
    </row>
    <row r="20" spans="1:147" ht="15" x14ac:dyDescent="0.2">
      <c r="A20" s="4" t="s">
        <v>15</v>
      </c>
      <c r="B20" s="131"/>
      <c r="C20" s="8">
        <v>1</v>
      </c>
      <c r="D20" s="97"/>
      <c r="E20" s="75" t="s">
        <v>219</v>
      </c>
      <c r="F20" s="93" t="s">
        <v>104</v>
      </c>
      <c r="G20" s="5" t="s">
        <v>191</v>
      </c>
      <c r="H20" s="149"/>
      <c r="I20" s="5"/>
      <c r="J20" s="5"/>
      <c r="K20" s="5"/>
      <c r="L20" s="5"/>
      <c r="M20" s="5"/>
      <c r="N20" s="98"/>
      <c r="O20" s="98"/>
      <c r="P20" s="5"/>
      <c r="Q20" s="5"/>
      <c r="R20" s="5"/>
      <c r="S20" s="5"/>
      <c r="T20" s="5"/>
      <c r="U20" s="98"/>
      <c r="V20" s="98"/>
      <c r="W20" s="5"/>
      <c r="X20" s="5"/>
      <c r="Y20" s="5"/>
      <c r="Z20" s="5"/>
      <c r="AA20" s="5"/>
      <c r="AB20" s="98"/>
      <c r="AC20" s="98"/>
      <c r="AD20" s="5"/>
      <c r="AE20" s="149"/>
      <c r="AF20" s="5"/>
      <c r="AG20" s="5"/>
      <c r="AH20" s="5"/>
      <c r="AI20" s="5"/>
      <c r="AJ20" s="5"/>
      <c r="AK20" s="98"/>
      <c r="AL20" s="98"/>
      <c r="AM20" s="5"/>
      <c r="AN20" s="5"/>
      <c r="AO20" s="5"/>
      <c r="AP20" s="5"/>
      <c r="AQ20" s="5"/>
      <c r="AR20" s="98"/>
      <c r="AS20" s="98"/>
      <c r="AT20" s="5"/>
      <c r="AU20" s="5"/>
      <c r="AV20" s="5"/>
      <c r="AW20" s="5"/>
      <c r="AX20" s="5"/>
      <c r="AY20" s="98"/>
      <c r="AZ20" s="98"/>
      <c r="BA20" s="5"/>
      <c r="BB20" s="149"/>
      <c r="BC20" s="48" t="s">
        <v>294</v>
      </c>
      <c r="BD20" s="48">
        <v>1490</v>
      </c>
      <c r="BE20" s="48">
        <v>1490</v>
      </c>
      <c r="BF20" s="48">
        <v>1</v>
      </c>
      <c r="BG20" s="212">
        <v>70</v>
      </c>
      <c r="BH20" s="49">
        <f t="shared" si="2"/>
        <v>0.7</v>
      </c>
      <c r="BI20" s="108">
        <f>BH20*AUXILIAR!$B$61</f>
        <v>14000000</v>
      </c>
      <c r="BJ20" s="48" t="s">
        <v>294</v>
      </c>
      <c r="BK20" s="48">
        <v>1490</v>
      </c>
      <c r="BL20" s="48">
        <v>1490</v>
      </c>
      <c r="BM20" s="48">
        <v>1</v>
      </c>
      <c r="BN20" s="212">
        <v>30</v>
      </c>
      <c r="BO20" s="49">
        <f t="shared" si="3"/>
        <v>0.3</v>
      </c>
      <c r="BP20" s="108">
        <f>BO20*AUXILIAR!$B$61</f>
        <v>6000000</v>
      </c>
      <c r="BQ20" s="51"/>
      <c r="BR20" s="51"/>
      <c r="BS20" s="51"/>
      <c r="BT20" s="51"/>
      <c r="BU20" s="50"/>
      <c r="BV20" s="50"/>
      <c r="BW20" s="125"/>
      <c r="BX20" s="5"/>
      <c r="BY20" s="149"/>
      <c r="BZ20" s="5"/>
      <c r="CA20" s="5"/>
      <c r="CB20" s="5"/>
      <c r="CC20" s="5"/>
      <c r="CD20" s="5"/>
      <c r="CE20" s="98"/>
      <c r="CF20" s="98"/>
      <c r="CG20" s="5"/>
      <c r="CH20" s="5"/>
      <c r="CI20" s="5"/>
      <c r="CJ20" s="5"/>
      <c r="CK20" s="5"/>
      <c r="CL20" s="98"/>
      <c r="CM20" s="98"/>
      <c r="CN20" s="5"/>
      <c r="CO20" s="5"/>
      <c r="CP20" s="5"/>
      <c r="CQ20" s="5"/>
      <c r="CR20" s="5"/>
      <c r="CS20" s="98"/>
      <c r="CT20" s="98"/>
      <c r="CU20" s="5"/>
      <c r="CV20" s="149"/>
      <c r="CW20" s="51"/>
      <c r="CX20" s="51"/>
      <c r="CY20" s="51"/>
      <c r="CZ20" s="50"/>
      <c r="DA20" s="51"/>
      <c r="DB20" s="92"/>
      <c r="DC20" s="124"/>
      <c r="DD20" s="51"/>
      <c r="DE20" s="51"/>
      <c r="DF20" s="51"/>
      <c r="DG20" s="50"/>
      <c r="DH20" s="51"/>
      <c r="DI20" s="92"/>
      <c r="DJ20" s="124"/>
      <c r="DK20" s="5"/>
      <c r="DL20" s="5"/>
      <c r="DM20" s="5"/>
      <c r="DN20" s="5"/>
      <c r="DO20" s="5"/>
      <c r="DP20" s="98"/>
      <c r="DQ20" s="98"/>
      <c r="DR20" s="5"/>
      <c r="DS20" s="149"/>
      <c r="DT20" s="5"/>
      <c r="DU20" s="5"/>
      <c r="DV20" s="5"/>
      <c r="DW20" s="5"/>
      <c r="DX20" s="5"/>
      <c r="DY20" s="98"/>
      <c r="DZ20" s="98"/>
      <c r="EA20" s="5"/>
      <c r="EB20" s="5"/>
      <c r="EC20" s="5"/>
      <c r="ED20" s="5"/>
      <c r="EE20" s="5"/>
      <c r="EF20" s="98"/>
      <c r="EG20" s="98"/>
      <c r="EH20" s="5"/>
      <c r="EI20" s="5"/>
      <c r="EJ20" s="5"/>
      <c r="EK20" s="5"/>
      <c r="EL20" s="5"/>
      <c r="EM20" s="98"/>
      <c r="EN20" s="98"/>
      <c r="EO20" s="114"/>
      <c r="EP20" s="160"/>
      <c r="EQ20" s="5"/>
    </row>
    <row r="21" spans="1:147" ht="15" x14ac:dyDescent="0.2">
      <c r="A21" s="4" t="s">
        <v>15</v>
      </c>
      <c r="B21" s="131"/>
      <c r="C21" s="8">
        <v>1</v>
      </c>
      <c r="D21" s="97"/>
      <c r="E21" s="75" t="s">
        <v>219</v>
      </c>
      <c r="F21" s="93" t="s">
        <v>104</v>
      </c>
      <c r="G21" s="5" t="s">
        <v>191</v>
      </c>
      <c r="H21" s="149"/>
      <c r="I21" s="5"/>
      <c r="J21" s="5"/>
      <c r="K21" s="5"/>
      <c r="L21" s="5"/>
      <c r="M21" s="5"/>
      <c r="N21" s="98"/>
      <c r="O21" s="98"/>
      <c r="P21" s="5"/>
      <c r="Q21" s="5"/>
      <c r="R21" s="5"/>
      <c r="S21" s="5"/>
      <c r="T21" s="5"/>
      <c r="U21" s="98"/>
      <c r="V21" s="98"/>
      <c r="W21" s="5"/>
      <c r="X21" s="5"/>
      <c r="Y21" s="5"/>
      <c r="Z21" s="5"/>
      <c r="AA21" s="5"/>
      <c r="AB21" s="98"/>
      <c r="AC21" s="98"/>
      <c r="AD21" s="5"/>
      <c r="AE21" s="149"/>
      <c r="AF21" s="5"/>
      <c r="AG21" s="5"/>
      <c r="AH21" s="5"/>
      <c r="AI21" s="5"/>
      <c r="AJ21" s="5"/>
      <c r="AK21" s="98"/>
      <c r="AL21" s="98"/>
      <c r="AM21" s="5"/>
      <c r="AN21" s="5"/>
      <c r="AO21" s="5"/>
      <c r="AP21" s="5"/>
      <c r="AQ21" s="5"/>
      <c r="AR21" s="98"/>
      <c r="AS21" s="98"/>
      <c r="AT21" s="5"/>
      <c r="AU21" s="5"/>
      <c r="AV21" s="5"/>
      <c r="AW21" s="5"/>
      <c r="AX21" s="5"/>
      <c r="AY21" s="98"/>
      <c r="AZ21" s="98"/>
      <c r="BA21" s="5"/>
      <c r="BB21" s="149"/>
      <c r="BC21" s="48" t="s">
        <v>323</v>
      </c>
      <c r="BD21" s="48">
        <v>1374</v>
      </c>
      <c r="BE21" s="48">
        <v>1374</v>
      </c>
      <c r="BF21" s="48">
        <v>1</v>
      </c>
      <c r="BG21" s="212">
        <v>100</v>
      </c>
      <c r="BH21" s="49">
        <f t="shared" si="2"/>
        <v>1</v>
      </c>
      <c r="BI21" s="108">
        <f>BH21*AUXILIAR!$B$58</f>
        <v>10000000</v>
      </c>
      <c r="BJ21" s="48" t="s">
        <v>324</v>
      </c>
      <c r="BK21" s="48">
        <v>1402</v>
      </c>
      <c r="BL21" s="48">
        <v>1402</v>
      </c>
      <c r="BM21" s="48">
        <v>1</v>
      </c>
      <c r="BN21" s="212">
        <v>20</v>
      </c>
      <c r="BO21" s="49">
        <f t="shared" si="3"/>
        <v>0.2</v>
      </c>
      <c r="BP21" s="108">
        <f>BO21*AUXILIAR!$B$58</f>
        <v>2000000</v>
      </c>
      <c r="BQ21" s="51"/>
      <c r="BR21" s="51"/>
      <c r="BS21" s="51"/>
      <c r="BT21" s="51"/>
      <c r="BU21" s="50"/>
      <c r="BV21" s="50"/>
      <c r="BW21" s="125"/>
      <c r="BX21" s="5"/>
      <c r="BY21" s="149"/>
      <c r="BZ21" s="5"/>
      <c r="CA21" s="5"/>
      <c r="CB21" s="5"/>
      <c r="CC21" s="5"/>
      <c r="CD21" s="5"/>
      <c r="CE21" s="98"/>
      <c r="CF21" s="98"/>
      <c r="CG21" s="5"/>
      <c r="CH21" s="5"/>
      <c r="CI21" s="5"/>
      <c r="CJ21" s="5"/>
      <c r="CK21" s="5"/>
      <c r="CL21" s="98"/>
      <c r="CM21" s="98"/>
      <c r="CN21" s="5"/>
      <c r="CO21" s="5"/>
      <c r="CP21" s="5"/>
      <c r="CQ21" s="5"/>
      <c r="CR21" s="5"/>
      <c r="CS21" s="98"/>
      <c r="CT21" s="98"/>
      <c r="CU21" s="5"/>
      <c r="CV21" s="149"/>
      <c r="CW21" s="51"/>
      <c r="CX21" s="51"/>
      <c r="CY21" s="51"/>
      <c r="CZ21" s="50"/>
      <c r="DA21" s="51"/>
      <c r="DB21" s="92"/>
      <c r="DC21" s="124"/>
      <c r="DD21" s="51"/>
      <c r="DE21" s="51"/>
      <c r="DF21" s="51"/>
      <c r="DG21" s="50"/>
      <c r="DH21" s="51"/>
      <c r="DI21" s="92"/>
      <c r="DJ21" s="124"/>
      <c r="DK21" s="5"/>
      <c r="DL21" s="5"/>
      <c r="DM21" s="5"/>
      <c r="DN21" s="5"/>
      <c r="DO21" s="5"/>
      <c r="DP21" s="98"/>
      <c r="DQ21" s="98"/>
      <c r="DR21" s="5"/>
      <c r="DS21" s="149"/>
      <c r="DT21" s="5"/>
      <c r="DU21" s="5"/>
      <c r="DV21" s="5"/>
      <c r="DW21" s="5"/>
      <c r="DX21" s="5"/>
      <c r="DY21" s="98"/>
      <c r="DZ21" s="98"/>
      <c r="EA21" s="5"/>
      <c r="EB21" s="5"/>
      <c r="EC21" s="5"/>
      <c r="ED21" s="5"/>
      <c r="EE21" s="5"/>
      <c r="EF21" s="98"/>
      <c r="EG21" s="98"/>
      <c r="EH21" s="5"/>
      <c r="EI21" s="5"/>
      <c r="EJ21" s="5"/>
      <c r="EK21" s="5"/>
      <c r="EL21" s="5"/>
      <c r="EM21" s="98"/>
      <c r="EN21" s="98"/>
      <c r="EO21" s="114"/>
      <c r="EP21" s="160"/>
      <c r="EQ21" s="5"/>
    </row>
    <row r="22" spans="1:147" ht="15" x14ac:dyDescent="0.2">
      <c r="A22" s="4" t="s">
        <v>15</v>
      </c>
      <c r="B22" s="131"/>
      <c r="C22" s="8">
        <v>1</v>
      </c>
      <c r="D22" s="97"/>
      <c r="E22" s="75" t="s">
        <v>219</v>
      </c>
      <c r="F22" s="93" t="s">
        <v>104</v>
      </c>
      <c r="G22" s="5" t="s">
        <v>191</v>
      </c>
      <c r="H22" s="149"/>
      <c r="I22" s="5"/>
      <c r="J22" s="5"/>
      <c r="K22" s="5"/>
      <c r="L22" s="5"/>
      <c r="M22" s="5"/>
      <c r="N22" s="98"/>
      <c r="O22" s="98"/>
      <c r="P22" s="5"/>
      <c r="Q22" s="5"/>
      <c r="R22" s="5"/>
      <c r="S22" s="5"/>
      <c r="T22" s="5"/>
      <c r="U22" s="98"/>
      <c r="V22" s="98"/>
      <c r="W22" s="5"/>
      <c r="X22" s="5"/>
      <c r="Y22" s="5"/>
      <c r="Z22" s="5"/>
      <c r="AA22" s="5"/>
      <c r="AB22" s="98"/>
      <c r="AC22" s="98"/>
      <c r="AD22" s="5"/>
      <c r="AE22" s="149"/>
      <c r="AF22" s="5"/>
      <c r="AG22" s="5"/>
      <c r="AH22" s="5"/>
      <c r="AI22" s="5"/>
      <c r="AJ22" s="5"/>
      <c r="AK22" s="98"/>
      <c r="AL22" s="98"/>
      <c r="AM22" s="5"/>
      <c r="AN22" s="5"/>
      <c r="AO22" s="5"/>
      <c r="AP22" s="5"/>
      <c r="AQ22" s="5"/>
      <c r="AR22" s="98"/>
      <c r="AS22" s="98"/>
      <c r="AT22" s="5"/>
      <c r="AU22" s="5"/>
      <c r="AV22" s="5"/>
      <c r="AW22" s="5"/>
      <c r="AX22" s="5"/>
      <c r="AY22" s="98"/>
      <c r="AZ22" s="98"/>
      <c r="BA22" s="5"/>
      <c r="BB22" s="149"/>
      <c r="BC22" s="48" t="s">
        <v>324</v>
      </c>
      <c r="BD22" s="48">
        <v>1402</v>
      </c>
      <c r="BE22" s="48">
        <v>1402</v>
      </c>
      <c r="BF22" s="48">
        <v>1</v>
      </c>
      <c r="BG22" s="212">
        <v>100</v>
      </c>
      <c r="BH22" s="49">
        <f t="shared" si="2"/>
        <v>1</v>
      </c>
      <c r="BI22" s="108">
        <f>BH22*AUXILIAR!$B$58</f>
        <v>10000000</v>
      </c>
      <c r="BJ22" s="48" t="s">
        <v>319</v>
      </c>
      <c r="BK22" s="48">
        <v>1441</v>
      </c>
      <c r="BL22" s="48">
        <v>1441</v>
      </c>
      <c r="BM22" s="48">
        <v>1</v>
      </c>
      <c r="BN22" s="212">
        <v>20</v>
      </c>
      <c r="BO22" s="49">
        <f t="shared" si="3"/>
        <v>0.2</v>
      </c>
      <c r="BP22" s="108">
        <f>BO22*AUXILIAR!$B$57</f>
        <v>4000000</v>
      </c>
      <c r="BQ22" s="51"/>
      <c r="BR22" s="51"/>
      <c r="BS22" s="51"/>
      <c r="BT22" s="51"/>
      <c r="BU22" s="50"/>
      <c r="BV22" s="50"/>
      <c r="BW22" s="125"/>
      <c r="BX22" s="5"/>
      <c r="BY22" s="149"/>
      <c r="BZ22" s="5"/>
      <c r="CA22" s="5"/>
      <c r="CB22" s="5"/>
      <c r="CC22" s="5"/>
      <c r="CD22" s="5"/>
      <c r="CE22" s="98"/>
      <c r="CF22" s="98"/>
      <c r="CG22" s="5"/>
      <c r="CH22" s="5"/>
      <c r="CI22" s="5"/>
      <c r="CJ22" s="5"/>
      <c r="CK22" s="5"/>
      <c r="CL22" s="98"/>
      <c r="CM22" s="98"/>
      <c r="CN22" s="5"/>
      <c r="CO22" s="5"/>
      <c r="CP22" s="5"/>
      <c r="CQ22" s="5"/>
      <c r="CR22" s="5"/>
      <c r="CS22" s="98"/>
      <c r="CT22" s="98"/>
      <c r="CU22" s="5"/>
      <c r="CV22" s="149"/>
      <c r="CW22" s="51"/>
      <c r="CX22" s="51"/>
      <c r="CY22" s="51"/>
      <c r="CZ22" s="50"/>
      <c r="DA22" s="51"/>
      <c r="DB22" s="92"/>
      <c r="DC22" s="124"/>
      <c r="DD22" s="51"/>
      <c r="DE22" s="51"/>
      <c r="DF22" s="51"/>
      <c r="DG22" s="50"/>
      <c r="DH22" s="51"/>
      <c r="DI22" s="92"/>
      <c r="DJ22" s="124"/>
      <c r="DK22" s="5"/>
      <c r="DL22" s="5"/>
      <c r="DM22" s="5"/>
      <c r="DN22" s="5"/>
      <c r="DO22" s="5"/>
      <c r="DP22" s="98"/>
      <c r="DQ22" s="98"/>
      <c r="DR22" s="5"/>
      <c r="DS22" s="149"/>
      <c r="DT22" s="5"/>
      <c r="DU22" s="5"/>
      <c r="DV22" s="5"/>
      <c r="DW22" s="5"/>
      <c r="DX22" s="5"/>
      <c r="DY22" s="98"/>
      <c r="DZ22" s="98"/>
      <c r="EA22" s="5"/>
      <c r="EB22" s="5"/>
      <c r="EC22" s="5"/>
      <c r="ED22" s="5"/>
      <c r="EE22" s="5"/>
      <c r="EF22" s="98"/>
      <c r="EG22" s="98"/>
      <c r="EH22" s="5"/>
      <c r="EI22" s="5"/>
      <c r="EJ22" s="5"/>
      <c r="EK22" s="5"/>
      <c r="EL22" s="5"/>
      <c r="EM22" s="98"/>
      <c r="EN22" s="98"/>
      <c r="EO22" s="114"/>
      <c r="EP22" s="160"/>
      <c r="EQ22" s="5"/>
    </row>
    <row r="23" spans="1:147" ht="15" x14ac:dyDescent="0.2">
      <c r="A23" s="4" t="s">
        <v>15</v>
      </c>
      <c r="B23" s="131"/>
      <c r="C23" s="8">
        <v>1</v>
      </c>
      <c r="D23" s="97"/>
      <c r="E23" s="75" t="s">
        <v>219</v>
      </c>
      <c r="F23" s="93" t="s">
        <v>104</v>
      </c>
      <c r="G23" s="5" t="s">
        <v>191</v>
      </c>
      <c r="H23" s="149"/>
      <c r="I23" s="5"/>
      <c r="J23" s="5"/>
      <c r="K23" s="5"/>
      <c r="L23" s="5"/>
      <c r="M23" s="5"/>
      <c r="N23" s="98"/>
      <c r="O23" s="98"/>
      <c r="P23" s="5"/>
      <c r="Q23" s="5"/>
      <c r="R23" s="5"/>
      <c r="S23" s="5"/>
      <c r="T23" s="5"/>
      <c r="U23" s="98"/>
      <c r="V23" s="98"/>
      <c r="W23" s="5"/>
      <c r="X23" s="5"/>
      <c r="Y23" s="5"/>
      <c r="Z23" s="5"/>
      <c r="AA23" s="5"/>
      <c r="AB23" s="98"/>
      <c r="AC23" s="98"/>
      <c r="AD23" s="5"/>
      <c r="AE23" s="149"/>
      <c r="AF23" s="5"/>
      <c r="AG23" s="5"/>
      <c r="AH23" s="5"/>
      <c r="AI23" s="5"/>
      <c r="AJ23" s="5"/>
      <c r="AK23" s="98"/>
      <c r="AL23" s="98"/>
      <c r="AM23" s="5"/>
      <c r="AN23" s="5"/>
      <c r="AO23" s="5"/>
      <c r="AP23" s="5"/>
      <c r="AQ23" s="5"/>
      <c r="AR23" s="98"/>
      <c r="AS23" s="98"/>
      <c r="AT23" s="5"/>
      <c r="AU23" s="5"/>
      <c r="AV23" s="5"/>
      <c r="AW23" s="5"/>
      <c r="AX23" s="5"/>
      <c r="AY23" s="98"/>
      <c r="AZ23" s="98"/>
      <c r="BA23" s="5"/>
      <c r="BB23" s="149"/>
      <c r="BC23" s="48" t="s">
        <v>319</v>
      </c>
      <c r="BD23" s="48">
        <v>1441</v>
      </c>
      <c r="BE23" s="48">
        <v>1441</v>
      </c>
      <c r="BF23" s="48">
        <v>1</v>
      </c>
      <c r="BG23" s="212">
        <v>80</v>
      </c>
      <c r="BH23" s="49">
        <f t="shared" si="2"/>
        <v>0.8</v>
      </c>
      <c r="BI23" s="108">
        <f>BH23*AUXILIAR!$B$57</f>
        <v>16000000</v>
      </c>
      <c r="BJ23" s="48" t="s">
        <v>325</v>
      </c>
      <c r="BK23" s="48">
        <v>1493</v>
      </c>
      <c r="BL23" s="48">
        <v>1493</v>
      </c>
      <c r="BM23" s="48">
        <v>1</v>
      </c>
      <c r="BN23" s="212">
        <v>20</v>
      </c>
      <c r="BO23" s="49">
        <f t="shared" si="3"/>
        <v>0.2</v>
      </c>
      <c r="BP23" s="108">
        <f>BO23*AUXILIAR!$B$57</f>
        <v>4000000</v>
      </c>
      <c r="BQ23" s="51"/>
      <c r="BR23" s="51"/>
      <c r="BS23" s="51"/>
      <c r="BT23" s="51"/>
      <c r="BU23" s="50"/>
      <c r="BV23" s="50"/>
      <c r="BW23" s="125"/>
      <c r="BX23" s="5"/>
      <c r="BY23" s="149"/>
      <c r="BZ23" s="5"/>
      <c r="CA23" s="5"/>
      <c r="CB23" s="5"/>
      <c r="CC23" s="5"/>
      <c r="CD23" s="5"/>
      <c r="CE23" s="98"/>
      <c r="CF23" s="98"/>
      <c r="CG23" s="5"/>
      <c r="CH23" s="5"/>
      <c r="CI23" s="5"/>
      <c r="CJ23" s="5"/>
      <c r="CK23" s="5"/>
      <c r="CL23" s="98"/>
      <c r="CM23" s="98"/>
      <c r="CN23" s="5"/>
      <c r="CO23" s="5"/>
      <c r="CP23" s="5"/>
      <c r="CQ23" s="5"/>
      <c r="CR23" s="5"/>
      <c r="CS23" s="98"/>
      <c r="CT23" s="98"/>
      <c r="CU23" s="5"/>
      <c r="CV23" s="149"/>
      <c r="CW23" s="51"/>
      <c r="CX23" s="51"/>
      <c r="CY23" s="51"/>
      <c r="CZ23" s="50"/>
      <c r="DA23" s="51"/>
      <c r="DB23" s="92"/>
      <c r="DC23" s="124"/>
      <c r="DD23" s="51"/>
      <c r="DE23" s="51"/>
      <c r="DF23" s="51"/>
      <c r="DG23" s="50"/>
      <c r="DH23" s="51"/>
      <c r="DI23" s="92"/>
      <c r="DJ23" s="124"/>
      <c r="DK23" s="5"/>
      <c r="DL23" s="5"/>
      <c r="DM23" s="5"/>
      <c r="DN23" s="5"/>
      <c r="DO23" s="5"/>
      <c r="DP23" s="98"/>
      <c r="DQ23" s="98"/>
      <c r="DR23" s="5"/>
      <c r="DS23" s="149"/>
      <c r="DT23" s="5"/>
      <c r="DU23" s="5"/>
      <c r="DV23" s="5"/>
      <c r="DW23" s="5"/>
      <c r="DX23" s="5"/>
      <c r="DY23" s="98"/>
      <c r="DZ23" s="98"/>
      <c r="EA23" s="5"/>
      <c r="EB23" s="5"/>
      <c r="EC23" s="5"/>
      <c r="ED23" s="5"/>
      <c r="EE23" s="5"/>
      <c r="EF23" s="98"/>
      <c r="EG23" s="98"/>
      <c r="EH23" s="5"/>
      <c r="EI23" s="5"/>
      <c r="EJ23" s="5"/>
      <c r="EK23" s="5"/>
      <c r="EL23" s="5"/>
      <c r="EM23" s="98"/>
      <c r="EN23" s="98"/>
      <c r="EO23" s="114"/>
      <c r="EP23" s="160"/>
      <c r="EQ23" s="5"/>
    </row>
    <row r="24" spans="1:147" ht="15" x14ac:dyDescent="0.2">
      <c r="A24" s="4" t="s">
        <v>15</v>
      </c>
      <c r="B24" s="131"/>
      <c r="C24" s="8">
        <v>1</v>
      </c>
      <c r="D24" s="97"/>
      <c r="E24" s="75" t="s">
        <v>219</v>
      </c>
      <c r="F24" s="93" t="s">
        <v>104</v>
      </c>
      <c r="G24" s="5" t="s">
        <v>191</v>
      </c>
      <c r="H24" s="149"/>
      <c r="I24" s="5"/>
      <c r="J24" s="5"/>
      <c r="K24" s="5"/>
      <c r="L24" s="5"/>
      <c r="M24" s="5"/>
      <c r="N24" s="98"/>
      <c r="O24" s="98"/>
      <c r="P24" s="5"/>
      <c r="Q24" s="5"/>
      <c r="R24" s="5"/>
      <c r="S24" s="5"/>
      <c r="T24" s="5"/>
      <c r="U24" s="98"/>
      <c r="V24" s="98"/>
      <c r="W24" s="5"/>
      <c r="X24" s="5"/>
      <c r="Y24" s="5"/>
      <c r="Z24" s="5"/>
      <c r="AA24" s="5"/>
      <c r="AB24" s="98"/>
      <c r="AC24" s="98"/>
      <c r="AD24" s="5"/>
      <c r="AE24" s="149"/>
      <c r="AF24" s="5"/>
      <c r="AG24" s="5"/>
      <c r="AH24" s="5"/>
      <c r="AI24" s="5"/>
      <c r="AJ24" s="5"/>
      <c r="AK24" s="98"/>
      <c r="AL24" s="98"/>
      <c r="AM24" s="5"/>
      <c r="AN24" s="5"/>
      <c r="AO24" s="5"/>
      <c r="AP24" s="5"/>
      <c r="AQ24" s="5"/>
      <c r="AR24" s="98"/>
      <c r="AS24" s="98"/>
      <c r="AT24" s="5"/>
      <c r="AU24" s="5"/>
      <c r="AV24" s="5"/>
      <c r="AW24" s="5"/>
      <c r="AX24" s="5"/>
      <c r="AY24" s="98"/>
      <c r="AZ24" s="98"/>
      <c r="BA24" s="5"/>
      <c r="BB24" s="149"/>
      <c r="BC24" s="48" t="s">
        <v>325</v>
      </c>
      <c r="BD24" s="48">
        <v>1493</v>
      </c>
      <c r="BE24" s="48">
        <v>1493</v>
      </c>
      <c r="BF24" s="48">
        <v>1</v>
      </c>
      <c r="BG24" s="212">
        <v>80</v>
      </c>
      <c r="BH24" s="49">
        <f t="shared" si="2"/>
        <v>0.8</v>
      </c>
      <c r="BI24" s="108">
        <f>BH24*AUXILIAR!$B$57</f>
        <v>16000000</v>
      </c>
      <c r="BJ24" s="51"/>
      <c r="BK24" s="51"/>
      <c r="BL24" s="51"/>
      <c r="BM24" s="51"/>
      <c r="BN24" s="214"/>
      <c r="BO24" s="50"/>
      <c r="BP24" s="125"/>
      <c r="BQ24" s="51"/>
      <c r="BR24" s="51"/>
      <c r="BS24" s="51"/>
      <c r="BT24" s="51"/>
      <c r="BU24" s="50"/>
      <c r="BV24" s="50"/>
      <c r="BW24" s="125"/>
      <c r="BX24" s="5"/>
      <c r="BY24" s="149"/>
      <c r="BZ24" s="5"/>
      <c r="CA24" s="5"/>
      <c r="CB24" s="5"/>
      <c r="CC24" s="5"/>
      <c r="CD24" s="5"/>
      <c r="CE24" s="98"/>
      <c r="CF24" s="98"/>
      <c r="CG24" s="5"/>
      <c r="CH24" s="5"/>
      <c r="CI24" s="5"/>
      <c r="CJ24" s="5"/>
      <c r="CK24" s="5"/>
      <c r="CL24" s="98"/>
      <c r="CM24" s="98"/>
      <c r="CN24" s="5"/>
      <c r="CO24" s="5"/>
      <c r="CP24" s="5"/>
      <c r="CQ24" s="5"/>
      <c r="CR24" s="5"/>
      <c r="CS24" s="98"/>
      <c r="CT24" s="98"/>
      <c r="CU24" s="5"/>
      <c r="CV24" s="149"/>
      <c r="CW24" s="51"/>
      <c r="CX24" s="51"/>
      <c r="CY24" s="51"/>
      <c r="CZ24" s="50"/>
      <c r="DA24" s="51"/>
      <c r="DB24" s="92"/>
      <c r="DC24" s="124"/>
      <c r="DD24" s="51"/>
      <c r="DE24" s="51"/>
      <c r="DF24" s="51"/>
      <c r="DG24" s="50"/>
      <c r="DH24" s="51"/>
      <c r="DI24" s="92"/>
      <c r="DJ24" s="124"/>
      <c r="DK24" s="5"/>
      <c r="DL24" s="5"/>
      <c r="DM24" s="5"/>
      <c r="DN24" s="5"/>
      <c r="DO24" s="5"/>
      <c r="DP24" s="98"/>
      <c r="DQ24" s="98"/>
      <c r="DR24" s="5"/>
      <c r="DS24" s="149"/>
      <c r="DT24" s="5"/>
      <c r="DU24" s="5"/>
      <c r="DV24" s="5"/>
      <c r="DW24" s="5"/>
      <c r="DX24" s="5"/>
      <c r="DY24" s="98"/>
      <c r="DZ24" s="98"/>
      <c r="EA24" s="5"/>
      <c r="EB24" s="5"/>
      <c r="EC24" s="5"/>
      <c r="ED24" s="5"/>
      <c r="EE24" s="5"/>
      <c r="EF24" s="98"/>
      <c r="EG24" s="98"/>
      <c r="EH24" s="5"/>
      <c r="EI24" s="5"/>
      <c r="EJ24" s="5"/>
      <c r="EK24" s="5"/>
      <c r="EL24" s="5"/>
      <c r="EM24" s="98"/>
      <c r="EN24" s="98"/>
      <c r="EO24" s="114"/>
      <c r="EP24" s="160"/>
      <c r="EQ24" s="5"/>
    </row>
    <row r="25" spans="1:147" ht="15" x14ac:dyDescent="0.2">
      <c r="A25" s="54" t="s">
        <v>15</v>
      </c>
      <c r="B25" s="54"/>
      <c r="C25" s="55"/>
      <c r="D25" s="96"/>
      <c r="E25" s="122" t="s">
        <v>202</v>
      </c>
      <c r="F25" s="129" t="s">
        <v>104</v>
      </c>
      <c r="G25" s="129" t="s">
        <v>191</v>
      </c>
      <c r="H25" s="148"/>
      <c r="I25" s="55"/>
      <c r="J25" s="55"/>
      <c r="K25" s="55"/>
      <c r="L25" s="55"/>
      <c r="M25" s="59" t="s">
        <v>113</v>
      </c>
      <c r="N25" s="58">
        <f>SUM(N26:N35)</f>
        <v>15.522000000000013</v>
      </c>
      <c r="O25" s="58">
        <f>SUM(O26:O35)</f>
        <v>46566000.000000037</v>
      </c>
      <c r="P25" s="55"/>
      <c r="Q25" s="55"/>
      <c r="R25" s="55"/>
      <c r="S25" s="55"/>
      <c r="T25" s="59" t="s">
        <v>113</v>
      </c>
      <c r="U25" s="58">
        <f>SUM(U26:U35)</f>
        <v>10.746000000000008</v>
      </c>
      <c r="V25" s="58">
        <f>SUM(V26:V35)</f>
        <v>32238000.000000022</v>
      </c>
      <c r="W25" s="55"/>
      <c r="X25" s="55"/>
      <c r="Y25" s="55"/>
      <c r="Z25" s="55"/>
      <c r="AA25" s="59" t="s">
        <v>113</v>
      </c>
      <c r="AB25" s="58">
        <f>SUM(AB26:AB35)</f>
        <v>16.687000000000001</v>
      </c>
      <c r="AC25" s="58">
        <f>SUM(AC26:AC35)</f>
        <v>50061000</v>
      </c>
      <c r="AD25" s="55"/>
      <c r="AE25" s="148"/>
      <c r="AF25" s="55"/>
      <c r="AG25" s="55"/>
      <c r="AH25" s="55"/>
      <c r="AI25" s="55"/>
      <c r="AJ25" s="59" t="s">
        <v>113</v>
      </c>
      <c r="AK25" s="58">
        <f>SUM(AK26:AK35)</f>
        <v>0</v>
      </c>
      <c r="AL25" s="58">
        <f>SUM(AL26:AL35)</f>
        <v>0</v>
      </c>
      <c r="AM25" s="55"/>
      <c r="AN25" s="55"/>
      <c r="AO25" s="55"/>
      <c r="AP25" s="55"/>
      <c r="AQ25" s="59" t="s">
        <v>113</v>
      </c>
      <c r="AR25" s="58">
        <f>SUM(AR26:AR35)</f>
        <v>0</v>
      </c>
      <c r="AS25" s="58">
        <f>SUM(AS26:AS35)</f>
        <v>0</v>
      </c>
      <c r="AT25" s="55"/>
      <c r="AU25" s="55"/>
      <c r="AV25" s="55"/>
      <c r="AW25" s="55"/>
      <c r="AX25" s="59" t="s">
        <v>113</v>
      </c>
      <c r="AY25" s="58">
        <f>SUM(AY26:AY35)</f>
        <v>0</v>
      </c>
      <c r="AZ25" s="58">
        <f>SUM(AZ26:AZ35)</f>
        <v>0</v>
      </c>
      <c r="BA25" s="55"/>
      <c r="BB25" s="148"/>
      <c r="BC25" s="55"/>
      <c r="BD25" s="55"/>
      <c r="BE25" s="55"/>
      <c r="BF25" s="55"/>
      <c r="BG25" s="59" t="s">
        <v>113</v>
      </c>
      <c r="BH25" s="58">
        <f>SUM(BH26:BH35)</f>
        <v>4.5999999999999996</v>
      </c>
      <c r="BI25" s="58">
        <f>SUM(BI26:BI35)</f>
        <v>92000000</v>
      </c>
      <c r="BJ25" s="55"/>
      <c r="BK25" s="55"/>
      <c r="BL25" s="55"/>
      <c r="BM25" s="55"/>
      <c r="BN25" s="59" t="s">
        <v>113</v>
      </c>
      <c r="BO25" s="58">
        <f>SUM(BO26:BO35)</f>
        <v>3.3999999999999995</v>
      </c>
      <c r="BP25" s="58">
        <f>SUM(BP26:BP35)</f>
        <v>68000000</v>
      </c>
      <c r="BQ25" s="55"/>
      <c r="BR25" s="55"/>
      <c r="BS25" s="55"/>
      <c r="BT25" s="55"/>
      <c r="BU25" s="59"/>
      <c r="BV25" s="58"/>
      <c r="BW25" s="58"/>
      <c r="BX25" s="55"/>
      <c r="BY25" s="148"/>
      <c r="BZ25" s="55"/>
      <c r="CA25" s="55"/>
      <c r="CB25" s="55"/>
      <c r="CC25" s="55"/>
      <c r="CD25" s="59"/>
      <c r="CE25" s="58"/>
      <c r="CF25" s="58"/>
      <c r="CG25" s="55"/>
      <c r="CH25" s="55"/>
      <c r="CI25" s="55"/>
      <c r="CJ25" s="55"/>
      <c r="CK25" s="59"/>
      <c r="CL25" s="58"/>
      <c r="CM25" s="58"/>
      <c r="CN25" s="55"/>
      <c r="CO25" s="55"/>
      <c r="CP25" s="55"/>
      <c r="CQ25" s="55"/>
      <c r="CR25" s="59"/>
      <c r="CS25" s="58"/>
      <c r="CT25" s="58"/>
      <c r="CU25" s="55"/>
      <c r="CV25" s="148"/>
      <c r="CW25" s="55"/>
      <c r="CX25" s="55"/>
      <c r="CY25" s="55"/>
      <c r="CZ25" s="55"/>
      <c r="DA25" s="59"/>
      <c r="DB25" s="58"/>
      <c r="DC25" s="58"/>
      <c r="DD25" s="55"/>
      <c r="DE25" s="55"/>
      <c r="DF25" s="55"/>
      <c r="DG25" s="55"/>
      <c r="DH25" s="59"/>
      <c r="DI25" s="58"/>
      <c r="DJ25" s="58"/>
      <c r="DK25" s="55"/>
      <c r="DL25" s="55"/>
      <c r="DM25" s="55"/>
      <c r="DN25" s="55"/>
      <c r="DO25" s="59"/>
      <c r="DP25" s="58"/>
      <c r="DQ25" s="58"/>
      <c r="DR25" s="55"/>
      <c r="DS25" s="148"/>
      <c r="DT25" s="55"/>
      <c r="DU25" s="55"/>
      <c r="DV25" s="55"/>
      <c r="DW25" s="55"/>
      <c r="DX25" s="59"/>
      <c r="DY25" s="58"/>
      <c r="DZ25" s="58"/>
      <c r="EA25" s="55"/>
      <c r="EB25" s="55"/>
      <c r="EC25" s="55"/>
      <c r="ED25" s="55"/>
      <c r="EE25" s="59"/>
      <c r="EF25" s="58"/>
      <c r="EG25" s="58"/>
      <c r="EH25" s="55"/>
      <c r="EI25" s="55"/>
      <c r="EJ25" s="55"/>
      <c r="EK25" s="55"/>
      <c r="EL25" s="59"/>
      <c r="EM25" s="58"/>
      <c r="EN25" s="58"/>
      <c r="EO25" s="55"/>
      <c r="EP25" s="148"/>
      <c r="EQ25" s="55"/>
    </row>
    <row r="26" spans="1:147" ht="45" x14ac:dyDescent="0.2">
      <c r="A26" s="4" t="s">
        <v>15</v>
      </c>
      <c r="B26" s="131"/>
      <c r="C26" s="8">
        <v>1</v>
      </c>
      <c r="D26" s="97"/>
      <c r="E26" s="75" t="s">
        <v>219</v>
      </c>
      <c r="F26" s="93" t="s">
        <v>104</v>
      </c>
      <c r="G26" s="5" t="s">
        <v>191</v>
      </c>
      <c r="H26" s="149"/>
      <c r="I26" s="48" t="s">
        <v>283</v>
      </c>
      <c r="J26" s="48">
        <v>1283.31</v>
      </c>
      <c r="K26" s="48">
        <v>1402.71</v>
      </c>
      <c r="L26" s="48">
        <f>K26-J26</f>
        <v>119.40000000000009</v>
      </c>
      <c r="M26" s="49">
        <v>13</v>
      </c>
      <c r="N26" s="206">
        <f t="shared" ref="N26" si="7">L26*M26/100</f>
        <v>15.522000000000013</v>
      </c>
      <c r="O26" s="120">
        <f>N26*AUXILIAR!$B$50</f>
        <v>46566000.000000037</v>
      </c>
      <c r="P26" s="48" t="s">
        <v>283</v>
      </c>
      <c r="Q26" s="48">
        <v>1283.31</v>
      </c>
      <c r="R26" s="48">
        <v>1402.71</v>
      </c>
      <c r="S26" s="48">
        <f>R26-Q26</f>
        <v>119.40000000000009</v>
      </c>
      <c r="T26" s="49">
        <v>9</v>
      </c>
      <c r="U26" s="206">
        <f t="shared" ref="U26" si="8">S26*T26/100</f>
        <v>10.746000000000008</v>
      </c>
      <c r="V26" s="120">
        <f>U26*AUXILIAR!$B$50</f>
        <v>32238000.000000022</v>
      </c>
      <c r="W26" s="48" t="s">
        <v>211</v>
      </c>
      <c r="X26" s="48"/>
      <c r="Y26" s="48"/>
      <c r="Z26" s="48">
        <v>16.687000000000001</v>
      </c>
      <c r="AA26" s="48">
        <v>100</v>
      </c>
      <c r="AB26" s="49">
        <f t="shared" ref="AB26" si="9">Z26*AA26/100</f>
        <v>16.687000000000001</v>
      </c>
      <c r="AC26" s="120">
        <f>AB26*AUXILIAR!$B$50</f>
        <v>50061000</v>
      </c>
      <c r="AD26" s="5"/>
      <c r="AE26" s="149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149"/>
      <c r="BC26" s="48" t="s">
        <v>295</v>
      </c>
      <c r="BD26" s="48">
        <v>1259</v>
      </c>
      <c r="BE26" s="48">
        <v>1259</v>
      </c>
      <c r="BF26" s="48">
        <v>1</v>
      </c>
      <c r="BG26" s="212">
        <v>30</v>
      </c>
      <c r="BH26" s="49">
        <f t="shared" ref="BH26:BH35" si="10">BF26*BG26/100</f>
        <v>0.3</v>
      </c>
      <c r="BI26" s="108">
        <f>BH26*AUXILIAR!$B$61</f>
        <v>6000000</v>
      </c>
      <c r="BJ26" s="48" t="s">
        <v>295</v>
      </c>
      <c r="BK26" s="48">
        <v>1259</v>
      </c>
      <c r="BL26" s="48">
        <v>1259</v>
      </c>
      <c r="BM26" s="48">
        <v>1</v>
      </c>
      <c r="BN26" s="212">
        <v>70</v>
      </c>
      <c r="BO26" s="49">
        <f t="shared" ref="BO26:BO27" si="11">BM26*BN26/100</f>
        <v>0.7</v>
      </c>
      <c r="BP26" s="108">
        <f>BO26*AUXILIAR!$B$61</f>
        <v>14000000</v>
      </c>
      <c r="BQ26" s="51"/>
      <c r="BR26" s="51"/>
      <c r="BS26" s="51"/>
      <c r="BT26" s="51"/>
      <c r="BU26" s="50"/>
      <c r="BV26" s="50"/>
      <c r="BW26" s="125"/>
      <c r="BX26" s="5"/>
      <c r="BY26" s="149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149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48" t="s">
        <v>210</v>
      </c>
      <c r="DL26" s="48"/>
      <c r="DM26" s="48"/>
      <c r="DN26" s="48">
        <v>1</v>
      </c>
      <c r="DO26" s="48">
        <v>100</v>
      </c>
      <c r="DP26" s="49">
        <f t="shared" ref="DP26" si="12">DN26*DO26/100</f>
        <v>1</v>
      </c>
      <c r="DQ26" s="108">
        <f>DP26*AUXILIAR!$B$74</f>
        <v>50000000</v>
      </c>
      <c r="DR26" s="5"/>
      <c r="DS26" s="149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114"/>
      <c r="EP26" s="160"/>
      <c r="EQ26" s="5"/>
    </row>
    <row r="27" spans="1:147" ht="15" x14ac:dyDescent="0.2">
      <c r="A27" s="4" t="s">
        <v>15</v>
      </c>
      <c r="B27" s="131"/>
      <c r="C27" s="8">
        <v>1</v>
      </c>
      <c r="D27" s="97"/>
      <c r="E27" s="75" t="s">
        <v>219</v>
      </c>
      <c r="F27" s="93" t="s">
        <v>104</v>
      </c>
      <c r="G27" s="5" t="s">
        <v>191</v>
      </c>
      <c r="H27" s="149"/>
      <c r="I27" s="51"/>
      <c r="J27" s="51"/>
      <c r="K27" s="51"/>
      <c r="L27" s="50"/>
      <c r="M27" s="50"/>
      <c r="N27" s="50"/>
      <c r="O27" s="12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149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149"/>
      <c r="BC27" s="48" t="s">
        <v>296</v>
      </c>
      <c r="BD27" s="48">
        <v>1268</v>
      </c>
      <c r="BE27" s="48">
        <v>1268</v>
      </c>
      <c r="BF27" s="48">
        <v>1</v>
      </c>
      <c r="BG27" s="212">
        <v>30</v>
      </c>
      <c r="BH27" s="49">
        <f t="shared" si="10"/>
        <v>0.3</v>
      </c>
      <c r="BI27" s="108">
        <f>BH27*AUXILIAR!$B$61</f>
        <v>6000000</v>
      </c>
      <c r="BJ27" s="48" t="s">
        <v>296</v>
      </c>
      <c r="BK27" s="48">
        <v>1268</v>
      </c>
      <c r="BL27" s="48">
        <v>1268</v>
      </c>
      <c r="BM27" s="48">
        <v>1</v>
      </c>
      <c r="BN27" s="212">
        <v>70</v>
      </c>
      <c r="BO27" s="49">
        <f t="shared" si="11"/>
        <v>0.7</v>
      </c>
      <c r="BP27" s="108">
        <f>BO27*AUXILIAR!$B$61</f>
        <v>14000000</v>
      </c>
      <c r="BQ27" s="51"/>
      <c r="BR27" s="51"/>
      <c r="BS27" s="51"/>
      <c r="BT27" s="51"/>
      <c r="BU27" s="50"/>
      <c r="BV27" s="50"/>
      <c r="BW27" s="125"/>
      <c r="BX27" s="5"/>
      <c r="BY27" s="149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149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1"/>
      <c r="DL27" s="51"/>
      <c r="DM27" s="51"/>
      <c r="DN27" s="51"/>
      <c r="DO27" s="51"/>
      <c r="DP27" s="50"/>
      <c r="DQ27" s="125"/>
      <c r="DR27" s="5"/>
      <c r="DS27" s="149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114"/>
      <c r="EP27" s="160"/>
      <c r="EQ27" s="5"/>
    </row>
    <row r="28" spans="1:147" ht="15" x14ac:dyDescent="0.2">
      <c r="A28" s="4" t="s">
        <v>15</v>
      </c>
      <c r="B28" s="131"/>
      <c r="C28" s="8">
        <v>1</v>
      </c>
      <c r="D28" s="97"/>
      <c r="E28" s="75" t="s">
        <v>219</v>
      </c>
      <c r="F28" s="93" t="s">
        <v>104</v>
      </c>
      <c r="G28" s="5" t="s">
        <v>191</v>
      </c>
      <c r="H28" s="149"/>
      <c r="I28" s="51"/>
      <c r="J28" s="51"/>
      <c r="K28" s="51"/>
      <c r="L28" s="50"/>
      <c r="M28" s="50"/>
      <c r="N28" s="50"/>
      <c r="O28" s="12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149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149"/>
      <c r="BC28" s="5"/>
      <c r="BD28" s="5"/>
      <c r="BE28" s="5"/>
      <c r="BF28" s="5"/>
      <c r="BG28" s="211"/>
      <c r="BH28" s="98"/>
      <c r="BI28" s="98"/>
      <c r="BJ28" s="5"/>
      <c r="BK28" s="5"/>
      <c r="BL28" s="5"/>
      <c r="BM28" s="5"/>
      <c r="BN28" s="211"/>
      <c r="BO28" s="98"/>
      <c r="BP28" s="98"/>
      <c r="BQ28" s="51"/>
      <c r="BR28" s="51"/>
      <c r="BS28" s="51"/>
      <c r="BT28" s="51"/>
      <c r="BU28" s="50"/>
      <c r="BV28" s="50"/>
      <c r="BW28" s="125"/>
      <c r="BX28" s="5"/>
      <c r="BY28" s="149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149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149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114"/>
      <c r="EP28" s="160"/>
      <c r="EQ28" s="5"/>
    </row>
    <row r="29" spans="1:147" ht="15" x14ac:dyDescent="0.2">
      <c r="A29" s="4" t="s">
        <v>15</v>
      </c>
      <c r="B29" s="131"/>
      <c r="C29" s="8">
        <v>1</v>
      </c>
      <c r="D29" s="97"/>
      <c r="E29" s="75" t="s">
        <v>219</v>
      </c>
      <c r="F29" s="93" t="s">
        <v>104</v>
      </c>
      <c r="G29" s="5" t="s">
        <v>191</v>
      </c>
      <c r="H29" s="149"/>
      <c r="I29" s="51"/>
      <c r="J29" s="51"/>
      <c r="K29" s="51"/>
      <c r="L29" s="50"/>
      <c r="M29" s="50"/>
      <c r="N29" s="50"/>
      <c r="O29" s="12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149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149"/>
      <c r="BC29" s="5"/>
      <c r="BD29" s="5"/>
      <c r="BE29" s="5"/>
      <c r="BF29" s="5"/>
      <c r="BG29" s="211"/>
      <c r="BH29" s="98"/>
      <c r="BI29" s="98"/>
      <c r="BJ29" s="5"/>
      <c r="BK29" s="5"/>
      <c r="BL29" s="5"/>
      <c r="BM29" s="5"/>
      <c r="BN29" s="211"/>
      <c r="BO29" s="98"/>
      <c r="BP29" s="98"/>
      <c r="BQ29" s="51"/>
      <c r="BR29" s="51"/>
      <c r="BS29" s="51"/>
      <c r="BT29" s="51"/>
      <c r="BU29" s="50"/>
      <c r="BV29" s="50"/>
      <c r="BW29" s="125"/>
      <c r="BX29" s="5"/>
      <c r="BY29" s="149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149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149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114"/>
      <c r="EP29" s="160"/>
      <c r="EQ29" s="5"/>
    </row>
    <row r="30" spans="1:147" ht="15" x14ac:dyDescent="0.2">
      <c r="A30" s="4" t="s">
        <v>15</v>
      </c>
      <c r="B30" s="131"/>
      <c r="C30" s="8">
        <v>1</v>
      </c>
      <c r="D30" s="97"/>
      <c r="E30" s="75" t="s">
        <v>219</v>
      </c>
      <c r="F30" s="93" t="s">
        <v>104</v>
      </c>
      <c r="G30" s="5" t="s">
        <v>191</v>
      </c>
      <c r="H30" s="149"/>
      <c r="I30" s="51"/>
      <c r="J30" s="51"/>
      <c r="K30" s="51"/>
      <c r="L30" s="50"/>
      <c r="M30" s="50"/>
      <c r="N30" s="50"/>
      <c r="O30" s="12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149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149"/>
      <c r="BC30" s="48" t="s">
        <v>299</v>
      </c>
      <c r="BD30" s="48">
        <v>1311</v>
      </c>
      <c r="BE30" s="48">
        <v>1311</v>
      </c>
      <c r="BF30" s="48">
        <v>1</v>
      </c>
      <c r="BG30" s="212">
        <v>90</v>
      </c>
      <c r="BH30" s="49">
        <f t="shared" si="10"/>
        <v>0.9</v>
      </c>
      <c r="BI30" s="108">
        <f>BH30*AUXILIAR!$B$57</f>
        <v>18000000</v>
      </c>
      <c r="BJ30" s="48" t="s">
        <v>299</v>
      </c>
      <c r="BK30" s="48">
        <v>1311</v>
      </c>
      <c r="BL30" s="48">
        <v>1311</v>
      </c>
      <c r="BM30" s="48">
        <v>1</v>
      </c>
      <c r="BN30" s="212">
        <v>10</v>
      </c>
      <c r="BO30" s="49">
        <f t="shared" ref="BO30:BO35" si="13">BM30*BN30/100</f>
        <v>0.1</v>
      </c>
      <c r="BP30" s="108">
        <f>BO30*AUXILIAR!$B$57</f>
        <v>2000000</v>
      </c>
      <c r="BQ30" s="51"/>
      <c r="BR30" s="51"/>
      <c r="BS30" s="51"/>
      <c r="BT30" s="51"/>
      <c r="BU30" s="50"/>
      <c r="BV30" s="50"/>
      <c r="BW30" s="125"/>
      <c r="BX30" s="5"/>
      <c r="BY30" s="149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149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149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114"/>
      <c r="EP30" s="160"/>
      <c r="EQ30" s="5"/>
    </row>
    <row r="31" spans="1:147" ht="15" x14ac:dyDescent="0.2">
      <c r="A31" s="4" t="s">
        <v>15</v>
      </c>
      <c r="B31" s="131"/>
      <c r="C31" s="8">
        <v>1</v>
      </c>
      <c r="D31" s="97"/>
      <c r="E31" s="75" t="s">
        <v>219</v>
      </c>
      <c r="F31" s="93" t="s">
        <v>104</v>
      </c>
      <c r="G31" s="5" t="s">
        <v>191</v>
      </c>
      <c r="H31" s="149"/>
      <c r="I31" s="51"/>
      <c r="J31" s="51"/>
      <c r="K31" s="51"/>
      <c r="L31" s="51"/>
      <c r="M31" s="51"/>
      <c r="N31" s="51"/>
      <c r="O31" s="51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149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149"/>
      <c r="BC31" s="48" t="s">
        <v>300</v>
      </c>
      <c r="BD31" s="48">
        <v>1338</v>
      </c>
      <c r="BE31" s="48">
        <v>1338</v>
      </c>
      <c r="BF31" s="48">
        <v>1</v>
      </c>
      <c r="BG31" s="212">
        <v>80</v>
      </c>
      <c r="BH31" s="49">
        <f t="shared" si="10"/>
        <v>0.8</v>
      </c>
      <c r="BI31" s="108">
        <f>BH31*AUXILIAR!$B$61</f>
        <v>16000000</v>
      </c>
      <c r="BJ31" s="48" t="s">
        <v>300</v>
      </c>
      <c r="BK31" s="48">
        <v>1338</v>
      </c>
      <c r="BL31" s="48">
        <v>1338</v>
      </c>
      <c r="BM31" s="48">
        <v>1</v>
      </c>
      <c r="BN31" s="212">
        <v>20</v>
      </c>
      <c r="BO31" s="49">
        <f t="shared" si="13"/>
        <v>0.2</v>
      </c>
      <c r="BP31" s="108">
        <f>BO31*AUXILIAR!$B$61</f>
        <v>4000000</v>
      </c>
      <c r="BQ31" s="51"/>
      <c r="BR31" s="51"/>
      <c r="BS31" s="51"/>
      <c r="BT31" s="51"/>
      <c r="BU31" s="50"/>
      <c r="BV31" s="50"/>
      <c r="BW31" s="125"/>
      <c r="BX31" s="5"/>
      <c r="BY31" s="149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149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149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114"/>
      <c r="EP31" s="160"/>
      <c r="EQ31" s="5"/>
    </row>
    <row r="32" spans="1:147" ht="15" x14ac:dyDescent="0.2">
      <c r="A32" s="4" t="s">
        <v>15</v>
      </c>
      <c r="B32" s="131"/>
      <c r="C32" s="8">
        <v>1</v>
      </c>
      <c r="D32" s="97"/>
      <c r="E32" s="75" t="s">
        <v>219</v>
      </c>
      <c r="F32" s="93" t="s">
        <v>104</v>
      </c>
      <c r="G32" s="5" t="s">
        <v>191</v>
      </c>
      <c r="H32" s="149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149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149"/>
      <c r="BC32" s="48" t="s">
        <v>301</v>
      </c>
      <c r="BD32" s="48">
        <v>1348</v>
      </c>
      <c r="BE32" s="48">
        <v>1348</v>
      </c>
      <c r="BF32" s="48">
        <v>1</v>
      </c>
      <c r="BG32" s="212">
        <v>30</v>
      </c>
      <c r="BH32" s="49">
        <f t="shared" si="10"/>
        <v>0.3</v>
      </c>
      <c r="BI32" s="108">
        <f>BH32*AUXILIAR!$B$61</f>
        <v>6000000</v>
      </c>
      <c r="BJ32" s="48" t="s">
        <v>301</v>
      </c>
      <c r="BK32" s="48">
        <v>1348</v>
      </c>
      <c r="BL32" s="48">
        <v>1348</v>
      </c>
      <c r="BM32" s="48">
        <v>1</v>
      </c>
      <c r="BN32" s="212">
        <v>70</v>
      </c>
      <c r="BO32" s="49">
        <f t="shared" si="13"/>
        <v>0.7</v>
      </c>
      <c r="BP32" s="108">
        <f>BO32*AUXILIAR!$B$61</f>
        <v>14000000</v>
      </c>
      <c r="BQ32" s="51"/>
      <c r="BR32" s="51"/>
      <c r="BS32" s="51"/>
      <c r="BT32" s="51"/>
      <c r="BU32" s="50"/>
      <c r="BV32" s="50"/>
      <c r="BW32" s="125"/>
      <c r="BX32" s="5"/>
      <c r="BY32" s="149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149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149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114"/>
      <c r="EP32" s="160"/>
      <c r="EQ32" s="5"/>
    </row>
    <row r="33" spans="1:147" ht="15" x14ac:dyDescent="0.2">
      <c r="A33" s="4" t="s">
        <v>15</v>
      </c>
      <c r="B33" s="131"/>
      <c r="C33" s="8">
        <v>1</v>
      </c>
      <c r="D33" s="97"/>
      <c r="E33" s="75" t="s">
        <v>219</v>
      </c>
      <c r="F33" s="93" t="s">
        <v>104</v>
      </c>
      <c r="G33" s="5" t="s">
        <v>191</v>
      </c>
      <c r="H33" s="149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149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149"/>
      <c r="BC33" s="48" t="s">
        <v>320</v>
      </c>
      <c r="BD33" s="48">
        <v>1355</v>
      </c>
      <c r="BE33" s="48">
        <v>1355</v>
      </c>
      <c r="BF33" s="48">
        <v>1</v>
      </c>
      <c r="BG33" s="212">
        <v>60</v>
      </c>
      <c r="BH33" s="49">
        <f t="shared" si="10"/>
        <v>0.6</v>
      </c>
      <c r="BI33" s="108">
        <f>BH33*AUXILIAR!$B$61</f>
        <v>12000000</v>
      </c>
      <c r="BJ33" s="48" t="s">
        <v>320</v>
      </c>
      <c r="BK33" s="48">
        <v>1355</v>
      </c>
      <c r="BL33" s="48">
        <v>1355</v>
      </c>
      <c r="BM33" s="48">
        <v>1</v>
      </c>
      <c r="BN33" s="212">
        <v>40</v>
      </c>
      <c r="BO33" s="49">
        <f t="shared" si="13"/>
        <v>0.4</v>
      </c>
      <c r="BP33" s="108">
        <f>BO33*AUXILIAR!$B$61</f>
        <v>8000000</v>
      </c>
      <c r="BQ33" s="51"/>
      <c r="BR33" s="51"/>
      <c r="BS33" s="51"/>
      <c r="BT33" s="51"/>
      <c r="BU33" s="50"/>
      <c r="BV33" s="50"/>
      <c r="BW33" s="125"/>
      <c r="BX33" s="5"/>
      <c r="BY33" s="149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149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149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114"/>
      <c r="EP33" s="160"/>
      <c r="EQ33" s="5"/>
    </row>
    <row r="34" spans="1:147" ht="15" x14ac:dyDescent="0.2">
      <c r="A34" s="4" t="s">
        <v>15</v>
      </c>
      <c r="B34" s="131"/>
      <c r="C34" s="8">
        <v>1</v>
      </c>
      <c r="D34" s="97"/>
      <c r="E34" s="75" t="s">
        <v>219</v>
      </c>
      <c r="F34" s="93" t="s">
        <v>104</v>
      </c>
      <c r="G34" s="5" t="s">
        <v>191</v>
      </c>
      <c r="H34" s="149"/>
      <c r="I34" s="5"/>
      <c r="J34" s="5"/>
      <c r="K34" s="5"/>
      <c r="L34" s="5"/>
      <c r="M34" s="5"/>
      <c r="N34" s="98"/>
      <c r="O34" s="98"/>
      <c r="P34" s="5"/>
      <c r="Q34" s="5"/>
      <c r="R34" s="5"/>
      <c r="S34" s="5"/>
      <c r="T34" s="5"/>
      <c r="U34" s="98"/>
      <c r="V34" s="98"/>
      <c r="W34" s="5"/>
      <c r="X34" s="5"/>
      <c r="Y34" s="5"/>
      <c r="Z34" s="5"/>
      <c r="AA34" s="5"/>
      <c r="AB34" s="98"/>
      <c r="AC34" s="98"/>
      <c r="AD34" s="5"/>
      <c r="AE34" s="149"/>
      <c r="AF34" s="5"/>
      <c r="AG34" s="5"/>
      <c r="AH34" s="5"/>
      <c r="AI34" s="5"/>
      <c r="AJ34" s="5"/>
      <c r="AK34" s="98"/>
      <c r="AL34" s="98"/>
      <c r="AM34" s="5"/>
      <c r="AN34" s="5"/>
      <c r="AO34" s="5"/>
      <c r="AP34" s="5"/>
      <c r="AQ34" s="5"/>
      <c r="AR34" s="98"/>
      <c r="AS34" s="98"/>
      <c r="AT34" s="5"/>
      <c r="AU34" s="5"/>
      <c r="AV34" s="5"/>
      <c r="AW34" s="5"/>
      <c r="AX34" s="5"/>
      <c r="AY34" s="98"/>
      <c r="AZ34" s="98"/>
      <c r="BA34" s="5"/>
      <c r="BB34" s="149"/>
      <c r="BC34" s="48" t="s">
        <v>321</v>
      </c>
      <c r="BD34" s="48">
        <v>1358</v>
      </c>
      <c r="BE34" s="48">
        <v>1358</v>
      </c>
      <c r="BF34" s="48">
        <v>1</v>
      </c>
      <c r="BG34" s="212">
        <v>70</v>
      </c>
      <c r="BH34" s="49">
        <f t="shared" si="10"/>
        <v>0.7</v>
      </c>
      <c r="BI34" s="108">
        <f>BH34*AUXILIAR!$B$57</f>
        <v>14000000</v>
      </c>
      <c r="BJ34" s="48" t="s">
        <v>321</v>
      </c>
      <c r="BK34" s="48">
        <v>1358</v>
      </c>
      <c r="BL34" s="48">
        <v>1358</v>
      </c>
      <c r="BM34" s="48">
        <v>1</v>
      </c>
      <c r="BN34" s="212">
        <v>30</v>
      </c>
      <c r="BO34" s="49">
        <f t="shared" si="13"/>
        <v>0.3</v>
      </c>
      <c r="BP34" s="108">
        <f>BO34*AUXILIAR!$B$57</f>
        <v>6000000</v>
      </c>
      <c r="BQ34" s="51"/>
      <c r="BR34" s="51"/>
      <c r="BS34" s="51"/>
      <c r="BT34" s="51"/>
      <c r="BU34" s="50"/>
      <c r="BV34" s="50"/>
      <c r="BW34" s="125"/>
      <c r="BX34" s="5"/>
      <c r="BY34" s="149"/>
      <c r="BZ34" s="5"/>
      <c r="CA34" s="5"/>
      <c r="CB34" s="5"/>
      <c r="CC34" s="5"/>
      <c r="CD34" s="5"/>
      <c r="CE34" s="98"/>
      <c r="CF34" s="98"/>
      <c r="CG34" s="5"/>
      <c r="CH34" s="5"/>
      <c r="CI34" s="5"/>
      <c r="CJ34" s="5"/>
      <c r="CK34" s="5"/>
      <c r="CL34" s="98"/>
      <c r="CM34" s="98"/>
      <c r="CN34" s="5"/>
      <c r="CO34" s="5"/>
      <c r="CP34" s="5"/>
      <c r="CQ34" s="5"/>
      <c r="CR34" s="5"/>
      <c r="CS34" s="98"/>
      <c r="CT34" s="98"/>
      <c r="CU34" s="5"/>
      <c r="CV34" s="149"/>
      <c r="CW34" s="5"/>
      <c r="CX34" s="5"/>
      <c r="CY34" s="5"/>
      <c r="CZ34" s="5"/>
      <c r="DA34" s="5"/>
      <c r="DB34" s="98"/>
      <c r="DC34" s="98"/>
      <c r="DD34" s="5"/>
      <c r="DE34" s="5"/>
      <c r="DF34" s="5"/>
      <c r="DG34" s="5"/>
      <c r="DH34" s="5"/>
      <c r="DI34" s="98"/>
      <c r="DJ34" s="98"/>
      <c r="DK34" s="5"/>
      <c r="DL34" s="5"/>
      <c r="DM34" s="5"/>
      <c r="DN34" s="5"/>
      <c r="DO34" s="5"/>
      <c r="DP34" s="98"/>
      <c r="DQ34" s="98"/>
      <c r="DR34" s="5"/>
      <c r="DS34" s="149"/>
      <c r="DT34" s="5"/>
      <c r="DU34" s="5"/>
      <c r="DV34" s="5"/>
      <c r="DW34" s="5"/>
      <c r="DX34" s="5"/>
      <c r="DY34" s="98"/>
      <c r="DZ34" s="98"/>
      <c r="EA34" s="5"/>
      <c r="EB34" s="5"/>
      <c r="EC34" s="5"/>
      <c r="ED34" s="5"/>
      <c r="EE34" s="5"/>
      <c r="EF34" s="98"/>
      <c r="EG34" s="98"/>
      <c r="EH34" s="5"/>
      <c r="EI34" s="5"/>
      <c r="EJ34" s="5"/>
      <c r="EK34" s="5"/>
      <c r="EL34" s="5"/>
      <c r="EM34" s="98"/>
      <c r="EN34" s="98"/>
      <c r="EO34" s="114"/>
      <c r="EP34" s="160"/>
      <c r="EQ34" s="5"/>
    </row>
    <row r="35" spans="1:147" ht="15" x14ac:dyDescent="0.2">
      <c r="A35" s="4" t="s">
        <v>15</v>
      </c>
      <c r="B35" s="131"/>
      <c r="C35" s="8">
        <v>1</v>
      </c>
      <c r="D35" s="97"/>
      <c r="E35" s="75" t="s">
        <v>219</v>
      </c>
      <c r="F35" s="93" t="s">
        <v>104</v>
      </c>
      <c r="G35" s="5" t="s">
        <v>191</v>
      </c>
      <c r="H35" s="149"/>
      <c r="I35" s="5"/>
      <c r="J35" s="5"/>
      <c r="K35" s="5"/>
      <c r="L35" s="5"/>
      <c r="M35" s="5"/>
      <c r="N35" s="98"/>
      <c r="O35" s="98"/>
      <c r="P35" s="5"/>
      <c r="Q35" s="5"/>
      <c r="R35" s="5"/>
      <c r="S35" s="5"/>
      <c r="T35" s="5"/>
      <c r="U35" s="98"/>
      <c r="V35" s="98"/>
      <c r="W35" s="5"/>
      <c r="X35" s="5"/>
      <c r="Y35" s="5"/>
      <c r="Z35" s="5"/>
      <c r="AA35" s="5"/>
      <c r="AB35" s="98"/>
      <c r="AC35" s="98"/>
      <c r="AD35" s="5"/>
      <c r="AE35" s="149"/>
      <c r="AF35" s="5"/>
      <c r="AG35" s="5"/>
      <c r="AH35" s="5"/>
      <c r="AI35" s="5"/>
      <c r="AJ35" s="5"/>
      <c r="AK35" s="98"/>
      <c r="AL35" s="98"/>
      <c r="AM35" s="5"/>
      <c r="AN35" s="5"/>
      <c r="AO35" s="5"/>
      <c r="AP35" s="5"/>
      <c r="AQ35" s="5"/>
      <c r="AR35" s="98"/>
      <c r="AS35" s="98"/>
      <c r="AT35" s="5"/>
      <c r="AU35" s="5"/>
      <c r="AV35" s="5"/>
      <c r="AW35" s="5"/>
      <c r="AX35" s="5"/>
      <c r="AY35" s="98"/>
      <c r="AZ35" s="98"/>
      <c r="BA35" s="5"/>
      <c r="BB35" s="149"/>
      <c r="BC35" s="48" t="s">
        <v>322</v>
      </c>
      <c r="BD35" s="48">
        <v>1365</v>
      </c>
      <c r="BE35" s="48">
        <v>1365</v>
      </c>
      <c r="BF35" s="48">
        <v>1</v>
      </c>
      <c r="BG35" s="212">
        <v>70</v>
      </c>
      <c r="BH35" s="49">
        <f t="shared" si="10"/>
        <v>0.7</v>
      </c>
      <c r="BI35" s="108">
        <f>BH35*AUXILIAR!$B$57</f>
        <v>14000000</v>
      </c>
      <c r="BJ35" s="48" t="s">
        <v>322</v>
      </c>
      <c r="BK35" s="48">
        <v>1365</v>
      </c>
      <c r="BL35" s="48">
        <v>1365</v>
      </c>
      <c r="BM35" s="48">
        <v>1</v>
      </c>
      <c r="BN35" s="212">
        <v>30</v>
      </c>
      <c r="BO35" s="49">
        <f t="shared" si="13"/>
        <v>0.3</v>
      </c>
      <c r="BP35" s="108">
        <f>BO35*AUXILIAR!$B$57</f>
        <v>6000000</v>
      </c>
      <c r="BQ35" s="51"/>
      <c r="BR35" s="51"/>
      <c r="BS35" s="51"/>
      <c r="BT35" s="51"/>
      <c r="BU35" s="50"/>
      <c r="BV35" s="50"/>
      <c r="BW35" s="125"/>
      <c r="BX35" s="5"/>
      <c r="BY35" s="149"/>
      <c r="BZ35" s="5"/>
      <c r="CA35" s="5"/>
      <c r="CB35" s="5"/>
      <c r="CC35" s="5"/>
      <c r="CD35" s="5"/>
      <c r="CE35" s="98"/>
      <c r="CF35" s="98"/>
      <c r="CG35" s="5"/>
      <c r="CH35" s="5"/>
      <c r="CI35" s="5"/>
      <c r="CJ35" s="5"/>
      <c r="CK35" s="5"/>
      <c r="CL35" s="98"/>
      <c r="CM35" s="98"/>
      <c r="CN35" s="5"/>
      <c r="CO35" s="5"/>
      <c r="CP35" s="5"/>
      <c r="CQ35" s="5"/>
      <c r="CR35" s="5"/>
      <c r="CS35" s="98"/>
      <c r="CT35" s="98"/>
      <c r="CU35" s="5"/>
      <c r="CV35" s="149"/>
      <c r="CW35" s="5"/>
      <c r="CX35" s="5"/>
      <c r="CY35" s="5"/>
      <c r="CZ35" s="5"/>
      <c r="DA35" s="5"/>
      <c r="DB35" s="98"/>
      <c r="DC35" s="98"/>
      <c r="DD35" s="5"/>
      <c r="DE35" s="5"/>
      <c r="DF35" s="5"/>
      <c r="DG35" s="5"/>
      <c r="DH35" s="5"/>
      <c r="DI35" s="98"/>
      <c r="DJ35" s="98"/>
      <c r="DK35" s="5"/>
      <c r="DL35" s="5"/>
      <c r="DM35" s="5"/>
      <c r="DN35" s="5"/>
      <c r="DO35" s="5"/>
      <c r="DP35" s="98"/>
      <c r="DQ35" s="98"/>
      <c r="DR35" s="5"/>
      <c r="DS35" s="149"/>
      <c r="DT35" s="5"/>
      <c r="DU35" s="5"/>
      <c r="DV35" s="5"/>
      <c r="DW35" s="5"/>
      <c r="DX35" s="5"/>
      <c r="DY35" s="98"/>
      <c r="DZ35" s="98"/>
      <c r="EA35" s="5"/>
      <c r="EB35" s="5"/>
      <c r="EC35" s="5"/>
      <c r="ED35" s="5"/>
      <c r="EE35" s="5"/>
      <c r="EF35" s="98"/>
      <c r="EG35" s="98"/>
      <c r="EH35" s="5"/>
      <c r="EI35" s="5"/>
      <c r="EJ35" s="5"/>
      <c r="EK35" s="5"/>
      <c r="EL35" s="5"/>
      <c r="EM35" s="98"/>
      <c r="EN35" s="98"/>
      <c r="EO35" s="114"/>
      <c r="EP35" s="160"/>
      <c r="EQ35" s="5"/>
    </row>
    <row r="36" spans="1:147" ht="15" x14ac:dyDescent="0.2">
      <c r="A36" s="54" t="s">
        <v>15</v>
      </c>
      <c r="B36" s="54"/>
      <c r="C36" s="55"/>
      <c r="D36" s="96"/>
      <c r="E36" s="122" t="s">
        <v>280</v>
      </c>
      <c r="F36" s="129" t="s">
        <v>104</v>
      </c>
      <c r="G36" s="129" t="s">
        <v>191</v>
      </c>
      <c r="H36" s="148"/>
      <c r="I36" s="55"/>
      <c r="J36" s="55"/>
      <c r="K36" s="55"/>
      <c r="L36" s="55"/>
      <c r="M36" s="59" t="s">
        <v>113</v>
      </c>
      <c r="N36" s="58">
        <f>SUM(N37:N38)</f>
        <v>0</v>
      </c>
      <c r="O36" s="58">
        <f>SUM(O37:O38)</f>
        <v>0</v>
      </c>
      <c r="P36" s="55"/>
      <c r="Q36" s="55"/>
      <c r="R36" s="55"/>
      <c r="S36" s="55"/>
      <c r="T36" s="59" t="s">
        <v>113</v>
      </c>
      <c r="U36" s="58">
        <f>SUM(U37:U38)</f>
        <v>0</v>
      </c>
      <c r="V36" s="58">
        <f>SUM(V37:V38)</f>
        <v>0</v>
      </c>
      <c r="W36" s="55"/>
      <c r="X36" s="55"/>
      <c r="Y36" s="55"/>
      <c r="Z36" s="55"/>
      <c r="AA36" s="59" t="s">
        <v>113</v>
      </c>
      <c r="AB36" s="58">
        <f>SUM(AB37:AB38)</f>
        <v>0</v>
      </c>
      <c r="AC36" s="58">
        <f>SUM(AC37:AC38)</f>
        <v>0</v>
      </c>
      <c r="AD36" s="55"/>
      <c r="AE36" s="148"/>
      <c r="AF36" s="55"/>
      <c r="AG36" s="55"/>
      <c r="AH36" s="55"/>
      <c r="AI36" s="55"/>
      <c r="AJ36" s="59" t="s">
        <v>113</v>
      </c>
      <c r="AK36" s="58">
        <f>SUM(AK37:AK38)</f>
        <v>0</v>
      </c>
      <c r="AL36" s="58">
        <f>SUM(AL37:AL38)</f>
        <v>0</v>
      </c>
      <c r="AM36" s="55"/>
      <c r="AN36" s="55"/>
      <c r="AO36" s="55"/>
      <c r="AP36" s="55"/>
      <c r="AQ36" s="59" t="s">
        <v>113</v>
      </c>
      <c r="AR36" s="58">
        <f>SUM(AR37:AR38)</f>
        <v>0</v>
      </c>
      <c r="AS36" s="58">
        <f>SUM(AS37:AS38)</f>
        <v>0</v>
      </c>
      <c r="AT36" s="55"/>
      <c r="AU36" s="55"/>
      <c r="AV36" s="55"/>
      <c r="AW36" s="55"/>
      <c r="AX36" s="59" t="s">
        <v>113</v>
      </c>
      <c r="AY36" s="58">
        <f>SUM(AY37:AY38)</f>
        <v>0</v>
      </c>
      <c r="AZ36" s="58">
        <f>SUM(AZ37:AZ38)</f>
        <v>0</v>
      </c>
      <c r="BA36" s="55"/>
      <c r="BB36" s="148"/>
      <c r="BC36" s="55"/>
      <c r="BD36" s="55"/>
      <c r="BE36" s="55"/>
      <c r="BF36" s="55"/>
      <c r="BG36" s="59" t="s">
        <v>113</v>
      </c>
      <c r="BH36" s="58">
        <f>SUM(BH37:BH38)</f>
        <v>0</v>
      </c>
      <c r="BI36" s="58">
        <f>SUM(BI37:BI38)</f>
        <v>0</v>
      </c>
      <c r="BJ36" s="55"/>
      <c r="BK36" s="55"/>
      <c r="BL36" s="55"/>
      <c r="BM36" s="55"/>
      <c r="BN36" s="59" t="s">
        <v>113</v>
      </c>
      <c r="BO36" s="58">
        <f>SUM(BO37:BO38)</f>
        <v>0</v>
      </c>
      <c r="BP36" s="58">
        <f>SUM(BP37:BP38)</f>
        <v>0</v>
      </c>
      <c r="BQ36" s="55"/>
      <c r="BR36" s="55"/>
      <c r="BS36" s="55"/>
      <c r="BT36" s="55"/>
      <c r="BU36" s="59" t="s">
        <v>113</v>
      </c>
      <c r="BV36" s="58">
        <f>SUM(BV37:BV38)</f>
        <v>0</v>
      </c>
      <c r="BW36" s="58">
        <f>SUM(BW37:BW38)</f>
        <v>0</v>
      </c>
      <c r="BX36" s="55"/>
      <c r="BY36" s="148"/>
      <c r="BZ36" s="55"/>
      <c r="CA36" s="55"/>
      <c r="CB36" s="55"/>
      <c r="CC36" s="55"/>
      <c r="CD36" s="59" t="s">
        <v>113</v>
      </c>
      <c r="CE36" s="58">
        <f>SUM(CE37:CE38)</f>
        <v>0</v>
      </c>
      <c r="CF36" s="58">
        <f>SUM(CF37:CF38)</f>
        <v>0</v>
      </c>
      <c r="CG36" s="55"/>
      <c r="CH36" s="55"/>
      <c r="CI36" s="55"/>
      <c r="CJ36" s="55"/>
      <c r="CK36" s="59" t="s">
        <v>113</v>
      </c>
      <c r="CL36" s="58">
        <f>SUM(CL37:CL38)</f>
        <v>0</v>
      </c>
      <c r="CM36" s="58">
        <f>SUM(CM37:CM38)</f>
        <v>0</v>
      </c>
      <c r="CN36" s="55"/>
      <c r="CO36" s="55"/>
      <c r="CP36" s="55"/>
      <c r="CQ36" s="55"/>
      <c r="CR36" s="59" t="s">
        <v>113</v>
      </c>
      <c r="CS36" s="58">
        <f>SUM(CS37:CS38)</f>
        <v>0</v>
      </c>
      <c r="CT36" s="58">
        <f>SUM(CT37:CT38)</f>
        <v>0</v>
      </c>
      <c r="CU36" s="55"/>
      <c r="CV36" s="148"/>
      <c r="CW36" s="55"/>
      <c r="CX36" s="55"/>
      <c r="CY36" s="55"/>
      <c r="CZ36" s="55"/>
      <c r="DA36" s="59" t="s">
        <v>113</v>
      </c>
      <c r="DB36" s="58">
        <f>SUM(DB37:DB38)</f>
        <v>0</v>
      </c>
      <c r="DC36" s="58">
        <f>SUM(DC37:DC38)</f>
        <v>0</v>
      </c>
      <c r="DD36" s="55"/>
      <c r="DE36" s="55"/>
      <c r="DF36" s="55"/>
      <c r="DG36" s="55"/>
      <c r="DH36" s="59" t="s">
        <v>113</v>
      </c>
      <c r="DI36" s="58">
        <f>SUM(DI37:DI38)</f>
        <v>0</v>
      </c>
      <c r="DJ36" s="58">
        <f>SUM(DJ37:DJ38)</f>
        <v>0</v>
      </c>
      <c r="DK36" s="55"/>
      <c r="DL36" s="55"/>
      <c r="DM36" s="55"/>
      <c r="DN36" s="55"/>
      <c r="DO36" s="59" t="s">
        <v>113</v>
      </c>
      <c r="DP36" s="58">
        <f>SUM(DP37:DP38)</f>
        <v>0</v>
      </c>
      <c r="DQ36" s="58">
        <f>SUM(DQ37:DQ38)</f>
        <v>0</v>
      </c>
      <c r="DR36" s="55"/>
      <c r="DS36" s="148"/>
      <c r="DT36" s="55"/>
      <c r="DU36" s="55"/>
      <c r="DV36" s="55"/>
      <c r="DW36" s="55"/>
      <c r="DX36" s="59" t="s">
        <v>113</v>
      </c>
      <c r="DY36" s="58">
        <f>SUM(DY37:DY38)</f>
        <v>0</v>
      </c>
      <c r="DZ36" s="58">
        <f>SUM(DZ37:DZ38)</f>
        <v>0</v>
      </c>
      <c r="EA36" s="55"/>
      <c r="EB36" s="55"/>
      <c r="EC36" s="55"/>
      <c r="ED36" s="55"/>
      <c r="EE36" s="59" t="s">
        <v>113</v>
      </c>
      <c r="EF36" s="58">
        <f>SUM(EF37:EF38)</f>
        <v>0</v>
      </c>
      <c r="EG36" s="58">
        <f>SUM(EG37:EG38)</f>
        <v>0</v>
      </c>
      <c r="EH36" s="55"/>
      <c r="EI36" s="55"/>
      <c r="EJ36" s="55"/>
      <c r="EK36" s="55"/>
      <c r="EL36" s="59" t="s">
        <v>113</v>
      </c>
      <c r="EM36" s="58">
        <f>SUM(EM37:EM38)</f>
        <v>0</v>
      </c>
      <c r="EN36" s="58">
        <f>SUM(EN37:EN38)</f>
        <v>0</v>
      </c>
      <c r="EO36" s="55"/>
      <c r="EP36" s="148"/>
      <c r="EQ36" s="55"/>
    </row>
    <row r="37" spans="1:147" ht="15" x14ac:dyDescent="0.2">
      <c r="A37" s="4" t="s">
        <v>15</v>
      </c>
      <c r="B37" s="131"/>
      <c r="C37" s="8"/>
      <c r="D37" s="97"/>
      <c r="E37" s="75" t="s">
        <v>219</v>
      </c>
      <c r="F37" s="93" t="s">
        <v>104</v>
      </c>
      <c r="G37" s="5" t="s">
        <v>191</v>
      </c>
      <c r="H37" s="149"/>
      <c r="I37" s="5"/>
      <c r="J37" s="5"/>
      <c r="K37" s="5"/>
      <c r="L37" s="5"/>
      <c r="M37" s="5"/>
      <c r="N37" s="98"/>
      <c r="O37" s="98"/>
      <c r="P37" s="5"/>
      <c r="Q37" s="5"/>
      <c r="R37" s="5"/>
      <c r="S37" s="5"/>
      <c r="T37" s="5"/>
      <c r="U37" s="98"/>
      <c r="V37" s="98"/>
      <c r="W37" s="5"/>
      <c r="X37" s="5"/>
      <c r="Y37" s="5"/>
      <c r="Z37" s="5"/>
      <c r="AA37" s="5"/>
      <c r="AB37" s="98"/>
      <c r="AC37" s="98"/>
      <c r="AD37" s="5"/>
      <c r="AE37" s="149"/>
      <c r="AF37" s="5"/>
      <c r="AG37" s="5"/>
      <c r="AH37" s="5"/>
      <c r="AI37" s="5"/>
      <c r="AJ37" s="5"/>
      <c r="AK37" s="98"/>
      <c r="AL37" s="98"/>
      <c r="AM37" s="5"/>
      <c r="AN37" s="5"/>
      <c r="AO37" s="5"/>
      <c r="AP37" s="5"/>
      <c r="AQ37" s="5"/>
      <c r="AR37" s="98"/>
      <c r="AS37" s="98"/>
      <c r="AT37" s="5"/>
      <c r="AU37" s="5"/>
      <c r="AV37" s="5"/>
      <c r="AW37" s="5"/>
      <c r="AX37" s="5"/>
      <c r="AY37" s="98"/>
      <c r="AZ37" s="98"/>
      <c r="BA37" s="5"/>
      <c r="BB37" s="149"/>
      <c r="BC37" s="5"/>
      <c r="BD37" s="5"/>
      <c r="BE37" s="5"/>
      <c r="BF37" s="5"/>
      <c r="BG37" s="5"/>
      <c r="BH37" s="98"/>
      <c r="BI37" s="98"/>
      <c r="BJ37" s="5"/>
      <c r="BK37" s="5"/>
      <c r="BL37" s="5"/>
      <c r="BM37" s="5"/>
      <c r="BN37" s="5"/>
      <c r="BO37" s="98"/>
      <c r="BP37" s="98"/>
      <c r="BQ37" s="51"/>
      <c r="BR37" s="51"/>
      <c r="BS37" s="51"/>
      <c r="BT37" s="51"/>
      <c r="BU37" s="50"/>
      <c r="BV37" s="92"/>
      <c r="BW37" s="124"/>
      <c r="BX37" s="5"/>
      <c r="BY37" s="149"/>
      <c r="BZ37" s="5"/>
      <c r="CA37" s="5"/>
      <c r="CB37" s="5"/>
      <c r="CC37" s="5"/>
      <c r="CD37" s="5"/>
      <c r="CE37" s="98"/>
      <c r="CF37" s="98"/>
      <c r="CG37" s="5"/>
      <c r="CH37" s="5"/>
      <c r="CI37" s="5"/>
      <c r="CJ37" s="5"/>
      <c r="CK37" s="5"/>
      <c r="CL37" s="98"/>
      <c r="CM37" s="98"/>
      <c r="CN37" s="5"/>
      <c r="CO37" s="5"/>
      <c r="CP37" s="5"/>
      <c r="CQ37" s="5"/>
      <c r="CR37" s="5"/>
      <c r="CS37" s="98"/>
      <c r="CT37" s="98"/>
      <c r="CU37" s="5"/>
      <c r="CV37" s="149"/>
      <c r="CW37" s="5"/>
      <c r="CX37" s="5"/>
      <c r="CY37" s="5"/>
      <c r="CZ37" s="5"/>
      <c r="DA37" s="5"/>
      <c r="DB37" s="98"/>
      <c r="DC37" s="98"/>
      <c r="DD37" s="5"/>
      <c r="DE37" s="5"/>
      <c r="DF37" s="5"/>
      <c r="DG37" s="5"/>
      <c r="DH37" s="5"/>
      <c r="DI37" s="98"/>
      <c r="DJ37" s="98"/>
      <c r="DK37" s="5"/>
      <c r="DL37" s="5"/>
      <c r="DM37" s="5"/>
      <c r="DN37" s="5"/>
      <c r="DO37" s="5"/>
      <c r="DP37" s="98"/>
      <c r="DQ37" s="98"/>
      <c r="DR37" s="5"/>
      <c r="DS37" s="149"/>
      <c r="DT37" s="5"/>
      <c r="DU37" s="5"/>
      <c r="DV37" s="5"/>
      <c r="DW37" s="5"/>
      <c r="DX37" s="5"/>
      <c r="DY37" s="98"/>
      <c r="DZ37" s="98"/>
      <c r="EA37" s="5"/>
      <c r="EB37" s="5"/>
      <c r="EC37" s="5"/>
      <c r="ED37" s="5"/>
      <c r="EE37" s="5"/>
      <c r="EF37" s="98"/>
      <c r="EG37" s="98"/>
      <c r="EH37" s="5"/>
      <c r="EI37" s="5"/>
      <c r="EJ37" s="5"/>
      <c r="EK37" s="5"/>
      <c r="EL37" s="5"/>
      <c r="EM37" s="98"/>
      <c r="EN37" s="98"/>
      <c r="EO37" s="114"/>
      <c r="EP37" s="160"/>
      <c r="EQ37" s="5"/>
    </row>
    <row r="38" spans="1:147" ht="15" x14ac:dyDescent="0.2">
      <c r="A38" s="4" t="s">
        <v>15</v>
      </c>
      <c r="B38" s="131"/>
      <c r="C38" s="8"/>
      <c r="D38" s="97"/>
      <c r="E38" s="75" t="s">
        <v>219</v>
      </c>
      <c r="F38" s="93" t="s">
        <v>104</v>
      </c>
      <c r="G38" s="5" t="s">
        <v>191</v>
      </c>
      <c r="H38" s="149"/>
      <c r="I38" s="5"/>
      <c r="J38" s="5"/>
      <c r="K38" s="5"/>
      <c r="L38" s="5"/>
      <c r="M38" s="5"/>
      <c r="N38" s="98"/>
      <c r="O38" s="98"/>
      <c r="P38" s="5"/>
      <c r="Q38" s="5"/>
      <c r="R38" s="5"/>
      <c r="S38" s="5"/>
      <c r="T38" s="5"/>
      <c r="U38" s="98"/>
      <c r="V38" s="98"/>
      <c r="W38" s="5"/>
      <c r="X38" s="5"/>
      <c r="Y38" s="5"/>
      <c r="Z38" s="5"/>
      <c r="AA38" s="5"/>
      <c r="AB38" s="98"/>
      <c r="AC38" s="98"/>
      <c r="AD38" s="5"/>
      <c r="AE38" s="149"/>
      <c r="AF38" s="5"/>
      <c r="AG38" s="5"/>
      <c r="AH38" s="5"/>
      <c r="AI38" s="5"/>
      <c r="AJ38" s="5"/>
      <c r="AK38" s="98"/>
      <c r="AL38" s="98"/>
      <c r="AM38" s="5"/>
      <c r="AN38" s="5"/>
      <c r="AO38" s="5"/>
      <c r="AP38" s="5"/>
      <c r="AQ38" s="5"/>
      <c r="AR38" s="98"/>
      <c r="AS38" s="98"/>
      <c r="AT38" s="5"/>
      <c r="AU38" s="5"/>
      <c r="AV38" s="5"/>
      <c r="AW38" s="5"/>
      <c r="AX38" s="5"/>
      <c r="AY38" s="98"/>
      <c r="AZ38" s="98"/>
      <c r="BA38" s="5"/>
      <c r="BB38" s="149"/>
      <c r="BC38" s="5"/>
      <c r="BD38" s="5"/>
      <c r="BE38" s="5"/>
      <c r="BF38" s="5"/>
      <c r="BG38" s="5"/>
      <c r="BH38" s="98"/>
      <c r="BI38" s="98"/>
      <c r="BJ38" s="5"/>
      <c r="BK38" s="5"/>
      <c r="BL38" s="5"/>
      <c r="BM38" s="5"/>
      <c r="BN38" s="5"/>
      <c r="BO38" s="98"/>
      <c r="BP38" s="98"/>
      <c r="BQ38" s="51"/>
      <c r="BR38" s="51"/>
      <c r="BS38" s="51"/>
      <c r="BT38" s="51"/>
      <c r="BU38" s="50"/>
      <c r="BV38" s="92"/>
      <c r="BW38" s="124"/>
      <c r="BX38" s="5"/>
      <c r="BY38" s="149"/>
      <c r="BZ38" s="5"/>
      <c r="CA38" s="5"/>
      <c r="CB38" s="5"/>
      <c r="CC38" s="5"/>
      <c r="CD38" s="5"/>
      <c r="CE38" s="98"/>
      <c r="CF38" s="98"/>
      <c r="CG38" s="5"/>
      <c r="CH38" s="5"/>
      <c r="CI38" s="5"/>
      <c r="CJ38" s="5"/>
      <c r="CK38" s="5"/>
      <c r="CL38" s="98"/>
      <c r="CM38" s="98"/>
      <c r="CN38" s="5"/>
      <c r="CO38" s="5"/>
      <c r="CP38" s="5"/>
      <c r="CQ38" s="5"/>
      <c r="CR38" s="5"/>
      <c r="CS38" s="98"/>
      <c r="CT38" s="98"/>
      <c r="CU38" s="5"/>
      <c r="CV38" s="149"/>
      <c r="CW38" s="5"/>
      <c r="CX38" s="5"/>
      <c r="CY38" s="5"/>
      <c r="CZ38" s="5"/>
      <c r="DA38" s="5"/>
      <c r="DB38" s="98"/>
      <c r="DC38" s="98"/>
      <c r="DD38" s="5"/>
      <c r="DE38" s="5"/>
      <c r="DF38" s="5"/>
      <c r="DG38" s="5"/>
      <c r="DH38" s="5"/>
      <c r="DI38" s="98"/>
      <c r="DJ38" s="98"/>
      <c r="DK38" s="5"/>
      <c r="DL38" s="5"/>
      <c r="DM38" s="5"/>
      <c r="DN38" s="5"/>
      <c r="DO38" s="5"/>
      <c r="DP38" s="98"/>
      <c r="DQ38" s="98"/>
      <c r="DR38" s="5"/>
      <c r="DS38" s="149"/>
      <c r="DT38" s="5"/>
      <c r="DU38" s="5"/>
      <c r="DV38" s="5"/>
      <c r="DW38" s="5"/>
      <c r="DX38" s="5"/>
      <c r="DY38" s="98"/>
      <c r="DZ38" s="98"/>
      <c r="EA38" s="5"/>
      <c r="EB38" s="5"/>
      <c r="EC38" s="5"/>
      <c r="ED38" s="5"/>
      <c r="EE38" s="5"/>
      <c r="EF38" s="98"/>
      <c r="EG38" s="98"/>
      <c r="EH38" s="5"/>
      <c r="EI38" s="5"/>
      <c r="EJ38" s="5"/>
      <c r="EK38" s="5"/>
      <c r="EL38" s="5"/>
      <c r="EM38" s="98"/>
      <c r="EN38" s="98"/>
      <c r="EO38" s="114"/>
      <c r="EP38" s="160"/>
      <c r="EQ38" s="5"/>
    </row>
    <row r="39" spans="1:147" ht="15" x14ac:dyDescent="0.2">
      <c r="A39" s="54" t="s">
        <v>15</v>
      </c>
      <c r="B39" s="54"/>
      <c r="C39" s="55"/>
      <c r="D39" s="96"/>
      <c r="E39" s="122" t="s">
        <v>281</v>
      </c>
      <c r="F39" s="129" t="s">
        <v>104</v>
      </c>
      <c r="G39" s="129" t="s">
        <v>191</v>
      </c>
      <c r="H39" s="148"/>
      <c r="I39" s="55"/>
      <c r="J39" s="55"/>
      <c r="K39" s="55"/>
      <c r="L39" s="55"/>
      <c r="M39" s="59" t="s">
        <v>113</v>
      </c>
      <c r="N39" s="58">
        <f>SUM(N40:N41)</f>
        <v>0</v>
      </c>
      <c r="O39" s="58">
        <f>SUM(O40:O41)</f>
        <v>0</v>
      </c>
      <c r="P39" s="55"/>
      <c r="Q39" s="55"/>
      <c r="R39" s="55"/>
      <c r="S39" s="55"/>
      <c r="T39" s="59" t="s">
        <v>113</v>
      </c>
      <c r="U39" s="58">
        <f>SUM(U40:U41)</f>
        <v>0</v>
      </c>
      <c r="V39" s="58">
        <f>SUM(V40:V41)</f>
        <v>0</v>
      </c>
      <c r="W39" s="55"/>
      <c r="X39" s="55"/>
      <c r="Y39" s="55"/>
      <c r="Z39" s="55"/>
      <c r="AA39" s="59" t="s">
        <v>113</v>
      </c>
      <c r="AB39" s="58">
        <f>SUM(AB40:AB41)</f>
        <v>0</v>
      </c>
      <c r="AC39" s="58">
        <f>SUM(AC40:AC41)</f>
        <v>0</v>
      </c>
      <c r="AD39" s="55"/>
      <c r="AE39" s="148"/>
      <c r="AF39" s="55"/>
      <c r="AG39" s="55"/>
      <c r="AH39" s="55"/>
      <c r="AI39" s="55"/>
      <c r="AJ39" s="59" t="s">
        <v>113</v>
      </c>
      <c r="AK39" s="58">
        <f>SUM(AK40:AK41)</f>
        <v>0</v>
      </c>
      <c r="AL39" s="58">
        <f>SUM(AL40:AL41)</f>
        <v>0</v>
      </c>
      <c r="AM39" s="55"/>
      <c r="AN39" s="55"/>
      <c r="AO39" s="55"/>
      <c r="AP39" s="55"/>
      <c r="AQ39" s="59" t="s">
        <v>113</v>
      </c>
      <c r="AR39" s="58">
        <f>SUM(AR40:AR41)</f>
        <v>0</v>
      </c>
      <c r="AS39" s="58">
        <f>SUM(AS40:AS41)</f>
        <v>0</v>
      </c>
      <c r="AT39" s="55"/>
      <c r="AU39" s="55"/>
      <c r="AV39" s="55"/>
      <c r="AW39" s="55"/>
      <c r="AX39" s="59" t="s">
        <v>113</v>
      </c>
      <c r="AY39" s="58">
        <f>SUM(AY40:AY41)</f>
        <v>0</v>
      </c>
      <c r="AZ39" s="58">
        <f>SUM(AZ40:AZ41)</f>
        <v>0</v>
      </c>
      <c r="BA39" s="55"/>
      <c r="BB39" s="148"/>
      <c r="BC39" s="55"/>
      <c r="BD39" s="55"/>
      <c r="BE39" s="55"/>
      <c r="BF39" s="55"/>
      <c r="BG39" s="59" t="s">
        <v>113</v>
      </c>
      <c r="BH39" s="58">
        <f>SUM(BH40:BH41)</f>
        <v>0</v>
      </c>
      <c r="BI39" s="58">
        <f>SUM(BI40:BI41)</f>
        <v>0</v>
      </c>
      <c r="BJ39" s="55"/>
      <c r="BK39" s="55"/>
      <c r="BL39" s="55"/>
      <c r="BM39" s="55"/>
      <c r="BN39" s="59" t="s">
        <v>113</v>
      </c>
      <c r="BO39" s="58">
        <f>SUM(BO40:BO41)</f>
        <v>0</v>
      </c>
      <c r="BP39" s="58">
        <f>SUM(BP40:BP41)</f>
        <v>0</v>
      </c>
      <c r="BQ39" s="55"/>
      <c r="BR39" s="55"/>
      <c r="BS39" s="55"/>
      <c r="BT39" s="55"/>
      <c r="BU39" s="59" t="s">
        <v>113</v>
      </c>
      <c r="BV39" s="58">
        <f>SUM(BV40:BV41)</f>
        <v>0</v>
      </c>
      <c r="BW39" s="58">
        <f>SUM(BW40:BW41)</f>
        <v>0</v>
      </c>
      <c r="BX39" s="55"/>
      <c r="BY39" s="148"/>
      <c r="BZ39" s="55"/>
      <c r="CA39" s="55"/>
      <c r="CB39" s="55"/>
      <c r="CC39" s="55"/>
      <c r="CD39" s="59" t="s">
        <v>113</v>
      </c>
      <c r="CE39" s="58">
        <f>SUM(CE40:CE41)</f>
        <v>0</v>
      </c>
      <c r="CF39" s="58">
        <f>SUM(CF40:CF41)</f>
        <v>0</v>
      </c>
      <c r="CG39" s="55"/>
      <c r="CH39" s="55"/>
      <c r="CI39" s="55"/>
      <c r="CJ39" s="55"/>
      <c r="CK39" s="59" t="s">
        <v>113</v>
      </c>
      <c r="CL39" s="58">
        <f>SUM(CL40:CL41)</f>
        <v>0</v>
      </c>
      <c r="CM39" s="58">
        <f>SUM(CM40:CM41)</f>
        <v>0</v>
      </c>
      <c r="CN39" s="55"/>
      <c r="CO39" s="55"/>
      <c r="CP39" s="55"/>
      <c r="CQ39" s="55"/>
      <c r="CR39" s="59" t="s">
        <v>113</v>
      </c>
      <c r="CS39" s="58">
        <f>SUM(CS40:CS41)</f>
        <v>0</v>
      </c>
      <c r="CT39" s="58">
        <f>SUM(CT40:CT41)</f>
        <v>0</v>
      </c>
      <c r="CU39" s="55"/>
      <c r="CV39" s="148"/>
      <c r="CW39" s="55"/>
      <c r="CX39" s="55"/>
      <c r="CY39" s="55"/>
      <c r="CZ39" s="55"/>
      <c r="DA39" s="59" t="s">
        <v>113</v>
      </c>
      <c r="DB39" s="58">
        <f>SUM(DB40:DB41)</f>
        <v>0</v>
      </c>
      <c r="DC39" s="58">
        <f>SUM(DC40:DC41)</f>
        <v>0</v>
      </c>
      <c r="DD39" s="55"/>
      <c r="DE39" s="55"/>
      <c r="DF39" s="55"/>
      <c r="DG39" s="55"/>
      <c r="DH39" s="59" t="s">
        <v>113</v>
      </c>
      <c r="DI39" s="58">
        <f>SUM(DI40:DI41)</f>
        <v>0</v>
      </c>
      <c r="DJ39" s="58">
        <f>SUM(DJ40:DJ41)</f>
        <v>0</v>
      </c>
      <c r="DK39" s="55"/>
      <c r="DL39" s="55"/>
      <c r="DM39" s="55"/>
      <c r="DN39" s="55"/>
      <c r="DO39" s="59" t="s">
        <v>113</v>
      </c>
      <c r="DP39" s="58">
        <f>SUM(DP40:DP41)</f>
        <v>0</v>
      </c>
      <c r="DQ39" s="58">
        <f>SUM(DQ40:DQ41)</f>
        <v>0</v>
      </c>
      <c r="DR39" s="55"/>
      <c r="DS39" s="148"/>
      <c r="DT39" s="55"/>
      <c r="DU39" s="55"/>
      <c r="DV39" s="55"/>
      <c r="DW39" s="55"/>
      <c r="DX39" s="59" t="s">
        <v>113</v>
      </c>
      <c r="DY39" s="58">
        <f>SUM(DY40:DY41)</f>
        <v>0</v>
      </c>
      <c r="DZ39" s="58">
        <f>SUM(DZ40:DZ41)</f>
        <v>0</v>
      </c>
      <c r="EA39" s="55"/>
      <c r="EB39" s="55"/>
      <c r="EC39" s="55"/>
      <c r="ED39" s="55"/>
      <c r="EE39" s="59" t="s">
        <v>113</v>
      </c>
      <c r="EF39" s="58">
        <f>SUM(EF40:EF41)</f>
        <v>0</v>
      </c>
      <c r="EG39" s="58">
        <f>SUM(EG40:EG41)</f>
        <v>0</v>
      </c>
      <c r="EH39" s="55"/>
      <c r="EI39" s="55"/>
      <c r="EJ39" s="55"/>
      <c r="EK39" s="55"/>
      <c r="EL39" s="59" t="s">
        <v>113</v>
      </c>
      <c r="EM39" s="58">
        <f>SUM(EM40:EM41)</f>
        <v>0</v>
      </c>
      <c r="EN39" s="58">
        <f>SUM(EN40:EN41)</f>
        <v>0</v>
      </c>
      <c r="EO39" s="55"/>
      <c r="EP39" s="148"/>
      <c r="EQ39" s="55"/>
    </row>
    <row r="40" spans="1:147" ht="15" x14ac:dyDescent="0.2">
      <c r="A40" s="4" t="s">
        <v>15</v>
      </c>
      <c r="B40" s="131"/>
      <c r="C40" s="8"/>
      <c r="D40" s="97"/>
      <c r="E40" s="75" t="s">
        <v>219</v>
      </c>
      <c r="F40" s="93" t="s">
        <v>104</v>
      </c>
      <c r="G40" s="5" t="s">
        <v>191</v>
      </c>
      <c r="H40" s="149"/>
      <c r="I40" s="5"/>
      <c r="J40" s="5"/>
      <c r="K40" s="5"/>
      <c r="L40" s="5"/>
      <c r="M40" s="5"/>
      <c r="N40" s="98"/>
      <c r="O40" s="98"/>
      <c r="P40" s="5"/>
      <c r="Q40" s="5"/>
      <c r="R40" s="5"/>
      <c r="S40" s="5"/>
      <c r="T40" s="5"/>
      <c r="U40" s="98"/>
      <c r="V40" s="98"/>
      <c r="W40" s="5"/>
      <c r="X40" s="5"/>
      <c r="Y40" s="5"/>
      <c r="Z40" s="5"/>
      <c r="AA40" s="5"/>
      <c r="AB40" s="98"/>
      <c r="AC40" s="98"/>
      <c r="AD40" s="5"/>
      <c r="AE40" s="149"/>
      <c r="AF40" s="5"/>
      <c r="AG40" s="5"/>
      <c r="AH40" s="5"/>
      <c r="AI40" s="5"/>
      <c r="AJ40" s="5"/>
      <c r="AK40" s="98"/>
      <c r="AL40" s="98"/>
      <c r="AM40" s="5"/>
      <c r="AN40" s="5"/>
      <c r="AO40" s="5"/>
      <c r="AP40" s="5"/>
      <c r="AQ40" s="5"/>
      <c r="AR40" s="98"/>
      <c r="AS40" s="98"/>
      <c r="AT40" s="5"/>
      <c r="AU40" s="5"/>
      <c r="AV40" s="5"/>
      <c r="AW40" s="5"/>
      <c r="AX40" s="5"/>
      <c r="AY40" s="98"/>
      <c r="AZ40" s="98"/>
      <c r="BA40" s="5"/>
      <c r="BB40" s="149"/>
      <c r="BC40" s="5"/>
      <c r="BD40" s="5"/>
      <c r="BE40" s="5"/>
      <c r="BF40" s="5"/>
      <c r="BG40" s="5"/>
      <c r="BH40" s="98"/>
      <c r="BI40" s="98"/>
      <c r="BJ40" s="5"/>
      <c r="BK40" s="5"/>
      <c r="BL40" s="5"/>
      <c r="BM40" s="5"/>
      <c r="BN40" s="5"/>
      <c r="BO40" s="98"/>
      <c r="BP40" s="98"/>
      <c r="BQ40" s="48"/>
      <c r="BR40" s="48"/>
      <c r="BS40" s="48"/>
      <c r="BT40" s="48"/>
      <c r="BU40" s="49"/>
      <c r="BV40" s="225"/>
      <c r="BW40" s="123"/>
      <c r="BX40" s="5"/>
      <c r="BY40" s="149"/>
      <c r="BZ40" s="5"/>
      <c r="CA40" s="5"/>
      <c r="CB40" s="5"/>
      <c r="CC40" s="5"/>
      <c r="CD40" s="5"/>
      <c r="CE40" s="98"/>
      <c r="CF40" s="98"/>
      <c r="CG40" s="5"/>
      <c r="CH40" s="5"/>
      <c r="CI40" s="5"/>
      <c r="CJ40" s="5"/>
      <c r="CK40" s="5"/>
      <c r="CL40" s="98"/>
      <c r="CM40" s="98"/>
      <c r="CN40" s="5"/>
      <c r="CO40" s="5"/>
      <c r="CP40" s="5"/>
      <c r="CQ40" s="5"/>
      <c r="CR40" s="5"/>
      <c r="CS40" s="98"/>
      <c r="CT40" s="98"/>
      <c r="CU40" s="5"/>
      <c r="CV40" s="149"/>
      <c r="CW40" s="5"/>
      <c r="CX40" s="5"/>
      <c r="CY40" s="5"/>
      <c r="CZ40" s="5"/>
      <c r="DA40" s="5"/>
      <c r="DB40" s="98"/>
      <c r="DC40" s="98"/>
      <c r="DD40" s="5"/>
      <c r="DE40" s="5"/>
      <c r="DF40" s="5"/>
      <c r="DG40" s="5"/>
      <c r="DH40" s="5"/>
      <c r="DI40" s="98"/>
      <c r="DJ40" s="98"/>
      <c r="DK40" s="5"/>
      <c r="DL40" s="5"/>
      <c r="DM40" s="5"/>
      <c r="DN40" s="5"/>
      <c r="DO40" s="5"/>
      <c r="DP40" s="98"/>
      <c r="DQ40" s="98"/>
      <c r="DR40" s="5"/>
      <c r="DS40" s="149"/>
      <c r="DT40" s="5"/>
      <c r="DU40" s="5"/>
      <c r="DV40" s="5"/>
      <c r="DW40" s="5"/>
      <c r="DX40" s="5"/>
      <c r="DY40" s="98"/>
      <c r="DZ40" s="98"/>
      <c r="EA40" s="5"/>
      <c r="EB40" s="5"/>
      <c r="EC40" s="5"/>
      <c r="ED40" s="5"/>
      <c r="EE40" s="5"/>
      <c r="EF40" s="98"/>
      <c r="EG40" s="98"/>
      <c r="EH40" s="5"/>
      <c r="EI40" s="5"/>
      <c r="EJ40" s="5"/>
      <c r="EK40" s="5"/>
      <c r="EL40" s="5"/>
      <c r="EM40" s="98"/>
      <c r="EN40" s="98"/>
      <c r="EO40" s="114"/>
      <c r="EP40" s="160"/>
      <c r="EQ40" s="5"/>
    </row>
    <row r="41" spans="1:147" ht="15" x14ac:dyDescent="0.2">
      <c r="A41" s="4" t="s">
        <v>15</v>
      </c>
      <c r="B41" s="131"/>
      <c r="C41" s="8"/>
      <c r="D41" s="97"/>
      <c r="E41" s="75" t="s">
        <v>219</v>
      </c>
      <c r="F41" s="93" t="s">
        <v>104</v>
      </c>
      <c r="G41" s="5" t="s">
        <v>191</v>
      </c>
      <c r="H41" s="149"/>
      <c r="I41" s="5"/>
      <c r="J41" s="5"/>
      <c r="K41" s="5"/>
      <c r="L41" s="5"/>
      <c r="M41" s="5"/>
      <c r="N41" s="98"/>
      <c r="O41" s="98"/>
      <c r="P41" s="5"/>
      <c r="Q41" s="5"/>
      <c r="R41" s="5"/>
      <c r="S41" s="5"/>
      <c r="T41" s="5"/>
      <c r="U41" s="98"/>
      <c r="V41" s="98"/>
      <c r="W41" s="5"/>
      <c r="X41" s="5"/>
      <c r="Y41" s="5"/>
      <c r="Z41" s="5"/>
      <c r="AA41" s="5"/>
      <c r="AB41" s="98"/>
      <c r="AC41" s="98"/>
      <c r="AD41" s="5"/>
      <c r="AE41" s="149"/>
      <c r="AF41" s="5"/>
      <c r="AG41" s="5"/>
      <c r="AH41" s="5"/>
      <c r="AI41" s="5"/>
      <c r="AJ41" s="5"/>
      <c r="AK41" s="98"/>
      <c r="AL41" s="98"/>
      <c r="AM41" s="5"/>
      <c r="AN41" s="5"/>
      <c r="AO41" s="5"/>
      <c r="AP41" s="5"/>
      <c r="AQ41" s="5"/>
      <c r="AR41" s="98"/>
      <c r="AS41" s="98"/>
      <c r="AT41" s="5"/>
      <c r="AU41" s="5"/>
      <c r="AV41" s="5"/>
      <c r="AW41" s="5"/>
      <c r="AX41" s="5"/>
      <c r="AY41" s="98"/>
      <c r="AZ41" s="98"/>
      <c r="BA41" s="5"/>
      <c r="BB41" s="149"/>
      <c r="BC41" s="5"/>
      <c r="BD41" s="5"/>
      <c r="BE41" s="5"/>
      <c r="BF41" s="5"/>
      <c r="BG41" s="5"/>
      <c r="BH41" s="98"/>
      <c r="BI41" s="98"/>
      <c r="BJ41" s="5"/>
      <c r="BK41" s="5"/>
      <c r="BL41" s="5"/>
      <c r="BM41" s="5"/>
      <c r="BN41" s="5"/>
      <c r="BO41" s="98"/>
      <c r="BP41" s="98"/>
      <c r="BQ41" s="48"/>
      <c r="BR41" s="48"/>
      <c r="BS41" s="48"/>
      <c r="BT41" s="48"/>
      <c r="BU41" s="49"/>
      <c r="BV41" s="225"/>
      <c r="BW41" s="123"/>
      <c r="BX41" s="5"/>
      <c r="BY41" s="149"/>
      <c r="BZ41" s="5"/>
      <c r="CA41" s="5"/>
      <c r="CB41" s="5"/>
      <c r="CC41" s="5"/>
      <c r="CD41" s="5"/>
      <c r="CE41" s="98"/>
      <c r="CF41" s="98"/>
      <c r="CG41" s="5"/>
      <c r="CH41" s="5"/>
      <c r="CI41" s="5"/>
      <c r="CJ41" s="5"/>
      <c r="CK41" s="5"/>
      <c r="CL41" s="98"/>
      <c r="CM41" s="98"/>
      <c r="CN41" s="5"/>
      <c r="CO41" s="5"/>
      <c r="CP41" s="5"/>
      <c r="CQ41" s="5"/>
      <c r="CR41" s="5"/>
      <c r="CS41" s="98"/>
      <c r="CT41" s="98"/>
      <c r="CU41" s="5"/>
      <c r="CV41" s="149"/>
      <c r="CW41" s="5"/>
      <c r="CX41" s="5"/>
      <c r="CY41" s="5"/>
      <c r="CZ41" s="5"/>
      <c r="DA41" s="5"/>
      <c r="DB41" s="98"/>
      <c r="DC41" s="98"/>
      <c r="DD41" s="5"/>
      <c r="DE41" s="5"/>
      <c r="DF41" s="5"/>
      <c r="DG41" s="5"/>
      <c r="DH41" s="5"/>
      <c r="DI41" s="98"/>
      <c r="DJ41" s="98"/>
      <c r="DK41" s="5"/>
      <c r="DL41" s="5"/>
      <c r="DM41" s="5"/>
      <c r="DN41" s="5"/>
      <c r="DO41" s="5"/>
      <c r="DP41" s="98"/>
      <c r="DQ41" s="98"/>
      <c r="DR41" s="5"/>
      <c r="DS41" s="149"/>
      <c r="DT41" s="5"/>
      <c r="DU41" s="5"/>
      <c r="DV41" s="5"/>
      <c r="DW41" s="5"/>
      <c r="DX41" s="5"/>
      <c r="DY41" s="98"/>
      <c r="DZ41" s="98"/>
      <c r="EA41" s="5"/>
      <c r="EB41" s="5"/>
      <c r="EC41" s="5"/>
      <c r="ED41" s="5"/>
      <c r="EE41" s="5"/>
      <c r="EF41" s="98"/>
      <c r="EG41" s="98"/>
      <c r="EH41" s="5"/>
      <c r="EI41" s="5"/>
      <c r="EJ41" s="5"/>
      <c r="EK41" s="5"/>
      <c r="EL41" s="5"/>
      <c r="EM41" s="98"/>
      <c r="EN41" s="98"/>
      <c r="EO41" s="114"/>
      <c r="EP41" s="160"/>
      <c r="EQ41" s="5"/>
    </row>
    <row r="42" spans="1:147" ht="15" x14ac:dyDescent="0.2">
      <c r="A42" s="54" t="s">
        <v>15</v>
      </c>
      <c r="B42" s="54"/>
      <c r="C42" s="55"/>
      <c r="D42" s="96"/>
      <c r="E42" s="122" t="s">
        <v>203</v>
      </c>
      <c r="F42" s="129" t="s">
        <v>104</v>
      </c>
      <c r="G42" s="129" t="s">
        <v>191</v>
      </c>
      <c r="H42" s="148"/>
      <c r="I42" s="55"/>
      <c r="J42" s="55"/>
      <c r="K42" s="55"/>
      <c r="L42" s="55"/>
      <c r="M42" s="59" t="s">
        <v>113</v>
      </c>
      <c r="N42" s="58">
        <f>SUM(N43:N57)</f>
        <v>24.95920000000001</v>
      </c>
      <c r="O42" s="58">
        <f>SUM(O43:O57)</f>
        <v>74877600.00000003</v>
      </c>
      <c r="P42" s="55"/>
      <c r="Q42" s="55"/>
      <c r="R42" s="55"/>
      <c r="S42" s="55"/>
      <c r="T42" s="59" t="s">
        <v>113</v>
      </c>
      <c r="U42" s="58">
        <f>SUM(U43:U57)</f>
        <v>17.82800000000001</v>
      </c>
      <c r="V42" s="58">
        <f>SUM(V43:V57)</f>
        <v>53484000.00000003</v>
      </c>
      <c r="W42" s="55"/>
      <c r="X42" s="55"/>
      <c r="Y42" s="55"/>
      <c r="Z42" s="55"/>
      <c r="AA42" s="59" t="s">
        <v>113</v>
      </c>
      <c r="AB42" s="58">
        <f>SUM(AB43:AB57)</f>
        <v>0</v>
      </c>
      <c r="AC42" s="58">
        <f>SUM(AC43:AC57)</f>
        <v>0</v>
      </c>
      <c r="AD42" s="55"/>
      <c r="AE42" s="148"/>
      <c r="AF42" s="55"/>
      <c r="AG42" s="55"/>
      <c r="AH42" s="55"/>
      <c r="AI42" s="55"/>
      <c r="AJ42" s="59" t="s">
        <v>113</v>
      </c>
      <c r="AK42" s="58">
        <f>SUM(AK43:AK57)</f>
        <v>0</v>
      </c>
      <c r="AL42" s="58">
        <f>SUM(AL43:AL57)</f>
        <v>0</v>
      </c>
      <c r="AM42" s="55"/>
      <c r="AN42" s="55"/>
      <c r="AO42" s="55"/>
      <c r="AP42" s="55"/>
      <c r="AQ42" s="59" t="s">
        <v>113</v>
      </c>
      <c r="AR42" s="58">
        <f>SUM(AR43:AR57)</f>
        <v>0</v>
      </c>
      <c r="AS42" s="58">
        <f>SUM(AS43:AS57)</f>
        <v>0</v>
      </c>
      <c r="AT42" s="55"/>
      <c r="AU42" s="55"/>
      <c r="AV42" s="55"/>
      <c r="AW42" s="55"/>
      <c r="AX42" s="59" t="s">
        <v>113</v>
      </c>
      <c r="AY42" s="58">
        <f>SUM(AY43:AY57)</f>
        <v>0</v>
      </c>
      <c r="AZ42" s="58">
        <f>SUM(AZ43:AZ57)</f>
        <v>0</v>
      </c>
      <c r="BA42" s="55"/>
      <c r="BB42" s="148"/>
      <c r="BC42" s="55"/>
      <c r="BD42" s="55"/>
      <c r="BE42" s="55"/>
      <c r="BF42" s="55"/>
      <c r="BG42" s="59" t="s">
        <v>113</v>
      </c>
      <c r="BH42" s="58">
        <f>SUM(BH43:BH57)</f>
        <v>4.7000000000000011</v>
      </c>
      <c r="BI42" s="58">
        <f>SUM(BI43:BI57)</f>
        <v>92000000</v>
      </c>
      <c r="BJ42" s="55"/>
      <c r="BK42" s="55"/>
      <c r="BL42" s="55"/>
      <c r="BM42" s="55"/>
      <c r="BN42" s="59" t="s">
        <v>113</v>
      </c>
      <c r="BO42" s="58">
        <f>SUM(BO43:BO57)</f>
        <v>6.3</v>
      </c>
      <c r="BP42" s="58">
        <f>SUM(BP43:BP57)</f>
        <v>118000000</v>
      </c>
      <c r="BQ42" s="55"/>
      <c r="BR42" s="55"/>
      <c r="BS42" s="55"/>
      <c r="BT42" s="55"/>
      <c r="BU42" s="59" t="s">
        <v>113</v>
      </c>
      <c r="BV42" s="58">
        <f>SUM(BV43:BV57)</f>
        <v>7</v>
      </c>
      <c r="BW42" s="58">
        <f>SUM(BW43:BW57)</f>
        <v>80000000</v>
      </c>
      <c r="BX42" s="55"/>
      <c r="BY42" s="148"/>
      <c r="BZ42" s="55"/>
      <c r="CA42" s="55"/>
      <c r="CB42" s="55"/>
      <c r="CC42" s="55"/>
      <c r="CD42" s="59" t="s">
        <v>113</v>
      </c>
      <c r="CE42" s="58">
        <f>SUM(CE43:CE57)</f>
        <v>0</v>
      </c>
      <c r="CF42" s="58">
        <f>SUM(CF43:CF57)</f>
        <v>0</v>
      </c>
      <c r="CG42" s="55"/>
      <c r="CH42" s="55"/>
      <c r="CI42" s="55"/>
      <c r="CJ42" s="55"/>
      <c r="CK42" s="59" t="s">
        <v>113</v>
      </c>
      <c r="CL42" s="58">
        <f>SUM(CL43:CL57)</f>
        <v>0</v>
      </c>
      <c r="CM42" s="58">
        <f>SUM(CM43:CM57)</f>
        <v>0</v>
      </c>
      <c r="CN42" s="55"/>
      <c r="CO42" s="55"/>
      <c r="CP42" s="55"/>
      <c r="CQ42" s="55"/>
      <c r="CR42" s="59" t="s">
        <v>113</v>
      </c>
      <c r="CS42" s="58">
        <f>SUM(CS43:CS57)</f>
        <v>0</v>
      </c>
      <c r="CT42" s="58">
        <f>SUM(CT43:CT57)</f>
        <v>0</v>
      </c>
      <c r="CU42" s="55"/>
      <c r="CV42" s="148"/>
      <c r="CW42" s="55"/>
      <c r="CX42" s="55"/>
      <c r="CY42" s="55"/>
      <c r="CZ42" s="55"/>
      <c r="DA42" s="59" t="s">
        <v>113</v>
      </c>
      <c r="DB42" s="58">
        <f>SUM(DB43:DB57)</f>
        <v>0.5</v>
      </c>
      <c r="DC42" s="58">
        <f>SUM(DC43:DC57)</f>
        <v>34000000</v>
      </c>
      <c r="DD42" s="55"/>
      <c r="DE42" s="55"/>
      <c r="DF42" s="55"/>
      <c r="DG42" s="55"/>
      <c r="DH42" s="59" t="s">
        <v>113</v>
      </c>
      <c r="DI42" s="58">
        <f>SUM(DI43:DI57)</f>
        <v>0.60000000000000009</v>
      </c>
      <c r="DJ42" s="58">
        <f>SUM(DJ43:DJ57)</f>
        <v>36000000</v>
      </c>
      <c r="DK42" s="55"/>
      <c r="DL42" s="55"/>
      <c r="DM42" s="55"/>
      <c r="DN42" s="55"/>
      <c r="DO42" s="59" t="s">
        <v>113</v>
      </c>
      <c r="DP42" s="58">
        <f>SUM(DP43:DP57)</f>
        <v>0</v>
      </c>
      <c r="DQ42" s="58">
        <f>SUM(DQ43:DQ57)</f>
        <v>0</v>
      </c>
      <c r="DR42" s="55"/>
      <c r="DS42" s="148"/>
      <c r="DT42" s="55"/>
      <c r="DU42" s="55"/>
      <c r="DV42" s="55"/>
      <c r="DW42" s="55"/>
      <c r="DX42" s="59" t="s">
        <v>113</v>
      </c>
      <c r="DY42" s="58">
        <f>SUM(DY43:DY57)</f>
        <v>0</v>
      </c>
      <c r="DZ42" s="58">
        <f>SUM(DZ43:DZ57)</f>
        <v>0</v>
      </c>
      <c r="EA42" s="55"/>
      <c r="EB42" s="55"/>
      <c r="EC42" s="55"/>
      <c r="ED42" s="55"/>
      <c r="EE42" s="59" t="s">
        <v>113</v>
      </c>
      <c r="EF42" s="58">
        <f>SUM(EF43:EF57)</f>
        <v>0</v>
      </c>
      <c r="EG42" s="58">
        <f>SUM(EG43:EG57)</f>
        <v>0</v>
      </c>
      <c r="EH42" s="55"/>
      <c r="EI42" s="55"/>
      <c r="EJ42" s="55"/>
      <c r="EK42" s="55"/>
      <c r="EL42" s="59" t="s">
        <v>113</v>
      </c>
      <c r="EM42" s="58">
        <f>SUM(EM43:EM57)</f>
        <v>0</v>
      </c>
      <c r="EN42" s="58">
        <f>SUM(EN43:EN57)</f>
        <v>0</v>
      </c>
      <c r="EO42" s="55"/>
      <c r="EP42" s="148"/>
      <c r="EQ42" s="55"/>
    </row>
    <row r="43" spans="1:147" ht="15" x14ac:dyDescent="0.2">
      <c r="A43" s="4" t="s">
        <v>15</v>
      </c>
      <c r="B43" s="131"/>
      <c r="C43" s="8">
        <v>1</v>
      </c>
      <c r="D43" s="97"/>
      <c r="E43" s="75" t="s">
        <v>219</v>
      </c>
      <c r="F43" s="93" t="s">
        <v>104</v>
      </c>
      <c r="G43" s="5" t="s">
        <v>191</v>
      </c>
      <c r="H43" s="149"/>
      <c r="I43" s="48" t="s">
        <v>286</v>
      </c>
      <c r="J43" s="48">
        <v>990.17</v>
      </c>
      <c r="K43" s="48">
        <v>1168.45</v>
      </c>
      <c r="L43" s="48">
        <f>K43-J43</f>
        <v>178.28000000000009</v>
      </c>
      <c r="M43" s="49">
        <v>14</v>
      </c>
      <c r="N43" s="206">
        <f t="shared" ref="N43" si="14">L43*M43/100</f>
        <v>24.95920000000001</v>
      </c>
      <c r="O43" s="120">
        <f>N43*AUXILIAR!$B$50</f>
        <v>74877600.00000003</v>
      </c>
      <c r="P43" s="48" t="s">
        <v>286</v>
      </c>
      <c r="Q43" s="48">
        <v>990.17</v>
      </c>
      <c r="R43" s="48">
        <v>1168.45</v>
      </c>
      <c r="S43" s="48">
        <f>R43-Q43</f>
        <v>178.28000000000009</v>
      </c>
      <c r="T43" s="49">
        <v>10</v>
      </c>
      <c r="U43" s="206">
        <f t="shared" ref="U43" si="15">S43*T43/100</f>
        <v>17.82800000000001</v>
      </c>
      <c r="V43" s="120">
        <f>U43*AUXILIAR!$B$50</f>
        <v>53484000.00000003</v>
      </c>
      <c r="W43" s="5"/>
      <c r="X43" s="5"/>
      <c r="Y43" s="5"/>
      <c r="Z43" s="5"/>
      <c r="AA43" s="5"/>
      <c r="AB43" s="5"/>
      <c r="AC43" s="5"/>
      <c r="AD43" s="5"/>
      <c r="AE43" s="149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149"/>
      <c r="BC43" s="48" t="s">
        <v>302</v>
      </c>
      <c r="BD43" s="48">
        <v>973</v>
      </c>
      <c r="BE43" s="48">
        <v>973</v>
      </c>
      <c r="BF43" s="48">
        <v>1</v>
      </c>
      <c r="BG43" s="212">
        <v>60</v>
      </c>
      <c r="BH43" s="49">
        <f t="shared" ref="BH43:BH57" si="16">BF43*BG43/100</f>
        <v>0.6</v>
      </c>
      <c r="BI43" s="108">
        <f>BH43*AUXILIAR!$B$57</f>
        <v>12000000</v>
      </c>
      <c r="BJ43" s="48" t="s">
        <v>302</v>
      </c>
      <c r="BK43" s="48">
        <v>973</v>
      </c>
      <c r="BL43" s="48">
        <v>973</v>
      </c>
      <c r="BM43" s="48">
        <v>1</v>
      </c>
      <c r="BN43" s="212">
        <v>40</v>
      </c>
      <c r="BO43" s="49">
        <f t="shared" ref="BO43:BO47" si="17">BM43*BN43/100</f>
        <v>0.4</v>
      </c>
      <c r="BP43" s="108">
        <f>BO43*AUXILIAR!$B$57</f>
        <v>8000000</v>
      </c>
      <c r="BQ43" s="48" t="s">
        <v>212</v>
      </c>
      <c r="BR43" s="135">
        <v>992.52499999999998</v>
      </c>
      <c r="BS43" s="135">
        <v>992.52499999999998</v>
      </c>
      <c r="BT43" s="48">
        <v>1</v>
      </c>
      <c r="BU43" s="49">
        <v>100</v>
      </c>
      <c r="BV43" s="49">
        <f t="shared" ref="BV43:BV45" si="18">BT43*BU43/100</f>
        <v>1</v>
      </c>
      <c r="BW43" s="108">
        <f>BV43*AUXILIAR!$B$58</f>
        <v>10000000</v>
      </c>
      <c r="BX43" s="5"/>
      <c r="BY43" s="149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149"/>
      <c r="CW43" s="48" t="s">
        <v>328</v>
      </c>
      <c r="CX43" s="48">
        <v>990.17</v>
      </c>
      <c r="CY43" s="48">
        <v>990.17</v>
      </c>
      <c r="CZ43" s="48">
        <v>1</v>
      </c>
      <c r="DA43" s="48">
        <v>20</v>
      </c>
      <c r="DB43" s="49">
        <f t="shared" ref="DB43:DB44" si="19">CZ43*DA43/100</f>
        <v>0.2</v>
      </c>
      <c r="DC43" s="108">
        <f>DB43*AUXILIAR!$B$74</f>
        <v>10000000</v>
      </c>
      <c r="DD43" s="48" t="s">
        <v>328</v>
      </c>
      <c r="DE43" s="48">
        <v>990.17</v>
      </c>
      <c r="DF43" s="48">
        <v>990.17</v>
      </c>
      <c r="DG43" s="48">
        <v>1</v>
      </c>
      <c r="DH43" s="48">
        <v>40</v>
      </c>
      <c r="DI43" s="49">
        <f t="shared" ref="DI43:DI44" si="20">DG43*DH43/100</f>
        <v>0.4</v>
      </c>
      <c r="DJ43" s="108">
        <f>DI43*AUXILIAR!$B$74</f>
        <v>20000000</v>
      </c>
      <c r="DK43" s="51"/>
      <c r="DL43" s="51"/>
      <c r="DM43" s="51"/>
      <c r="DN43" s="51"/>
      <c r="DO43" s="51"/>
      <c r="DP43" s="50"/>
      <c r="DQ43" s="125"/>
      <c r="DR43" s="5"/>
      <c r="DS43" s="149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114"/>
      <c r="EP43" s="160"/>
      <c r="EQ43" s="5"/>
    </row>
    <row r="44" spans="1:147" ht="30" x14ac:dyDescent="0.2">
      <c r="A44" s="4" t="s">
        <v>15</v>
      </c>
      <c r="B44" s="131"/>
      <c r="C44" s="8">
        <v>1</v>
      </c>
      <c r="D44" s="97"/>
      <c r="E44" s="75" t="s">
        <v>219</v>
      </c>
      <c r="F44" s="93" t="s">
        <v>104</v>
      </c>
      <c r="G44" s="5" t="s">
        <v>191</v>
      </c>
      <c r="H44" s="149"/>
      <c r="I44" s="51"/>
      <c r="J44" s="51"/>
      <c r="K44" s="51"/>
      <c r="L44" s="50"/>
      <c r="M44" s="50"/>
      <c r="N44" s="50"/>
      <c r="O44" s="12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149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149"/>
      <c r="BC44" s="48" t="s">
        <v>303</v>
      </c>
      <c r="BD44" s="48">
        <v>976</v>
      </c>
      <c r="BE44" s="48">
        <v>976</v>
      </c>
      <c r="BF44" s="48">
        <v>1</v>
      </c>
      <c r="BG44" s="212">
        <v>65</v>
      </c>
      <c r="BH44" s="49">
        <f t="shared" si="16"/>
        <v>0.65</v>
      </c>
      <c r="BI44" s="108">
        <f>BH44*AUXILIAR!$B$57</f>
        <v>13000000</v>
      </c>
      <c r="BJ44" s="48" t="s">
        <v>303</v>
      </c>
      <c r="BK44" s="48">
        <v>976</v>
      </c>
      <c r="BL44" s="48">
        <v>976</v>
      </c>
      <c r="BM44" s="48">
        <v>1</v>
      </c>
      <c r="BN44" s="212">
        <v>35</v>
      </c>
      <c r="BO44" s="49">
        <f t="shared" si="17"/>
        <v>0.35</v>
      </c>
      <c r="BP44" s="108">
        <f>BO44*AUXILIAR!$B$57</f>
        <v>7000000</v>
      </c>
      <c r="BQ44" s="48" t="s">
        <v>212</v>
      </c>
      <c r="BR44" s="135">
        <v>1088.6099999999999</v>
      </c>
      <c r="BS44" s="135">
        <v>1088.6099999999999</v>
      </c>
      <c r="BT44" s="48">
        <v>1</v>
      </c>
      <c r="BU44" s="49">
        <v>100</v>
      </c>
      <c r="BV44" s="49">
        <f t="shared" si="18"/>
        <v>1</v>
      </c>
      <c r="BW44" s="108">
        <f>BV44*AUXILIAR!$B$58</f>
        <v>10000000</v>
      </c>
      <c r="BX44" s="5"/>
      <c r="BY44" s="149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149"/>
      <c r="CW44" s="48" t="s">
        <v>327</v>
      </c>
      <c r="CX44" s="48">
        <v>990.17</v>
      </c>
      <c r="CY44" s="48">
        <v>990.17</v>
      </c>
      <c r="CZ44" s="48">
        <v>1</v>
      </c>
      <c r="DA44" s="48">
        <v>30</v>
      </c>
      <c r="DB44" s="49">
        <f t="shared" si="19"/>
        <v>0.3</v>
      </c>
      <c r="DC44" s="108">
        <f>DB44*AUXILIAR!$B$75</f>
        <v>24000000</v>
      </c>
      <c r="DD44" s="48" t="s">
        <v>327</v>
      </c>
      <c r="DE44" s="48">
        <v>990.17</v>
      </c>
      <c r="DF44" s="48">
        <v>990.17</v>
      </c>
      <c r="DG44" s="48">
        <v>1</v>
      </c>
      <c r="DH44" s="48">
        <v>20</v>
      </c>
      <c r="DI44" s="49">
        <f t="shared" si="20"/>
        <v>0.2</v>
      </c>
      <c r="DJ44" s="108">
        <f>DI44*AUXILIAR!$B$75</f>
        <v>16000000</v>
      </c>
      <c r="DK44" s="51"/>
      <c r="DL44" s="51"/>
      <c r="DM44" s="51"/>
      <c r="DN44" s="51"/>
      <c r="DO44" s="51"/>
      <c r="DP44" s="50"/>
      <c r="DQ44" s="125"/>
      <c r="DR44" s="5"/>
      <c r="DS44" s="149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114"/>
      <c r="EP44" s="160"/>
      <c r="EQ44" s="5"/>
    </row>
    <row r="45" spans="1:147" ht="15" x14ac:dyDescent="0.2">
      <c r="A45" s="4" t="s">
        <v>15</v>
      </c>
      <c r="B45" s="131"/>
      <c r="C45" s="8">
        <v>1</v>
      </c>
      <c r="D45" s="97"/>
      <c r="E45" s="75" t="s">
        <v>219</v>
      </c>
      <c r="F45" s="93" t="s">
        <v>104</v>
      </c>
      <c r="G45" s="5" t="s">
        <v>191</v>
      </c>
      <c r="H45" s="149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149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149"/>
      <c r="BC45" s="48" t="s">
        <v>304</v>
      </c>
      <c r="BD45" s="48">
        <v>981</v>
      </c>
      <c r="BE45" s="48">
        <v>981</v>
      </c>
      <c r="BF45" s="48">
        <v>1</v>
      </c>
      <c r="BG45" s="212">
        <v>65</v>
      </c>
      <c r="BH45" s="49">
        <f t="shared" si="16"/>
        <v>0.65</v>
      </c>
      <c r="BI45" s="108">
        <f>BH45*AUXILIAR!$B$57</f>
        <v>13000000</v>
      </c>
      <c r="BJ45" s="48" t="s">
        <v>304</v>
      </c>
      <c r="BK45" s="48">
        <v>981</v>
      </c>
      <c r="BL45" s="48">
        <v>981</v>
      </c>
      <c r="BM45" s="48">
        <v>1</v>
      </c>
      <c r="BN45" s="212">
        <v>35</v>
      </c>
      <c r="BO45" s="49">
        <f t="shared" si="17"/>
        <v>0.35</v>
      </c>
      <c r="BP45" s="108">
        <f>BO45*AUXILIAR!$B$57</f>
        <v>7000000</v>
      </c>
      <c r="BQ45" s="48" t="s">
        <v>213</v>
      </c>
      <c r="BR45" s="135">
        <v>1121.0999999999999</v>
      </c>
      <c r="BS45" s="135">
        <v>1121.0999999999999</v>
      </c>
      <c r="BT45" s="48">
        <v>1</v>
      </c>
      <c r="BU45" s="49">
        <v>100</v>
      </c>
      <c r="BV45" s="49">
        <f t="shared" si="18"/>
        <v>1</v>
      </c>
      <c r="BW45" s="108">
        <f>BV45*AUXILIAR!$B$58</f>
        <v>10000000</v>
      </c>
      <c r="BX45" s="5"/>
      <c r="BY45" s="149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149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149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114"/>
      <c r="EP45" s="160"/>
      <c r="EQ45" s="5"/>
    </row>
    <row r="46" spans="1:147" ht="15" x14ac:dyDescent="0.2">
      <c r="A46" s="4" t="s">
        <v>15</v>
      </c>
      <c r="B46" s="131"/>
      <c r="C46" s="8">
        <v>1</v>
      </c>
      <c r="D46" s="97"/>
      <c r="E46" s="75" t="s">
        <v>219</v>
      </c>
      <c r="F46" s="93" t="s">
        <v>104</v>
      </c>
      <c r="G46" s="5" t="s">
        <v>191</v>
      </c>
      <c r="H46" s="149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149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149"/>
      <c r="BC46" s="48" t="s">
        <v>305</v>
      </c>
      <c r="BD46" s="48">
        <v>989</v>
      </c>
      <c r="BE46" s="48">
        <v>989</v>
      </c>
      <c r="BF46" s="48">
        <v>1</v>
      </c>
      <c r="BG46" s="212">
        <v>30</v>
      </c>
      <c r="BH46" s="49">
        <f t="shared" si="16"/>
        <v>0.3</v>
      </c>
      <c r="BI46" s="108">
        <f>BH46*AUXILIAR!$B$61</f>
        <v>6000000</v>
      </c>
      <c r="BJ46" s="48" t="s">
        <v>305</v>
      </c>
      <c r="BK46" s="48">
        <v>989</v>
      </c>
      <c r="BL46" s="48">
        <v>989</v>
      </c>
      <c r="BM46" s="48">
        <v>1</v>
      </c>
      <c r="BN46" s="212">
        <v>70</v>
      </c>
      <c r="BO46" s="49">
        <f t="shared" si="17"/>
        <v>0.7</v>
      </c>
      <c r="BP46" s="108">
        <f>BO46*AUXILIAR!$B$61</f>
        <v>14000000</v>
      </c>
      <c r="BQ46" s="48"/>
      <c r="BR46" s="135"/>
      <c r="BS46" s="135"/>
      <c r="BT46" s="48"/>
      <c r="BU46" s="49"/>
      <c r="BV46" s="49"/>
      <c r="BW46" s="108"/>
      <c r="BX46" s="5"/>
      <c r="BY46" s="149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149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149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114"/>
      <c r="EP46" s="160"/>
      <c r="EQ46" s="5"/>
    </row>
    <row r="47" spans="1:147" ht="15" x14ac:dyDescent="0.2">
      <c r="A47" s="4" t="s">
        <v>15</v>
      </c>
      <c r="B47" s="131"/>
      <c r="C47" s="8">
        <v>1</v>
      </c>
      <c r="D47" s="97"/>
      <c r="E47" s="75" t="s">
        <v>219</v>
      </c>
      <c r="F47" s="93" t="s">
        <v>104</v>
      </c>
      <c r="G47" s="5" t="s">
        <v>191</v>
      </c>
      <c r="H47" s="149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149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149"/>
      <c r="BC47" s="48" t="s">
        <v>306</v>
      </c>
      <c r="BD47" s="48">
        <v>1001</v>
      </c>
      <c r="BE47" s="48">
        <v>1001</v>
      </c>
      <c r="BF47" s="48">
        <v>1</v>
      </c>
      <c r="BG47" s="212">
        <v>20</v>
      </c>
      <c r="BH47" s="49">
        <f t="shared" si="16"/>
        <v>0.2</v>
      </c>
      <c r="BI47" s="108">
        <f>BH47*AUXILIAR!$B$61</f>
        <v>4000000</v>
      </c>
      <c r="BJ47" s="48" t="s">
        <v>306</v>
      </c>
      <c r="BK47" s="48">
        <v>1001</v>
      </c>
      <c r="BL47" s="48">
        <v>1001</v>
      </c>
      <c r="BM47" s="48">
        <v>1</v>
      </c>
      <c r="BN47" s="212">
        <v>80</v>
      </c>
      <c r="BO47" s="49">
        <f t="shared" si="17"/>
        <v>0.8</v>
      </c>
      <c r="BP47" s="108">
        <f>BO47*AUXILIAR!$B$61</f>
        <v>16000000</v>
      </c>
      <c r="BQ47" s="48" t="s">
        <v>215</v>
      </c>
      <c r="BR47" s="135">
        <v>985.28</v>
      </c>
      <c r="BS47" s="135">
        <v>985.28</v>
      </c>
      <c r="BT47" s="48">
        <v>1</v>
      </c>
      <c r="BU47" s="49">
        <v>100</v>
      </c>
      <c r="BV47" s="49">
        <f t="shared" ref="BV47:BV50" si="21">BT47*BU47/100</f>
        <v>1</v>
      </c>
      <c r="BW47" s="108">
        <f>BV47*AUXILIAR!$B$57</f>
        <v>20000000</v>
      </c>
      <c r="BX47" s="5"/>
      <c r="BY47" s="149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149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149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114"/>
      <c r="EP47" s="160"/>
      <c r="EQ47" s="5"/>
    </row>
    <row r="48" spans="1:147" ht="15" x14ac:dyDescent="0.2">
      <c r="A48" s="4" t="s">
        <v>15</v>
      </c>
      <c r="B48" s="131"/>
      <c r="C48" s="8">
        <v>1</v>
      </c>
      <c r="D48" s="97"/>
      <c r="E48" s="75" t="s">
        <v>219</v>
      </c>
      <c r="F48" s="93" t="s">
        <v>104</v>
      </c>
      <c r="G48" s="5" t="s">
        <v>191</v>
      </c>
      <c r="H48" s="149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149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149"/>
      <c r="BC48" s="48"/>
      <c r="BD48" s="48"/>
      <c r="BE48" s="48"/>
      <c r="BF48" s="48"/>
      <c r="BG48" s="212"/>
      <c r="BH48" s="5"/>
      <c r="BI48" s="5"/>
      <c r="BJ48" s="5"/>
      <c r="BK48" s="5"/>
      <c r="BL48" s="5"/>
      <c r="BM48" s="5"/>
      <c r="BN48" s="211"/>
      <c r="BO48" s="5"/>
      <c r="BP48" s="5"/>
      <c r="BQ48" s="48" t="s">
        <v>216</v>
      </c>
      <c r="BR48" s="135">
        <v>992.52599999999995</v>
      </c>
      <c r="BS48" s="135">
        <v>992.52599999999995</v>
      </c>
      <c r="BT48" s="48">
        <v>1</v>
      </c>
      <c r="BU48" s="49">
        <v>100</v>
      </c>
      <c r="BV48" s="49">
        <f t="shared" si="21"/>
        <v>1</v>
      </c>
      <c r="BW48" s="108">
        <f>BV48*AUXILIAR!$B$58</f>
        <v>10000000</v>
      </c>
      <c r="BX48" s="5"/>
      <c r="BY48" s="149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149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149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114"/>
      <c r="EP48" s="160"/>
      <c r="EQ48" s="5"/>
    </row>
    <row r="49" spans="1:147" ht="15" x14ac:dyDescent="0.2">
      <c r="A49" s="4" t="s">
        <v>15</v>
      </c>
      <c r="B49" s="131"/>
      <c r="C49" s="8">
        <v>1</v>
      </c>
      <c r="D49" s="97"/>
      <c r="E49" s="75" t="s">
        <v>219</v>
      </c>
      <c r="F49" s="93" t="s">
        <v>104</v>
      </c>
      <c r="G49" s="5" t="s">
        <v>191</v>
      </c>
      <c r="H49" s="149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149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149"/>
      <c r="BC49" s="48" t="s">
        <v>308</v>
      </c>
      <c r="BD49" s="48">
        <v>1012</v>
      </c>
      <c r="BE49" s="48">
        <v>1012</v>
      </c>
      <c r="BF49" s="48">
        <v>1</v>
      </c>
      <c r="BG49" s="212">
        <v>20</v>
      </c>
      <c r="BH49" s="49">
        <f t="shared" si="16"/>
        <v>0.2</v>
      </c>
      <c r="BI49" s="108">
        <f>BH49*AUXILIAR!$B$58</f>
        <v>2000000</v>
      </c>
      <c r="BJ49" s="48" t="s">
        <v>308</v>
      </c>
      <c r="BK49" s="48">
        <v>1012</v>
      </c>
      <c r="BL49" s="48">
        <v>1012</v>
      </c>
      <c r="BM49" s="48">
        <v>1</v>
      </c>
      <c r="BN49" s="212">
        <v>80</v>
      </c>
      <c r="BO49" s="49">
        <f t="shared" ref="BO49:BO50" si="22">BM49*BN49/100</f>
        <v>0.8</v>
      </c>
      <c r="BP49" s="108">
        <f>BO49*AUXILIAR!$B$58</f>
        <v>8000000</v>
      </c>
      <c r="BQ49" s="48" t="s">
        <v>217</v>
      </c>
      <c r="BR49" s="135">
        <v>1088.6089999999999</v>
      </c>
      <c r="BS49" s="135">
        <v>1088.6089999999999</v>
      </c>
      <c r="BT49" s="48">
        <v>1</v>
      </c>
      <c r="BU49" s="49">
        <v>100</v>
      </c>
      <c r="BV49" s="49">
        <f t="shared" si="21"/>
        <v>1</v>
      </c>
      <c r="BW49" s="108">
        <f>BV49*AUXILIAR!$B$58</f>
        <v>10000000</v>
      </c>
      <c r="BX49" s="5"/>
      <c r="BY49" s="149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149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149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114"/>
      <c r="EP49" s="160"/>
      <c r="EQ49" s="5"/>
    </row>
    <row r="50" spans="1:147" ht="15" x14ac:dyDescent="0.2">
      <c r="A50" s="4" t="s">
        <v>15</v>
      </c>
      <c r="B50" s="131"/>
      <c r="C50" s="8">
        <v>1</v>
      </c>
      <c r="D50" s="97"/>
      <c r="E50" s="75" t="s">
        <v>219</v>
      </c>
      <c r="F50" s="93" t="s">
        <v>104</v>
      </c>
      <c r="G50" s="5" t="s">
        <v>191</v>
      </c>
      <c r="H50" s="149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149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149"/>
      <c r="BC50" s="48" t="s">
        <v>309</v>
      </c>
      <c r="BD50" s="48">
        <v>1022</v>
      </c>
      <c r="BE50" s="48">
        <v>1022</v>
      </c>
      <c r="BF50" s="48">
        <v>1</v>
      </c>
      <c r="BG50" s="212">
        <v>15</v>
      </c>
      <c r="BH50" s="49">
        <f t="shared" si="16"/>
        <v>0.15</v>
      </c>
      <c r="BI50" s="108">
        <f>BH50*AUXILIAR!$B$57</f>
        <v>3000000</v>
      </c>
      <c r="BJ50" s="48" t="s">
        <v>309</v>
      </c>
      <c r="BK50" s="48">
        <v>1022</v>
      </c>
      <c r="BL50" s="48">
        <v>1022</v>
      </c>
      <c r="BM50" s="48">
        <v>1</v>
      </c>
      <c r="BN50" s="212">
        <v>85</v>
      </c>
      <c r="BO50" s="49">
        <f t="shared" si="22"/>
        <v>0.85</v>
      </c>
      <c r="BP50" s="108">
        <f>BO50*AUXILIAR!$B$57</f>
        <v>17000000</v>
      </c>
      <c r="BQ50" s="48" t="s">
        <v>218</v>
      </c>
      <c r="BR50" s="135">
        <v>1121.0999999999999</v>
      </c>
      <c r="BS50" s="135">
        <v>1121.0999999999999</v>
      </c>
      <c r="BT50" s="48">
        <v>1</v>
      </c>
      <c r="BU50" s="49">
        <v>100</v>
      </c>
      <c r="BV50" s="49">
        <f t="shared" si="21"/>
        <v>1</v>
      </c>
      <c r="BW50" s="108">
        <f>BV50*AUXILIAR!$B$58</f>
        <v>10000000</v>
      </c>
      <c r="BX50" s="5"/>
      <c r="BY50" s="149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149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149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114"/>
      <c r="EP50" s="160"/>
      <c r="EQ50" s="5"/>
    </row>
    <row r="51" spans="1:147" ht="15" x14ac:dyDescent="0.2">
      <c r="A51" s="4" t="s">
        <v>15</v>
      </c>
      <c r="B51" s="131"/>
      <c r="C51" s="8">
        <v>1</v>
      </c>
      <c r="D51" s="97"/>
      <c r="E51" s="75" t="s">
        <v>219</v>
      </c>
      <c r="F51" s="93" t="s">
        <v>104</v>
      </c>
      <c r="G51" s="5" t="s">
        <v>191</v>
      </c>
      <c r="H51" s="149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149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149"/>
      <c r="BC51" s="48"/>
      <c r="BD51" s="48"/>
      <c r="BE51" s="48"/>
      <c r="BF51" s="48"/>
      <c r="BG51" s="212"/>
      <c r="BH51" s="5"/>
      <c r="BI51" s="5"/>
      <c r="BJ51" s="5"/>
      <c r="BK51" s="5"/>
      <c r="BL51" s="5"/>
      <c r="BM51" s="5"/>
      <c r="BN51" s="211"/>
      <c r="BO51" s="5"/>
      <c r="BP51" s="5"/>
      <c r="BQ51" s="51"/>
      <c r="BR51" s="213"/>
      <c r="BS51" s="213"/>
      <c r="BT51" s="51"/>
      <c r="BU51" s="50"/>
      <c r="BV51" s="50"/>
      <c r="BW51" s="125"/>
      <c r="BX51" s="5"/>
      <c r="BY51" s="149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149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149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114"/>
      <c r="EP51" s="160"/>
      <c r="EQ51" s="5"/>
    </row>
    <row r="52" spans="1:147" ht="15" x14ac:dyDescent="0.2">
      <c r="A52" s="4" t="s">
        <v>15</v>
      </c>
      <c r="B52" s="131"/>
      <c r="C52" s="8">
        <v>1</v>
      </c>
      <c r="D52" s="97"/>
      <c r="E52" s="75" t="s">
        <v>219</v>
      </c>
      <c r="F52" s="93" t="s">
        <v>104</v>
      </c>
      <c r="G52" s="5" t="s">
        <v>191</v>
      </c>
      <c r="H52" s="149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149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149"/>
      <c r="BC52" s="48"/>
      <c r="BD52" s="48"/>
      <c r="BE52" s="48"/>
      <c r="BF52" s="48"/>
      <c r="BG52" s="212"/>
      <c r="BH52" s="5"/>
      <c r="BI52" s="5"/>
      <c r="BJ52" s="5"/>
      <c r="BK52" s="5"/>
      <c r="BL52" s="5"/>
      <c r="BM52" s="5"/>
      <c r="BN52" s="211"/>
      <c r="BO52" s="5"/>
      <c r="BP52" s="5"/>
      <c r="BQ52" s="51"/>
      <c r="BR52" s="213"/>
      <c r="BS52" s="213"/>
      <c r="BT52" s="51"/>
      <c r="BU52" s="50"/>
      <c r="BV52" s="50"/>
      <c r="BW52" s="125"/>
      <c r="BX52" s="5"/>
      <c r="BY52" s="149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149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149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114"/>
      <c r="EP52" s="160"/>
      <c r="EQ52" s="5"/>
    </row>
    <row r="53" spans="1:147" ht="15" x14ac:dyDescent="0.2">
      <c r="A53" s="4" t="s">
        <v>15</v>
      </c>
      <c r="B53" s="131"/>
      <c r="C53" s="8">
        <v>1</v>
      </c>
      <c r="D53" s="97"/>
      <c r="E53" s="75" t="s">
        <v>219</v>
      </c>
      <c r="F53" s="93" t="s">
        <v>104</v>
      </c>
      <c r="G53" s="5" t="s">
        <v>191</v>
      </c>
      <c r="H53" s="149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149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149"/>
      <c r="BC53" s="48" t="s">
        <v>312</v>
      </c>
      <c r="BD53" s="48">
        <v>1079</v>
      </c>
      <c r="BE53" s="48">
        <v>1079</v>
      </c>
      <c r="BF53" s="48">
        <v>1</v>
      </c>
      <c r="BG53" s="212">
        <v>60</v>
      </c>
      <c r="BH53" s="49">
        <f t="shared" si="16"/>
        <v>0.6</v>
      </c>
      <c r="BI53" s="108">
        <f>BH53*AUXILIAR!$B$61</f>
        <v>12000000</v>
      </c>
      <c r="BJ53" s="48" t="s">
        <v>312</v>
      </c>
      <c r="BK53" s="48">
        <v>1079</v>
      </c>
      <c r="BL53" s="48">
        <v>1079</v>
      </c>
      <c r="BM53" s="48">
        <v>1</v>
      </c>
      <c r="BN53" s="212">
        <v>40</v>
      </c>
      <c r="BO53" s="49">
        <f t="shared" ref="BO53" si="23">BM53*BN53/100</f>
        <v>0.4</v>
      </c>
      <c r="BP53" s="108">
        <f>BO53*AUXILIAR!$B$61</f>
        <v>8000000</v>
      </c>
      <c r="BQ53" s="51"/>
      <c r="BR53" s="213"/>
      <c r="BS53" s="213"/>
      <c r="BT53" s="51"/>
      <c r="BU53" s="50"/>
      <c r="BV53" s="50"/>
      <c r="BW53" s="125"/>
      <c r="BX53" s="5"/>
      <c r="BY53" s="149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149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149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114"/>
      <c r="EP53" s="160"/>
      <c r="EQ53" s="5"/>
    </row>
    <row r="54" spans="1:147" ht="15" x14ac:dyDescent="0.2">
      <c r="A54" s="4" t="s">
        <v>15</v>
      </c>
      <c r="B54" s="131"/>
      <c r="C54" s="8">
        <v>1</v>
      </c>
      <c r="D54" s="97"/>
      <c r="E54" s="75" t="s">
        <v>219</v>
      </c>
      <c r="F54" s="93" t="s">
        <v>104</v>
      </c>
      <c r="G54" s="5" t="s">
        <v>191</v>
      </c>
      <c r="H54" s="149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149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149"/>
      <c r="BC54" s="48"/>
      <c r="BD54" s="48"/>
      <c r="BE54" s="48"/>
      <c r="BF54" s="48"/>
      <c r="BG54" s="212"/>
      <c r="BH54" s="5"/>
      <c r="BI54" s="5"/>
      <c r="BJ54" s="5"/>
      <c r="BK54" s="5"/>
      <c r="BL54" s="5"/>
      <c r="BM54" s="5"/>
      <c r="BN54" s="211"/>
      <c r="BO54" s="5"/>
      <c r="BP54" s="5"/>
      <c r="BQ54" s="51"/>
      <c r="BR54" s="213"/>
      <c r="BS54" s="213"/>
      <c r="BT54" s="51"/>
      <c r="BU54" s="50"/>
      <c r="BV54" s="50"/>
      <c r="BW54" s="125"/>
      <c r="BX54" s="5"/>
      <c r="BY54" s="149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149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149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114"/>
      <c r="EP54" s="160"/>
      <c r="EQ54" s="5"/>
    </row>
    <row r="55" spans="1:147" ht="15" x14ac:dyDescent="0.2">
      <c r="A55" s="4" t="s">
        <v>15</v>
      </c>
      <c r="B55" s="131"/>
      <c r="C55" s="8">
        <v>1</v>
      </c>
      <c r="D55" s="97"/>
      <c r="E55" s="75" t="s">
        <v>219</v>
      </c>
      <c r="F55" s="93" t="s">
        <v>104</v>
      </c>
      <c r="G55" s="5" t="s">
        <v>191</v>
      </c>
      <c r="H55" s="149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149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149"/>
      <c r="BC55" s="48" t="s">
        <v>314</v>
      </c>
      <c r="BD55" s="48">
        <v>1110</v>
      </c>
      <c r="BE55" s="48">
        <v>1110</v>
      </c>
      <c r="BF55" s="48">
        <v>1</v>
      </c>
      <c r="BG55" s="212">
        <v>20</v>
      </c>
      <c r="BH55" s="49">
        <f t="shared" si="16"/>
        <v>0.2</v>
      </c>
      <c r="BI55" s="108">
        <f>BH55*AUXILIAR!$B$61</f>
        <v>4000000</v>
      </c>
      <c r="BJ55" s="48" t="s">
        <v>314</v>
      </c>
      <c r="BK55" s="48">
        <v>1110</v>
      </c>
      <c r="BL55" s="48">
        <v>1110</v>
      </c>
      <c r="BM55" s="48">
        <v>1</v>
      </c>
      <c r="BN55" s="212">
        <v>80</v>
      </c>
      <c r="BO55" s="49">
        <f t="shared" ref="BO55:BO57" si="24">BM55*BN55/100</f>
        <v>0.8</v>
      </c>
      <c r="BP55" s="108">
        <f>BO55*AUXILIAR!$B$61</f>
        <v>16000000</v>
      </c>
      <c r="BQ55" s="51"/>
      <c r="BR55" s="213"/>
      <c r="BS55" s="213"/>
      <c r="BT55" s="51"/>
      <c r="BU55" s="50"/>
      <c r="BV55" s="50"/>
      <c r="BW55" s="125"/>
      <c r="BX55" s="5"/>
      <c r="BY55" s="149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149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149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114"/>
      <c r="EP55" s="160"/>
      <c r="EQ55" s="5"/>
    </row>
    <row r="56" spans="1:147" ht="15" x14ac:dyDescent="0.2">
      <c r="A56" s="4" t="s">
        <v>15</v>
      </c>
      <c r="B56" s="131"/>
      <c r="C56" s="8">
        <v>1</v>
      </c>
      <c r="D56" s="97"/>
      <c r="E56" s="75" t="s">
        <v>219</v>
      </c>
      <c r="F56" s="93" t="s">
        <v>104</v>
      </c>
      <c r="G56" s="5" t="s">
        <v>191</v>
      </c>
      <c r="H56" s="149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149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149"/>
      <c r="BC56" s="48" t="s">
        <v>315</v>
      </c>
      <c r="BD56" s="48">
        <v>1139</v>
      </c>
      <c r="BE56" s="48">
        <v>1139</v>
      </c>
      <c r="BF56" s="48">
        <v>1</v>
      </c>
      <c r="BG56" s="212">
        <v>50</v>
      </c>
      <c r="BH56" s="49">
        <f t="shared" si="16"/>
        <v>0.5</v>
      </c>
      <c r="BI56" s="108">
        <f>BH56*AUXILIAR!$B$61</f>
        <v>10000000</v>
      </c>
      <c r="BJ56" s="48" t="s">
        <v>315</v>
      </c>
      <c r="BK56" s="48">
        <v>1139</v>
      </c>
      <c r="BL56" s="48">
        <v>1139</v>
      </c>
      <c r="BM56" s="48">
        <v>1</v>
      </c>
      <c r="BN56" s="212">
        <v>50</v>
      </c>
      <c r="BO56" s="49">
        <f t="shared" si="24"/>
        <v>0.5</v>
      </c>
      <c r="BP56" s="108">
        <f>BO56*AUXILIAR!$B$61</f>
        <v>10000000</v>
      </c>
      <c r="BQ56" s="51"/>
      <c r="BR56" s="213"/>
      <c r="BS56" s="213"/>
      <c r="BT56" s="51"/>
      <c r="BU56" s="50"/>
      <c r="BV56" s="50"/>
      <c r="BW56" s="125"/>
      <c r="BX56" s="5"/>
      <c r="BY56" s="149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149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149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114"/>
      <c r="EP56" s="160"/>
      <c r="EQ56" s="5"/>
    </row>
    <row r="57" spans="1:147" ht="15" x14ac:dyDescent="0.2">
      <c r="A57" s="4" t="s">
        <v>15</v>
      </c>
      <c r="B57" s="131"/>
      <c r="C57" s="8">
        <v>1</v>
      </c>
      <c r="D57" s="97"/>
      <c r="E57" s="75" t="s">
        <v>219</v>
      </c>
      <c r="F57" s="93" t="s">
        <v>104</v>
      </c>
      <c r="G57" s="5" t="s">
        <v>191</v>
      </c>
      <c r="H57" s="149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149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149"/>
      <c r="BC57" s="48" t="s">
        <v>316</v>
      </c>
      <c r="BD57" s="48">
        <v>1140</v>
      </c>
      <c r="BE57" s="48">
        <v>1140</v>
      </c>
      <c r="BF57" s="48">
        <v>1</v>
      </c>
      <c r="BG57" s="212">
        <v>65</v>
      </c>
      <c r="BH57" s="49">
        <f t="shared" si="16"/>
        <v>0.65</v>
      </c>
      <c r="BI57" s="108">
        <f>BH57*AUXILIAR!$B$57</f>
        <v>13000000</v>
      </c>
      <c r="BJ57" s="48" t="s">
        <v>316</v>
      </c>
      <c r="BK57" s="48">
        <v>1140</v>
      </c>
      <c r="BL57" s="48">
        <v>1140</v>
      </c>
      <c r="BM57" s="48">
        <v>1</v>
      </c>
      <c r="BN57" s="212">
        <v>35</v>
      </c>
      <c r="BO57" s="49">
        <f t="shared" si="24"/>
        <v>0.35</v>
      </c>
      <c r="BP57" s="108">
        <f>BO57*AUXILIAR!$B$57</f>
        <v>7000000</v>
      </c>
      <c r="BQ57" s="51"/>
      <c r="BR57" s="213"/>
      <c r="BS57" s="213"/>
      <c r="BT57" s="51"/>
      <c r="BU57" s="50"/>
      <c r="BV57" s="50"/>
      <c r="BW57" s="125"/>
      <c r="BX57" s="5"/>
      <c r="BY57" s="149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149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149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114"/>
      <c r="EP57" s="160"/>
      <c r="EQ57" s="5"/>
    </row>
  </sheetData>
  <autoFilter ref="A2:EO57" xr:uid="{00000000-0009-0000-0000-000006000000}"/>
  <mergeCells count="44">
    <mergeCell ref="DT3:EP3"/>
    <mergeCell ref="I3:AE3"/>
    <mergeCell ref="AF3:BB3"/>
    <mergeCell ref="BC3:BY3"/>
    <mergeCell ref="BZ3:CV3"/>
    <mergeCell ref="CW3:DS3"/>
    <mergeCell ref="AF4:AL4"/>
    <mergeCell ref="AM4:AS4"/>
    <mergeCell ref="AT4:BB4"/>
    <mergeCell ref="BC4:BI4"/>
    <mergeCell ref="A4:E6"/>
    <mergeCell ref="F4:H6"/>
    <mergeCell ref="I4:O4"/>
    <mergeCell ref="P4:V4"/>
    <mergeCell ref="W4:AE4"/>
    <mergeCell ref="BC5:BF5"/>
    <mergeCell ref="EH4:EP4"/>
    <mergeCell ref="I5:L5"/>
    <mergeCell ref="P5:S5"/>
    <mergeCell ref="W5:Z5"/>
    <mergeCell ref="AF5:AI5"/>
    <mergeCell ref="AM5:AP5"/>
    <mergeCell ref="AT5:AW5"/>
    <mergeCell ref="CW4:DC4"/>
    <mergeCell ref="DD4:DJ4"/>
    <mergeCell ref="DK4:DS4"/>
    <mergeCell ref="DT4:DZ4"/>
    <mergeCell ref="BJ4:BP4"/>
    <mergeCell ref="BQ4:BY4"/>
    <mergeCell ref="BZ4:CF4"/>
    <mergeCell ref="CG4:CM4"/>
    <mergeCell ref="CN4:CV4"/>
    <mergeCell ref="BJ5:BM5"/>
    <mergeCell ref="BQ5:BT5"/>
    <mergeCell ref="BZ5:CC5"/>
    <mergeCell ref="EA4:EG4"/>
    <mergeCell ref="DT5:DW5"/>
    <mergeCell ref="EA5:ED5"/>
    <mergeCell ref="EH5:EK5"/>
    <mergeCell ref="CG5:CJ5"/>
    <mergeCell ref="CN5:CQ5"/>
    <mergeCell ref="CW5:CZ5"/>
    <mergeCell ref="DD5:DG5"/>
    <mergeCell ref="DK5:DN5"/>
  </mergeCells>
  <printOptions horizontalCentered="1" gridLines="1"/>
  <pageMargins left="0.7" right="0.7" top="0.75" bottom="0.75" header="0" footer="0"/>
  <pageSetup paperSize="9" scale="50" pageOrder="overThenDown" orientation="landscape" cellComments="atEnd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FF76A6A-1F7D-4D15-B232-DE644748B14A}">
          <x14:formula1>
            <xm:f>AUXILIAR!$A$2:$A$6</xm:f>
          </x14:formula1>
          <xm:sqref>A1:A4 A7:A1048576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8</vt:i4>
      </vt:variant>
    </vt:vector>
  </HeadingPairs>
  <TitlesOfParts>
    <vt:vector size="21" baseType="lpstr">
      <vt:lpstr>INFORMAÇÕES (1)</vt:lpstr>
      <vt:lpstr>CADERNO (1)</vt:lpstr>
      <vt:lpstr>PLAN_EXEC ATÉ ANO ANTERIOR (22)</vt:lpstr>
      <vt:lpstr>META(1) 2023</vt:lpstr>
      <vt:lpstr>EXECUTADO ATUAL (pendências 22)</vt:lpstr>
      <vt:lpstr>À EXECUTAR (1)</vt:lpstr>
      <vt:lpstr>META(2024)</vt:lpstr>
      <vt:lpstr>iNEXECUTADO (pendências até 23)</vt:lpstr>
      <vt:lpstr>À EXECUTAR (2025 DIANTE)</vt:lpstr>
      <vt:lpstr>LISTA AUXILIAR</vt:lpstr>
      <vt:lpstr>AUXILIAR</vt:lpstr>
      <vt:lpstr>CLASSIFICAÇÃO</vt:lpstr>
      <vt:lpstr>INSTRUCÕES</vt:lpstr>
      <vt:lpstr>ADMINISTRATIVO</vt:lpstr>
      <vt:lpstr>AMBIENTAL</vt:lpstr>
      <vt:lpstr>BRANCO</vt:lpstr>
      <vt:lpstr>CONCESSIONÁRIAS</vt:lpstr>
      <vt:lpstr>DESAPROPRIAÇÃO</vt:lpstr>
      <vt:lpstr>DISTRIBUIDORAS</vt:lpstr>
      <vt:lpstr>OUTROS</vt:lpstr>
      <vt:lpstr>PROJETO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DNIT</dc:creator>
  <cp:lastModifiedBy>Alisson Jobim Pereira Nascimento</cp:lastModifiedBy>
  <cp:lastPrinted>2023-07-11T15:14:00Z</cp:lastPrinted>
  <dcterms:created xsi:type="dcterms:W3CDTF">2020-04-24T18:57:41Z</dcterms:created>
  <dcterms:modified xsi:type="dcterms:W3CDTF">2024-09-05T17:48:56Z</dcterms:modified>
</cp:coreProperties>
</file>