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RodriguezAlvar\Desktop\Power BI\Folha\"/>
    </mc:Choice>
  </mc:AlternateContent>
  <xr:revisionPtr revIDLastSave="0" documentId="13_ncr:1_{C3790CDF-18D3-44B7-ACB6-8EB201B5E552}" xr6:coauthVersionLast="47" xr6:coauthVersionMax="47" xr10:uidLastSave="{00000000-0000-0000-0000-000000000000}"/>
  <bookViews>
    <workbookView xWindow="-120" yWindow="-120" windowWidth="29040" windowHeight="15720" xr2:uid="{6F05DB37-AB4A-42D7-A874-A681898A313E}"/>
  </bookViews>
  <sheets>
    <sheet name="Folha de Pagamento" sheetId="1" r:id="rId1"/>
    <sheet name="Provisão Férias" sheetId="3" r:id="rId2"/>
    <sheet name="Provisões 13º" sheetId="2" r:id="rId3"/>
    <sheet name="Controle Férias" sheetId="4" r:id="rId4"/>
  </sheets>
  <definedNames>
    <definedName name="_xlnm._FilterDatabase" localSheetId="0" hidden="1">'Folha de Pagamento'!$A$1:$AM$44</definedName>
    <definedName name="_xlnm._FilterDatabase" localSheetId="2" hidden="1">'Provisões 13º'!$A$4:$AQ$47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4" i="1" l="1"/>
  <c r="AD44" i="1" s="1"/>
  <c r="Z44" i="1"/>
  <c r="Y44" i="1"/>
  <c r="X44" i="1"/>
  <c r="P44" i="1"/>
  <c r="S44" i="1" s="1"/>
  <c r="O44" i="1"/>
  <c r="F44" i="1"/>
  <c r="H44" i="1" s="1"/>
  <c r="AH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B3" i="1"/>
  <c r="AB4" i="1"/>
  <c r="AC5" i="1"/>
  <c r="AD5" i="1" s="1"/>
  <c r="AB6" i="1"/>
  <c r="AB7" i="1"/>
  <c r="AB8" i="1"/>
  <c r="AC8" i="1" s="1"/>
  <c r="AB9" i="1"/>
  <c r="C12" i="3" s="1"/>
  <c r="AB10" i="1"/>
  <c r="C15" i="3" s="1"/>
  <c r="AB11" i="1"/>
  <c r="AC11" i="1" s="1"/>
  <c r="D18" i="3" s="1"/>
  <c r="AB12" i="1"/>
  <c r="AB13" i="1"/>
  <c r="AB14" i="1"/>
  <c r="AB15" i="1"/>
  <c r="AC15" i="1" s="1"/>
  <c r="D27" i="3" s="1"/>
  <c r="AB16" i="1"/>
  <c r="AC16" i="1" s="1"/>
  <c r="AB17" i="1"/>
  <c r="C29" i="3" s="1"/>
  <c r="AB18" i="1"/>
  <c r="AB19" i="1"/>
  <c r="AB20" i="1"/>
  <c r="AB21" i="1"/>
  <c r="AB22" i="1"/>
  <c r="AB23" i="1"/>
  <c r="AC23" i="1" s="1"/>
  <c r="AF23" i="1" s="1"/>
  <c r="AB24" i="1"/>
  <c r="AC24" i="1" s="1"/>
  <c r="AB25" i="1"/>
  <c r="C33" i="3" s="1"/>
  <c r="AB26" i="1"/>
  <c r="AB27" i="1"/>
  <c r="AB28" i="1"/>
  <c r="AB29" i="1"/>
  <c r="AB30" i="1"/>
  <c r="AB31" i="1"/>
  <c r="AC31" i="1" s="1"/>
  <c r="AF31" i="1" s="1"/>
  <c r="AB32" i="1"/>
  <c r="AB33" i="1"/>
  <c r="AC33" i="1" s="1"/>
  <c r="AE33" i="1" s="1"/>
  <c r="AB34" i="1"/>
  <c r="AC34" i="1" s="1"/>
  <c r="AE34" i="1" s="1"/>
  <c r="AB35" i="1"/>
  <c r="AB36" i="1"/>
  <c r="AB37" i="1"/>
  <c r="AB38" i="1"/>
  <c r="AB39" i="1"/>
  <c r="AC39" i="1" s="1"/>
  <c r="AB40" i="1"/>
  <c r="C10" i="3" s="1"/>
  <c r="AB41" i="1"/>
  <c r="AB42" i="1"/>
  <c r="AB43" i="1"/>
  <c r="AB2" i="1"/>
  <c r="X5" i="1"/>
  <c r="Z5" i="1"/>
  <c r="P5" i="1"/>
  <c r="O5" i="1"/>
  <c r="F5" i="1"/>
  <c r="H5" i="1" s="1"/>
  <c r="Z39" i="1"/>
  <c r="P39" i="1"/>
  <c r="S39" i="1" s="1"/>
  <c r="O39" i="1"/>
  <c r="F39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G8" i="1"/>
  <c r="G2" i="1"/>
  <c r="G40" i="1"/>
  <c r="G36" i="1"/>
  <c r="G9" i="1"/>
  <c r="G35" i="1"/>
  <c r="G41" i="1"/>
  <c r="G10" i="1"/>
  <c r="G3" i="1"/>
  <c r="G6" i="1"/>
  <c r="G11" i="1"/>
  <c r="G42" i="1"/>
  <c r="G12" i="1"/>
  <c r="G13" i="1"/>
  <c r="G37" i="1"/>
  <c r="G43" i="1"/>
  <c r="G4" i="1"/>
  <c r="G14" i="1"/>
  <c r="G3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8" i="1"/>
  <c r="F2" i="1"/>
  <c r="F40" i="1"/>
  <c r="F36" i="1"/>
  <c r="F9" i="1"/>
  <c r="F35" i="1"/>
  <c r="F41" i="1"/>
  <c r="F10" i="1"/>
  <c r="F3" i="1"/>
  <c r="F6" i="1"/>
  <c r="F11" i="1"/>
  <c r="F42" i="1"/>
  <c r="F12" i="1"/>
  <c r="F13" i="1"/>
  <c r="F37" i="1"/>
  <c r="F43" i="1"/>
  <c r="F4" i="1"/>
  <c r="F14" i="1"/>
  <c r="F38" i="1"/>
  <c r="F15" i="1"/>
  <c r="F16" i="1"/>
  <c r="F17" i="1"/>
  <c r="F18" i="1"/>
  <c r="F7" i="1"/>
  <c r="E8" i="1"/>
  <c r="H8" i="1" s="1"/>
  <c r="E2" i="1"/>
  <c r="E40" i="1"/>
  <c r="E36" i="1"/>
  <c r="E9" i="1"/>
  <c r="H9" i="1" s="1"/>
  <c r="E35" i="1"/>
  <c r="E41" i="1"/>
  <c r="H41" i="1" s="1"/>
  <c r="E10" i="1"/>
  <c r="H10" i="1" s="1"/>
  <c r="E3" i="1"/>
  <c r="H3" i="1" s="1"/>
  <c r="E6" i="1"/>
  <c r="E11" i="1"/>
  <c r="E42" i="1"/>
  <c r="H42" i="1" s="1"/>
  <c r="E12" i="1"/>
  <c r="H12" i="1" s="1"/>
  <c r="E13" i="1"/>
  <c r="H13" i="1" s="1"/>
  <c r="E37" i="1"/>
  <c r="E43" i="1"/>
  <c r="E4" i="1"/>
  <c r="E14" i="1"/>
  <c r="E38" i="1"/>
  <c r="H38" i="1" s="1"/>
  <c r="E15" i="1"/>
  <c r="E16" i="1"/>
  <c r="E17" i="1"/>
  <c r="E18" i="1"/>
  <c r="H18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H33" i="1" s="1"/>
  <c r="E34" i="1"/>
  <c r="E7" i="1"/>
  <c r="H7" i="1" s="1"/>
  <c r="AE44" i="1"/>
  <c r="AF44" i="1"/>
  <c r="Y5" i="1"/>
  <c r="S5" i="1"/>
  <c r="H39" i="1"/>
  <c r="AE5" i="1"/>
  <c r="AF5" i="1"/>
  <c r="X39" i="1"/>
  <c r="AI39" i="1" s="1"/>
  <c r="Y39" i="1"/>
  <c r="H25" i="1"/>
  <c r="AP5" i="3"/>
  <c r="AM5" i="3"/>
  <c r="AJ5" i="3"/>
  <c r="AG5" i="3"/>
  <c r="AD5" i="3"/>
  <c r="AA5" i="3"/>
  <c r="X5" i="3"/>
  <c r="U5" i="3"/>
  <c r="R5" i="3"/>
  <c r="O5" i="3"/>
  <c r="L5" i="3"/>
  <c r="I5" i="3"/>
  <c r="AP5" i="2"/>
  <c r="AM5" i="2"/>
  <c r="AJ5" i="2"/>
  <c r="AG5" i="2"/>
  <c r="AD5" i="2"/>
  <c r="AA5" i="2"/>
  <c r="X5" i="2"/>
  <c r="U5" i="2"/>
  <c r="R5" i="2"/>
  <c r="O5" i="2"/>
  <c r="L5" i="2"/>
  <c r="I5" i="2"/>
  <c r="C47" i="3"/>
  <c r="D47" i="2"/>
  <c r="W34" i="1"/>
  <c r="Y34" i="1" s="1"/>
  <c r="R34" i="1"/>
  <c r="Q34" i="1"/>
  <c r="P34" i="1"/>
  <c r="O34" i="1"/>
  <c r="W33" i="1"/>
  <c r="Z33" i="1" s="1"/>
  <c r="R33" i="1"/>
  <c r="Q33" i="1"/>
  <c r="P33" i="1"/>
  <c r="O33" i="1"/>
  <c r="W32" i="1"/>
  <c r="Z32" i="1" s="1"/>
  <c r="R32" i="1"/>
  <c r="Q32" i="1"/>
  <c r="P32" i="1"/>
  <c r="O32" i="1"/>
  <c r="W31" i="1"/>
  <c r="Z31" i="1" s="1"/>
  <c r="R31" i="1"/>
  <c r="Q31" i="1"/>
  <c r="P31" i="1"/>
  <c r="O31" i="1"/>
  <c r="W30" i="1"/>
  <c r="Z30" i="1" s="1"/>
  <c r="R30" i="1"/>
  <c r="Q30" i="1"/>
  <c r="P30" i="1"/>
  <c r="O30" i="1"/>
  <c r="W29" i="1"/>
  <c r="Y29" i="1" s="1"/>
  <c r="R29" i="1"/>
  <c r="Q29" i="1"/>
  <c r="P29" i="1"/>
  <c r="O29" i="1"/>
  <c r="W28" i="1"/>
  <c r="Y28" i="1" s="1"/>
  <c r="R28" i="1"/>
  <c r="Q28" i="1"/>
  <c r="P28" i="1"/>
  <c r="O28" i="1"/>
  <c r="W27" i="1"/>
  <c r="Y27" i="1" s="1"/>
  <c r="R27" i="1"/>
  <c r="Q27" i="1"/>
  <c r="P27" i="1"/>
  <c r="O27" i="1"/>
  <c r="W26" i="1"/>
  <c r="Y26" i="1" s="1"/>
  <c r="R26" i="1"/>
  <c r="Q26" i="1"/>
  <c r="P26" i="1"/>
  <c r="O26" i="1"/>
  <c r="W25" i="1"/>
  <c r="X25" i="1" s="1"/>
  <c r="AI25" i="1" s="1"/>
  <c r="R25" i="1"/>
  <c r="Q25" i="1"/>
  <c r="P25" i="1"/>
  <c r="O25" i="1"/>
  <c r="W24" i="1"/>
  <c r="Z24" i="1" s="1"/>
  <c r="R24" i="1"/>
  <c r="Q24" i="1"/>
  <c r="P24" i="1"/>
  <c r="O24" i="1"/>
  <c r="W23" i="1"/>
  <c r="X23" i="1" s="1"/>
  <c r="R23" i="1"/>
  <c r="Q23" i="1"/>
  <c r="P23" i="1"/>
  <c r="O23" i="1"/>
  <c r="W22" i="1"/>
  <c r="Z22" i="1" s="1"/>
  <c r="R22" i="1"/>
  <c r="Q22" i="1"/>
  <c r="P22" i="1"/>
  <c r="O22" i="1"/>
  <c r="W21" i="1"/>
  <c r="Y21" i="1" s="1"/>
  <c r="R21" i="1"/>
  <c r="Q21" i="1"/>
  <c r="P21" i="1"/>
  <c r="O21" i="1"/>
  <c r="W20" i="1"/>
  <c r="Z20" i="1" s="1"/>
  <c r="R20" i="1"/>
  <c r="Q20" i="1"/>
  <c r="P20" i="1"/>
  <c r="O20" i="1"/>
  <c r="W19" i="1"/>
  <c r="Y19" i="1" s="1"/>
  <c r="R19" i="1"/>
  <c r="Q19" i="1"/>
  <c r="P19" i="1"/>
  <c r="O19" i="1"/>
  <c r="W18" i="1"/>
  <c r="X18" i="1" s="1"/>
  <c r="R18" i="1"/>
  <c r="Q18" i="1"/>
  <c r="P18" i="1"/>
  <c r="O18" i="1"/>
  <c r="W17" i="1"/>
  <c r="Y17" i="1" s="1"/>
  <c r="R17" i="1"/>
  <c r="Q17" i="1"/>
  <c r="P17" i="1"/>
  <c r="O17" i="1"/>
  <c r="W16" i="1"/>
  <c r="R16" i="1"/>
  <c r="Q16" i="1"/>
  <c r="P16" i="1"/>
  <c r="O16" i="1"/>
  <c r="C27" i="3"/>
  <c r="W15" i="1"/>
  <c r="Y15" i="1" s="1"/>
  <c r="R15" i="1"/>
  <c r="Q15" i="1"/>
  <c r="P15" i="1"/>
  <c r="O15" i="1"/>
  <c r="C26" i="3"/>
  <c r="W38" i="1"/>
  <c r="Y38" i="1" s="1"/>
  <c r="F26" i="2" s="1"/>
  <c r="R38" i="1"/>
  <c r="Q38" i="1"/>
  <c r="P38" i="1"/>
  <c r="O38" i="1"/>
  <c r="C25" i="3"/>
  <c r="W14" i="1"/>
  <c r="X14" i="1" s="1"/>
  <c r="E25" i="2" s="1"/>
  <c r="R14" i="1"/>
  <c r="Q14" i="1"/>
  <c r="P14" i="1"/>
  <c r="O14" i="1"/>
  <c r="C24" i="3"/>
  <c r="W4" i="1"/>
  <c r="R4" i="1"/>
  <c r="Q4" i="1"/>
  <c r="P4" i="1"/>
  <c r="O4" i="1"/>
  <c r="C23" i="3"/>
  <c r="W43" i="1"/>
  <c r="R43" i="1"/>
  <c r="Q43" i="1"/>
  <c r="P43" i="1"/>
  <c r="O43" i="1"/>
  <c r="C22" i="3"/>
  <c r="W37" i="1"/>
  <c r="D22" i="2" s="1"/>
  <c r="R37" i="1"/>
  <c r="Q37" i="1"/>
  <c r="P37" i="1"/>
  <c r="O37" i="1"/>
  <c r="C21" i="3"/>
  <c r="W13" i="1"/>
  <c r="Y13" i="1" s="1"/>
  <c r="F21" i="2" s="1"/>
  <c r="R13" i="1"/>
  <c r="Q13" i="1"/>
  <c r="P13" i="1"/>
  <c r="O13" i="1"/>
  <c r="W12" i="1"/>
  <c r="Y12" i="1" s="1"/>
  <c r="F20" i="2" s="1"/>
  <c r="R12" i="1"/>
  <c r="Q12" i="1"/>
  <c r="P12" i="1"/>
  <c r="S12" i="1" s="1"/>
  <c r="O12" i="1"/>
  <c r="W42" i="1"/>
  <c r="Y42" i="1" s="1"/>
  <c r="F19" i="2" s="1"/>
  <c r="R42" i="1"/>
  <c r="Q42" i="1"/>
  <c r="P42" i="1"/>
  <c r="O42" i="1"/>
  <c r="W11" i="1"/>
  <c r="R11" i="1"/>
  <c r="Q11" i="1"/>
  <c r="P11" i="1"/>
  <c r="O11" i="1"/>
  <c r="W6" i="1"/>
  <c r="Y6" i="1" s="1"/>
  <c r="R6" i="1"/>
  <c r="Q6" i="1"/>
  <c r="P6" i="1"/>
  <c r="O6" i="1"/>
  <c r="W3" i="1"/>
  <c r="Z3" i="1" s="1"/>
  <c r="G16" i="2" s="1"/>
  <c r="R3" i="1"/>
  <c r="Q3" i="1"/>
  <c r="P3" i="1"/>
  <c r="O3" i="1"/>
  <c r="W10" i="1"/>
  <c r="X10" i="1" s="1"/>
  <c r="F15" i="2"/>
  <c r="R10" i="1"/>
  <c r="Q10" i="1"/>
  <c r="P10" i="1"/>
  <c r="O10" i="1"/>
  <c r="W41" i="1"/>
  <c r="Y41" i="1" s="1"/>
  <c r="F14" i="2"/>
  <c r="R41" i="1"/>
  <c r="Q41" i="1"/>
  <c r="P41" i="1"/>
  <c r="O41" i="1"/>
  <c r="W35" i="1"/>
  <c r="Y35" i="1" s="1"/>
  <c r="R35" i="1"/>
  <c r="Q35" i="1"/>
  <c r="P35" i="1"/>
  <c r="O35" i="1"/>
  <c r="W9" i="1"/>
  <c r="Z9" i="1" s="1"/>
  <c r="G12" i="2" s="1"/>
  <c r="R9" i="1"/>
  <c r="Q9" i="1"/>
  <c r="P9" i="1"/>
  <c r="O9" i="1"/>
  <c r="AC36" i="1"/>
  <c r="AD36" i="1" s="1"/>
  <c r="E11" i="3" s="1"/>
  <c r="W36" i="1"/>
  <c r="D11" i="2" s="1"/>
  <c r="R36" i="1"/>
  <c r="Q36" i="1"/>
  <c r="P36" i="1"/>
  <c r="O36" i="1"/>
  <c r="W40" i="1"/>
  <c r="D10" i="2" s="1"/>
  <c r="R40" i="1"/>
  <c r="Q40" i="1"/>
  <c r="P40" i="1"/>
  <c r="O40" i="1"/>
  <c r="C9" i="3"/>
  <c r="W2" i="1"/>
  <c r="Y2" i="1" s="1"/>
  <c r="F9" i="2" s="1"/>
  <c r="R2" i="1"/>
  <c r="Q2" i="1"/>
  <c r="P2" i="1"/>
  <c r="O2" i="1"/>
  <c r="W8" i="1"/>
  <c r="Z8" i="1" s="1"/>
  <c r="R8" i="1"/>
  <c r="Q8" i="1"/>
  <c r="P8" i="1"/>
  <c r="O8" i="1"/>
  <c r="C7" i="3"/>
  <c r="W7" i="1"/>
  <c r="R7" i="1"/>
  <c r="Q7" i="1"/>
  <c r="P7" i="1"/>
  <c r="O7" i="1"/>
  <c r="U39" i="1"/>
  <c r="Z19" i="1"/>
  <c r="Z42" i="1"/>
  <c r="G19" i="2" s="1"/>
  <c r="X15" i="1"/>
  <c r="E27" i="2" s="1"/>
  <c r="X29" i="1"/>
  <c r="Z15" i="1"/>
  <c r="G27" i="2" s="1"/>
  <c r="AC2" i="1"/>
  <c r="AF2" i="1" s="1"/>
  <c r="G9" i="3" s="1"/>
  <c r="D20" i="2"/>
  <c r="D12" i="2"/>
  <c r="AC3" i="1"/>
  <c r="D16" i="3" s="1"/>
  <c r="C16" i="3"/>
  <c r="X6" i="1"/>
  <c r="AC12" i="1"/>
  <c r="D20" i="3" s="1"/>
  <c r="C20" i="3"/>
  <c r="E47" i="2"/>
  <c r="D27" i="2"/>
  <c r="Z6" i="1"/>
  <c r="G17" i="2" s="1"/>
  <c r="X19" i="1"/>
  <c r="F47" i="2"/>
  <c r="G47" i="2"/>
  <c r="D17" i="2"/>
  <c r="AC6" i="1"/>
  <c r="D17" i="3" s="1"/>
  <c r="C17" i="3"/>
  <c r="AC7" i="1"/>
  <c r="D7" i="3" s="1"/>
  <c r="Z41" i="1"/>
  <c r="G14" i="2"/>
  <c r="S15" i="1"/>
  <c r="Z29" i="1"/>
  <c r="D8" i="2"/>
  <c r="D15" i="2"/>
  <c r="AC35" i="1"/>
  <c r="C13" i="3"/>
  <c r="C18" i="3"/>
  <c r="X24" i="1"/>
  <c r="X27" i="1"/>
  <c r="D14" i="2"/>
  <c r="C11" i="3"/>
  <c r="X12" i="1"/>
  <c r="X21" i="1"/>
  <c r="E48" i="3"/>
  <c r="C48" i="3"/>
  <c r="D21" i="2"/>
  <c r="D13" i="2"/>
  <c r="AC37" i="1"/>
  <c r="AD37" i="1" s="1"/>
  <c r="E22" i="3" s="1"/>
  <c r="D22" i="3"/>
  <c r="AC38" i="1"/>
  <c r="D26" i="3" s="1"/>
  <c r="AC22" i="1"/>
  <c r="AF22" i="1" s="1"/>
  <c r="AC30" i="1"/>
  <c r="AF30" i="1" s="1"/>
  <c r="AC43" i="1"/>
  <c r="D23" i="3" s="1"/>
  <c r="AC19" i="1"/>
  <c r="AF19" i="1" s="1"/>
  <c r="AC27" i="1"/>
  <c r="G47" i="3"/>
  <c r="AC4" i="1"/>
  <c r="D24" i="3" s="1"/>
  <c r="AC20" i="1"/>
  <c r="AE20" i="1" s="1"/>
  <c r="AC28" i="1"/>
  <c r="AD28" i="1" s="1"/>
  <c r="AC13" i="1"/>
  <c r="D21" i="3" s="1"/>
  <c r="AC14" i="1"/>
  <c r="D25" i="3" s="1"/>
  <c r="AC21" i="1"/>
  <c r="AC29" i="1"/>
  <c r="AF29" i="1" s="1"/>
  <c r="G48" i="3"/>
  <c r="E47" i="3"/>
  <c r="E15" i="2"/>
  <c r="D9" i="3"/>
  <c r="C47" i="2"/>
  <c r="H47" i="2" s="1"/>
  <c r="J47" i="2" s="1"/>
  <c r="K47" i="2" s="1"/>
  <c r="M47" i="2" s="1"/>
  <c r="N47" i="2" s="1"/>
  <c r="P47" i="2" s="1"/>
  <c r="Q47" i="2" s="1"/>
  <c r="S47" i="2" s="1"/>
  <c r="T47" i="2" s="1"/>
  <c r="V47" i="2" s="1"/>
  <c r="W47" i="2" s="1"/>
  <c r="Y47" i="2" s="1"/>
  <c r="Z47" i="2" s="1"/>
  <c r="AB47" i="2" s="1"/>
  <c r="AC47" i="2" s="1"/>
  <c r="AE47" i="2" s="1"/>
  <c r="AF47" i="2" s="1"/>
  <c r="AH47" i="2" s="1"/>
  <c r="AI47" i="2" s="1"/>
  <c r="AK47" i="2" s="1"/>
  <c r="AL47" i="2" s="1"/>
  <c r="AN47" i="2" s="1"/>
  <c r="AO47" i="2" s="1"/>
  <c r="AQ47" i="2" s="1"/>
  <c r="E17" i="2"/>
  <c r="F48" i="3"/>
  <c r="D48" i="3"/>
  <c r="F47" i="3"/>
  <c r="D47" i="3"/>
  <c r="F17" i="3"/>
  <c r="E12" i="2"/>
  <c r="F26" i="3"/>
  <c r="B48" i="3"/>
  <c r="H48" i="3" s="1"/>
  <c r="J48" i="3" s="1"/>
  <c r="K48" i="3" s="1"/>
  <c r="M48" i="3" s="1"/>
  <c r="N48" i="3" s="1"/>
  <c r="P48" i="3" s="1"/>
  <c r="Q48" i="3" s="1"/>
  <c r="S48" i="3" s="1"/>
  <c r="T48" i="3" s="1"/>
  <c r="V48" i="3" s="1"/>
  <c r="W48" i="3" s="1"/>
  <c r="Y48" i="3" s="1"/>
  <c r="Z48" i="3" s="1"/>
  <c r="AB48" i="3" s="1"/>
  <c r="AC48" i="3" s="1"/>
  <c r="AE48" i="3" s="1"/>
  <c r="AF48" i="3" s="1"/>
  <c r="AH48" i="3" s="1"/>
  <c r="AI48" i="3" s="1"/>
  <c r="AK48" i="3" s="1"/>
  <c r="AL48" i="3" s="1"/>
  <c r="AN48" i="3" s="1"/>
  <c r="AO48" i="3" s="1"/>
  <c r="AQ48" i="3" s="1"/>
  <c r="B47" i="3"/>
  <c r="H47" i="3" s="1"/>
  <c r="J47" i="3" s="1"/>
  <c r="K47" i="3" s="1"/>
  <c r="M47" i="3" s="1"/>
  <c r="N47" i="3" s="1"/>
  <c r="P47" i="3" s="1"/>
  <c r="Q47" i="3" s="1"/>
  <c r="S47" i="3" s="1"/>
  <c r="T47" i="3" s="1"/>
  <c r="V47" i="3" s="1"/>
  <c r="W47" i="3" s="1"/>
  <c r="Y47" i="3" s="1"/>
  <c r="Z47" i="3" s="1"/>
  <c r="AB47" i="3" s="1"/>
  <c r="AC47" i="3" s="1"/>
  <c r="AE47" i="3" s="1"/>
  <c r="AF47" i="3" s="1"/>
  <c r="AH47" i="3" s="1"/>
  <c r="AI47" i="3" s="1"/>
  <c r="AK47" i="3" s="1"/>
  <c r="AL47" i="3" s="1"/>
  <c r="AN47" i="3" s="1"/>
  <c r="AO47" i="3" s="1"/>
  <c r="AQ47" i="3" s="1"/>
  <c r="Z10" i="1" l="1"/>
  <c r="G15" i="2" s="1"/>
  <c r="H2" i="1"/>
  <c r="AF11" i="1"/>
  <c r="G18" i="3" s="1"/>
  <c r="AI6" i="1"/>
  <c r="AG6" i="1" s="1"/>
  <c r="S4" i="1"/>
  <c r="S16" i="1"/>
  <c r="AG25" i="1"/>
  <c r="AE28" i="1"/>
  <c r="AE19" i="1"/>
  <c r="AE14" i="1"/>
  <c r="F25" i="3" s="1"/>
  <c r="AD22" i="1"/>
  <c r="Z12" i="1"/>
  <c r="G20" i="2" s="1"/>
  <c r="AI15" i="1"/>
  <c r="AG15" i="1" s="1"/>
  <c r="X31" i="1"/>
  <c r="AF20" i="1"/>
  <c r="AE2" i="1"/>
  <c r="S18" i="1"/>
  <c r="T18" i="1" s="1"/>
  <c r="AD20" i="1"/>
  <c r="S27" i="1"/>
  <c r="T27" i="1" s="1"/>
  <c r="AF12" i="1"/>
  <c r="G20" i="3" s="1"/>
  <c r="AD11" i="1"/>
  <c r="E18" i="3" s="1"/>
  <c r="AF6" i="1"/>
  <c r="G17" i="3" s="1"/>
  <c r="AI19" i="1"/>
  <c r="S34" i="1"/>
  <c r="Z35" i="1"/>
  <c r="G13" i="2" s="1"/>
  <c r="AF39" i="1"/>
  <c r="AE39" i="1"/>
  <c r="AE31" i="1"/>
  <c r="Y10" i="1"/>
  <c r="V10" i="1" s="1"/>
  <c r="C15" i="2" s="1"/>
  <c r="H15" i="2" s="1"/>
  <c r="J15" i="2" s="1"/>
  <c r="K15" i="2" s="1"/>
  <c r="M15" i="2" s="1"/>
  <c r="N15" i="2" s="1"/>
  <c r="P15" i="2" s="1"/>
  <c r="Q15" i="2" s="1"/>
  <c r="S15" i="2" s="1"/>
  <c r="T15" i="2" s="1"/>
  <c r="V15" i="2" s="1"/>
  <c r="W15" i="2" s="1"/>
  <c r="Y15" i="2" s="1"/>
  <c r="Z15" i="2" s="1"/>
  <c r="AB15" i="2" s="1"/>
  <c r="AC15" i="2" s="1"/>
  <c r="AE15" i="2" s="1"/>
  <c r="AF15" i="2" s="1"/>
  <c r="AH15" i="2" s="1"/>
  <c r="AI15" i="2" s="1"/>
  <c r="AK15" i="2" s="1"/>
  <c r="AL15" i="2" s="1"/>
  <c r="AN15" i="2" s="1"/>
  <c r="AO15" i="2" s="1"/>
  <c r="AQ15" i="2" s="1"/>
  <c r="AD38" i="1"/>
  <c r="E26" i="3" s="1"/>
  <c r="X8" i="1"/>
  <c r="E8" i="2" s="1"/>
  <c r="AD31" i="1"/>
  <c r="AE38" i="1"/>
  <c r="AA38" i="1" s="1"/>
  <c r="B26" i="3" s="1"/>
  <c r="H26" i="3" s="1"/>
  <c r="J26" i="3" s="1"/>
  <c r="K26" i="3" s="1"/>
  <c r="M26" i="3" s="1"/>
  <c r="N26" i="3" s="1"/>
  <c r="P26" i="3" s="1"/>
  <c r="Q26" i="3" s="1"/>
  <c r="S26" i="3" s="1"/>
  <c r="T26" i="3" s="1"/>
  <c r="V26" i="3" s="1"/>
  <c r="W26" i="3" s="1"/>
  <c r="Y26" i="3" s="1"/>
  <c r="Z26" i="3" s="1"/>
  <c r="AB26" i="3" s="1"/>
  <c r="AC26" i="3" s="1"/>
  <c r="AE26" i="3" s="1"/>
  <c r="AF26" i="3" s="1"/>
  <c r="AH26" i="3" s="1"/>
  <c r="AI26" i="3" s="1"/>
  <c r="AK26" i="3" s="1"/>
  <c r="AL26" i="3" s="1"/>
  <c r="AN26" i="3" s="1"/>
  <c r="AO26" i="3" s="1"/>
  <c r="AQ26" i="3" s="1"/>
  <c r="AD2" i="1"/>
  <c r="E9" i="3" s="1"/>
  <c r="S33" i="1"/>
  <c r="T33" i="1" s="1"/>
  <c r="X2" i="1"/>
  <c r="E9" i="2" s="1"/>
  <c r="AF38" i="1"/>
  <c r="G26" i="3" s="1"/>
  <c r="AD19" i="1"/>
  <c r="Y30" i="1"/>
  <c r="AG19" i="1"/>
  <c r="AF4" i="1"/>
  <c r="G24" i="3" s="1"/>
  <c r="AD4" i="1"/>
  <c r="AE22" i="1"/>
  <c r="AE15" i="1"/>
  <c r="F27" i="3" s="1"/>
  <c r="AE6" i="1"/>
  <c r="X41" i="1"/>
  <c r="AI41" i="1" s="1"/>
  <c r="AG41" i="1" s="1"/>
  <c r="AE4" i="1"/>
  <c r="F24" i="3" s="1"/>
  <c r="AE37" i="1"/>
  <c r="AF7" i="1"/>
  <c r="G7" i="3" s="1"/>
  <c r="AE11" i="1"/>
  <c r="F18" i="3" s="1"/>
  <c r="X35" i="1"/>
  <c r="AI35" i="1" s="1"/>
  <c r="AG35" i="1" s="1"/>
  <c r="X30" i="1"/>
  <c r="AI30" i="1" s="1"/>
  <c r="AG30" i="1" s="1"/>
  <c r="S32" i="1"/>
  <c r="AE43" i="1"/>
  <c r="F23" i="3" s="1"/>
  <c r="AE13" i="1"/>
  <c r="F21" i="3" s="1"/>
  <c r="AD6" i="1"/>
  <c r="E17" i="3" s="1"/>
  <c r="X36" i="1"/>
  <c r="AI36" i="1" s="1"/>
  <c r="AG36" i="1" s="1"/>
  <c r="X22" i="1"/>
  <c r="AI22" i="1" s="1"/>
  <c r="AG22" i="1" s="1"/>
  <c r="S42" i="1"/>
  <c r="T42" i="1" s="1"/>
  <c r="S38" i="1"/>
  <c r="T38" i="1" s="1"/>
  <c r="S28" i="1"/>
  <c r="T28" i="1" s="1"/>
  <c r="H34" i="1"/>
  <c r="X9" i="1"/>
  <c r="AI9" i="1" s="1"/>
  <c r="AG9" i="1" s="1"/>
  <c r="AI21" i="1"/>
  <c r="AG21" i="1" s="1"/>
  <c r="Y22" i="1"/>
  <c r="V22" i="1" s="1"/>
  <c r="Y9" i="1"/>
  <c r="F12" i="2" s="1"/>
  <c r="H17" i="1"/>
  <c r="AD43" i="1"/>
  <c r="E23" i="3" s="1"/>
  <c r="AF3" i="1"/>
  <c r="G16" i="3" s="1"/>
  <c r="Y31" i="1"/>
  <c r="V31" i="1" s="1"/>
  <c r="Z23" i="1"/>
  <c r="Y36" i="1"/>
  <c r="F11" i="2" s="1"/>
  <c r="Y3" i="1"/>
  <c r="F16" i="2" s="1"/>
  <c r="Y23" i="1"/>
  <c r="H30" i="1"/>
  <c r="H22" i="1"/>
  <c r="AE3" i="1"/>
  <c r="F16" i="3" s="1"/>
  <c r="Z36" i="1"/>
  <c r="G11" i="2" s="1"/>
  <c r="AI27" i="1"/>
  <c r="AG27" i="1" s="1"/>
  <c r="D16" i="2"/>
  <c r="AA2" i="1"/>
  <c r="B9" i="3" s="1"/>
  <c r="H9" i="3" s="1"/>
  <c r="J9" i="3" s="1"/>
  <c r="K9" i="3" s="1"/>
  <c r="M9" i="3" s="1"/>
  <c r="N9" i="3" s="1"/>
  <c r="P9" i="3" s="1"/>
  <c r="Q9" i="3" s="1"/>
  <c r="S9" i="3" s="1"/>
  <c r="T9" i="3" s="1"/>
  <c r="V9" i="3" s="1"/>
  <c r="W9" i="3" s="1"/>
  <c r="Y9" i="3" s="1"/>
  <c r="Z9" i="3" s="1"/>
  <c r="AB9" i="3" s="1"/>
  <c r="AC9" i="3" s="1"/>
  <c r="AE9" i="3" s="1"/>
  <c r="AF9" i="3" s="1"/>
  <c r="AH9" i="3" s="1"/>
  <c r="AI9" i="3" s="1"/>
  <c r="AK9" i="3" s="1"/>
  <c r="AL9" i="3" s="1"/>
  <c r="AN9" i="3" s="1"/>
  <c r="AO9" i="3" s="1"/>
  <c r="AQ9" i="3" s="1"/>
  <c r="X28" i="1"/>
  <c r="H27" i="1"/>
  <c r="H19" i="1"/>
  <c r="T44" i="1"/>
  <c r="AD13" i="1"/>
  <c r="E21" i="3" s="1"/>
  <c r="AD15" i="1"/>
  <c r="E27" i="3" s="1"/>
  <c r="X34" i="1"/>
  <c r="AI34" i="1" s="1"/>
  <c r="AG34" i="1" s="1"/>
  <c r="Z13" i="1"/>
  <c r="G21" i="2" s="1"/>
  <c r="X13" i="1"/>
  <c r="AI13" i="1" s="1"/>
  <c r="AG13" i="1" s="1"/>
  <c r="Z28" i="1"/>
  <c r="T32" i="1"/>
  <c r="E13" i="2"/>
  <c r="Z34" i="1"/>
  <c r="S8" i="1"/>
  <c r="T8" i="1" s="1"/>
  <c r="S43" i="1"/>
  <c r="T43" i="1" s="1"/>
  <c r="S21" i="1"/>
  <c r="T21" i="1" s="1"/>
  <c r="AI23" i="1"/>
  <c r="AG23" i="1" s="1"/>
  <c r="S26" i="1"/>
  <c r="T26" i="1" s="1"/>
  <c r="H37" i="1"/>
  <c r="AD7" i="1"/>
  <c r="E7" i="3" s="1"/>
  <c r="AE36" i="1"/>
  <c r="F11" i="3" s="1"/>
  <c r="T15" i="1"/>
  <c r="Y8" i="1"/>
  <c r="F8" i="2" s="1"/>
  <c r="S20" i="1"/>
  <c r="T20" i="1" s="1"/>
  <c r="H32" i="1"/>
  <c r="AF43" i="1"/>
  <c r="G23" i="3" s="1"/>
  <c r="E24" i="3"/>
  <c r="X3" i="1"/>
  <c r="E16" i="2" s="1"/>
  <c r="AC40" i="1"/>
  <c r="AD40" i="1" s="1"/>
  <c r="E10" i="3" s="1"/>
  <c r="S7" i="1"/>
  <c r="T7" i="1" s="1"/>
  <c r="S41" i="1"/>
  <c r="T41" i="1" s="1"/>
  <c r="S13" i="1"/>
  <c r="T13" i="1" s="1"/>
  <c r="AI14" i="1"/>
  <c r="AG14" i="1" s="1"/>
  <c r="F13" i="2"/>
  <c r="E30" i="2"/>
  <c r="AI18" i="1"/>
  <c r="AG18" i="1" s="1"/>
  <c r="G8" i="2"/>
  <c r="T12" i="1"/>
  <c r="C42" i="3"/>
  <c r="C34" i="3"/>
  <c r="AC26" i="1"/>
  <c r="AF26" i="1" s="1"/>
  <c r="X40" i="1"/>
  <c r="AI40" i="1" s="1"/>
  <c r="AG40" i="1" s="1"/>
  <c r="S14" i="1"/>
  <c r="T14" i="1" s="1"/>
  <c r="AC10" i="1"/>
  <c r="AD10" i="1" s="1"/>
  <c r="E15" i="3" s="1"/>
  <c r="E11" i="2"/>
  <c r="AC18" i="1"/>
  <c r="C19" i="3"/>
  <c r="Z21" i="1"/>
  <c r="V21" i="1" s="1"/>
  <c r="Y40" i="1"/>
  <c r="F10" i="2" s="1"/>
  <c r="S11" i="1"/>
  <c r="T11" i="1" s="1"/>
  <c r="S31" i="1"/>
  <c r="T31" i="1" s="1"/>
  <c r="D41" i="2"/>
  <c r="H6" i="1"/>
  <c r="H20" i="1"/>
  <c r="Z40" i="1"/>
  <c r="G10" i="2" s="1"/>
  <c r="C30" i="3"/>
  <c r="F9" i="3"/>
  <c r="AF36" i="1"/>
  <c r="G11" i="3" s="1"/>
  <c r="D19" i="2"/>
  <c r="C44" i="3"/>
  <c r="S25" i="1"/>
  <c r="T25" i="1" s="1"/>
  <c r="AD39" i="1"/>
  <c r="H4" i="1"/>
  <c r="AI44" i="1"/>
  <c r="AG44" i="1" s="1"/>
  <c r="AA11" i="1"/>
  <c r="B18" i="3" s="1"/>
  <c r="H18" i="3" s="1"/>
  <c r="J18" i="3" s="1"/>
  <c r="K18" i="3" s="1"/>
  <c r="M18" i="3" s="1"/>
  <c r="N18" i="3" s="1"/>
  <c r="P18" i="3" s="1"/>
  <c r="Q18" i="3" s="1"/>
  <c r="S18" i="3" s="1"/>
  <c r="T18" i="3" s="1"/>
  <c r="V18" i="3" s="1"/>
  <c r="W18" i="3" s="1"/>
  <c r="Y18" i="3" s="1"/>
  <c r="Z18" i="3" s="1"/>
  <c r="AB18" i="3" s="1"/>
  <c r="AC18" i="3" s="1"/>
  <c r="AE18" i="3" s="1"/>
  <c r="AF18" i="3" s="1"/>
  <c r="AH18" i="3" s="1"/>
  <c r="AI18" i="3" s="1"/>
  <c r="AK18" i="3" s="1"/>
  <c r="AL18" i="3" s="1"/>
  <c r="AN18" i="3" s="1"/>
  <c r="AO18" i="3" s="1"/>
  <c r="AQ18" i="3" s="1"/>
  <c r="T4" i="1"/>
  <c r="AC42" i="1"/>
  <c r="AD42" i="1" s="1"/>
  <c r="Y18" i="1"/>
  <c r="F30" i="2" s="1"/>
  <c r="X17" i="1"/>
  <c r="AI17" i="1" s="1"/>
  <c r="AG17" i="1" s="1"/>
  <c r="S40" i="1"/>
  <c r="T40" i="1" s="1"/>
  <c r="S6" i="1"/>
  <c r="T6" i="1" s="1"/>
  <c r="S19" i="1"/>
  <c r="T19" i="1" s="1"/>
  <c r="S30" i="1"/>
  <c r="T30" i="1" s="1"/>
  <c r="AI5" i="1"/>
  <c r="AG5" i="1" s="1"/>
  <c r="Z18" i="1"/>
  <c r="G30" i="2" s="1"/>
  <c r="AD3" i="1"/>
  <c r="E16" i="3" s="1"/>
  <c r="D11" i="3"/>
  <c r="D9" i="2"/>
  <c r="D35" i="2"/>
  <c r="S3" i="1"/>
  <c r="T3" i="1" s="1"/>
  <c r="V19" i="1"/>
  <c r="S24" i="1"/>
  <c r="T24" i="1" s="1"/>
  <c r="H16" i="1"/>
  <c r="AA20" i="1"/>
  <c r="AF13" i="1"/>
  <c r="G21" i="3" s="1"/>
  <c r="AF14" i="1"/>
  <c r="G25" i="3" s="1"/>
  <c r="Z27" i="1"/>
  <c r="G42" i="2" s="1"/>
  <c r="D30" i="2"/>
  <c r="Y37" i="1"/>
  <c r="F22" i="2" s="1"/>
  <c r="S10" i="1"/>
  <c r="T10" i="1" s="1"/>
  <c r="S37" i="1"/>
  <c r="T37" i="1" s="1"/>
  <c r="S17" i="1"/>
  <c r="T17" i="1" s="1"/>
  <c r="H31" i="1"/>
  <c r="H23" i="1"/>
  <c r="H15" i="1"/>
  <c r="H35" i="1"/>
  <c r="F27" i="2"/>
  <c r="V15" i="1"/>
  <c r="AE16" i="1"/>
  <c r="AD16" i="1"/>
  <c r="AE8" i="1"/>
  <c r="F8" i="3" s="1"/>
  <c r="D8" i="3"/>
  <c r="F17" i="2"/>
  <c r="V6" i="1"/>
  <c r="C32" i="3"/>
  <c r="AF16" i="1"/>
  <c r="AD14" i="1"/>
  <c r="AF37" i="1"/>
  <c r="G22" i="3" s="1"/>
  <c r="AD27" i="1"/>
  <c r="AD8" i="1"/>
  <c r="AD12" i="1"/>
  <c r="E20" i="3" s="1"/>
  <c r="AC25" i="1"/>
  <c r="AE25" i="1" s="1"/>
  <c r="C14" i="3"/>
  <c r="C38" i="3"/>
  <c r="AC9" i="1"/>
  <c r="AF9" i="1" s="1"/>
  <c r="G12" i="3" s="1"/>
  <c r="C40" i="3"/>
  <c r="X32" i="1"/>
  <c r="AI32" i="1" s="1"/>
  <c r="AG32" i="1" s="1"/>
  <c r="S36" i="1"/>
  <c r="T36" i="1" s="1"/>
  <c r="S9" i="1"/>
  <c r="T9" i="1" s="1"/>
  <c r="S35" i="1"/>
  <c r="T35" i="1" s="1"/>
  <c r="AI28" i="1"/>
  <c r="AG28" i="1" s="1"/>
  <c r="H29" i="1"/>
  <c r="H21" i="1"/>
  <c r="H26" i="1"/>
  <c r="X20" i="1"/>
  <c r="S2" i="1"/>
  <c r="T2" i="1" s="1"/>
  <c r="X26" i="1"/>
  <c r="AI26" i="1" s="1"/>
  <c r="AG26" i="1" s="1"/>
  <c r="AD23" i="1"/>
  <c r="AF33" i="1"/>
  <c r="AE27" i="1"/>
  <c r="AI8" i="1"/>
  <c r="AG8" i="1" s="1"/>
  <c r="AE7" i="1"/>
  <c r="F7" i="3" s="1"/>
  <c r="D39" i="2"/>
  <c r="C37" i="3"/>
  <c r="C46" i="3"/>
  <c r="Y32" i="1"/>
  <c r="S22" i="1"/>
  <c r="T22" i="1" s="1"/>
  <c r="S23" i="1"/>
  <c r="T23" i="1" s="1"/>
  <c r="Y24" i="1"/>
  <c r="V24" i="1" s="1"/>
  <c r="H28" i="1"/>
  <c r="H14" i="1"/>
  <c r="AD33" i="1"/>
  <c r="C28" i="3"/>
  <c r="AD34" i="1"/>
  <c r="AE23" i="1"/>
  <c r="AF27" i="1"/>
  <c r="AD24" i="1"/>
  <c r="AC17" i="1"/>
  <c r="AD17" i="1" s="1"/>
  <c r="T16" i="1"/>
  <c r="AC41" i="1"/>
  <c r="AD41" i="1" s="1"/>
  <c r="E14" i="3" s="1"/>
  <c r="C31" i="3"/>
  <c r="C45" i="3"/>
  <c r="Z2" i="1"/>
  <c r="H24" i="1"/>
  <c r="AA5" i="1"/>
  <c r="D34" i="2"/>
  <c r="AA43" i="1"/>
  <c r="B23" i="3" s="1"/>
  <c r="H23" i="3" s="1"/>
  <c r="J23" i="3" s="1"/>
  <c r="K23" i="3" s="1"/>
  <c r="M23" i="3" s="1"/>
  <c r="N23" i="3" s="1"/>
  <c r="P23" i="3" s="1"/>
  <c r="Q23" i="3" s="1"/>
  <c r="S23" i="3" s="1"/>
  <c r="T23" i="3" s="1"/>
  <c r="V23" i="3" s="1"/>
  <c r="W23" i="3" s="1"/>
  <c r="Y23" i="3" s="1"/>
  <c r="Z23" i="3" s="1"/>
  <c r="AB23" i="3" s="1"/>
  <c r="AC23" i="3" s="1"/>
  <c r="AE23" i="3" s="1"/>
  <c r="AF23" i="3" s="1"/>
  <c r="AH23" i="3" s="1"/>
  <c r="AI23" i="3" s="1"/>
  <c r="AK23" i="3" s="1"/>
  <c r="AL23" i="3" s="1"/>
  <c r="AN23" i="3" s="1"/>
  <c r="AO23" i="3" s="1"/>
  <c r="AQ23" i="3" s="1"/>
  <c r="AD29" i="1"/>
  <c r="AD30" i="1"/>
  <c r="C36" i="3"/>
  <c r="C39" i="3"/>
  <c r="D44" i="2"/>
  <c r="C8" i="3"/>
  <c r="AI10" i="1"/>
  <c r="AG10" i="1" s="1"/>
  <c r="T5" i="1"/>
  <c r="T39" i="1"/>
  <c r="AJ39" i="1" s="1"/>
  <c r="C41" i="3"/>
  <c r="AF28" i="1"/>
  <c r="AA28" i="1" s="1"/>
  <c r="AF34" i="1"/>
  <c r="AE29" i="1"/>
  <c r="AE30" i="1"/>
  <c r="AE12" i="1"/>
  <c r="F20" i="3" s="1"/>
  <c r="T34" i="1"/>
  <c r="V29" i="1"/>
  <c r="C35" i="3"/>
  <c r="C43" i="3"/>
  <c r="H43" i="1"/>
  <c r="H40" i="1"/>
  <c r="H36" i="1"/>
  <c r="AF15" i="1"/>
  <c r="AF8" i="1"/>
  <c r="G8" i="3" s="1"/>
  <c r="AC32" i="1"/>
  <c r="D43" i="3" s="1"/>
  <c r="D37" i="2"/>
  <c r="D38" i="2"/>
  <c r="Y20" i="1"/>
  <c r="Z26" i="1"/>
  <c r="H11" i="1"/>
  <c r="AA44" i="1"/>
  <c r="D24" i="2"/>
  <c r="Y4" i="1"/>
  <c r="F24" i="2" s="1"/>
  <c r="Z4" i="1"/>
  <c r="G24" i="2" s="1"/>
  <c r="X4" i="1"/>
  <c r="AI29" i="1"/>
  <c r="S29" i="1"/>
  <c r="T29" i="1" s="1"/>
  <c r="Y11" i="1"/>
  <c r="F18" i="2" s="1"/>
  <c r="D18" i="2"/>
  <c r="Z11" i="1"/>
  <c r="G18" i="2" s="1"/>
  <c r="X11" i="1"/>
  <c r="Y43" i="1"/>
  <c r="F23" i="2" s="1"/>
  <c r="X43" i="1"/>
  <c r="Z43" i="1"/>
  <c r="G23" i="2" s="1"/>
  <c r="D23" i="2"/>
  <c r="G43" i="2"/>
  <c r="G45" i="2"/>
  <c r="G40" i="2"/>
  <c r="G39" i="2"/>
  <c r="G41" i="2"/>
  <c r="G44" i="2"/>
  <c r="G46" i="2"/>
  <c r="F22" i="3"/>
  <c r="AE21" i="1"/>
  <c r="AD21" i="1"/>
  <c r="AF21" i="1"/>
  <c r="E10" i="2"/>
  <c r="AI12" i="1"/>
  <c r="AG12" i="1" s="1"/>
  <c r="E20" i="2"/>
  <c r="D13" i="3"/>
  <c r="AE35" i="1"/>
  <c r="F13" i="3" s="1"/>
  <c r="AD35" i="1"/>
  <c r="E13" i="3" s="1"/>
  <c r="AF35" i="1"/>
  <c r="G13" i="3" s="1"/>
  <c r="G15" i="3"/>
  <c r="E8" i="3"/>
  <c r="AI31" i="1"/>
  <c r="AG31" i="1" s="1"/>
  <c r="Z7" i="1"/>
  <c r="G7" i="2" s="1"/>
  <c r="X7" i="1"/>
  <c r="Y7" i="1"/>
  <c r="F7" i="2" s="1"/>
  <c r="D7" i="2"/>
  <c r="D44" i="3"/>
  <c r="D46" i="3"/>
  <c r="D10" i="3"/>
  <c r="E14" i="2"/>
  <c r="AE24" i="1"/>
  <c r="AF24" i="1"/>
  <c r="Y25" i="1"/>
  <c r="D33" i="2"/>
  <c r="Z25" i="1"/>
  <c r="G36" i="2" s="1"/>
  <c r="D31" i="2"/>
  <c r="D36" i="2"/>
  <c r="D32" i="2"/>
  <c r="X16" i="1"/>
  <c r="D29" i="2"/>
  <c r="Y16" i="1"/>
  <c r="Z16" i="1"/>
  <c r="D28" i="2"/>
  <c r="AI24" i="1"/>
  <c r="AG24" i="1" s="1"/>
  <c r="F35" i="2"/>
  <c r="D26" i="2"/>
  <c r="X38" i="1"/>
  <c r="Z38" i="1"/>
  <c r="G26" i="2" s="1"/>
  <c r="Y14" i="1"/>
  <c r="D25" i="2"/>
  <c r="Z14" i="1"/>
  <c r="G25" i="2" s="1"/>
  <c r="Y33" i="1"/>
  <c r="F43" i="2" s="1"/>
  <c r="X33" i="1"/>
  <c r="D42" i="2"/>
  <c r="D43" i="2"/>
  <c r="D45" i="2"/>
  <c r="D40" i="2"/>
  <c r="D46" i="2"/>
  <c r="X37" i="1"/>
  <c r="X42" i="1"/>
  <c r="Z37" i="1"/>
  <c r="G22" i="2" s="1"/>
  <c r="Z17" i="1"/>
  <c r="AD9" i="1" l="1"/>
  <c r="E12" i="3" s="1"/>
  <c r="AA31" i="1"/>
  <c r="AA22" i="1"/>
  <c r="U22" i="1" s="1"/>
  <c r="AJ22" i="1" s="1"/>
  <c r="V30" i="1"/>
  <c r="V12" i="1"/>
  <c r="AA34" i="1"/>
  <c r="AI2" i="1"/>
  <c r="AG2" i="1" s="1"/>
  <c r="AA19" i="1"/>
  <c r="V27" i="1"/>
  <c r="V35" i="1"/>
  <c r="C13" i="2" s="1"/>
  <c r="H13" i="2" s="1"/>
  <c r="J13" i="2" s="1"/>
  <c r="K13" i="2" s="1"/>
  <c r="M13" i="2" s="1"/>
  <c r="N13" i="2" s="1"/>
  <c r="P13" i="2" s="1"/>
  <c r="Q13" i="2" s="1"/>
  <c r="S13" i="2" s="1"/>
  <c r="T13" i="2" s="1"/>
  <c r="V13" i="2" s="1"/>
  <c r="W13" i="2" s="1"/>
  <c r="Y13" i="2" s="1"/>
  <c r="Z13" i="2" s="1"/>
  <c r="AB13" i="2" s="1"/>
  <c r="AC13" i="2" s="1"/>
  <c r="AE13" i="2" s="1"/>
  <c r="AF13" i="2" s="1"/>
  <c r="AH13" i="2" s="1"/>
  <c r="AI13" i="2" s="1"/>
  <c r="AK13" i="2" s="1"/>
  <c r="AL13" i="2" s="1"/>
  <c r="AN13" i="2" s="1"/>
  <c r="AO13" i="2" s="1"/>
  <c r="AQ13" i="2" s="1"/>
  <c r="V3" i="1"/>
  <c r="U44" i="1"/>
  <c r="AK44" i="1" s="1"/>
  <c r="AF40" i="1"/>
  <c r="G10" i="3" s="1"/>
  <c r="V18" i="1"/>
  <c r="C30" i="2" s="1"/>
  <c r="H30" i="2" s="1"/>
  <c r="J30" i="2" s="1"/>
  <c r="K30" i="2" s="1"/>
  <c r="M30" i="2" s="1"/>
  <c r="N30" i="2" s="1"/>
  <c r="P30" i="2" s="1"/>
  <c r="Q30" i="2" s="1"/>
  <c r="S30" i="2" s="1"/>
  <c r="T30" i="2" s="1"/>
  <c r="V30" i="2" s="1"/>
  <c r="W30" i="2" s="1"/>
  <c r="Y30" i="2" s="1"/>
  <c r="Z30" i="2" s="1"/>
  <c r="AB30" i="2" s="1"/>
  <c r="AC30" i="2" s="1"/>
  <c r="AE30" i="2" s="1"/>
  <c r="AF30" i="2" s="1"/>
  <c r="AH30" i="2" s="1"/>
  <c r="AI30" i="2" s="1"/>
  <c r="AK30" i="2" s="1"/>
  <c r="AL30" i="2" s="1"/>
  <c r="AN30" i="2" s="1"/>
  <c r="AO30" i="2" s="1"/>
  <c r="AQ30" i="2" s="1"/>
  <c r="U31" i="1"/>
  <c r="AJ31" i="1" s="1"/>
  <c r="V34" i="1"/>
  <c r="V41" i="1"/>
  <c r="V40" i="1"/>
  <c r="AA6" i="1"/>
  <c r="B17" i="3" s="1"/>
  <c r="H17" i="3" s="1"/>
  <c r="J17" i="3" s="1"/>
  <c r="K17" i="3" s="1"/>
  <c r="M17" i="3" s="1"/>
  <c r="N17" i="3" s="1"/>
  <c r="P17" i="3" s="1"/>
  <c r="Q17" i="3" s="1"/>
  <c r="S17" i="3" s="1"/>
  <c r="T17" i="3" s="1"/>
  <c r="V17" i="3" s="1"/>
  <c r="W17" i="3" s="1"/>
  <c r="Y17" i="3" s="1"/>
  <c r="Z17" i="3" s="1"/>
  <c r="AB17" i="3" s="1"/>
  <c r="AC17" i="3" s="1"/>
  <c r="AE17" i="3" s="1"/>
  <c r="AF17" i="3" s="1"/>
  <c r="AH17" i="3" s="1"/>
  <c r="AI17" i="3" s="1"/>
  <c r="AK17" i="3" s="1"/>
  <c r="AL17" i="3" s="1"/>
  <c r="AN17" i="3" s="1"/>
  <c r="AO17" i="3" s="1"/>
  <c r="AQ17" i="3" s="1"/>
  <c r="V28" i="1"/>
  <c r="V23" i="1"/>
  <c r="AE40" i="1"/>
  <c r="V17" i="1"/>
  <c r="AI3" i="1"/>
  <c r="AG3" i="1" s="1"/>
  <c r="AA36" i="1"/>
  <c r="B11" i="3" s="1"/>
  <c r="H11" i="3" s="1"/>
  <c r="J11" i="3" s="1"/>
  <c r="K11" i="3" s="1"/>
  <c r="M11" i="3" s="1"/>
  <c r="N11" i="3" s="1"/>
  <c r="P11" i="3" s="1"/>
  <c r="Q11" i="3" s="1"/>
  <c r="S11" i="3" s="1"/>
  <c r="T11" i="3" s="1"/>
  <c r="V11" i="3" s="1"/>
  <c r="W11" i="3" s="1"/>
  <c r="Y11" i="3" s="1"/>
  <c r="Z11" i="3" s="1"/>
  <c r="AB11" i="3" s="1"/>
  <c r="AC11" i="3" s="1"/>
  <c r="AE11" i="3" s="1"/>
  <c r="AF11" i="3" s="1"/>
  <c r="AH11" i="3" s="1"/>
  <c r="AI11" i="3" s="1"/>
  <c r="AK11" i="3" s="1"/>
  <c r="AL11" i="3" s="1"/>
  <c r="AN11" i="3" s="1"/>
  <c r="AO11" i="3" s="1"/>
  <c r="AQ11" i="3" s="1"/>
  <c r="AA4" i="1"/>
  <c r="B24" i="3" s="1"/>
  <c r="H24" i="3" s="1"/>
  <c r="J24" i="3" s="1"/>
  <c r="K24" i="3" s="1"/>
  <c r="M24" i="3" s="1"/>
  <c r="N24" i="3" s="1"/>
  <c r="P24" i="3" s="1"/>
  <c r="Q24" i="3" s="1"/>
  <c r="S24" i="3" s="1"/>
  <c r="T24" i="3" s="1"/>
  <c r="V24" i="3" s="1"/>
  <c r="W24" i="3" s="1"/>
  <c r="Y24" i="3" s="1"/>
  <c r="Z24" i="3" s="1"/>
  <c r="AB24" i="3" s="1"/>
  <c r="AC24" i="3" s="1"/>
  <c r="AE24" i="3" s="1"/>
  <c r="AF24" i="3" s="1"/>
  <c r="AH24" i="3" s="1"/>
  <c r="AI24" i="3" s="1"/>
  <c r="AK24" i="3" s="1"/>
  <c r="AL24" i="3" s="1"/>
  <c r="AN24" i="3" s="1"/>
  <c r="AO24" i="3" s="1"/>
  <c r="AQ24" i="3" s="1"/>
  <c r="AF10" i="1"/>
  <c r="AA8" i="1"/>
  <c r="AJ44" i="1"/>
  <c r="AA30" i="1"/>
  <c r="U19" i="1"/>
  <c r="AK19" i="1" s="1"/>
  <c r="AF42" i="1"/>
  <c r="G19" i="3" s="1"/>
  <c r="V9" i="1"/>
  <c r="C12" i="2" s="1"/>
  <c r="H12" i="2" s="1"/>
  <c r="J12" i="2" s="1"/>
  <c r="K12" i="2" s="1"/>
  <c r="M12" i="2" s="1"/>
  <c r="N12" i="2" s="1"/>
  <c r="P12" i="2" s="1"/>
  <c r="Q12" i="2" s="1"/>
  <c r="S12" i="2" s="1"/>
  <c r="T12" i="2" s="1"/>
  <c r="V12" i="2" s="1"/>
  <c r="W12" i="2" s="1"/>
  <c r="Y12" i="2" s="1"/>
  <c r="Z12" i="2" s="1"/>
  <c r="AB12" i="2" s="1"/>
  <c r="AC12" i="2" s="1"/>
  <c r="AE12" i="2" s="1"/>
  <c r="AF12" i="2" s="1"/>
  <c r="AH12" i="2" s="1"/>
  <c r="AI12" i="2" s="1"/>
  <c r="AK12" i="2" s="1"/>
  <c r="AL12" i="2" s="1"/>
  <c r="AN12" i="2" s="1"/>
  <c r="AO12" i="2" s="1"/>
  <c r="AQ12" i="2" s="1"/>
  <c r="D29" i="3"/>
  <c r="V4" i="1"/>
  <c r="AA33" i="1"/>
  <c r="AA23" i="1"/>
  <c r="AF41" i="1"/>
  <c r="G14" i="3" s="1"/>
  <c r="E39" i="2"/>
  <c r="V8" i="1"/>
  <c r="C8" i="2" s="1"/>
  <c r="H8" i="2" s="1"/>
  <c r="J8" i="2" s="1"/>
  <c r="K8" i="2" s="1"/>
  <c r="M8" i="2" s="1"/>
  <c r="N8" i="2" s="1"/>
  <c r="P8" i="2" s="1"/>
  <c r="Q8" i="2" s="1"/>
  <c r="S8" i="2" s="1"/>
  <c r="T8" i="2" s="1"/>
  <c r="V8" i="2" s="1"/>
  <c r="W8" i="2" s="1"/>
  <c r="Y8" i="2" s="1"/>
  <c r="Z8" i="2" s="1"/>
  <c r="AB8" i="2" s="1"/>
  <c r="AC8" i="2" s="1"/>
  <c r="AE8" i="2" s="1"/>
  <c r="AF8" i="2" s="1"/>
  <c r="AH8" i="2" s="1"/>
  <c r="AI8" i="2" s="1"/>
  <c r="AK8" i="2" s="1"/>
  <c r="AL8" i="2" s="1"/>
  <c r="AN8" i="2" s="1"/>
  <c r="AO8" i="2" s="1"/>
  <c r="AQ8" i="2" s="1"/>
  <c r="V36" i="1"/>
  <c r="C11" i="2" s="1"/>
  <c r="H11" i="2" s="1"/>
  <c r="J11" i="2" s="1"/>
  <c r="K11" i="2" s="1"/>
  <c r="M11" i="2" s="1"/>
  <c r="N11" i="2" s="1"/>
  <c r="P11" i="2" s="1"/>
  <c r="Q11" i="2" s="1"/>
  <c r="S11" i="2" s="1"/>
  <c r="T11" i="2" s="1"/>
  <c r="V11" i="2" s="1"/>
  <c r="W11" i="2" s="1"/>
  <c r="Y11" i="2" s="1"/>
  <c r="Z11" i="2" s="1"/>
  <c r="AB11" i="2" s="1"/>
  <c r="AC11" i="2" s="1"/>
  <c r="AE11" i="2" s="1"/>
  <c r="AF11" i="2" s="1"/>
  <c r="AH11" i="2" s="1"/>
  <c r="AI11" i="2" s="1"/>
  <c r="AK11" i="2" s="1"/>
  <c r="AL11" i="2" s="1"/>
  <c r="AN11" i="2" s="1"/>
  <c r="AO11" i="2" s="1"/>
  <c r="AQ11" i="2" s="1"/>
  <c r="E21" i="2"/>
  <c r="V13" i="1"/>
  <c r="C21" i="2" s="1"/>
  <c r="H21" i="2" s="1"/>
  <c r="J21" i="2" s="1"/>
  <c r="K21" i="2" s="1"/>
  <c r="M21" i="2" s="1"/>
  <c r="N21" i="2" s="1"/>
  <c r="P21" i="2" s="1"/>
  <c r="Q21" i="2" s="1"/>
  <c r="S21" i="2" s="1"/>
  <c r="T21" i="2" s="1"/>
  <c r="V21" i="2" s="1"/>
  <c r="W21" i="2" s="1"/>
  <c r="Y21" i="2" s="1"/>
  <c r="Z21" i="2" s="1"/>
  <c r="AB21" i="2" s="1"/>
  <c r="AC21" i="2" s="1"/>
  <c r="AE21" i="2" s="1"/>
  <c r="AF21" i="2" s="1"/>
  <c r="AH21" i="2" s="1"/>
  <c r="AI21" i="2" s="1"/>
  <c r="AK21" i="2" s="1"/>
  <c r="AL21" i="2" s="1"/>
  <c r="AN21" i="2" s="1"/>
  <c r="AO21" i="2" s="1"/>
  <c r="AQ21" i="2" s="1"/>
  <c r="E19" i="3"/>
  <c r="F34" i="2"/>
  <c r="AD25" i="1"/>
  <c r="E38" i="3" s="1"/>
  <c r="D28" i="3"/>
  <c r="D38" i="3"/>
  <c r="AA13" i="1"/>
  <c r="D39" i="3"/>
  <c r="V20" i="1"/>
  <c r="AE10" i="1"/>
  <c r="F15" i="3" s="1"/>
  <c r="D15" i="3"/>
  <c r="D30" i="3"/>
  <c r="AE18" i="1"/>
  <c r="F30" i="3" s="1"/>
  <c r="AK39" i="1"/>
  <c r="D33" i="3"/>
  <c r="G32" i="2"/>
  <c r="U5" i="1"/>
  <c r="AK5" i="1" s="1"/>
  <c r="AA12" i="1"/>
  <c r="B20" i="3" s="1"/>
  <c r="H20" i="3" s="1"/>
  <c r="J20" i="3" s="1"/>
  <c r="K20" i="3" s="1"/>
  <c r="M20" i="3" s="1"/>
  <c r="N20" i="3" s="1"/>
  <c r="P20" i="3" s="1"/>
  <c r="Q20" i="3" s="1"/>
  <c r="S20" i="3" s="1"/>
  <c r="T20" i="3" s="1"/>
  <c r="V20" i="3" s="1"/>
  <c r="W20" i="3" s="1"/>
  <c r="Y20" i="3" s="1"/>
  <c r="Z20" i="3" s="1"/>
  <c r="AB20" i="3" s="1"/>
  <c r="AC20" i="3" s="1"/>
  <c r="AE20" i="3" s="1"/>
  <c r="AF20" i="3" s="1"/>
  <c r="AH20" i="3" s="1"/>
  <c r="AI20" i="3" s="1"/>
  <c r="AK20" i="3" s="1"/>
  <c r="AL20" i="3" s="1"/>
  <c r="AN20" i="3" s="1"/>
  <c r="AO20" i="3" s="1"/>
  <c r="AQ20" i="3" s="1"/>
  <c r="F39" i="2"/>
  <c r="G37" i="2"/>
  <c r="V26" i="1"/>
  <c r="AA3" i="1"/>
  <c r="B16" i="3" s="1"/>
  <c r="H16" i="3" s="1"/>
  <c r="J16" i="3" s="1"/>
  <c r="K16" i="3" s="1"/>
  <c r="M16" i="3" s="1"/>
  <c r="N16" i="3" s="1"/>
  <c r="P16" i="3" s="1"/>
  <c r="Q16" i="3" s="1"/>
  <c r="S16" i="3" s="1"/>
  <c r="T16" i="3" s="1"/>
  <c r="V16" i="3" s="1"/>
  <c r="W16" i="3" s="1"/>
  <c r="Y16" i="3" s="1"/>
  <c r="Z16" i="3" s="1"/>
  <c r="AB16" i="3" s="1"/>
  <c r="AC16" i="3" s="1"/>
  <c r="AE16" i="3" s="1"/>
  <c r="AF16" i="3" s="1"/>
  <c r="AH16" i="3" s="1"/>
  <c r="AI16" i="3" s="1"/>
  <c r="AK16" i="3" s="1"/>
  <c r="AL16" i="3" s="1"/>
  <c r="AN16" i="3" s="1"/>
  <c r="AO16" i="3" s="1"/>
  <c r="AQ16" i="3" s="1"/>
  <c r="AD26" i="1"/>
  <c r="AE26" i="1"/>
  <c r="AF18" i="1"/>
  <c r="G30" i="3" s="1"/>
  <c r="V11" i="1"/>
  <c r="C18" i="2" s="1"/>
  <c r="H18" i="2" s="1"/>
  <c r="J18" i="2" s="1"/>
  <c r="K18" i="2" s="1"/>
  <c r="M18" i="2" s="1"/>
  <c r="N18" i="2" s="1"/>
  <c r="P18" i="2" s="1"/>
  <c r="Q18" i="2" s="1"/>
  <c r="S18" i="2" s="1"/>
  <c r="T18" i="2" s="1"/>
  <c r="V18" i="2" s="1"/>
  <c r="W18" i="2" s="1"/>
  <c r="Y18" i="2" s="1"/>
  <c r="Z18" i="2" s="1"/>
  <c r="AB18" i="2" s="1"/>
  <c r="AC18" i="2" s="1"/>
  <c r="AE18" i="2" s="1"/>
  <c r="AF18" i="2" s="1"/>
  <c r="AH18" i="2" s="1"/>
  <c r="AI18" i="2" s="1"/>
  <c r="AK18" i="2" s="1"/>
  <c r="AL18" i="2" s="1"/>
  <c r="AN18" i="2" s="1"/>
  <c r="AO18" i="2" s="1"/>
  <c r="AQ18" i="2" s="1"/>
  <c r="AD18" i="1"/>
  <c r="AE42" i="1"/>
  <c r="F19" i="3" s="1"/>
  <c r="D19" i="3"/>
  <c r="B21" i="3"/>
  <c r="H21" i="3" s="1"/>
  <c r="J21" i="3" s="1"/>
  <c r="K21" i="3" s="1"/>
  <c r="M21" i="3" s="1"/>
  <c r="N21" i="3" s="1"/>
  <c r="P21" i="3" s="1"/>
  <c r="Q21" i="3" s="1"/>
  <c r="S21" i="3" s="1"/>
  <c r="T21" i="3" s="1"/>
  <c r="V21" i="3" s="1"/>
  <c r="W21" i="3" s="1"/>
  <c r="Y21" i="3" s="1"/>
  <c r="Z21" i="3" s="1"/>
  <c r="AB21" i="3" s="1"/>
  <c r="AC21" i="3" s="1"/>
  <c r="AE21" i="3" s="1"/>
  <c r="AF21" i="3" s="1"/>
  <c r="AH21" i="3" s="1"/>
  <c r="AI21" i="3" s="1"/>
  <c r="AK21" i="3" s="1"/>
  <c r="AL21" i="3" s="1"/>
  <c r="AN21" i="3" s="1"/>
  <c r="AO21" i="3" s="1"/>
  <c r="AQ21" i="3" s="1"/>
  <c r="C17" i="2"/>
  <c r="H17" i="2" s="1"/>
  <c r="J17" i="2" s="1"/>
  <c r="K17" i="2" s="1"/>
  <c r="M17" i="2" s="1"/>
  <c r="N17" i="2" s="1"/>
  <c r="P17" i="2" s="1"/>
  <c r="Q17" i="2" s="1"/>
  <c r="S17" i="2" s="1"/>
  <c r="T17" i="2" s="1"/>
  <c r="V17" i="2" s="1"/>
  <c r="W17" i="2" s="1"/>
  <c r="Y17" i="2" s="1"/>
  <c r="Z17" i="2" s="1"/>
  <c r="AB17" i="2" s="1"/>
  <c r="AC17" i="2" s="1"/>
  <c r="AE17" i="2" s="1"/>
  <c r="AF17" i="2" s="1"/>
  <c r="AH17" i="2" s="1"/>
  <c r="AI17" i="2" s="1"/>
  <c r="AK17" i="2" s="1"/>
  <c r="AL17" i="2" s="1"/>
  <c r="AN17" i="2" s="1"/>
  <c r="AO17" i="2" s="1"/>
  <c r="AQ17" i="2" s="1"/>
  <c r="D36" i="3"/>
  <c r="D32" i="3"/>
  <c r="AA37" i="1"/>
  <c r="B22" i="3" s="1"/>
  <c r="H22" i="3" s="1"/>
  <c r="J22" i="3" s="1"/>
  <c r="K22" i="3" s="1"/>
  <c r="M22" i="3" s="1"/>
  <c r="N22" i="3" s="1"/>
  <c r="P22" i="3" s="1"/>
  <c r="Q22" i="3" s="1"/>
  <c r="S22" i="3" s="1"/>
  <c r="T22" i="3" s="1"/>
  <c r="V22" i="3" s="1"/>
  <c r="W22" i="3" s="1"/>
  <c r="Y22" i="3" s="1"/>
  <c r="Z22" i="3" s="1"/>
  <c r="AB22" i="3" s="1"/>
  <c r="AC22" i="3" s="1"/>
  <c r="AE22" i="3" s="1"/>
  <c r="AF22" i="3" s="1"/>
  <c r="AH22" i="3" s="1"/>
  <c r="AI22" i="3" s="1"/>
  <c r="AK22" i="3" s="1"/>
  <c r="AL22" i="3" s="1"/>
  <c r="AN22" i="3" s="1"/>
  <c r="AO22" i="3" s="1"/>
  <c r="AQ22" i="3" s="1"/>
  <c r="AD32" i="1"/>
  <c r="AA14" i="1"/>
  <c r="B25" i="3" s="1"/>
  <c r="H25" i="3" s="1"/>
  <c r="J25" i="3" s="1"/>
  <c r="K25" i="3" s="1"/>
  <c r="M25" i="3" s="1"/>
  <c r="N25" i="3" s="1"/>
  <c r="P25" i="3" s="1"/>
  <c r="Q25" i="3" s="1"/>
  <c r="S25" i="3" s="1"/>
  <c r="T25" i="3" s="1"/>
  <c r="V25" i="3" s="1"/>
  <c r="W25" i="3" s="1"/>
  <c r="Y25" i="3" s="1"/>
  <c r="Z25" i="3" s="1"/>
  <c r="AB25" i="3" s="1"/>
  <c r="AC25" i="3" s="1"/>
  <c r="AE25" i="3" s="1"/>
  <c r="AF25" i="3" s="1"/>
  <c r="AH25" i="3" s="1"/>
  <c r="AI25" i="3" s="1"/>
  <c r="AK25" i="3" s="1"/>
  <c r="AL25" i="3" s="1"/>
  <c r="AN25" i="3" s="1"/>
  <c r="AO25" i="3" s="1"/>
  <c r="AQ25" i="3" s="1"/>
  <c r="E25" i="3"/>
  <c r="E28" i="3"/>
  <c r="E29" i="3"/>
  <c r="AE32" i="1"/>
  <c r="F46" i="3" s="1"/>
  <c r="AF32" i="1"/>
  <c r="G44" i="3" s="1"/>
  <c r="D34" i="3"/>
  <c r="D42" i="3"/>
  <c r="E42" i="2"/>
  <c r="D31" i="3"/>
  <c r="G27" i="3"/>
  <c r="AA15" i="1"/>
  <c r="B27" i="3" s="1"/>
  <c r="H27" i="3" s="1"/>
  <c r="J27" i="3" s="1"/>
  <c r="K27" i="3" s="1"/>
  <c r="M27" i="3" s="1"/>
  <c r="N27" i="3" s="1"/>
  <c r="P27" i="3" s="1"/>
  <c r="Q27" i="3" s="1"/>
  <c r="S27" i="3" s="1"/>
  <c r="T27" i="3" s="1"/>
  <c r="V27" i="3" s="1"/>
  <c r="W27" i="3" s="1"/>
  <c r="Y27" i="3" s="1"/>
  <c r="Z27" i="3" s="1"/>
  <c r="AB27" i="3" s="1"/>
  <c r="AC27" i="3" s="1"/>
  <c r="AE27" i="3" s="1"/>
  <c r="AF27" i="3" s="1"/>
  <c r="AH27" i="3" s="1"/>
  <c r="AI27" i="3" s="1"/>
  <c r="AK27" i="3" s="1"/>
  <c r="AL27" i="3" s="1"/>
  <c r="AN27" i="3" s="1"/>
  <c r="AO27" i="3" s="1"/>
  <c r="AQ27" i="3" s="1"/>
  <c r="V2" i="1"/>
  <c r="G9" i="2"/>
  <c r="D45" i="3"/>
  <c r="AA16" i="1"/>
  <c r="E45" i="2"/>
  <c r="D41" i="3"/>
  <c r="G38" i="2"/>
  <c r="D37" i="3"/>
  <c r="AE41" i="1"/>
  <c r="F14" i="3" s="1"/>
  <c r="D14" i="3"/>
  <c r="AE9" i="1"/>
  <c r="D12" i="3"/>
  <c r="AA29" i="1"/>
  <c r="U29" i="1" s="1"/>
  <c r="AK29" i="1" s="1"/>
  <c r="AF25" i="1"/>
  <c r="G36" i="3" s="1"/>
  <c r="C27" i="2"/>
  <c r="H27" i="2" s="1"/>
  <c r="J27" i="2" s="1"/>
  <c r="K27" i="2" s="1"/>
  <c r="M27" i="2" s="1"/>
  <c r="N27" i="2" s="1"/>
  <c r="P27" i="2" s="1"/>
  <c r="Q27" i="2" s="1"/>
  <c r="S27" i="2" s="1"/>
  <c r="T27" i="2" s="1"/>
  <c r="V27" i="2" s="1"/>
  <c r="W27" i="2" s="1"/>
  <c r="Y27" i="2" s="1"/>
  <c r="Z27" i="2" s="1"/>
  <c r="AB27" i="2" s="1"/>
  <c r="AC27" i="2" s="1"/>
  <c r="AE27" i="2" s="1"/>
  <c r="AF27" i="2" s="1"/>
  <c r="AH27" i="2" s="1"/>
  <c r="AI27" i="2" s="1"/>
  <c r="AK27" i="2" s="1"/>
  <c r="AL27" i="2" s="1"/>
  <c r="AN27" i="2" s="1"/>
  <c r="AO27" i="2" s="1"/>
  <c r="AQ27" i="2" s="1"/>
  <c r="E32" i="2"/>
  <c r="E33" i="2"/>
  <c r="E34" i="2"/>
  <c r="E35" i="2"/>
  <c r="E36" i="2"/>
  <c r="E31" i="2"/>
  <c r="E37" i="2"/>
  <c r="E38" i="2"/>
  <c r="AI20" i="1"/>
  <c r="AG20" i="1" s="1"/>
  <c r="G45" i="3"/>
  <c r="D35" i="3"/>
  <c r="V32" i="1"/>
  <c r="F42" i="3"/>
  <c r="F43" i="3"/>
  <c r="D40" i="3"/>
  <c r="AE17" i="1"/>
  <c r="F28" i="3" s="1"/>
  <c r="AF17" i="1"/>
  <c r="G28" i="3" s="1"/>
  <c r="AA7" i="1"/>
  <c r="B7" i="3" s="1"/>
  <c r="H7" i="3" s="1"/>
  <c r="J7" i="3" s="1"/>
  <c r="K7" i="3" s="1"/>
  <c r="M7" i="3" s="1"/>
  <c r="N7" i="3" s="1"/>
  <c r="P7" i="3" s="1"/>
  <c r="AA27" i="1"/>
  <c r="E36" i="3"/>
  <c r="AA21" i="1"/>
  <c r="AA24" i="1"/>
  <c r="U24" i="1" s="1"/>
  <c r="G31" i="2"/>
  <c r="E24" i="2"/>
  <c r="AI4" i="1"/>
  <c r="AG4" i="1" s="1"/>
  <c r="AI38" i="1"/>
  <c r="AG38" i="1" s="1"/>
  <c r="V38" i="1"/>
  <c r="E26" i="2"/>
  <c r="U28" i="1"/>
  <c r="AK28" i="1" s="1"/>
  <c r="F36" i="3"/>
  <c r="F32" i="3"/>
  <c r="F37" i="3"/>
  <c r="F38" i="3"/>
  <c r="F31" i="3"/>
  <c r="F33" i="3"/>
  <c r="F34" i="3"/>
  <c r="F35" i="3"/>
  <c r="E23" i="2"/>
  <c r="AI43" i="1"/>
  <c r="AG43" i="1" s="1"/>
  <c r="C24" i="2"/>
  <c r="H24" i="2" s="1"/>
  <c r="J24" i="2" s="1"/>
  <c r="K24" i="2" s="1"/>
  <c r="M24" i="2" s="1"/>
  <c r="N24" i="2" s="1"/>
  <c r="P24" i="2" s="1"/>
  <c r="Q24" i="2" s="1"/>
  <c r="S24" i="2" s="1"/>
  <c r="T24" i="2" s="1"/>
  <c r="V24" i="2" s="1"/>
  <c r="W24" i="2" s="1"/>
  <c r="Y24" i="2" s="1"/>
  <c r="Z24" i="2" s="1"/>
  <c r="AB24" i="2" s="1"/>
  <c r="AC24" i="2" s="1"/>
  <c r="AE24" i="2" s="1"/>
  <c r="AF24" i="2" s="1"/>
  <c r="AH24" i="2" s="1"/>
  <c r="AI24" i="2" s="1"/>
  <c r="AK24" i="2" s="1"/>
  <c r="AL24" i="2" s="1"/>
  <c r="AN24" i="2" s="1"/>
  <c r="AO24" i="2" s="1"/>
  <c r="AQ24" i="2" s="1"/>
  <c r="E40" i="2"/>
  <c r="E41" i="2"/>
  <c r="V33" i="1"/>
  <c r="E43" i="2"/>
  <c r="E44" i="2"/>
  <c r="E46" i="2"/>
  <c r="AI33" i="1"/>
  <c r="AG33" i="1" s="1"/>
  <c r="G28" i="2"/>
  <c r="G29" i="2"/>
  <c r="C14" i="2"/>
  <c r="H14" i="2" s="1"/>
  <c r="J14" i="2" s="1"/>
  <c r="K14" i="2" s="1"/>
  <c r="M14" i="2" s="1"/>
  <c r="N14" i="2" s="1"/>
  <c r="P14" i="2" s="1"/>
  <c r="Q14" i="2" s="1"/>
  <c r="S14" i="2" s="1"/>
  <c r="T14" i="2" s="1"/>
  <c r="V14" i="2" s="1"/>
  <c r="W14" i="2" s="1"/>
  <c r="Y14" i="2" s="1"/>
  <c r="Z14" i="2" s="1"/>
  <c r="AB14" i="2" s="1"/>
  <c r="AC14" i="2" s="1"/>
  <c r="AE14" i="2" s="1"/>
  <c r="AF14" i="2" s="1"/>
  <c r="AH14" i="2" s="1"/>
  <c r="AI14" i="2" s="1"/>
  <c r="AK14" i="2" s="1"/>
  <c r="AL14" i="2" s="1"/>
  <c r="AN14" i="2" s="1"/>
  <c r="AO14" i="2" s="1"/>
  <c r="AQ14" i="2" s="1"/>
  <c r="AA35" i="1"/>
  <c r="AI11" i="1"/>
  <c r="AG11" i="1" s="1"/>
  <c r="E18" i="2"/>
  <c r="G33" i="2"/>
  <c r="C10" i="2"/>
  <c r="H10" i="2" s="1"/>
  <c r="J10" i="2" s="1"/>
  <c r="K10" i="2" s="1"/>
  <c r="M10" i="2" s="1"/>
  <c r="N10" i="2" s="1"/>
  <c r="P10" i="2" s="1"/>
  <c r="Q10" i="2" s="1"/>
  <c r="S10" i="2" s="1"/>
  <c r="T10" i="2" s="1"/>
  <c r="V10" i="2" s="1"/>
  <c r="W10" i="2" s="1"/>
  <c r="Y10" i="2" s="1"/>
  <c r="Z10" i="2" s="1"/>
  <c r="AB10" i="2" s="1"/>
  <c r="AC10" i="2" s="1"/>
  <c r="AE10" i="2" s="1"/>
  <c r="AF10" i="2" s="1"/>
  <c r="AH10" i="2" s="1"/>
  <c r="AI10" i="2" s="1"/>
  <c r="AK10" i="2" s="1"/>
  <c r="AL10" i="2" s="1"/>
  <c r="AN10" i="2" s="1"/>
  <c r="AO10" i="2" s="1"/>
  <c r="AQ10" i="2" s="1"/>
  <c r="AI42" i="1"/>
  <c r="AG42" i="1" s="1"/>
  <c r="V42" i="1"/>
  <c r="E19" i="2"/>
  <c r="F42" i="2"/>
  <c r="F41" i="2"/>
  <c r="F40" i="2"/>
  <c r="F46" i="2"/>
  <c r="F45" i="2"/>
  <c r="F29" i="2"/>
  <c r="F28" i="2"/>
  <c r="G33" i="3"/>
  <c r="G34" i="2"/>
  <c r="E22" i="2"/>
  <c r="V37" i="1"/>
  <c r="AI37" i="1"/>
  <c r="AG37" i="1" s="1"/>
  <c r="AK31" i="1"/>
  <c r="C16" i="2"/>
  <c r="H16" i="2" s="1"/>
  <c r="J16" i="2" s="1"/>
  <c r="K16" i="2" s="1"/>
  <c r="M16" i="2" s="1"/>
  <c r="N16" i="2" s="1"/>
  <c r="P16" i="2" s="1"/>
  <c r="Q16" i="2" s="1"/>
  <c r="S16" i="2" s="1"/>
  <c r="T16" i="2" s="1"/>
  <c r="V16" i="2" s="1"/>
  <c r="W16" i="2" s="1"/>
  <c r="Y16" i="2" s="1"/>
  <c r="Z16" i="2" s="1"/>
  <c r="AB16" i="2" s="1"/>
  <c r="AC16" i="2" s="1"/>
  <c r="AE16" i="2" s="1"/>
  <c r="AF16" i="2" s="1"/>
  <c r="AH16" i="2" s="1"/>
  <c r="AI16" i="2" s="1"/>
  <c r="AK16" i="2" s="1"/>
  <c r="AL16" i="2" s="1"/>
  <c r="AN16" i="2" s="1"/>
  <c r="AO16" i="2" s="1"/>
  <c r="AQ16" i="2" s="1"/>
  <c r="V16" i="1"/>
  <c r="AI16" i="1"/>
  <c r="AG16" i="1" s="1"/>
  <c r="E28" i="2"/>
  <c r="E29" i="2"/>
  <c r="F10" i="3"/>
  <c r="AA40" i="1"/>
  <c r="B10" i="3" s="1"/>
  <c r="H10" i="3" s="1"/>
  <c r="J10" i="3" s="1"/>
  <c r="K10" i="3" s="1"/>
  <c r="M10" i="3" s="1"/>
  <c r="N10" i="3" s="1"/>
  <c r="P10" i="3" s="1"/>
  <c r="Q10" i="3" s="1"/>
  <c r="S10" i="3" s="1"/>
  <c r="T10" i="3" s="1"/>
  <c r="V10" i="3" s="1"/>
  <c r="W10" i="3" s="1"/>
  <c r="Y10" i="3" s="1"/>
  <c r="Z10" i="3" s="1"/>
  <c r="AB10" i="3" s="1"/>
  <c r="AC10" i="3" s="1"/>
  <c r="AE10" i="3" s="1"/>
  <c r="AF10" i="3" s="1"/>
  <c r="AH10" i="3" s="1"/>
  <c r="AI10" i="3" s="1"/>
  <c r="AK10" i="3" s="1"/>
  <c r="AL10" i="3" s="1"/>
  <c r="AN10" i="3" s="1"/>
  <c r="AO10" i="3" s="1"/>
  <c r="AQ10" i="3" s="1"/>
  <c r="E7" i="2"/>
  <c r="AI7" i="1"/>
  <c r="AG7" i="1" s="1"/>
  <c r="V7" i="1"/>
  <c r="U34" i="1"/>
  <c r="V43" i="1"/>
  <c r="G35" i="2"/>
  <c r="C20" i="2"/>
  <c r="H20" i="2" s="1"/>
  <c r="J20" i="2" s="1"/>
  <c r="K20" i="2" s="1"/>
  <c r="M20" i="2" s="1"/>
  <c r="N20" i="2" s="1"/>
  <c r="P20" i="2" s="1"/>
  <c r="Q20" i="2" s="1"/>
  <c r="S20" i="2" s="1"/>
  <c r="T20" i="2" s="1"/>
  <c r="V20" i="2" s="1"/>
  <c r="W20" i="2" s="1"/>
  <c r="Y20" i="2" s="1"/>
  <c r="Z20" i="2" s="1"/>
  <c r="AB20" i="2" s="1"/>
  <c r="AC20" i="2" s="1"/>
  <c r="AE20" i="2" s="1"/>
  <c r="AF20" i="2" s="1"/>
  <c r="AH20" i="2" s="1"/>
  <c r="AI20" i="2" s="1"/>
  <c r="AK20" i="2" s="1"/>
  <c r="AL20" i="2" s="1"/>
  <c r="AN20" i="2" s="1"/>
  <c r="AO20" i="2" s="1"/>
  <c r="AQ20" i="2" s="1"/>
  <c r="F33" i="2"/>
  <c r="F37" i="2"/>
  <c r="F31" i="2"/>
  <c r="F38" i="2"/>
  <c r="F32" i="2"/>
  <c r="V25" i="1"/>
  <c r="F36" i="2"/>
  <c r="F25" i="2"/>
  <c r="V14" i="1"/>
  <c r="F44" i="2"/>
  <c r="B8" i="3"/>
  <c r="H8" i="3" s="1"/>
  <c r="AG29" i="1"/>
  <c r="U12" i="1" l="1"/>
  <c r="AK12" i="1" s="1"/>
  <c r="U30" i="1"/>
  <c r="AJ5" i="1"/>
  <c r="AA10" i="1"/>
  <c r="U10" i="1" s="1"/>
  <c r="AK10" i="1" s="1"/>
  <c r="U23" i="1"/>
  <c r="AK23" i="1" s="1"/>
  <c r="AK22" i="1"/>
  <c r="U3" i="1"/>
  <c r="AK3" i="1" s="1"/>
  <c r="U6" i="1"/>
  <c r="AK6" i="1" s="1"/>
  <c r="B15" i="3"/>
  <c r="H15" i="3" s="1"/>
  <c r="J15" i="3" s="1"/>
  <c r="K15" i="3" s="1"/>
  <c r="M15" i="3" s="1"/>
  <c r="N15" i="3" s="1"/>
  <c r="P15" i="3" s="1"/>
  <c r="Q15" i="3" s="1"/>
  <c r="S15" i="3" s="1"/>
  <c r="T15" i="3" s="1"/>
  <c r="V15" i="3" s="1"/>
  <c r="W15" i="3" s="1"/>
  <c r="Y15" i="3" s="1"/>
  <c r="Z15" i="3" s="1"/>
  <c r="AB15" i="3" s="1"/>
  <c r="AC15" i="3" s="1"/>
  <c r="AE15" i="3" s="1"/>
  <c r="AF15" i="3" s="1"/>
  <c r="AH15" i="3" s="1"/>
  <c r="AI15" i="3" s="1"/>
  <c r="AK15" i="3" s="1"/>
  <c r="AL15" i="3" s="1"/>
  <c r="AN15" i="3" s="1"/>
  <c r="AO15" i="3" s="1"/>
  <c r="AQ15" i="3" s="1"/>
  <c r="U36" i="1"/>
  <c r="U8" i="1"/>
  <c r="AK8" i="1" s="1"/>
  <c r="AJ19" i="1"/>
  <c r="E33" i="3"/>
  <c r="G34" i="3"/>
  <c r="E34" i="3"/>
  <c r="U33" i="1"/>
  <c r="AK33" i="1" s="1"/>
  <c r="E35" i="3"/>
  <c r="AA32" i="1"/>
  <c r="B40" i="3" s="1"/>
  <c r="H40" i="3" s="1"/>
  <c r="J40" i="3" s="1"/>
  <c r="K40" i="3" s="1"/>
  <c r="M40" i="3" s="1"/>
  <c r="N40" i="3" s="1"/>
  <c r="P40" i="3" s="1"/>
  <c r="Q40" i="3" s="1"/>
  <c r="S40" i="3" s="1"/>
  <c r="T40" i="3" s="1"/>
  <c r="V40" i="3" s="1"/>
  <c r="W40" i="3" s="1"/>
  <c r="Y40" i="3" s="1"/>
  <c r="Z40" i="3" s="1"/>
  <c r="AB40" i="3" s="1"/>
  <c r="AC40" i="3" s="1"/>
  <c r="AE40" i="3" s="1"/>
  <c r="AF40" i="3" s="1"/>
  <c r="AH40" i="3" s="1"/>
  <c r="AI40" i="3" s="1"/>
  <c r="AK40" i="3" s="1"/>
  <c r="AL40" i="3" s="1"/>
  <c r="AN40" i="3" s="1"/>
  <c r="AO40" i="3" s="1"/>
  <c r="AQ40" i="3" s="1"/>
  <c r="E37" i="3"/>
  <c r="E32" i="3"/>
  <c r="U13" i="1"/>
  <c r="AK13" i="1" s="1"/>
  <c r="E31" i="3"/>
  <c r="C40" i="2"/>
  <c r="H40" i="2" s="1"/>
  <c r="J40" i="2" s="1"/>
  <c r="K40" i="2" s="1"/>
  <c r="M40" i="2" s="1"/>
  <c r="N40" i="2" s="1"/>
  <c r="P40" i="2" s="1"/>
  <c r="Q40" i="2" s="1"/>
  <c r="S40" i="2" s="1"/>
  <c r="T40" i="2" s="1"/>
  <c r="V40" i="2" s="1"/>
  <c r="W40" i="2" s="1"/>
  <c r="Y40" i="2" s="1"/>
  <c r="Z40" i="2" s="1"/>
  <c r="AB40" i="2" s="1"/>
  <c r="AC40" i="2" s="1"/>
  <c r="AE40" i="2" s="1"/>
  <c r="AF40" i="2" s="1"/>
  <c r="AH40" i="2" s="1"/>
  <c r="AI40" i="2" s="1"/>
  <c r="AK40" i="2" s="1"/>
  <c r="AL40" i="2" s="1"/>
  <c r="AN40" i="2" s="1"/>
  <c r="AO40" i="2" s="1"/>
  <c r="AQ40" i="2" s="1"/>
  <c r="F39" i="3"/>
  <c r="G46" i="3"/>
  <c r="G40" i="3"/>
  <c r="F44" i="3"/>
  <c r="AA18" i="1"/>
  <c r="E30" i="3"/>
  <c r="E45" i="3"/>
  <c r="F29" i="3"/>
  <c r="E40" i="3"/>
  <c r="G31" i="3"/>
  <c r="F41" i="3"/>
  <c r="E39" i="3"/>
  <c r="E43" i="3"/>
  <c r="G42" i="3"/>
  <c r="B41" i="3"/>
  <c r="H41" i="3" s="1"/>
  <c r="J41" i="3" s="1"/>
  <c r="K41" i="3" s="1"/>
  <c r="M41" i="3" s="1"/>
  <c r="N41" i="3" s="1"/>
  <c r="P41" i="3" s="1"/>
  <c r="Q41" i="3" s="1"/>
  <c r="S41" i="3" s="1"/>
  <c r="T41" i="3" s="1"/>
  <c r="V41" i="3" s="1"/>
  <c r="W41" i="3" s="1"/>
  <c r="Y41" i="3" s="1"/>
  <c r="Z41" i="3" s="1"/>
  <c r="AB41" i="3" s="1"/>
  <c r="AC41" i="3" s="1"/>
  <c r="AE41" i="3" s="1"/>
  <c r="AF41" i="3" s="1"/>
  <c r="AH41" i="3" s="1"/>
  <c r="AI41" i="3" s="1"/>
  <c r="AK41" i="3" s="1"/>
  <c r="AL41" i="3" s="1"/>
  <c r="AN41" i="3" s="1"/>
  <c r="AO41" i="3" s="1"/>
  <c r="AQ41" i="3" s="1"/>
  <c r="U4" i="1"/>
  <c r="AK4" i="1" s="1"/>
  <c r="B44" i="3"/>
  <c r="H44" i="3" s="1"/>
  <c r="J44" i="3" s="1"/>
  <c r="K44" i="3" s="1"/>
  <c r="M44" i="3" s="1"/>
  <c r="N44" i="3" s="1"/>
  <c r="P44" i="3" s="1"/>
  <c r="Q44" i="3" s="1"/>
  <c r="S44" i="3" s="1"/>
  <c r="T44" i="3" s="1"/>
  <c r="V44" i="3" s="1"/>
  <c r="W44" i="3" s="1"/>
  <c r="Y44" i="3" s="1"/>
  <c r="Z44" i="3" s="1"/>
  <c r="AB44" i="3" s="1"/>
  <c r="AC44" i="3" s="1"/>
  <c r="AE44" i="3" s="1"/>
  <c r="AF44" i="3" s="1"/>
  <c r="AH44" i="3" s="1"/>
  <c r="AI44" i="3" s="1"/>
  <c r="AK44" i="3" s="1"/>
  <c r="AL44" i="3" s="1"/>
  <c r="AN44" i="3" s="1"/>
  <c r="AO44" i="3" s="1"/>
  <c r="AQ44" i="3" s="1"/>
  <c r="F40" i="3"/>
  <c r="G39" i="3"/>
  <c r="U15" i="1"/>
  <c r="AJ15" i="1" s="1"/>
  <c r="E42" i="3"/>
  <c r="F45" i="3"/>
  <c r="G43" i="3"/>
  <c r="AA26" i="1"/>
  <c r="U26" i="1" s="1"/>
  <c r="AA42" i="1"/>
  <c r="B19" i="3" s="1"/>
  <c r="H19" i="3" s="1"/>
  <c r="J19" i="3" s="1"/>
  <c r="K19" i="3" s="1"/>
  <c r="M19" i="3" s="1"/>
  <c r="N19" i="3" s="1"/>
  <c r="P19" i="3" s="1"/>
  <c r="Q19" i="3" s="1"/>
  <c r="S19" i="3" s="1"/>
  <c r="T19" i="3" s="1"/>
  <c r="V19" i="3" s="1"/>
  <c r="W19" i="3" s="1"/>
  <c r="Y19" i="3" s="1"/>
  <c r="Z19" i="3" s="1"/>
  <c r="AB19" i="3" s="1"/>
  <c r="AC19" i="3" s="1"/>
  <c r="AE19" i="3" s="1"/>
  <c r="AF19" i="3" s="1"/>
  <c r="AH19" i="3" s="1"/>
  <c r="AI19" i="3" s="1"/>
  <c r="AK19" i="3" s="1"/>
  <c r="AL19" i="3" s="1"/>
  <c r="AN19" i="3" s="1"/>
  <c r="AO19" i="3" s="1"/>
  <c r="AQ19" i="3" s="1"/>
  <c r="U11" i="1"/>
  <c r="AJ11" i="1" s="1"/>
  <c r="G41" i="3"/>
  <c r="E41" i="3"/>
  <c r="C35" i="2"/>
  <c r="H35" i="2" s="1"/>
  <c r="J35" i="2" s="1"/>
  <c r="K35" i="2" s="1"/>
  <c r="M35" i="2" s="1"/>
  <c r="N35" i="2" s="1"/>
  <c r="P35" i="2" s="1"/>
  <c r="Q35" i="2" s="1"/>
  <c r="S35" i="2" s="1"/>
  <c r="T35" i="2" s="1"/>
  <c r="V35" i="2" s="1"/>
  <c r="W35" i="2" s="1"/>
  <c r="Y35" i="2" s="1"/>
  <c r="Z35" i="2" s="1"/>
  <c r="AB35" i="2" s="1"/>
  <c r="AC35" i="2" s="1"/>
  <c r="AE35" i="2" s="1"/>
  <c r="AF35" i="2" s="1"/>
  <c r="AH35" i="2" s="1"/>
  <c r="AI35" i="2" s="1"/>
  <c r="AK35" i="2" s="1"/>
  <c r="AL35" i="2" s="1"/>
  <c r="AN35" i="2" s="1"/>
  <c r="AO35" i="2" s="1"/>
  <c r="AQ35" i="2" s="1"/>
  <c r="AA41" i="1"/>
  <c r="B45" i="3"/>
  <c r="H45" i="3" s="1"/>
  <c r="J45" i="3" s="1"/>
  <c r="K45" i="3" s="1"/>
  <c r="M45" i="3" s="1"/>
  <c r="N45" i="3" s="1"/>
  <c r="P45" i="3" s="1"/>
  <c r="Q45" i="3" s="1"/>
  <c r="S45" i="3" s="1"/>
  <c r="T45" i="3" s="1"/>
  <c r="V45" i="3" s="1"/>
  <c r="W45" i="3" s="1"/>
  <c r="Y45" i="3" s="1"/>
  <c r="Z45" i="3" s="1"/>
  <c r="AB45" i="3" s="1"/>
  <c r="AC45" i="3" s="1"/>
  <c r="AE45" i="3" s="1"/>
  <c r="AF45" i="3" s="1"/>
  <c r="AH45" i="3" s="1"/>
  <c r="AI45" i="3" s="1"/>
  <c r="AK45" i="3" s="1"/>
  <c r="AL45" i="3" s="1"/>
  <c r="AN45" i="3" s="1"/>
  <c r="AO45" i="3" s="1"/>
  <c r="AQ45" i="3" s="1"/>
  <c r="C36" i="2"/>
  <c r="H36" i="2" s="1"/>
  <c r="J36" i="2" s="1"/>
  <c r="K36" i="2" s="1"/>
  <c r="M36" i="2" s="1"/>
  <c r="N36" i="2" s="1"/>
  <c r="P36" i="2" s="1"/>
  <c r="Q36" i="2" s="1"/>
  <c r="S36" i="2" s="1"/>
  <c r="T36" i="2" s="1"/>
  <c r="V36" i="2" s="1"/>
  <c r="W36" i="2" s="1"/>
  <c r="Y36" i="2" s="1"/>
  <c r="Z36" i="2" s="1"/>
  <c r="AB36" i="2" s="1"/>
  <c r="AC36" i="2" s="1"/>
  <c r="AE36" i="2" s="1"/>
  <c r="AF36" i="2" s="1"/>
  <c r="AH36" i="2" s="1"/>
  <c r="AI36" i="2" s="1"/>
  <c r="AK36" i="2" s="1"/>
  <c r="AL36" i="2" s="1"/>
  <c r="AN36" i="2" s="1"/>
  <c r="AO36" i="2" s="1"/>
  <c r="AQ36" i="2" s="1"/>
  <c r="C44" i="2"/>
  <c r="H44" i="2" s="1"/>
  <c r="J44" i="2" s="1"/>
  <c r="K44" i="2" s="1"/>
  <c r="M44" i="2" s="1"/>
  <c r="N44" i="2" s="1"/>
  <c r="P44" i="2" s="1"/>
  <c r="Q44" i="2" s="1"/>
  <c r="S44" i="2" s="1"/>
  <c r="T44" i="2" s="1"/>
  <c r="V44" i="2" s="1"/>
  <c r="W44" i="2" s="1"/>
  <c r="Y44" i="2" s="1"/>
  <c r="Z44" i="2" s="1"/>
  <c r="AB44" i="2" s="1"/>
  <c r="AC44" i="2" s="1"/>
  <c r="AE44" i="2" s="1"/>
  <c r="AF44" i="2" s="1"/>
  <c r="AH44" i="2" s="1"/>
  <c r="AI44" i="2" s="1"/>
  <c r="AK44" i="2" s="1"/>
  <c r="AL44" i="2" s="1"/>
  <c r="AN44" i="2" s="1"/>
  <c r="AO44" i="2" s="1"/>
  <c r="AQ44" i="2" s="1"/>
  <c r="AA25" i="1"/>
  <c r="U25" i="1" s="1"/>
  <c r="G35" i="3"/>
  <c r="AA17" i="1"/>
  <c r="B28" i="3" s="1"/>
  <c r="H28" i="3" s="1"/>
  <c r="J28" i="3" s="1"/>
  <c r="K28" i="3" s="1"/>
  <c r="M28" i="3" s="1"/>
  <c r="N28" i="3" s="1"/>
  <c r="P28" i="3" s="1"/>
  <c r="Q28" i="3" s="1"/>
  <c r="S28" i="3" s="1"/>
  <c r="T28" i="3" s="1"/>
  <c r="V28" i="3" s="1"/>
  <c r="W28" i="3" s="1"/>
  <c r="Y28" i="3" s="1"/>
  <c r="Z28" i="3" s="1"/>
  <c r="AB28" i="3" s="1"/>
  <c r="AC28" i="3" s="1"/>
  <c r="AE28" i="3" s="1"/>
  <c r="AF28" i="3" s="1"/>
  <c r="AH28" i="3" s="1"/>
  <c r="AI28" i="3" s="1"/>
  <c r="AK28" i="3" s="1"/>
  <c r="AL28" i="3" s="1"/>
  <c r="AN28" i="3" s="1"/>
  <c r="AO28" i="3" s="1"/>
  <c r="AQ28" i="3" s="1"/>
  <c r="C31" i="2"/>
  <c r="H31" i="2" s="1"/>
  <c r="J31" i="2" s="1"/>
  <c r="K31" i="2" s="1"/>
  <c r="M31" i="2" s="1"/>
  <c r="N31" i="2" s="1"/>
  <c r="P31" i="2" s="1"/>
  <c r="Q31" i="2" s="1"/>
  <c r="S31" i="2" s="1"/>
  <c r="T31" i="2" s="1"/>
  <c r="V31" i="2" s="1"/>
  <c r="W31" i="2" s="1"/>
  <c r="Y31" i="2" s="1"/>
  <c r="Z31" i="2" s="1"/>
  <c r="AB31" i="2" s="1"/>
  <c r="AC31" i="2" s="1"/>
  <c r="AE31" i="2" s="1"/>
  <c r="AF31" i="2" s="1"/>
  <c r="AH31" i="2" s="1"/>
  <c r="AI31" i="2" s="1"/>
  <c r="AK31" i="2" s="1"/>
  <c r="AL31" i="2" s="1"/>
  <c r="AN31" i="2" s="1"/>
  <c r="AO31" i="2" s="1"/>
  <c r="AQ31" i="2" s="1"/>
  <c r="C9" i="2"/>
  <c r="H9" i="2" s="1"/>
  <c r="J9" i="2" s="1"/>
  <c r="K9" i="2" s="1"/>
  <c r="M9" i="2" s="1"/>
  <c r="N9" i="2" s="1"/>
  <c r="P9" i="2" s="1"/>
  <c r="Q9" i="2" s="1"/>
  <c r="S9" i="2" s="1"/>
  <c r="T9" i="2" s="1"/>
  <c r="V9" i="2" s="1"/>
  <c r="W9" i="2" s="1"/>
  <c r="Y9" i="2" s="1"/>
  <c r="Z9" i="2" s="1"/>
  <c r="AB9" i="2" s="1"/>
  <c r="AC9" i="2" s="1"/>
  <c r="AE9" i="2" s="1"/>
  <c r="AF9" i="2" s="1"/>
  <c r="AH9" i="2" s="1"/>
  <c r="AI9" i="2" s="1"/>
  <c r="AK9" i="2" s="1"/>
  <c r="AL9" i="2" s="1"/>
  <c r="AN9" i="2" s="1"/>
  <c r="AO9" i="2" s="1"/>
  <c r="AQ9" i="2" s="1"/>
  <c r="U2" i="1"/>
  <c r="AJ29" i="1"/>
  <c r="G32" i="3"/>
  <c r="C32" i="2"/>
  <c r="H32" i="2" s="1"/>
  <c r="J32" i="2" s="1"/>
  <c r="K32" i="2" s="1"/>
  <c r="M32" i="2" s="1"/>
  <c r="N32" i="2" s="1"/>
  <c r="P32" i="2" s="1"/>
  <c r="Q32" i="2" s="1"/>
  <c r="S32" i="2" s="1"/>
  <c r="T32" i="2" s="1"/>
  <c r="V32" i="2" s="1"/>
  <c r="W32" i="2" s="1"/>
  <c r="Y32" i="2" s="1"/>
  <c r="Z32" i="2" s="1"/>
  <c r="AB32" i="2" s="1"/>
  <c r="AC32" i="2" s="1"/>
  <c r="AE32" i="2" s="1"/>
  <c r="AF32" i="2" s="1"/>
  <c r="AH32" i="2" s="1"/>
  <c r="AI32" i="2" s="1"/>
  <c r="AK32" i="2" s="1"/>
  <c r="AL32" i="2" s="1"/>
  <c r="AN32" i="2" s="1"/>
  <c r="AO32" i="2" s="1"/>
  <c r="AQ32" i="2" s="1"/>
  <c r="G38" i="3"/>
  <c r="B43" i="3"/>
  <c r="H43" i="3" s="1"/>
  <c r="J43" i="3" s="1"/>
  <c r="K43" i="3" s="1"/>
  <c r="M43" i="3" s="1"/>
  <c r="N43" i="3" s="1"/>
  <c r="P43" i="3" s="1"/>
  <c r="Q43" i="3" s="1"/>
  <c r="S43" i="3" s="1"/>
  <c r="T43" i="3" s="1"/>
  <c r="V43" i="3" s="1"/>
  <c r="W43" i="3" s="1"/>
  <c r="Y43" i="3" s="1"/>
  <c r="Z43" i="3" s="1"/>
  <c r="AB43" i="3" s="1"/>
  <c r="AC43" i="3" s="1"/>
  <c r="AE43" i="3" s="1"/>
  <c r="AF43" i="3" s="1"/>
  <c r="AH43" i="3" s="1"/>
  <c r="AI43" i="3" s="1"/>
  <c r="AK43" i="3" s="1"/>
  <c r="AL43" i="3" s="1"/>
  <c r="AN43" i="3" s="1"/>
  <c r="AO43" i="3" s="1"/>
  <c r="AQ43" i="3" s="1"/>
  <c r="G29" i="3"/>
  <c r="G37" i="3"/>
  <c r="F12" i="3"/>
  <c r="AA9" i="1"/>
  <c r="AK30" i="1"/>
  <c r="AJ30" i="1"/>
  <c r="U27" i="1"/>
  <c r="B46" i="3"/>
  <c r="H46" i="3" s="1"/>
  <c r="J46" i="3" s="1"/>
  <c r="K46" i="3" s="1"/>
  <c r="M46" i="3" s="1"/>
  <c r="N46" i="3" s="1"/>
  <c r="P46" i="3" s="1"/>
  <c r="Q46" i="3" s="1"/>
  <c r="S46" i="3" s="1"/>
  <c r="T46" i="3" s="1"/>
  <c r="V46" i="3" s="1"/>
  <c r="W46" i="3" s="1"/>
  <c r="Y46" i="3" s="1"/>
  <c r="Z46" i="3" s="1"/>
  <c r="AB46" i="3" s="1"/>
  <c r="AC46" i="3" s="1"/>
  <c r="AE46" i="3" s="1"/>
  <c r="AF46" i="3" s="1"/>
  <c r="AH46" i="3" s="1"/>
  <c r="AI46" i="3" s="1"/>
  <c r="AK46" i="3" s="1"/>
  <c r="AL46" i="3" s="1"/>
  <c r="AN46" i="3" s="1"/>
  <c r="AO46" i="3" s="1"/>
  <c r="AQ46" i="3" s="1"/>
  <c r="B39" i="3"/>
  <c r="H39" i="3" s="1"/>
  <c r="J39" i="3" s="1"/>
  <c r="K39" i="3" s="1"/>
  <c r="M39" i="3" s="1"/>
  <c r="N39" i="3" s="1"/>
  <c r="P39" i="3" s="1"/>
  <c r="Q39" i="3" s="1"/>
  <c r="S39" i="3" s="1"/>
  <c r="T39" i="3" s="1"/>
  <c r="V39" i="3" s="1"/>
  <c r="W39" i="3" s="1"/>
  <c r="Y39" i="3" s="1"/>
  <c r="Z39" i="3" s="1"/>
  <c r="AB39" i="3" s="1"/>
  <c r="AC39" i="3" s="1"/>
  <c r="AE39" i="3" s="1"/>
  <c r="AF39" i="3" s="1"/>
  <c r="AH39" i="3" s="1"/>
  <c r="AI39" i="3" s="1"/>
  <c r="AK39" i="3" s="1"/>
  <c r="AL39" i="3" s="1"/>
  <c r="AN39" i="3" s="1"/>
  <c r="AO39" i="3" s="1"/>
  <c r="AQ39" i="3" s="1"/>
  <c r="B42" i="3"/>
  <c r="H42" i="3" s="1"/>
  <c r="J42" i="3" s="1"/>
  <c r="K42" i="3" s="1"/>
  <c r="M42" i="3" s="1"/>
  <c r="N42" i="3" s="1"/>
  <c r="P42" i="3" s="1"/>
  <c r="Q42" i="3" s="1"/>
  <c r="S42" i="3" s="1"/>
  <c r="T42" i="3" s="1"/>
  <c r="V42" i="3" s="1"/>
  <c r="W42" i="3" s="1"/>
  <c r="Y42" i="3" s="1"/>
  <c r="Z42" i="3" s="1"/>
  <c r="AB42" i="3" s="1"/>
  <c r="AC42" i="3" s="1"/>
  <c r="AE42" i="3" s="1"/>
  <c r="AF42" i="3" s="1"/>
  <c r="AH42" i="3" s="1"/>
  <c r="AI42" i="3" s="1"/>
  <c r="AK42" i="3" s="1"/>
  <c r="AL42" i="3" s="1"/>
  <c r="AN42" i="3" s="1"/>
  <c r="AO42" i="3" s="1"/>
  <c r="AQ42" i="3" s="1"/>
  <c r="U20" i="1"/>
  <c r="AK20" i="1" s="1"/>
  <c r="E46" i="3"/>
  <c r="E44" i="3"/>
  <c r="C19" i="2"/>
  <c r="H19" i="2" s="1"/>
  <c r="J19" i="2" s="1"/>
  <c r="K19" i="2" s="1"/>
  <c r="M19" i="2" s="1"/>
  <c r="N19" i="2" s="1"/>
  <c r="P19" i="2" s="1"/>
  <c r="Q19" i="2" s="1"/>
  <c r="S19" i="2" s="1"/>
  <c r="T19" i="2" s="1"/>
  <c r="V19" i="2" s="1"/>
  <c r="W19" i="2" s="1"/>
  <c r="Y19" i="2" s="1"/>
  <c r="Z19" i="2" s="1"/>
  <c r="AB19" i="2" s="1"/>
  <c r="AC19" i="2" s="1"/>
  <c r="AE19" i="2" s="1"/>
  <c r="AF19" i="2" s="1"/>
  <c r="AH19" i="2" s="1"/>
  <c r="AI19" i="2" s="1"/>
  <c r="AK19" i="2" s="1"/>
  <c r="AL19" i="2" s="1"/>
  <c r="AN19" i="2" s="1"/>
  <c r="AO19" i="2" s="1"/>
  <c r="AQ19" i="2" s="1"/>
  <c r="C23" i="2"/>
  <c r="H23" i="2" s="1"/>
  <c r="J23" i="2" s="1"/>
  <c r="K23" i="2" s="1"/>
  <c r="M23" i="2" s="1"/>
  <c r="N23" i="2" s="1"/>
  <c r="P23" i="2" s="1"/>
  <c r="Q23" i="2" s="1"/>
  <c r="S23" i="2" s="1"/>
  <c r="T23" i="2" s="1"/>
  <c r="V23" i="2" s="1"/>
  <c r="W23" i="2" s="1"/>
  <c r="Y23" i="2" s="1"/>
  <c r="Z23" i="2" s="1"/>
  <c r="AB23" i="2" s="1"/>
  <c r="AC23" i="2" s="1"/>
  <c r="AE23" i="2" s="1"/>
  <c r="AF23" i="2" s="1"/>
  <c r="AH23" i="2" s="1"/>
  <c r="AI23" i="2" s="1"/>
  <c r="AK23" i="2" s="1"/>
  <c r="AL23" i="2" s="1"/>
  <c r="AN23" i="2" s="1"/>
  <c r="AO23" i="2" s="1"/>
  <c r="AQ23" i="2" s="1"/>
  <c r="U43" i="1"/>
  <c r="C34" i="2"/>
  <c r="H34" i="2" s="1"/>
  <c r="J34" i="2" s="1"/>
  <c r="K34" i="2" s="1"/>
  <c r="M34" i="2" s="1"/>
  <c r="N34" i="2" s="1"/>
  <c r="P34" i="2" s="1"/>
  <c r="Q34" i="2" s="1"/>
  <c r="S34" i="2" s="1"/>
  <c r="T34" i="2" s="1"/>
  <c r="V34" i="2" s="1"/>
  <c r="W34" i="2" s="1"/>
  <c r="Y34" i="2" s="1"/>
  <c r="Z34" i="2" s="1"/>
  <c r="AB34" i="2" s="1"/>
  <c r="AC34" i="2" s="1"/>
  <c r="AE34" i="2" s="1"/>
  <c r="AF34" i="2" s="1"/>
  <c r="AH34" i="2" s="1"/>
  <c r="AI34" i="2" s="1"/>
  <c r="AK34" i="2" s="1"/>
  <c r="AL34" i="2" s="1"/>
  <c r="AN34" i="2" s="1"/>
  <c r="AO34" i="2" s="1"/>
  <c r="AQ34" i="2" s="1"/>
  <c r="C38" i="2"/>
  <c r="H38" i="2" s="1"/>
  <c r="J38" i="2" s="1"/>
  <c r="K38" i="2" s="1"/>
  <c r="M38" i="2" s="1"/>
  <c r="N38" i="2" s="1"/>
  <c r="P38" i="2" s="1"/>
  <c r="Q38" i="2" s="1"/>
  <c r="S38" i="2" s="1"/>
  <c r="T38" i="2" s="1"/>
  <c r="V38" i="2" s="1"/>
  <c r="W38" i="2" s="1"/>
  <c r="Y38" i="2" s="1"/>
  <c r="Z38" i="2" s="1"/>
  <c r="AB38" i="2" s="1"/>
  <c r="AC38" i="2" s="1"/>
  <c r="AE38" i="2" s="1"/>
  <c r="AF38" i="2" s="1"/>
  <c r="AH38" i="2" s="1"/>
  <c r="AI38" i="2" s="1"/>
  <c r="AK38" i="2" s="1"/>
  <c r="AL38" i="2" s="1"/>
  <c r="AN38" i="2" s="1"/>
  <c r="AO38" i="2" s="1"/>
  <c r="AQ38" i="2" s="1"/>
  <c r="C39" i="2"/>
  <c r="H39" i="2" s="1"/>
  <c r="J39" i="2" s="1"/>
  <c r="K39" i="2" s="1"/>
  <c r="M39" i="2" s="1"/>
  <c r="N39" i="2" s="1"/>
  <c r="P39" i="2" s="1"/>
  <c r="Q39" i="2" s="1"/>
  <c r="S39" i="2" s="1"/>
  <c r="T39" i="2" s="1"/>
  <c r="V39" i="2" s="1"/>
  <c r="W39" i="2" s="1"/>
  <c r="Y39" i="2" s="1"/>
  <c r="Z39" i="2" s="1"/>
  <c r="AB39" i="2" s="1"/>
  <c r="AC39" i="2" s="1"/>
  <c r="AE39" i="2" s="1"/>
  <c r="AF39" i="2" s="1"/>
  <c r="AH39" i="2" s="1"/>
  <c r="AI39" i="2" s="1"/>
  <c r="AK39" i="2" s="1"/>
  <c r="AL39" i="2" s="1"/>
  <c r="AN39" i="2" s="1"/>
  <c r="AO39" i="2" s="1"/>
  <c r="AQ39" i="2" s="1"/>
  <c r="C37" i="2"/>
  <c r="H37" i="2" s="1"/>
  <c r="J37" i="2" s="1"/>
  <c r="K37" i="2" s="1"/>
  <c r="M37" i="2" s="1"/>
  <c r="N37" i="2" s="1"/>
  <c r="P37" i="2" s="1"/>
  <c r="Q37" i="2" s="1"/>
  <c r="S37" i="2" s="1"/>
  <c r="T37" i="2" s="1"/>
  <c r="V37" i="2" s="1"/>
  <c r="W37" i="2" s="1"/>
  <c r="Y37" i="2" s="1"/>
  <c r="Z37" i="2" s="1"/>
  <c r="AB37" i="2" s="1"/>
  <c r="AC37" i="2" s="1"/>
  <c r="AE37" i="2" s="1"/>
  <c r="AF37" i="2" s="1"/>
  <c r="AH37" i="2" s="1"/>
  <c r="AI37" i="2" s="1"/>
  <c r="AK37" i="2" s="1"/>
  <c r="AL37" i="2" s="1"/>
  <c r="AN37" i="2" s="1"/>
  <c r="AO37" i="2" s="1"/>
  <c r="AQ37" i="2" s="1"/>
  <c r="U35" i="1"/>
  <c r="B13" i="3"/>
  <c r="H13" i="3" s="1"/>
  <c r="J13" i="3" s="1"/>
  <c r="K13" i="3" s="1"/>
  <c r="M13" i="3" s="1"/>
  <c r="N13" i="3" s="1"/>
  <c r="P13" i="3" s="1"/>
  <c r="Q13" i="3" s="1"/>
  <c r="S13" i="3" s="1"/>
  <c r="T13" i="3" s="1"/>
  <c r="V13" i="3" s="1"/>
  <c r="W13" i="3" s="1"/>
  <c r="Y13" i="3" s="1"/>
  <c r="Z13" i="3" s="1"/>
  <c r="AB13" i="3" s="1"/>
  <c r="AC13" i="3" s="1"/>
  <c r="AE13" i="3" s="1"/>
  <c r="AF13" i="3" s="1"/>
  <c r="AH13" i="3" s="1"/>
  <c r="AI13" i="3" s="1"/>
  <c r="AK13" i="3" s="1"/>
  <c r="AL13" i="3" s="1"/>
  <c r="AN13" i="3" s="1"/>
  <c r="AO13" i="3" s="1"/>
  <c r="AQ13" i="3" s="1"/>
  <c r="C42" i="2"/>
  <c r="H42" i="2" s="1"/>
  <c r="J42" i="2" s="1"/>
  <c r="K42" i="2" s="1"/>
  <c r="M42" i="2" s="1"/>
  <c r="N42" i="2" s="1"/>
  <c r="P42" i="2" s="1"/>
  <c r="Q42" i="2" s="1"/>
  <c r="S42" i="2" s="1"/>
  <c r="T42" i="2" s="1"/>
  <c r="V42" i="2" s="1"/>
  <c r="W42" i="2" s="1"/>
  <c r="Y42" i="2" s="1"/>
  <c r="Z42" i="2" s="1"/>
  <c r="AB42" i="2" s="1"/>
  <c r="AC42" i="2" s="1"/>
  <c r="AE42" i="2" s="1"/>
  <c r="AF42" i="2" s="1"/>
  <c r="AH42" i="2" s="1"/>
  <c r="AI42" i="2" s="1"/>
  <c r="AK42" i="2" s="1"/>
  <c r="AL42" i="2" s="1"/>
  <c r="AN42" i="2" s="1"/>
  <c r="AO42" i="2" s="1"/>
  <c r="AQ42" i="2" s="1"/>
  <c r="U21" i="1"/>
  <c r="B32" i="3"/>
  <c r="H32" i="3" s="1"/>
  <c r="J32" i="3" s="1"/>
  <c r="K32" i="3" s="1"/>
  <c r="M32" i="3" s="1"/>
  <c r="N32" i="3" s="1"/>
  <c r="P32" i="3" s="1"/>
  <c r="Q32" i="3" s="1"/>
  <c r="S32" i="3" s="1"/>
  <c r="T32" i="3" s="1"/>
  <c r="V32" i="3" s="1"/>
  <c r="W32" i="3" s="1"/>
  <c r="Y32" i="3" s="1"/>
  <c r="Z32" i="3" s="1"/>
  <c r="AB32" i="3" s="1"/>
  <c r="AC32" i="3" s="1"/>
  <c r="AE32" i="3" s="1"/>
  <c r="AF32" i="3" s="1"/>
  <c r="AH32" i="3" s="1"/>
  <c r="AI32" i="3" s="1"/>
  <c r="AK32" i="3" s="1"/>
  <c r="AL32" i="3" s="1"/>
  <c r="AN32" i="3" s="1"/>
  <c r="AO32" i="3" s="1"/>
  <c r="AQ32" i="3" s="1"/>
  <c r="J8" i="3"/>
  <c r="C33" i="2"/>
  <c r="H33" i="2" s="1"/>
  <c r="J33" i="2" s="1"/>
  <c r="K33" i="2" s="1"/>
  <c r="M33" i="2" s="1"/>
  <c r="N33" i="2" s="1"/>
  <c r="P33" i="2" s="1"/>
  <c r="Q33" i="2" s="1"/>
  <c r="S33" i="2" s="1"/>
  <c r="T33" i="2" s="1"/>
  <c r="V33" i="2" s="1"/>
  <c r="W33" i="2" s="1"/>
  <c r="Y33" i="2" s="1"/>
  <c r="Z33" i="2" s="1"/>
  <c r="AB33" i="2" s="1"/>
  <c r="AC33" i="2" s="1"/>
  <c r="AE33" i="2" s="1"/>
  <c r="AF33" i="2" s="1"/>
  <c r="AH33" i="2" s="1"/>
  <c r="AI33" i="2" s="1"/>
  <c r="AK33" i="2" s="1"/>
  <c r="AL33" i="2" s="1"/>
  <c r="AN33" i="2" s="1"/>
  <c r="AO33" i="2" s="1"/>
  <c r="AQ33" i="2" s="1"/>
  <c r="U40" i="1"/>
  <c r="AJ28" i="1"/>
  <c r="C41" i="2"/>
  <c r="H41" i="2" s="1"/>
  <c r="J41" i="2" s="1"/>
  <c r="K41" i="2" s="1"/>
  <c r="M41" i="2" s="1"/>
  <c r="N41" i="2" s="1"/>
  <c r="P41" i="2" s="1"/>
  <c r="Q41" i="2" s="1"/>
  <c r="S41" i="2" s="1"/>
  <c r="T41" i="2" s="1"/>
  <c r="V41" i="2" s="1"/>
  <c r="W41" i="2" s="1"/>
  <c r="Y41" i="2" s="1"/>
  <c r="Z41" i="2" s="1"/>
  <c r="AB41" i="2" s="1"/>
  <c r="AC41" i="2" s="1"/>
  <c r="AE41" i="2" s="1"/>
  <c r="AF41" i="2" s="1"/>
  <c r="AH41" i="2" s="1"/>
  <c r="AI41" i="2" s="1"/>
  <c r="AK41" i="2" s="1"/>
  <c r="AL41" i="2" s="1"/>
  <c r="AN41" i="2" s="1"/>
  <c r="AO41" i="2" s="1"/>
  <c r="AQ41" i="2" s="1"/>
  <c r="Q7" i="3"/>
  <c r="C22" i="2"/>
  <c r="H22" i="2" s="1"/>
  <c r="J22" i="2" s="1"/>
  <c r="K22" i="2" s="1"/>
  <c r="M22" i="2" s="1"/>
  <c r="N22" i="2" s="1"/>
  <c r="P22" i="2" s="1"/>
  <c r="Q22" i="2" s="1"/>
  <c r="S22" i="2" s="1"/>
  <c r="T22" i="2" s="1"/>
  <c r="V22" i="2" s="1"/>
  <c r="W22" i="2" s="1"/>
  <c r="Y22" i="2" s="1"/>
  <c r="Z22" i="2" s="1"/>
  <c r="AB22" i="2" s="1"/>
  <c r="AC22" i="2" s="1"/>
  <c r="AE22" i="2" s="1"/>
  <c r="AF22" i="2" s="1"/>
  <c r="AH22" i="2" s="1"/>
  <c r="AI22" i="2" s="1"/>
  <c r="AK22" i="2" s="1"/>
  <c r="AL22" i="2" s="1"/>
  <c r="AN22" i="2" s="1"/>
  <c r="AO22" i="2" s="1"/>
  <c r="AQ22" i="2" s="1"/>
  <c r="U37" i="1"/>
  <c r="C46" i="2"/>
  <c r="H46" i="2" s="1"/>
  <c r="J46" i="2" s="1"/>
  <c r="K46" i="2" s="1"/>
  <c r="M46" i="2" s="1"/>
  <c r="N46" i="2" s="1"/>
  <c r="P46" i="2" s="1"/>
  <c r="Q46" i="2" s="1"/>
  <c r="S46" i="2" s="1"/>
  <c r="T46" i="2" s="1"/>
  <c r="V46" i="2" s="1"/>
  <c r="W46" i="2" s="1"/>
  <c r="Y46" i="2" s="1"/>
  <c r="Z46" i="2" s="1"/>
  <c r="AB46" i="2" s="1"/>
  <c r="AC46" i="2" s="1"/>
  <c r="AE46" i="2" s="1"/>
  <c r="AF46" i="2" s="1"/>
  <c r="AH46" i="2" s="1"/>
  <c r="AI46" i="2" s="1"/>
  <c r="AK46" i="2" s="1"/>
  <c r="AL46" i="2" s="1"/>
  <c r="AN46" i="2" s="1"/>
  <c r="AO46" i="2" s="1"/>
  <c r="AQ46" i="2" s="1"/>
  <c r="C45" i="2"/>
  <c r="H45" i="2" s="1"/>
  <c r="J45" i="2" s="1"/>
  <c r="K45" i="2" s="1"/>
  <c r="M45" i="2" s="1"/>
  <c r="N45" i="2" s="1"/>
  <c r="P45" i="2" s="1"/>
  <c r="Q45" i="2" s="1"/>
  <c r="S45" i="2" s="1"/>
  <c r="T45" i="2" s="1"/>
  <c r="V45" i="2" s="1"/>
  <c r="W45" i="2" s="1"/>
  <c r="Y45" i="2" s="1"/>
  <c r="Z45" i="2" s="1"/>
  <c r="AB45" i="2" s="1"/>
  <c r="AC45" i="2" s="1"/>
  <c r="AE45" i="2" s="1"/>
  <c r="AF45" i="2" s="1"/>
  <c r="AH45" i="2" s="1"/>
  <c r="AI45" i="2" s="1"/>
  <c r="AK45" i="2" s="1"/>
  <c r="AL45" i="2" s="1"/>
  <c r="AN45" i="2" s="1"/>
  <c r="AO45" i="2" s="1"/>
  <c r="AQ45" i="2" s="1"/>
  <c r="AK24" i="1"/>
  <c r="AJ24" i="1"/>
  <c r="AJ34" i="1"/>
  <c r="AK34" i="1"/>
  <c r="C25" i="2"/>
  <c r="H25" i="2" s="1"/>
  <c r="J25" i="2" s="1"/>
  <c r="K25" i="2" s="1"/>
  <c r="M25" i="2" s="1"/>
  <c r="N25" i="2" s="1"/>
  <c r="P25" i="2" s="1"/>
  <c r="Q25" i="2" s="1"/>
  <c r="S25" i="2" s="1"/>
  <c r="T25" i="2" s="1"/>
  <c r="V25" i="2" s="1"/>
  <c r="W25" i="2" s="1"/>
  <c r="Y25" i="2" s="1"/>
  <c r="Z25" i="2" s="1"/>
  <c r="AB25" i="2" s="1"/>
  <c r="AC25" i="2" s="1"/>
  <c r="AE25" i="2" s="1"/>
  <c r="AF25" i="2" s="1"/>
  <c r="AH25" i="2" s="1"/>
  <c r="AI25" i="2" s="1"/>
  <c r="AK25" i="2" s="1"/>
  <c r="AL25" i="2" s="1"/>
  <c r="AN25" i="2" s="1"/>
  <c r="AO25" i="2" s="1"/>
  <c r="AQ25" i="2" s="1"/>
  <c r="U14" i="1"/>
  <c r="C7" i="2"/>
  <c r="H7" i="2" s="1"/>
  <c r="U7" i="1"/>
  <c r="C29" i="2"/>
  <c r="H29" i="2" s="1"/>
  <c r="J29" i="2" s="1"/>
  <c r="K29" i="2" s="1"/>
  <c r="M29" i="2" s="1"/>
  <c r="N29" i="2" s="1"/>
  <c r="P29" i="2" s="1"/>
  <c r="Q29" i="2" s="1"/>
  <c r="S29" i="2" s="1"/>
  <c r="T29" i="2" s="1"/>
  <c r="V29" i="2" s="1"/>
  <c r="W29" i="2" s="1"/>
  <c r="Y29" i="2" s="1"/>
  <c r="Z29" i="2" s="1"/>
  <c r="AB29" i="2" s="1"/>
  <c r="AC29" i="2" s="1"/>
  <c r="AE29" i="2" s="1"/>
  <c r="AF29" i="2" s="1"/>
  <c r="AH29" i="2" s="1"/>
  <c r="AI29" i="2" s="1"/>
  <c r="AK29" i="2" s="1"/>
  <c r="AL29" i="2" s="1"/>
  <c r="AN29" i="2" s="1"/>
  <c r="AO29" i="2" s="1"/>
  <c r="AQ29" i="2" s="1"/>
  <c r="C28" i="2"/>
  <c r="H28" i="2" s="1"/>
  <c r="J28" i="2" s="1"/>
  <c r="K28" i="2" s="1"/>
  <c r="M28" i="2" s="1"/>
  <c r="N28" i="2" s="1"/>
  <c r="P28" i="2" s="1"/>
  <c r="Q28" i="2" s="1"/>
  <c r="S28" i="2" s="1"/>
  <c r="T28" i="2" s="1"/>
  <c r="V28" i="2" s="1"/>
  <c r="W28" i="2" s="1"/>
  <c r="Y28" i="2" s="1"/>
  <c r="Z28" i="2" s="1"/>
  <c r="AB28" i="2" s="1"/>
  <c r="AC28" i="2" s="1"/>
  <c r="AE28" i="2" s="1"/>
  <c r="AF28" i="2" s="1"/>
  <c r="AH28" i="2" s="1"/>
  <c r="AI28" i="2" s="1"/>
  <c r="AK28" i="2" s="1"/>
  <c r="AL28" i="2" s="1"/>
  <c r="AN28" i="2" s="1"/>
  <c r="AO28" i="2" s="1"/>
  <c r="AQ28" i="2" s="1"/>
  <c r="U16" i="1"/>
  <c r="C43" i="2"/>
  <c r="H43" i="2" s="1"/>
  <c r="J43" i="2" s="1"/>
  <c r="K43" i="2" s="1"/>
  <c r="M43" i="2" s="1"/>
  <c r="N43" i="2" s="1"/>
  <c r="P43" i="2" s="1"/>
  <c r="Q43" i="2" s="1"/>
  <c r="S43" i="2" s="1"/>
  <c r="T43" i="2" s="1"/>
  <c r="V43" i="2" s="1"/>
  <c r="W43" i="2" s="1"/>
  <c r="Y43" i="2" s="1"/>
  <c r="Z43" i="2" s="1"/>
  <c r="AB43" i="2" s="1"/>
  <c r="AC43" i="2" s="1"/>
  <c r="AE43" i="2" s="1"/>
  <c r="AF43" i="2" s="1"/>
  <c r="AH43" i="2" s="1"/>
  <c r="AI43" i="2" s="1"/>
  <c r="AK43" i="2" s="1"/>
  <c r="AL43" i="2" s="1"/>
  <c r="AN43" i="2" s="1"/>
  <c r="AO43" i="2" s="1"/>
  <c r="AQ43" i="2" s="1"/>
  <c r="C26" i="2"/>
  <c r="H26" i="2" s="1"/>
  <c r="J26" i="2" s="1"/>
  <c r="K26" i="2" s="1"/>
  <c r="M26" i="2" s="1"/>
  <c r="N26" i="2" s="1"/>
  <c r="P26" i="2" s="1"/>
  <c r="Q26" i="2" s="1"/>
  <c r="S26" i="2" s="1"/>
  <c r="T26" i="2" s="1"/>
  <c r="V26" i="2" s="1"/>
  <c r="W26" i="2" s="1"/>
  <c r="Y26" i="2" s="1"/>
  <c r="Z26" i="2" s="1"/>
  <c r="AB26" i="2" s="1"/>
  <c r="AC26" i="2" s="1"/>
  <c r="AE26" i="2" s="1"/>
  <c r="AF26" i="2" s="1"/>
  <c r="AH26" i="2" s="1"/>
  <c r="AI26" i="2" s="1"/>
  <c r="AK26" i="2" s="1"/>
  <c r="AL26" i="2" s="1"/>
  <c r="AN26" i="2" s="1"/>
  <c r="AO26" i="2" s="1"/>
  <c r="AQ26" i="2" s="1"/>
  <c r="U38" i="1"/>
  <c r="AJ8" i="1" l="1"/>
  <c r="AJ12" i="1"/>
  <c r="AJ4" i="1"/>
  <c r="AJ6" i="1"/>
  <c r="AJ3" i="1"/>
  <c r="AJ23" i="1"/>
  <c r="AJ13" i="1"/>
  <c r="U42" i="1"/>
  <c r="AJ42" i="1" s="1"/>
  <c r="AK11" i="1"/>
  <c r="U32" i="1"/>
  <c r="AK32" i="1" s="1"/>
  <c r="AJ33" i="1"/>
  <c r="AJ10" i="1"/>
  <c r="AK36" i="1"/>
  <c r="AJ36" i="1"/>
  <c r="B35" i="3"/>
  <c r="H35" i="3" s="1"/>
  <c r="J35" i="3" s="1"/>
  <c r="K35" i="3" s="1"/>
  <c r="M35" i="3" s="1"/>
  <c r="N35" i="3" s="1"/>
  <c r="P35" i="3" s="1"/>
  <c r="Q35" i="3" s="1"/>
  <c r="S35" i="3" s="1"/>
  <c r="T35" i="3" s="1"/>
  <c r="V35" i="3" s="1"/>
  <c r="W35" i="3" s="1"/>
  <c r="Y35" i="3" s="1"/>
  <c r="Z35" i="3" s="1"/>
  <c r="AB35" i="3" s="1"/>
  <c r="AC35" i="3" s="1"/>
  <c r="AE35" i="3" s="1"/>
  <c r="AF35" i="3" s="1"/>
  <c r="AH35" i="3" s="1"/>
  <c r="AI35" i="3" s="1"/>
  <c r="AK35" i="3" s="1"/>
  <c r="AL35" i="3" s="1"/>
  <c r="AN35" i="3" s="1"/>
  <c r="AO35" i="3" s="1"/>
  <c r="AQ35" i="3" s="1"/>
  <c r="B33" i="3"/>
  <c r="H33" i="3" s="1"/>
  <c r="J33" i="3" s="1"/>
  <c r="K33" i="3" s="1"/>
  <c r="M33" i="3" s="1"/>
  <c r="N33" i="3" s="1"/>
  <c r="P33" i="3" s="1"/>
  <c r="Q33" i="3" s="1"/>
  <c r="S33" i="3" s="1"/>
  <c r="T33" i="3" s="1"/>
  <c r="V33" i="3" s="1"/>
  <c r="W33" i="3" s="1"/>
  <c r="Y33" i="3" s="1"/>
  <c r="Z33" i="3" s="1"/>
  <c r="AB33" i="3" s="1"/>
  <c r="AC33" i="3" s="1"/>
  <c r="AE33" i="3" s="1"/>
  <c r="AF33" i="3" s="1"/>
  <c r="AH33" i="3" s="1"/>
  <c r="AI33" i="3" s="1"/>
  <c r="AK33" i="3" s="1"/>
  <c r="AL33" i="3" s="1"/>
  <c r="AN33" i="3" s="1"/>
  <c r="AO33" i="3" s="1"/>
  <c r="AQ33" i="3" s="1"/>
  <c r="AJ20" i="1"/>
  <c r="B38" i="3"/>
  <c r="H38" i="3" s="1"/>
  <c r="J38" i="3" s="1"/>
  <c r="K38" i="3" s="1"/>
  <c r="M38" i="3" s="1"/>
  <c r="N38" i="3" s="1"/>
  <c r="P38" i="3" s="1"/>
  <c r="Q38" i="3" s="1"/>
  <c r="S38" i="3" s="1"/>
  <c r="T38" i="3" s="1"/>
  <c r="V38" i="3" s="1"/>
  <c r="W38" i="3" s="1"/>
  <c r="Y38" i="3" s="1"/>
  <c r="Z38" i="3" s="1"/>
  <c r="AB38" i="3" s="1"/>
  <c r="AC38" i="3" s="1"/>
  <c r="AE38" i="3" s="1"/>
  <c r="AF38" i="3" s="1"/>
  <c r="AH38" i="3" s="1"/>
  <c r="AI38" i="3" s="1"/>
  <c r="AK38" i="3" s="1"/>
  <c r="AL38" i="3" s="1"/>
  <c r="AN38" i="3" s="1"/>
  <c r="AO38" i="3" s="1"/>
  <c r="AQ38" i="3" s="1"/>
  <c r="AK15" i="1"/>
  <c r="B31" i="3"/>
  <c r="H31" i="3" s="1"/>
  <c r="J31" i="3" s="1"/>
  <c r="K31" i="3" s="1"/>
  <c r="M31" i="3" s="1"/>
  <c r="N31" i="3" s="1"/>
  <c r="P31" i="3" s="1"/>
  <c r="Q31" i="3" s="1"/>
  <c r="S31" i="3" s="1"/>
  <c r="T31" i="3" s="1"/>
  <c r="V31" i="3" s="1"/>
  <c r="W31" i="3" s="1"/>
  <c r="Y31" i="3" s="1"/>
  <c r="Z31" i="3" s="1"/>
  <c r="AB31" i="3" s="1"/>
  <c r="AC31" i="3" s="1"/>
  <c r="AE31" i="3" s="1"/>
  <c r="AF31" i="3" s="1"/>
  <c r="AH31" i="3" s="1"/>
  <c r="AI31" i="3" s="1"/>
  <c r="AK31" i="3" s="1"/>
  <c r="AL31" i="3" s="1"/>
  <c r="AN31" i="3" s="1"/>
  <c r="AO31" i="3" s="1"/>
  <c r="AQ31" i="3" s="1"/>
  <c r="B37" i="3"/>
  <c r="H37" i="3" s="1"/>
  <c r="J37" i="3" s="1"/>
  <c r="K37" i="3" s="1"/>
  <c r="M37" i="3" s="1"/>
  <c r="N37" i="3" s="1"/>
  <c r="P37" i="3" s="1"/>
  <c r="Q37" i="3" s="1"/>
  <c r="S37" i="3" s="1"/>
  <c r="T37" i="3" s="1"/>
  <c r="V37" i="3" s="1"/>
  <c r="W37" i="3" s="1"/>
  <c r="Y37" i="3" s="1"/>
  <c r="Z37" i="3" s="1"/>
  <c r="AB37" i="3" s="1"/>
  <c r="AC37" i="3" s="1"/>
  <c r="AE37" i="3" s="1"/>
  <c r="AF37" i="3" s="1"/>
  <c r="AH37" i="3" s="1"/>
  <c r="AI37" i="3" s="1"/>
  <c r="AK37" i="3" s="1"/>
  <c r="AL37" i="3" s="1"/>
  <c r="AN37" i="3" s="1"/>
  <c r="AO37" i="3" s="1"/>
  <c r="AQ37" i="3" s="1"/>
  <c r="B34" i="3"/>
  <c r="H34" i="3" s="1"/>
  <c r="J34" i="3" s="1"/>
  <c r="K34" i="3" s="1"/>
  <c r="M34" i="3" s="1"/>
  <c r="N34" i="3" s="1"/>
  <c r="P34" i="3" s="1"/>
  <c r="Q34" i="3" s="1"/>
  <c r="S34" i="3" s="1"/>
  <c r="T34" i="3" s="1"/>
  <c r="V34" i="3" s="1"/>
  <c r="W34" i="3" s="1"/>
  <c r="Y34" i="3" s="1"/>
  <c r="Z34" i="3" s="1"/>
  <c r="AB34" i="3" s="1"/>
  <c r="AC34" i="3" s="1"/>
  <c r="AE34" i="3" s="1"/>
  <c r="AF34" i="3" s="1"/>
  <c r="AH34" i="3" s="1"/>
  <c r="AI34" i="3" s="1"/>
  <c r="AK34" i="3" s="1"/>
  <c r="AL34" i="3" s="1"/>
  <c r="AN34" i="3" s="1"/>
  <c r="AO34" i="3" s="1"/>
  <c r="AQ34" i="3" s="1"/>
  <c r="B36" i="3"/>
  <c r="H36" i="3" s="1"/>
  <c r="J36" i="3" s="1"/>
  <c r="K36" i="3" s="1"/>
  <c r="M36" i="3" s="1"/>
  <c r="N36" i="3" s="1"/>
  <c r="P36" i="3" s="1"/>
  <c r="Q36" i="3" s="1"/>
  <c r="S36" i="3" s="1"/>
  <c r="T36" i="3" s="1"/>
  <c r="V36" i="3" s="1"/>
  <c r="W36" i="3" s="1"/>
  <c r="Y36" i="3" s="1"/>
  <c r="Z36" i="3" s="1"/>
  <c r="AB36" i="3" s="1"/>
  <c r="AC36" i="3" s="1"/>
  <c r="AE36" i="3" s="1"/>
  <c r="AF36" i="3" s="1"/>
  <c r="AH36" i="3" s="1"/>
  <c r="AI36" i="3" s="1"/>
  <c r="AK36" i="3" s="1"/>
  <c r="AL36" i="3" s="1"/>
  <c r="AN36" i="3" s="1"/>
  <c r="AO36" i="3" s="1"/>
  <c r="AQ36" i="3" s="1"/>
  <c r="B30" i="3"/>
  <c r="H30" i="3" s="1"/>
  <c r="J30" i="3" s="1"/>
  <c r="K30" i="3" s="1"/>
  <c r="M30" i="3" s="1"/>
  <c r="N30" i="3" s="1"/>
  <c r="P30" i="3" s="1"/>
  <c r="Q30" i="3" s="1"/>
  <c r="S30" i="3" s="1"/>
  <c r="T30" i="3" s="1"/>
  <c r="V30" i="3" s="1"/>
  <c r="W30" i="3" s="1"/>
  <c r="Y30" i="3" s="1"/>
  <c r="Z30" i="3" s="1"/>
  <c r="AB30" i="3" s="1"/>
  <c r="AC30" i="3" s="1"/>
  <c r="AE30" i="3" s="1"/>
  <c r="AF30" i="3" s="1"/>
  <c r="AH30" i="3" s="1"/>
  <c r="AI30" i="3" s="1"/>
  <c r="AK30" i="3" s="1"/>
  <c r="AL30" i="3" s="1"/>
  <c r="AN30" i="3" s="1"/>
  <c r="AO30" i="3" s="1"/>
  <c r="AQ30" i="3" s="1"/>
  <c r="U18" i="1"/>
  <c r="AJ26" i="1"/>
  <c r="AK26" i="1"/>
  <c r="AK25" i="1"/>
  <c r="AJ25" i="1"/>
  <c r="AJ2" i="1"/>
  <c r="AK2" i="1"/>
  <c r="B14" i="3"/>
  <c r="H14" i="3" s="1"/>
  <c r="J14" i="3" s="1"/>
  <c r="K14" i="3" s="1"/>
  <c r="M14" i="3" s="1"/>
  <c r="N14" i="3" s="1"/>
  <c r="P14" i="3" s="1"/>
  <c r="Q14" i="3" s="1"/>
  <c r="S14" i="3" s="1"/>
  <c r="T14" i="3" s="1"/>
  <c r="V14" i="3" s="1"/>
  <c r="W14" i="3" s="1"/>
  <c r="Y14" i="3" s="1"/>
  <c r="Z14" i="3" s="1"/>
  <c r="AB14" i="3" s="1"/>
  <c r="AC14" i="3" s="1"/>
  <c r="AE14" i="3" s="1"/>
  <c r="AF14" i="3" s="1"/>
  <c r="AH14" i="3" s="1"/>
  <c r="AI14" i="3" s="1"/>
  <c r="AK14" i="3" s="1"/>
  <c r="AL14" i="3" s="1"/>
  <c r="AN14" i="3" s="1"/>
  <c r="AO14" i="3" s="1"/>
  <c r="AQ14" i="3" s="1"/>
  <c r="U41" i="1"/>
  <c r="B29" i="3"/>
  <c r="H29" i="3" s="1"/>
  <c r="J29" i="3" s="1"/>
  <c r="K29" i="3" s="1"/>
  <c r="M29" i="3" s="1"/>
  <c r="N29" i="3" s="1"/>
  <c r="P29" i="3" s="1"/>
  <c r="Q29" i="3" s="1"/>
  <c r="S29" i="3" s="1"/>
  <c r="T29" i="3" s="1"/>
  <c r="V29" i="3" s="1"/>
  <c r="W29" i="3" s="1"/>
  <c r="Y29" i="3" s="1"/>
  <c r="Z29" i="3" s="1"/>
  <c r="AB29" i="3" s="1"/>
  <c r="AC29" i="3" s="1"/>
  <c r="AE29" i="3" s="1"/>
  <c r="AF29" i="3" s="1"/>
  <c r="AH29" i="3" s="1"/>
  <c r="AI29" i="3" s="1"/>
  <c r="AK29" i="3" s="1"/>
  <c r="AL29" i="3" s="1"/>
  <c r="AN29" i="3" s="1"/>
  <c r="AO29" i="3" s="1"/>
  <c r="AQ29" i="3" s="1"/>
  <c r="U17" i="1"/>
  <c r="B12" i="3"/>
  <c r="H12" i="3" s="1"/>
  <c r="J12" i="3" s="1"/>
  <c r="K12" i="3" s="1"/>
  <c r="M12" i="3" s="1"/>
  <c r="N12" i="3" s="1"/>
  <c r="P12" i="3" s="1"/>
  <c r="Q12" i="3" s="1"/>
  <c r="S12" i="3" s="1"/>
  <c r="T12" i="3" s="1"/>
  <c r="V12" i="3" s="1"/>
  <c r="W12" i="3" s="1"/>
  <c r="Y12" i="3" s="1"/>
  <c r="Z12" i="3" s="1"/>
  <c r="AB12" i="3" s="1"/>
  <c r="AC12" i="3" s="1"/>
  <c r="AE12" i="3" s="1"/>
  <c r="AF12" i="3" s="1"/>
  <c r="AH12" i="3" s="1"/>
  <c r="AI12" i="3" s="1"/>
  <c r="AK12" i="3" s="1"/>
  <c r="AL12" i="3" s="1"/>
  <c r="AN12" i="3" s="1"/>
  <c r="AO12" i="3" s="1"/>
  <c r="AQ12" i="3" s="1"/>
  <c r="U9" i="1"/>
  <c r="AK27" i="1"/>
  <c r="AJ27" i="1"/>
  <c r="AK16" i="1"/>
  <c r="AJ16" i="1"/>
  <c r="AK35" i="1"/>
  <c r="AJ35" i="1"/>
  <c r="AK37" i="1"/>
  <c r="AJ37" i="1"/>
  <c r="AK40" i="1"/>
  <c r="AJ40" i="1"/>
  <c r="AK14" i="1"/>
  <c r="AJ14" i="1"/>
  <c r="AK43" i="1"/>
  <c r="AJ43" i="1"/>
  <c r="AK7" i="1"/>
  <c r="AJ7" i="1"/>
  <c r="S7" i="3"/>
  <c r="AK38" i="1"/>
  <c r="AJ38" i="1"/>
  <c r="J7" i="2"/>
  <c r="H5" i="2"/>
  <c r="K8" i="3"/>
  <c r="AJ21" i="1"/>
  <c r="AK21" i="1"/>
  <c r="AK42" i="1" l="1"/>
  <c r="AJ32" i="1"/>
  <c r="AK18" i="1"/>
  <c r="AJ18" i="1"/>
  <c r="J5" i="3"/>
  <c r="AJ41" i="1"/>
  <c r="AK41" i="1"/>
  <c r="H5" i="3"/>
  <c r="AJ9" i="1"/>
  <c r="AK9" i="1"/>
  <c r="AK17" i="1"/>
  <c r="AJ17" i="1"/>
  <c r="T7" i="3"/>
  <c r="M8" i="3"/>
  <c r="K5" i="3"/>
  <c r="K7" i="2"/>
  <c r="J5" i="2"/>
  <c r="M7" i="2" l="1"/>
  <c r="K5" i="2"/>
  <c r="N8" i="3"/>
  <c r="M5" i="3"/>
  <c r="V7" i="3"/>
  <c r="W7" i="3" l="1"/>
  <c r="P8" i="3"/>
  <c r="N5" i="3"/>
  <c r="N7" i="2"/>
  <c r="M5" i="2"/>
  <c r="Q8" i="3" l="1"/>
  <c r="P5" i="3"/>
  <c r="P7" i="2"/>
  <c r="N5" i="2"/>
  <c r="Y7" i="3"/>
  <c r="Z7" i="3" l="1"/>
  <c r="P5" i="2"/>
  <c r="Q7" i="2"/>
  <c r="S8" i="3"/>
  <c r="Q5" i="3"/>
  <c r="T8" i="3" l="1"/>
  <c r="S5" i="3"/>
  <c r="AB7" i="3"/>
  <c r="S7" i="2"/>
  <c r="Q5" i="2"/>
  <c r="S5" i="2" l="1"/>
  <c r="T7" i="2"/>
  <c r="AC7" i="3"/>
  <c r="V8" i="3"/>
  <c r="T5" i="3"/>
  <c r="W8" i="3" l="1"/>
  <c r="V5" i="3"/>
  <c r="AE7" i="3"/>
  <c r="T5" i="2"/>
  <c r="V7" i="2"/>
  <c r="V5" i="2" l="1"/>
  <c r="W7" i="2"/>
  <c r="Y8" i="3"/>
  <c r="W5" i="3"/>
  <c r="AF7" i="3"/>
  <c r="AH7" i="3" l="1"/>
  <c r="Z8" i="3"/>
  <c r="Y5" i="3"/>
  <c r="W5" i="2"/>
  <c r="Y7" i="2"/>
  <c r="Y5" i="2" l="1"/>
  <c r="Z7" i="2"/>
  <c r="AB8" i="3"/>
  <c r="Z5" i="3"/>
  <c r="AI7" i="3"/>
  <c r="AK7" i="3" l="1"/>
  <c r="AC8" i="3"/>
  <c r="AB5" i="3"/>
  <c r="AB7" i="2"/>
  <c r="Z5" i="2"/>
  <c r="AL7" i="3" l="1"/>
  <c r="AB5" i="2"/>
  <c r="AC7" i="2"/>
  <c r="AE8" i="3"/>
  <c r="AC5" i="3"/>
  <c r="AF8" i="3" l="1"/>
  <c r="AE5" i="3"/>
  <c r="AC5" i="2"/>
  <c r="AE7" i="2"/>
  <c r="AN7" i="3"/>
  <c r="AE5" i="2" l="1"/>
  <c r="AF7" i="2"/>
  <c r="AO7" i="3"/>
  <c r="AH8" i="3"/>
  <c r="AF5" i="3"/>
  <c r="AI8" i="3" l="1"/>
  <c r="AH5" i="3"/>
  <c r="AQ7" i="3"/>
  <c r="AF5" i="2"/>
  <c r="AH7" i="2"/>
  <c r="AH5" i="2" l="1"/>
  <c r="AI7" i="2"/>
  <c r="AK8" i="3"/>
  <c r="AI5" i="3"/>
  <c r="AL8" i="3" l="1"/>
  <c r="AK5" i="3"/>
  <c r="AI5" i="2"/>
  <c r="AK7" i="2"/>
  <c r="AL7" i="2" l="1"/>
  <c r="AK5" i="2"/>
  <c r="AN8" i="3"/>
  <c r="AL5" i="3"/>
  <c r="AO8" i="3" l="1"/>
  <c r="AN5" i="3"/>
  <c r="AL5" i="2"/>
  <c r="AN7" i="2"/>
  <c r="AN5" i="2" l="1"/>
  <c r="AO7" i="2"/>
  <c r="AQ8" i="3"/>
  <c r="AQ5" i="3" s="1"/>
  <c r="AO5" i="3"/>
  <c r="AO5" i="2" l="1"/>
  <c r="AQ7" i="2"/>
  <c r="AQ5" i="2" s="1"/>
</calcChain>
</file>

<file path=xl/sharedStrings.xml><?xml version="1.0" encoding="utf-8"?>
<sst xmlns="http://schemas.openxmlformats.org/spreadsheetml/2006/main" count="433" uniqueCount="109">
  <si>
    <t>Função</t>
  </si>
  <si>
    <t>Centro de Custo</t>
  </si>
  <si>
    <t>Tipo</t>
  </si>
  <si>
    <t>Salário Bruto</t>
  </si>
  <si>
    <t>INSS (Empregado)</t>
  </si>
  <si>
    <t>IRPF Empregado</t>
  </si>
  <si>
    <t>Base Cálculo IRPF</t>
  </si>
  <si>
    <t>Líquido Funcionário</t>
  </si>
  <si>
    <t>Saúde</t>
  </si>
  <si>
    <t>Odonto</t>
  </si>
  <si>
    <t>VA</t>
  </si>
  <si>
    <t>VR</t>
  </si>
  <si>
    <t>VT</t>
  </si>
  <si>
    <t>Vaga</t>
  </si>
  <si>
    <t>Total Benefícios</t>
  </si>
  <si>
    <t>FGTS</t>
  </si>
  <si>
    <t>RAT (2%)</t>
  </si>
  <si>
    <t>Terceiros (5,8%)</t>
  </si>
  <si>
    <t>Impostos Empregador</t>
  </si>
  <si>
    <t>CUSTO MENSAL</t>
  </si>
  <si>
    <t>TOTAL PROVISÕES</t>
  </si>
  <si>
    <t>Total Provisões 13º Sal.</t>
  </si>
  <si>
    <t>13º Salário MÊS</t>
  </si>
  <si>
    <t>FGTS 13º Férias</t>
  </si>
  <si>
    <t>FAP 13º</t>
  </si>
  <si>
    <t>Terceiros do 13º</t>
  </si>
  <si>
    <t>Total Provisão Férias</t>
  </si>
  <si>
    <t>Férias MÊS</t>
  </si>
  <si>
    <t>1/3 Férias MÊS</t>
  </si>
  <si>
    <t>FGTS Férias</t>
  </si>
  <si>
    <t>FAP Férias</t>
  </si>
  <si>
    <t>Terceiros Férias</t>
  </si>
  <si>
    <t>Provisão Rescisão</t>
  </si>
  <si>
    <t>Aviso Prévio</t>
  </si>
  <si>
    <t>Multa FGTS (50%)</t>
  </si>
  <si>
    <t>TOTAL GERAL MÊS</t>
  </si>
  <si>
    <t>TOTAL GERAL ano</t>
  </si>
  <si>
    <t xml:space="preserve">Aline Fujishima </t>
  </si>
  <si>
    <t>Coordenador Jurídico</t>
  </si>
  <si>
    <t>CCLops</t>
  </si>
  <si>
    <t>CLT</t>
  </si>
  <si>
    <t>Ana Paula Campos Chad de Faria Almeida</t>
  </si>
  <si>
    <t>Gerente Jurídico</t>
  </si>
  <si>
    <t xml:space="preserve">Andressa Gonçalves do Espirito Santo </t>
  </si>
  <si>
    <t>Gerente Financeiro</t>
  </si>
  <si>
    <t>CCAdm</t>
  </si>
  <si>
    <t>Barbara Gabriela Ferreira Villarroel</t>
  </si>
  <si>
    <t>Analista de Tecnologia da Informação</t>
  </si>
  <si>
    <t>CCProj</t>
  </si>
  <si>
    <t xml:space="preserve">Beatriz de Souza Ferreira </t>
  </si>
  <si>
    <t>Analista de Produtos</t>
  </si>
  <si>
    <t>CCProd</t>
  </si>
  <si>
    <t>Bruno Santos</t>
  </si>
  <si>
    <t>Analista Jurídico Junior</t>
  </si>
  <si>
    <t>Gabriel Marcon</t>
  </si>
  <si>
    <t>Analista de Marketing Junior</t>
  </si>
  <si>
    <t>CCMkt</t>
  </si>
  <si>
    <t xml:space="preserve">Guilherme Vinicius de Souza Correia </t>
  </si>
  <si>
    <t>Igor Cardozo dos Santos</t>
  </si>
  <si>
    <t>Analista de Redes e de Comunicação Pleno</t>
  </si>
  <si>
    <t xml:space="preserve">Jaciana Jaci de Almeida </t>
  </si>
  <si>
    <t>Auxiliar de Serviços Gerais</t>
  </si>
  <si>
    <t>João Adolfo Amancio Dias</t>
  </si>
  <si>
    <t>SDR</t>
  </si>
  <si>
    <t>CCCom</t>
  </si>
  <si>
    <t>Juliana Maia Lopes</t>
  </si>
  <si>
    <t>Assistente Jurídico Pleno</t>
  </si>
  <si>
    <t>Lucas Silva dos Santos</t>
  </si>
  <si>
    <t>Técnico de Suporte ao Usuário de Tecnologia da Informação</t>
  </si>
  <si>
    <t>Nayara Lisboa de Mendonça</t>
  </si>
  <si>
    <t>Assistente Financeiro Pleno</t>
  </si>
  <si>
    <t>Patricia dos Santos Daniel</t>
  </si>
  <si>
    <t>Assistente Jurídico Junior</t>
  </si>
  <si>
    <t>Raul Penã Domingues</t>
  </si>
  <si>
    <t>Gerente de Desenvolvimento</t>
  </si>
  <si>
    <t xml:space="preserve">Renan Fujishima </t>
  </si>
  <si>
    <t>Tamyres Maria da Silva</t>
  </si>
  <si>
    <t>Analista de Recursos Humanos e Departamento Pessoal</t>
  </si>
  <si>
    <t>Victor Luiz de Camargo Pereira</t>
  </si>
  <si>
    <t>Analista de Contratos Junior</t>
  </si>
  <si>
    <t xml:space="preserve">Victor Prado </t>
  </si>
  <si>
    <t>Desenvolvedor</t>
  </si>
  <si>
    <t>Gerente Geral de Operações</t>
  </si>
  <si>
    <t>Supervisor de Operações</t>
  </si>
  <si>
    <t>Líder de Célula de Operações</t>
  </si>
  <si>
    <t>Analista de Operações</t>
  </si>
  <si>
    <t>Assistente de Operações</t>
  </si>
  <si>
    <t>Estagiário de QA</t>
  </si>
  <si>
    <t>Estágio</t>
  </si>
  <si>
    <t>Estagiário Administrativo</t>
  </si>
  <si>
    <t>Nome do Colaborador</t>
  </si>
  <si>
    <t>Total Férias</t>
  </si>
  <si>
    <t>Férias Mês</t>
  </si>
  <si>
    <t>1/3 Férias Mês</t>
  </si>
  <si>
    <t>Partida</t>
  </si>
  <si>
    <t>Baixa</t>
  </si>
  <si>
    <t>Saldo</t>
  </si>
  <si>
    <t>Gerente Comercial</t>
  </si>
  <si>
    <t>Legal Ops</t>
  </si>
  <si>
    <t>Período 1</t>
  </si>
  <si>
    <t>Período 2</t>
  </si>
  <si>
    <t>Data Admissão</t>
  </si>
  <si>
    <t>Data Início</t>
  </si>
  <si>
    <t>Data Fim</t>
  </si>
  <si>
    <t>Vencimento</t>
  </si>
  <si>
    <t>Dias Direito</t>
  </si>
  <si>
    <t>Dias Gozados</t>
  </si>
  <si>
    <t>Dias Saldo</t>
  </si>
  <si>
    <t xml:space="preserve">Estagiário de Produtos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</si>
</sst>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4" fillId="2" borderId="1" xfId="1" applyFont="1" applyFill="1" applyBorder="1" applyAlignment="1">
      <alignment horizontal="center"/>
    </xf>
    <xf numFmtId="0" fontId="7" fillId="2" borderId="1" xfId="0" applyFont="1" applyFill="1" applyBorder="1"/>
    <xf numFmtId="14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44" fontId="6" fillId="2" borderId="1" xfId="1" applyFont="1" applyFill="1" applyBorder="1"/>
    <xf numFmtId="44" fontId="6" fillId="3" borderId="1" xfId="1" applyFont="1" applyFill="1" applyBorder="1"/>
    <xf numFmtId="44" fontId="6" fillId="2" borderId="0" xfId="1" applyFont="1" applyFill="1" applyBorder="1"/>
    <xf numFmtId="0" fontId="6" fillId="0" borderId="0" xfId="0" applyFont="1"/>
    <xf numFmtId="17" fontId="6" fillId="0" borderId="0" xfId="0" applyNumberFormat="1" applyFont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44" fontId="6" fillId="0" borderId="0" xfId="0" applyNumberFormat="1" applyFont="1"/>
    <xf numFmtId="44" fontId="6" fillId="0" borderId="2" xfId="0" applyNumberFormat="1" applyFont="1" applyBorder="1"/>
    <xf numFmtId="44" fontId="6" fillId="0" borderId="0" xfId="1" applyFont="1"/>
    <xf numFmtId="44" fontId="4" fillId="2" borderId="4" xfId="1" applyFont="1" applyFill="1" applyBorder="1" applyAlignment="1">
      <alignment horizontal="center"/>
    </xf>
    <xf numFmtId="0" fontId="7" fillId="2" borderId="5" xfId="0" applyFont="1" applyFill="1" applyBorder="1"/>
    <xf numFmtId="0" fontId="5" fillId="4" borderId="0" xfId="0" applyFont="1" applyFill="1" applyAlignment="1">
      <alignment vertical="center"/>
    </xf>
    <xf numFmtId="0" fontId="7" fillId="3" borderId="5" xfId="0" applyFont="1" applyFill="1" applyBorder="1"/>
    <xf numFmtId="44" fontId="6" fillId="3" borderId="0" xfId="0" applyNumberFormat="1" applyFont="1" applyFill="1"/>
    <xf numFmtId="0" fontId="7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44" fontId="6" fillId="3" borderId="2" xfId="0" applyNumberFormat="1" applyFont="1" applyFill="1" applyBorder="1"/>
    <xf numFmtId="44" fontId="6" fillId="3" borderId="0" xfId="1" applyFont="1" applyFill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14" fontId="6" fillId="0" borderId="0" xfId="0" applyNumberFormat="1" applyFont="1"/>
    <xf numFmtId="0" fontId="16" fillId="2" borderId="0" xfId="0" applyFont="1" applyFill="1" applyAlignment="1">
      <alignment horizontal="center"/>
    </xf>
    <xf numFmtId="0" fontId="16" fillId="2" borderId="0" xfId="0" applyFont="1" applyFill="1"/>
    <xf numFmtId="0" fontId="16" fillId="2" borderId="1" xfId="0" applyFont="1" applyFill="1" applyBorder="1"/>
    <xf numFmtId="44" fontId="16" fillId="2" borderId="1" xfId="1" applyFont="1" applyFill="1" applyBorder="1"/>
    <xf numFmtId="44" fontId="16" fillId="2" borderId="0" xfId="1" applyFont="1" applyFill="1"/>
    <xf numFmtId="44" fontId="16" fillId="2" borderId="0" xfId="1" applyFont="1" applyFill="1" applyBorder="1"/>
    <xf numFmtId="0" fontId="9" fillId="4" borderId="0" xfId="0" applyFont="1" applyFill="1" applyAlignment="1">
      <alignment horizontal="left" vertical="center"/>
    </xf>
    <xf numFmtId="0" fontId="7" fillId="2" borderId="8" xfId="0" applyFont="1" applyFill="1" applyBorder="1"/>
    <xf numFmtId="17" fontId="5" fillId="4" borderId="0" xfId="0" applyNumberFormat="1" applyFont="1" applyFill="1" applyAlignment="1">
      <alignment horizontal="center"/>
    </xf>
    <xf numFmtId="17" fontId="5" fillId="4" borderId="2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left" vertical="center"/>
    </xf>
    <xf numFmtId="44" fontId="2" fillId="4" borderId="6" xfId="0" applyNumberFormat="1" applyFont="1" applyFill="1" applyBorder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44" fontId="8" fillId="4" borderId="2" xfId="0" applyNumberFormat="1" applyFont="1" applyFill="1" applyBorder="1" applyAlignment="1">
      <alignment horizontal="center" vertical="center"/>
    </xf>
    <xf numFmtId="44" fontId="4" fillId="2" borderId="0" xfId="1" applyFont="1" applyFill="1" applyBorder="1" applyAlignment="1">
      <alignment horizontal="center" vertical="center"/>
    </xf>
    <xf numFmtId="44" fontId="4" fillId="2" borderId="3" xfId="1" applyFont="1" applyFill="1" applyBorder="1" applyAlignment="1">
      <alignment horizontal="center" vertical="center"/>
    </xf>
    <xf numFmtId="44" fontId="2" fillId="4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4" fontId="5" fillId="3" borderId="0" xfId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44" fontId="11" fillId="2" borderId="1" xfId="1" applyFont="1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44" fontId="12" fillId="2" borderId="1" xfId="1" applyFont="1" applyFill="1" applyBorder="1" applyAlignment="1">
      <alignment horizontal="center"/>
    </xf>
    <xf numFmtId="44" fontId="13" fillId="2" borderId="1" xfId="1" applyFont="1" applyFill="1" applyBorder="1" applyAlignment="1">
      <alignment horizontal="center"/>
    </xf>
    <xf numFmtId="44" fontId="14" fillId="2" borderId="1" xfId="1" applyFont="1" applyFill="1" applyBorder="1" applyAlignment="1">
      <alignment horizontal="center"/>
    </xf>
    <xf numFmtId="44" fontId="15" fillId="2" borderId="1" xfId="1" applyFont="1" applyFill="1" applyBorder="1" applyAlignment="1">
      <alignment horizontal="center"/>
    </xf>
    <xf numFmtId="44" fontId="16" fillId="2" borderId="1" xfId="1" applyFont="1" applyFill="1" applyBorder="1" applyAlignment="1"/>
    <xf numFmtId="44" fontId="16" fillId="2" borderId="1" xfId="1" applyFont="1" applyFill="1" applyBorder="1" applyAlignment="1">
      <alignment vertical="top"/>
    </xf>
    <xf numFmtId="0" fontId="17" fillId="2" borderId="1" xfId="0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D9E6-7B5D-41AA-BA06-2BB39EF89D9B}">
  <dimension ref="A1:AK44"/>
  <sheetViews>
    <sheetView tabSelected="1" zoomScale="90" zoomScaleNormal="90" workbookViewId="0">
      <pane ySplit="1" topLeftCell="A2" activePane="bottomLeft" state="frozen"/>
      <selection pane="bottomLeft" activeCell="B9" sqref="B9"/>
    </sheetView>
  </sheetViews>
  <sheetFormatPr defaultColWidth="8.7109375" defaultRowHeight="12" x14ac:dyDescent="0.2"/>
  <cols>
    <col min="1" max="1" width="17.85546875" style="33" bestFit="1" customWidth="1"/>
    <col min="2" max="2" width="49.140625" style="33" bestFit="1" customWidth="1"/>
    <col min="3" max="3" width="9.28515625" style="33" bestFit="1" customWidth="1"/>
    <col min="4" max="4" width="15.85546875" style="36" bestFit="1" customWidth="1"/>
    <col min="5" max="5" width="19.7109375" style="36" bestFit="1" customWidth="1"/>
    <col min="6" max="6" width="18.85546875" style="36" bestFit="1" customWidth="1"/>
    <col min="7" max="7" width="19.85546875" style="36" bestFit="1" customWidth="1"/>
    <col min="8" max="8" width="21.85546875" style="36" bestFit="1" customWidth="1"/>
    <col min="9" max="9" width="11.5703125" style="37" bestFit="1" customWidth="1"/>
    <col min="10" max="10" width="12.7109375" style="37" bestFit="1" customWidth="1"/>
    <col min="11" max="11" width="9.28515625" style="37" bestFit="1" customWidth="1"/>
    <col min="12" max="12" width="11" style="37" bestFit="1" customWidth="1"/>
    <col min="13" max="13" width="9.140625" style="37" bestFit="1" customWidth="1"/>
    <col min="14" max="14" width="10.28515625" style="37" bestFit="1" customWidth="1"/>
    <col min="15" max="15" width="18.140625" style="37" bestFit="1" customWidth="1"/>
    <col min="16" max="16" width="10.28515625" style="37" bestFit="1" customWidth="1"/>
    <col min="17" max="17" width="13.28515625" style="37" bestFit="1" customWidth="1"/>
    <col min="18" max="18" width="18.28515625" style="37" bestFit="1" customWidth="1"/>
    <col min="19" max="19" width="22.42578125" style="37" bestFit="1" customWidth="1"/>
    <col min="20" max="20" width="18.140625" style="37" bestFit="1" customWidth="1"/>
    <col min="21" max="21" width="20" style="37" bestFit="1" customWidth="1"/>
    <col min="22" max="22" width="23.42578125" style="37" bestFit="1" customWidth="1"/>
    <col min="23" max="24" width="18.140625" style="37" bestFit="1" customWidth="1"/>
    <col min="25" max="25" width="12.28515625" style="37" bestFit="1" customWidth="1"/>
    <col min="26" max="26" width="18.28515625" style="37" bestFit="1" customWidth="1"/>
    <col min="27" max="27" width="21.42578125" style="37" bestFit="1" customWidth="1"/>
    <col min="28" max="28" width="14.42578125" style="37" bestFit="1" customWidth="1"/>
    <col min="29" max="29" width="17.42578125" style="37" bestFit="1" customWidth="1"/>
    <col min="30" max="30" width="15.140625" style="37" bestFit="1" customWidth="1"/>
    <col min="31" max="31" width="14.140625" style="37" bestFit="1" customWidth="1"/>
    <col min="32" max="32" width="18" style="37" bestFit="1" customWidth="1"/>
    <col min="33" max="33" width="19.42578125" style="37" bestFit="1" customWidth="1"/>
    <col min="34" max="34" width="15.42578125" style="37" bestFit="1" customWidth="1"/>
    <col min="35" max="35" width="19.7109375" style="37" bestFit="1" customWidth="1"/>
    <col min="36" max="36" width="20.140625" style="35" bestFit="1" customWidth="1"/>
    <col min="37" max="37" width="19.42578125" style="35" bestFit="1" customWidth="1"/>
    <col min="38" max="16384" width="8.7109375" style="33"/>
  </cols>
  <sheetData>
    <row r="1" spans="1:37" s="32" customFormat="1" x14ac:dyDescent="0.2">
      <c r="A1" s="52" t="s">
        <v>1</v>
      </c>
      <c r="B1" s="52" t="s">
        <v>0</v>
      </c>
      <c r="C1" s="52" t="s">
        <v>2</v>
      </c>
      <c r="D1" s="53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4" t="s">
        <v>19</v>
      </c>
      <c r="U1" s="54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4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4" t="s">
        <v>32</v>
      </c>
      <c r="AH1" s="57" t="s">
        <v>33</v>
      </c>
      <c r="AI1" s="57" t="s">
        <v>34</v>
      </c>
      <c r="AJ1" s="58" t="s">
        <v>35</v>
      </c>
      <c r="AK1" s="58" t="s">
        <v>36</v>
      </c>
    </row>
    <row r="2" spans="1:37" x14ac:dyDescent="0.2">
      <c r="A2" s="34" t="s">
        <v>45</v>
      </c>
      <c r="B2" s="34" t="s">
        <v>44</v>
      </c>
      <c r="C2" s="34" t="s">
        <v>40</v>
      </c>
      <c r="D2" s="35">
        <v>9500</v>
      </c>
      <c r="E2" s="35">
        <f>IF(D2&lt;=1302,D2*0.075-0,IF(D2&lt;=2571.29,D2*0.09-19.53,IF(D2&lt;=3856.94,D2*0.12-96.67,IF(D2&lt;=7507.49,D2*0.14-173.81,751.99))))</f>
        <v>751.99</v>
      </c>
      <c r="F2" s="35">
        <f t="shared" ref="F2:F43" si="0">IF(D2&lt;1903.99,D2*0-0,IF(D2&lt;=2826.65,D2*0.075-142.8,IF(D2&lt;=3751.05,D2*0.15-354.8,IF(D2&lt;=4664.68,D2*0.225-636.13,IF(D2&gt;4664.68,D2*0.275-869.36)))))</f>
        <v>1743.1399999999999</v>
      </c>
      <c r="G2" s="35">
        <f>D2-IF(D2&lt;=1100,D2*0.075-0,IF(D2&lt;=2203.48,D2*0.09-16.5,IF(D2&lt;=3305.22,D2*0.12-82.6,IF(D2&lt;=6433.57,D2*0.14-148.71,751.99))))</f>
        <v>8748.01</v>
      </c>
      <c r="H2" s="35">
        <f t="shared" ref="H2:H43" si="1">D2-E2-F2</f>
        <v>7004.8700000000008</v>
      </c>
      <c r="I2" s="35">
        <v>628.73</v>
      </c>
      <c r="J2" s="35">
        <v>0</v>
      </c>
      <c r="K2" s="35">
        <v>0</v>
      </c>
      <c r="L2" s="35">
        <v>586.5</v>
      </c>
      <c r="M2" s="35">
        <v>337.68</v>
      </c>
      <c r="N2" s="35">
        <v>0</v>
      </c>
      <c r="O2" s="35">
        <f t="shared" ref="O2:O43" si="2">I2+J2+K2+L2+M2</f>
        <v>1552.91</v>
      </c>
      <c r="P2" s="59">
        <f>IF($C2="CLT",$D2*8%,0)</f>
        <v>760</v>
      </c>
      <c r="Q2" s="35">
        <f>D2*2%</f>
        <v>190</v>
      </c>
      <c r="R2" s="35">
        <f>D2*5.8%</f>
        <v>551</v>
      </c>
      <c r="S2" s="35">
        <f t="shared" ref="S2:S43" si="3">P2+Q2+R2</f>
        <v>1501</v>
      </c>
      <c r="T2" s="35">
        <f t="shared" ref="T2:T43" si="4">S2+O2+D2</f>
        <v>12553.91</v>
      </c>
      <c r="U2" s="35">
        <f t="shared" ref="U2:U43" si="5">V2+AA2+AI2+AH2</f>
        <v>3326.583333333333</v>
      </c>
      <c r="V2" s="35">
        <f>W2+X2+Y2+Z2</f>
        <v>916.75</v>
      </c>
      <c r="W2" s="35">
        <f>D2/12</f>
        <v>791.66666666666663</v>
      </c>
      <c r="X2" s="59">
        <f t="shared" ref="X2:X43" si="6">W2*8%</f>
        <v>63.333333333333329</v>
      </c>
      <c r="Y2" s="35">
        <f>W2*2%</f>
        <v>15.833333333333332</v>
      </c>
      <c r="Z2" s="35">
        <f t="shared" ref="Z2:Z43" si="7">W2*5.8%</f>
        <v>45.916666666666664</v>
      </c>
      <c r="AA2" s="35">
        <f t="shared" ref="AA2:AA38" si="8">AB2+AC2+AD2+AE2+AF2</f>
        <v>1206.4999999999998</v>
      </c>
      <c r="AB2" s="35">
        <f>D2/12</f>
        <v>791.66666666666663</v>
      </c>
      <c r="AC2" s="59">
        <f t="shared" ref="AC2:AC43" si="9">AB2/3</f>
        <v>263.88888888888886</v>
      </c>
      <c r="AD2" s="59">
        <f t="shared" ref="AD2:AD43" si="10">(AB2+AC2)*8%</f>
        <v>84.444444444444443</v>
      </c>
      <c r="AE2" s="59">
        <f t="shared" ref="AE2:AE43" si="11">(AC2+AB2)*0.5%</f>
        <v>5.2777777777777777</v>
      </c>
      <c r="AF2" s="59">
        <f t="shared" ref="AF2:AF43" si="12">(AB2+AC2)*5.8%</f>
        <v>61.222222222222207</v>
      </c>
      <c r="AG2" s="59">
        <f t="shared" ref="AG2:AG38" si="13">AH2+AI2</f>
        <v>1203.3333333333333</v>
      </c>
      <c r="AH2" s="35">
        <f>D2/12</f>
        <v>791.66666666666663</v>
      </c>
      <c r="AI2" s="35">
        <f t="shared" ref="AI2:AI43" si="14">(X2+P2)*0.5</f>
        <v>411.66666666666669</v>
      </c>
      <c r="AJ2" s="35">
        <f t="shared" ref="AJ2:AJ43" si="15">T2+U2</f>
        <v>15880.493333333332</v>
      </c>
      <c r="AK2" s="35">
        <f t="shared" ref="AK2:AK43" si="16">(T2+U2)*12</f>
        <v>190565.91999999998</v>
      </c>
    </row>
    <row r="3" spans="1:37" x14ac:dyDescent="0.2">
      <c r="A3" s="34" t="s">
        <v>45</v>
      </c>
      <c r="B3" s="34" t="s">
        <v>61</v>
      </c>
      <c r="C3" s="34" t="s">
        <v>40</v>
      </c>
      <c r="D3" s="35">
        <v>1800.81</v>
      </c>
      <c r="E3" s="35">
        <f>IF(D3&lt;=1302,D3*0.075-0,IF(D3&lt;=2571.29,D3*0.09-19.53,IF(D3&lt;=3856.94,D3*0.12-96.67,IF(D3&lt;=7507.49,D3*0.14-173.81,751.99))))</f>
        <v>142.54289999999997</v>
      </c>
      <c r="F3" s="35">
        <f t="shared" si="0"/>
        <v>0</v>
      </c>
      <c r="G3" s="35">
        <f>D3-IF(D3&lt;=1100,D3*0.075-0,IF(D3&lt;=2203.48,D3*0.09-16.5,IF(D3&lt;=3305.22,D3*0.12-82.6,IF(D3&lt;=6433.57,D3*0.14-148.71,751.99))))</f>
        <v>1655.2371000000001</v>
      </c>
      <c r="H3" s="35">
        <f t="shared" si="1"/>
        <v>1658.2671</v>
      </c>
      <c r="I3" s="35">
        <v>453.84</v>
      </c>
      <c r="J3" s="35">
        <v>0</v>
      </c>
      <c r="K3" s="35">
        <v>0</v>
      </c>
      <c r="L3" s="35">
        <v>586.5</v>
      </c>
      <c r="M3" s="35">
        <v>115.92</v>
      </c>
      <c r="N3" s="35">
        <v>0</v>
      </c>
      <c r="O3" s="35">
        <f t="shared" si="2"/>
        <v>1156.26</v>
      </c>
      <c r="P3" s="59">
        <f>IF($C3="CLT",$D3*8%,0)</f>
        <v>144.06479999999999</v>
      </c>
      <c r="Q3" s="35">
        <f>D3*2%</f>
        <v>36.016199999999998</v>
      </c>
      <c r="R3" s="35">
        <f>D3*5.8%</f>
        <v>104.44698</v>
      </c>
      <c r="S3" s="35">
        <f t="shared" si="3"/>
        <v>284.52797999999996</v>
      </c>
      <c r="T3" s="35">
        <f t="shared" si="4"/>
        <v>3241.59798</v>
      </c>
      <c r="U3" s="35">
        <f t="shared" si="5"/>
        <v>630.58363499999996</v>
      </c>
      <c r="V3" s="35">
        <f>W3+X3+Y3+Z3</f>
        <v>173.778165</v>
      </c>
      <c r="W3" s="35">
        <f>D3/12</f>
        <v>150.0675</v>
      </c>
      <c r="X3" s="59">
        <f t="shared" si="6"/>
        <v>12.0054</v>
      </c>
      <c r="Y3" s="35">
        <f>W3*2%</f>
        <v>3.00135</v>
      </c>
      <c r="Z3" s="35">
        <f t="shared" si="7"/>
        <v>8.7039149999999985</v>
      </c>
      <c r="AA3" s="35">
        <f t="shared" si="8"/>
        <v>228.70287000000002</v>
      </c>
      <c r="AB3" s="35">
        <f t="shared" ref="AB3:AB43" si="17">D3/12</f>
        <v>150.0675</v>
      </c>
      <c r="AC3" s="59">
        <f t="shared" si="9"/>
        <v>50.022500000000001</v>
      </c>
      <c r="AD3" s="59">
        <f t="shared" si="10"/>
        <v>16.007200000000001</v>
      </c>
      <c r="AE3" s="59">
        <f t="shared" si="11"/>
        <v>1.0004500000000001</v>
      </c>
      <c r="AF3" s="59">
        <f t="shared" si="12"/>
        <v>11.605219999999999</v>
      </c>
      <c r="AG3" s="59">
        <f t="shared" si="13"/>
        <v>228.1026</v>
      </c>
      <c r="AH3" s="35">
        <f t="shared" ref="AH3:AH43" si="18">D3/12</f>
        <v>150.0675</v>
      </c>
      <c r="AI3" s="35">
        <f t="shared" si="14"/>
        <v>78.0351</v>
      </c>
      <c r="AJ3" s="35">
        <f t="shared" si="15"/>
        <v>3872.181615</v>
      </c>
      <c r="AK3" s="35">
        <f t="shared" si="16"/>
        <v>46466.179380000001</v>
      </c>
    </row>
    <row r="4" spans="1:37" x14ac:dyDescent="0.2">
      <c r="A4" s="34" t="s">
        <v>45</v>
      </c>
      <c r="B4" s="34" t="s">
        <v>77</v>
      </c>
      <c r="C4" s="34" t="s">
        <v>40</v>
      </c>
      <c r="D4" s="35">
        <v>3000</v>
      </c>
      <c r="E4" s="35">
        <f>IF(D4&lt;=1302,D4*0.075-0,IF(D4&lt;=2571.29,D4*0.09-19.53,IF(D4&lt;=3856.94,D4*0.12-96.67,IF(D4&lt;=7507.49,D4*0.14-173.81,751.99))))</f>
        <v>263.33</v>
      </c>
      <c r="F4" s="35">
        <f t="shared" si="0"/>
        <v>95.199999999999989</v>
      </c>
      <c r="G4" s="35">
        <f>D4-IF(D4&lt;=1100,D4*0.075-0,IF(D4&lt;=2203.48,D4*0.09-16.5,IF(D4&lt;=3305.22,D4*0.12-82.6,IF(D4&lt;=6433.57,D4*0.14-148.71,751.99))))</f>
        <v>2722.6</v>
      </c>
      <c r="H4" s="35">
        <f t="shared" si="1"/>
        <v>2641.4700000000003</v>
      </c>
      <c r="I4" s="35">
        <v>242.05</v>
      </c>
      <c r="J4" s="35">
        <v>26.09</v>
      </c>
      <c r="K4" s="35">
        <v>0</v>
      </c>
      <c r="L4" s="35">
        <v>586.5</v>
      </c>
      <c r="M4" s="35">
        <v>369.6</v>
      </c>
      <c r="N4" s="35">
        <v>0</v>
      </c>
      <c r="O4" s="35">
        <f t="shared" si="2"/>
        <v>1224.24</v>
      </c>
      <c r="P4" s="59">
        <f>IF($C4="CLT",$D4*8%,0)</f>
        <v>240</v>
      </c>
      <c r="Q4" s="35">
        <f>D4*2%</f>
        <v>60</v>
      </c>
      <c r="R4" s="35">
        <f>D4*5.8%</f>
        <v>174</v>
      </c>
      <c r="S4" s="35">
        <f t="shared" si="3"/>
        <v>474</v>
      </c>
      <c r="T4" s="35">
        <f t="shared" si="4"/>
        <v>4698.24</v>
      </c>
      <c r="U4" s="35">
        <f t="shared" si="5"/>
        <v>1050.5</v>
      </c>
      <c r="V4" s="35">
        <f>W4+X4+Y4+Z4</f>
        <v>289.5</v>
      </c>
      <c r="W4" s="35">
        <f>D4/12</f>
        <v>250</v>
      </c>
      <c r="X4" s="59">
        <f t="shared" si="6"/>
        <v>20</v>
      </c>
      <c r="Y4" s="35">
        <f>W4*2%</f>
        <v>5</v>
      </c>
      <c r="Z4" s="35">
        <f t="shared" si="7"/>
        <v>14.499999999999998</v>
      </c>
      <c r="AA4" s="35">
        <f t="shared" si="8"/>
        <v>381</v>
      </c>
      <c r="AB4" s="35">
        <f t="shared" si="17"/>
        <v>250</v>
      </c>
      <c r="AC4" s="59">
        <f t="shared" si="9"/>
        <v>83.333333333333329</v>
      </c>
      <c r="AD4" s="59">
        <f t="shared" si="10"/>
        <v>26.666666666666664</v>
      </c>
      <c r="AE4" s="59">
        <f t="shared" si="11"/>
        <v>1.6666666666666665</v>
      </c>
      <c r="AF4" s="59">
        <f t="shared" si="12"/>
        <v>19.333333333333332</v>
      </c>
      <c r="AG4" s="59">
        <f t="shared" si="13"/>
        <v>380</v>
      </c>
      <c r="AH4" s="35">
        <f t="shared" si="18"/>
        <v>250</v>
      </c>
      <c r="AI4" s="35">
        <f t="shared" si="14"/>
        <v>130</v>
      </c>
      <c r="AJ4" s="35">
        <f t="shared" si="15"/>
        <v>5748.74</v>
      </c>
      <c r="AK4" s="35">
        <f t="shared" si="16"/>
        <v>68984.88</v>
      </c>
    </row>
    <row r="5" spans="1:37" x14ac:dyDescent="0.2">
      <c r="A5" s="34" t="s">
        <v>45</v>
      </c>
      <c r="B5" s="34" t="s">
        <v>89</v>
      </c>
      <c r="C5" s="34" t="s">
        <v>88</v>
      </c>
      <c r="D5" s="35">
        <v>1200</v>
      </c>
      <c r="E5" s="35">
        <v>0</v>
      </c>
      <c r="F5" s="35">
        <f t="shared" si="0"/>
        <v>0</v>
      </c>
      <c r="G5" s="35">
        <v>0</v>
      </c>
      <c r="H5" s="35">
        <f t="shared" si="1"/>
        <v>1200</v>
      </c>
      <c r="I5" s="35">
        <v>0</v>
      </c>
      <c r="J5" s="35">
        <v>0</v>
      </c>
      <c r="K5" s="35">
        <v>0</v>
      </c>
      <c r="L5" s="35">
        <v>0</v>
      </c>
      <c r="M5" s="35">
        <v>200</v>
      </c>
      <c r="N5" s="35">
        <v>0</v>
      </c>
      <c r="O5" s="35">
        <f t="shared" si="2"/>
        <v>200</v>
      </c>
      <c r="P5" s="35">
        <f>IF($C5="CLT",$D5*8%,0)</f>
        <v>0</v>
      </c>
      <c r="Q5" s="35">
        <v>0</v>
      </c>
      <c r="R5" s="35">
        <v>0</v>
      </c>
      <c r="S5" s="35">
        <f t="shared" si="3"/>
        <v>0</v>
      </c>
      <c r="T5" s="35">
        <f t="shared" si="4"/>
        <v>1400</v>
      </c>
      <c r="U5" s="35">
        <f t="shared" si="5"/>
        <v>0</v>
      </c>
      <c r="V5" s="35">
        <v>0</v>
      </c>
      <c r="W5" s="35">
        <v>0</v>
      </c>
      <c r="X5" s="35">
        <f t="shared" si="6"/>
        <v>0</v>
      </c>
      <c r="Y5" s="35">
        <f>W5*2%</f>
        <v>0</v>
      </c>
      <c r="Z5" s="35">
        <f t="shared" si="7"/>
        <v>0</v>
      </c>
      <c r="AA5" s="35">
        <f t="shared" si="8"/>
        <v>0</v>
      </c>
      <c r="AB5" s="35">
        <v>0</v>
      </c>
      <c r="AC5" s="35">
        <f t="shared" si="9"/>
        <v>0</v>
      </c>
      <c r="AD5" s="35">
        <f t="shared" si="10"/>
        <v>0</v>
      </c>
      <c r="AE5" s="35">
        <f t="shared" si="11"/>
        <v>0</v>
      </c>
      <c r="AF5" s="35">
        <f t="shared" si="12"/>
        <v>0</v>
      </c>
      <c r="AG5" s="35">
        <f t="shared" si="13"/>
        <v>0</v>
      </c>
      <c r="AH5" s="35">
        <v>0</v>
      </c>
      <c r="AI5" s="35">
        <f t="shared" si="14"/>
        <v>0</v>
      </c>
      <c r="AJ5" s="35">
        <f t="shared" si="15"/>
        <v>1400</v>
      </c>
      <c r="AK5" s="35">
        <f t="shared" si="16"/>
        <v>16800</v>
      </c>
    </row>
    <row r="6" spans="1:37" x14ac:dyDescent="0.2">
      <c r="A6" s="34" t="s">
        <v>64</v>
      </c>
      <c r="B6" s="34" t="s">
        <v>63</v>
      </c>
      <c r="C6" s="34" t="s">
        <v>40</v>
      </c>
      <c r="D6" s="35">
        <v>2561.77</v>
      </c>
      <c r="E6" s="35">
        <f t="shared" ref="E6:E38" si="19">IF(D6&lt;=1302,D6*0.075-0,IF(D6&lt;=2571.29,D6*0.09-19.53,IF(D6&lt;=3856.94,D6*0.12-96.67,IF(D6&lt;=7507.49,D6*0.14-173.81,751.99))))</f>
        <v>211.02929999999998</v>
      </c>
      <c r="F6" s="35">
        <f t="shared" si="0"/>
        <v>49.332749999999976</v>
      </c>
      <c r="G6" s="35">
        <f t="shared" ref="G6:G38" si="20">D6-IF(D6&lt;=1100,D6*0.075-0,IF(D6&lt;=2203.48,D6*0.09-16.5,IF(D6&lt;=3305.22,D6*0.12-82.6,IF(D6&lt;=6433.57,D6*0.14-148.71,751.99))))</f>
        <v>2336.9576000000002</v>
      </c>
      <c r="H6" s="35">
        <f t="shared" si="1"/>
        <v>2301.4079499999998</v>
      </c>
      <c r="I6" s="35">
        <v>290.47000000000003</v>
      </c>
      <c r="J6" s="35">
        <v>26.09</v>
      </c>
      <c r="K6" s="35">
        <v>0</v>
      </c>
      <c r="L6" s="35">
        <v>550.39</v>
      </c>
      <c r="M6" s="35">
        <v>0</v>
      </c>
      <c r="N6" s="35">
        <v>0</v>
      </c>
      <c r="O6" s="35">
        <f t="shared" si="2"/>
        <v>866.95</v>
      </c>
      <c r="P6" s="59">
        <f>IF($C6="CLT",$D6*8%,0)</f>
        <v>204.94159999999999</v>
      </c>
      <c r="Q6" s="35">
        <f t="shared" ref="Q6:Q38" si="21">D6*2%</f>
        <v>51.235399999999998</v>
      </c>
      <c r="R6" s="35">
        <f t="shared" ref="R6:R38" si="22">D6*5.8%</f>
        <v>148.58265999999998</v>
      </c>
      <c r="S6" s="35">
        <f t="shared" si="3"/>
        <v>404.75966</v>
      </c>
      <c r="T6" s="35">
        <f t="shared" si="4"/>
        <v>3833.47966</v>
      </c>
      <c r="U6" s="35">
        <f t="shared" si="5"/>
        <v>897.04646166666669</v>
      </c>
      <c r="V6" s="35">
        <f t="shared" ref="V6:V38" si="23">W6+X6+Y6+Z6</f>
        <v>247.21080499999999</v>
      </c>
      <c r="W6" s="35">
        <f t="shared" ref="W6:W38" si="24">D6/12</f>
        <v>213.48083333333332</v>
      </c>
      <c r="X6" s="59">
        <f t="shared" si="6"/>
        <v>17.078466666666667</v>
      </c>
      <c r="Y6" s="35">
        <f>W6*2%</f>
        <v>4.2696166666666668</v>
      </c>
      <c r="Z6" s="35">
        <f t="shared" si="7"/>
        <v>12.381888333333332</v>
      </c>
      <c r="AA6" s="35">
        <f t="shared" si="8"/>
        <v>325.34478999999999</v>
      </c>
      <c r="AB6" s="35">
        <f t="shared" si="17"/>
        <v>213.48083333333332</v>
      </c>
      <c r="AC6" s="59">
        <f t="shared" si="9"/>
        <v>71.160277777777779</v>
      </c>
      <c r="AD6" s="59">
        <f t="shared" si="10"/>
        <v>22.77128888888889</v>
      </c>
      <c r="AE6" s="59">
        <f t="shared" si="11"/>
        <v>1.4232055555555556</v>
      </c>
      <c r="AF6" s="59">
        <f t="shared" si="12"/>
        <v>16.509184444444443</v>
      </c>
      <c r="AG6" s="59">
        <f t="shared" si="13"/>
        <v>324.49086666666665</v>
      </c>
      <c r="AH6" s="35">
        <f t="shared" si="18"/>
        <v>213.48083333333332</v>
      </c>
      <c r="AI6" s="35">
        <f t="shared" si="14"/>
        <v>111.01003333333333</v>
      </c>
      <c r="AJ6" s="35">
        <f t="shared" si="15"/>
        <v>4730.5261216666668</v>
      </c>
      <c r="AK6" s="35">
        <f t="shared" si="16"/>
        <v>56766.313460000005</v>
      </c>
    </row>
    <row r="7" spans="1:37" x14ac:dyDescent="0.2">
      <c r="A7" s="34" t="s">
        <v>39</v>
      </c>
      <c r="B7" s="34" t="s">
        <v>38</v>
      </c>
      <c r="C7" s="34" t="s">
        <v>40</v>
      </c>
      <c r="D7" s="35">
        <v>6190.57</v>
      </c>
      <c r="E7" s="35">
        <f t="shared" si="19"/>
        <v>692.86979999999994</v>
      </c>
      <c r="F7" s="35">
        <f t="shared" si="0"/>
        <v>833.04675000000009</v>
      </c>
      <c r="G7" s="35">
        <f t="shared" si="20"/>
        <v>5472.6001999999999</v>
      </c>
      <c r="H7" s="35">
        <f t="shared" si="1"/>
        <v>4664.6534499999989</v>
      </c>
      <c r="I7" s="35">
        <v>348.39</v>
      </c>
      <c r="J7" s="35">
        <v>26.09</v>
      </c>
      <c r="K7" s="35">
        <v>0</v>
      </c>
      <c r="L7" s="35">
        <v>586.5</v>
      </c>
      <c r="M7" s="35">
        <v>70.400000000000006</v>
      </c>
      <c r="N7" s="35">
        <v>0</v>
      </c>
      <c r="O7" s="35">
        <f t="shared" si="2"/>
        <v>1031.3800000000001</v>
      </c>
      <c r="P7" s="59">
        <f>IF($C7="CLT",$D7*8%,0)</f>
        <v>495.24559999999997</v>
      </c>
      <c r="Q7" s="35">
        <f t="shared" si="21"/>
        <v>123.81139999999999</v>
      </c>
      <c r="R7" s="35">
        <f t="shared" si="22"/>
        <v>359.05305999999996</v>
      </c>
      <c r="S7" s="35">
        <f t="shared" si="3"/>
        <v>978.11005999999998</v>
      </c>
      <c r="T7" s="35">
        <f t="shared" si="4"/>
        <v>8200.0600599999998</v>
      </c>
      <c r="U7" s="35">
        <f t="shared" si="5"/>
        <v>2159.9930491666664</v>
      </c>
      <c r="V7" s="35">
        <f t="shared" si="23"/>
        <v>589.65179249999994</v>
      </c>
      <c r="W7" s="35">
        <f t="shared" si="24"/>
        <v>515.88083333333327</v>
      </c>
      <c r="X7" s="59">
        <f t="shared" si="6"/>
        <v>41.270466666666664</v>
      </c>
      <c r="Y7" s="35">
        <f>W7*0.5%</f>
        <v>2.5794041666666665</v>
      </c>
      <c r="Z7" s="35">
        <f t="shared" si="7"/>
        <v>29.921088333333326</v>
      </c>
      <c r="AA7" s="35">
        <f t="shared" si="8"/>
        <v>786.20238999999981</v>
      </c>
      <c r="AB7" s="35">
        <f t="shared" si="17"/>
        <v>515.88083333333327</v>
      </c>
      <c r="AC7" s="59">
        <f t="shared" si="9"/>
        <v>171.96027777777775</v>
      </c>
      <c r="AD7" s="59">
        <f t="shared" si="10"/>
        <v>55.027288888888883</v>
      </c>
      <c r="AE7" s="59">
        <f t="shared" si="11"/>
        <v>3.4392055555555552</v>
      </c>
      <c r="AF7" s="59">
        <f t="shared" si="12"/>
        <v>39.894784444444433</v>
      </c>
      <c r="AG7" s="59">
        <f t="shared" si="13"/>
        <v>784.13886666666656</v>
      </c>
      <c r="AH7" s="35">
        <f t="shared" si="18"/>
        <v>515.88083333333327</v>
      </c>
      <c r="AI7" s="35">
        <f t="shared" si="14"/>
        <v>268.25803333333329</v>
      </c>
      <c r="AJ7" s="35">
        <f t="shared" si="15"/>
        <v>10360.053109166667</v>
      </c>
      <c r="AK7" s="35">
        <f t="shared" si="16"/>
        <v>124320.63731000001</v>
      </c>
    </row>
    <row r="8" spans="1:37" x14ac:dyDescent="0.2">
      <c r="A8" s="34" t="s">
        <v>39</v>
      </c>
      <c r="B8" s="34" t="s">
        <v>42</v>
      </c>
      <c r="C8" s="34" t="s">
        <v>40</v>
      </c>
      <c r="D8" s="60">
        <v>7355.8</v>
      </c>
      <c r="E8" s="35">
        <f t="shared" si="19"/>
        <v>856.00200000000018</v>
      </c>
      <c r="F8" s="35">
        <f t="shared" si="0"/>
        <v>1153.4850000000001</v>
      </c>
      <c r="G8" s="35">
        <f t="shared" si="20"/>
        <v>6603.81</v>
      </c>
      <c r="H8" s="35">
        <f t="shared" si="1"/>
        <v>5346.3130000000001</v>
      </c>
      <c r="I8" s="35">
        <v>361.21</v>
      </c>
      <c r="J8" s="35">
        <v>26.09</v>
      </c>
      <c r="K8" s="35">
        <v>0</v>
      </c>
      <c r="L8" s="35">
        <v>1920</v>
      </c>
      <c r="M8" s="35">
        <v>300</v>
      </c>
      <c r="N8" s="35">
        <v>0</v>
      </c>
      <c r="O8" s="35">
        <f t="shared" si="2"/>
        <v>2607.3000000000002</v>
      </c>
      <c r="P8" s="59">
        <f>IF($C8="CLT",$D8*8%,0)</f>
        <v>588.46400000000006</v>
      </c>
      <c r="Q8" s="35">
        <f t="shared" si="21"/>
        <v>147.11600000000001</v>
      </c>
      <c r="R8" s="35">
        <f t="shared" si="22"/>
        <v>426.63639999999998</v>
      </c>
      <c r="S8" s="35">
        <f t="shared" si="3"/>
        <v>1162.2164</v>
      </c>
      <c r="T8" s="35">
        <f t="shared" si="4"/>
        <v>11125.3164</v>
      </c>
      <c r="U8" s="35">
        <f t="shared" si="5"/>
        <v>2575.7559666666671</v>
      </c>
      <c r="V8" s="35">
        <f t="shared" si="23"/>
        <v>709.83470000000011</v>
      </c>
      <c r="W8" s="35">
        <f t="shared" si="24"/>
        <v>612.98333333333335</v>
      </c>
      <c r="X8" s="59">
        <f t="shared" si="6"/>
        <v>49.038666666666671</v>
      </c>
      <c r="Y8" s="35">
        <f t="shared" ref="Y8:Y43" si="25">W8*2%</f>
        <v>12.259666666666668</v>
      </c>
      <c r="Z8" s="35">
        <f t="shared" si="7"/>
        <v>35.553033333333332</v>
      </c>
      <c r="AA8" s="35">
        <f t="shared" si="8"/>
        <v>934.18660000000011</v>
      </c>
      <c r="AB8" s="35">
        <f t="shared" si="17"/>
        <v>612.98333333333335</v>
      </c>
      <c r="AC8" s="59">
        <f t="shared" si="9"/>
        <v>204.32777777777778</v>
      </c>
      <c r="AD8" s="59">
        <f t="shared" si="10"/>
        <v>65.384888888888895</v>
      </c>
      <c r="AE8" s="59">
        <f t="shared" si="11"/>
        <v>4.0865555555555559</v>
      </c>
      <c r="AF8" s="59">
        <f t="shared" si="12"/>
        <v>47.404044444444445</v>
      </c>
      <c r="AG8" s="59">
        <f t="shared" si="13"/>
        <v>931.73466666666673</v>
      </c>
      <c r="AH8" s="35">
        <f t="shared" si="18"/>
        <v>612.98333333333335</v>
      </c>
      <c r="AI8" s="35">
        <f t="shared" si="14"/>
        <v>318.75133333333338</v>
      </c>
      <c r="AJ8" s="35">
        <f t="shared" si="15"/>
        <v>13701.072366666667</v>
      </c>
      <c r="AK8" s="35">
        <f t="shared" si="16"/>
        <v>164412.86840000001</v>
      </c>
    </row>
    <row r="9" spans="1:37" x14ac:dyDescent="0.2">
      <c r="A9" s="34" t="s">
        <v>39</v>
      </c>
      <c r="B9" s="34" t="s">
        <v>53</v>
      </c>
      <c r="C9" s="34" t="s">
        <v>40</v>
      </c>
      <c r="D9" s="35">
        <v>3524.71</v>
      </c>
      <c r="E9" s="35">
        <f t="shared" si="19"/>
        <v>326.29519999999997</v>
      </c>
      <c r="F9" s="35">
        <f t="shared" si="0"/>
        <v>173.90649999999999</v>
      </c>
      <c r="G9" s="35">
        <f t="shared" si="20"/>
        <v>3179.9605999999999</v>
      </c>
      <c r="H9" s="35">
        <f t="shared" si="1"/>
        <v>3024.5083</v>
      </c>
      <c r="I9" s="35">
        <v>0</v>
      </c>
      <c r="J9" s="35">
        <v>0</v>
      </c>
      <c r="K9" s="35">
        <v>0</v>
      </c>
      <c r="L9" s="35">
        <v>550.39</v>
      </c>
      <c r="M9" s="35">
        <v>70.400000000000006</v>
      </c>
      <c r="N9" s="35">
        <v>0</v>
      </c>
      <c r="O9" s="35">
        <f t="shared" si="2"/>
        <v>620.79</v>
      </c>
      <c r="P9" s="59">
        <f>IF($C9="CLT",$D9*8%,0)</f>
        <v>281.97680000000003</v>
      </c>
      <c r="Q9" s="35">
        <f t="shared" si="21"/>
        <v>70.494200000000006</v>
      </c>
      <c r="R9" s="35">
        <f t="shared" si="22"/>
        <v>204.43317999999999</v>
      </c>
      <c r="S9" s="35">
        <f t="shared" si="3"/>
        <v>556.90418</v>
      </c>
      <c r="T9" s="35">
        <f t="shared" si="4"/>
        <v>4702.4041799999995</v>
      </c>
      <c r="U9" s="35">
        <f t="shared" si="5"/>
        <v>1234.2359516666668</v>
      </c>
      <c r="V9" s="35">
        <f t="shared" si="23"/>
        <v>340.13451500000002</v>
      </c>
      <c r="W9" s="35">
        <f t="shared" si="24"/>
        <v>293.72583333333336</v>
      </c>
      <c r="X9" s="59">
        <f t="shared" si="6"/>
        <v>23.49806666666667</v>
      </c>
      <c r="Y9" s="35">
        <f t="shared" si="25"/>
        <v>5.8745166666666675</v>
      </c>
      <c r="Z9" s="35">
        <f t="shared" si="7"/>
        <v>17.036098333333335</v>
      </c>
      <c r="AA9" s="35">
        <f t="shared" si="8"/>
        <v>447.63817000000006</v>
      </c>
      <c r="AB9" s="35">
        <f t="shared" si="17"/>
        <v>293.72583333333336</v>
      </c>
      <c r="AC9" s="59">
        <f t="shared" si="9"/>
        <v>97.908611111111114</v>
      </c>
      <c r="AD9" s="59">
        <f t="shared" si="10"/>
        <v>31.330755555555559</v>
      </c>
      <c r="AE9" s="59">
        <f t="shared" si="11"/>
        <v>1.9581722222222224</v>
      </c>
      <c r="AF9" s="59">
        <f t="shared" si="12"/>
        <v>22.714797777777775</v>
      </c>
      <c r="AG9" s="59">
        <f t="shared" si="13"/>
        <v>446.4632666666667</v>
      </c>
      <c r="AH9" s="35">
        <f t="shared" si="18"/>
        <v>293.72583333333336</v>
      </c>
      <c r="AI9" s="35">
        <f t="shared" si="14"/>
        <v>152.73743333333334</v>
      </c>
      <c r="AJ9" s="35">
        <f t="shared" si="15"/>
        <v>5936.6401316666661</v>
      </c>
      <c r="AK9" s="35">
        <f t="shared" si="16"/>
        <v>71239.681579999989</v>
      </c>
    </row>
    <row r="10" spans="1:37" x14ac:dyDescent="0.2">
      <c r="A10" s="34" t="s">
        <v>39</v>
      </c>
      <c r="B10" s="61" t="s">
        <v>59</v>
      </c>
      <c r="C10" s="34" t="s">
        <v>40</v>
      </c>
      <c r="D10" s="59">
        <v>4707.55</v>
      </c>
      <c r="E10" s="35">
        <f t="shared" si="19"/>
        <v>485.24700000000013</v>
      </c>
      <c r="F10" s="35">
        <f t="shared" si="0"/>
        <v>425.21625000000006</v>
      </c>
      <c r="G10" s="35">
        <f t="shared" si="20"/>
        <v>4197.2030000000004</v>
      </c>
      <c r="H10" s="35">
        <f t="shared" si="1"/>
        <v>3797.0867499999999</v>
      </c>
      <c r="I10" s="59">
        <v>335.49</v>
      </c>
      <c r="J10" s="35">
        <v>26.09</v>
      </c>
      <c r="K10" s="59">
        <v>0</v>
      </c>
      <c r="L10" s="35">
        <v>586.5</v>
      </c>
      <c r="M10" s="59">
        <v>120</v>
      </c>
      <c r="N10" s="59">
        <v>0</v>
      </c>
      <c r="O10" s="35">
        <f t="shared" si="2"/>
        <v>1068.08</v>
      </c>
      <c r="P10" s="59">
        <f>IF($C10="CLT",$D10*8%,0)</f>
        <v>376.60400000000004</v>
      </c>
      <c r="Q10" s="35">
        <f t="shared" si="21"/>
        <v>94.15100000000001</v>
      </c>
      <c r="R10" s="35">
        <f t="shared" si="22"/>
        <v>273.03789999999998</v>
      </c>
      <c r="S10" s="35">
        <f t="shared" si="3"/>
        <v>743.79290000000003</v>
      </c>
      <c r="T10" s="35">
        <f t="shared" si="4"/>
        <v>6519.4228999999996</v>
      </c>
      <c r="U10" s="35">
        <f t="shared" si="5"/>
        <v>1648.4270916666669</v>
      </c>
      <c r="V10" s="35">
        <f t="shared" si="23"/>
        <v>454.27857499999999</v>
      </c>
      <c r="W10" s="35">
        <f t="shared" si="24"/>
        <v>392.29583333333335</v>
      </c>
      <c r="X10" s="59">
        <f t="shared" si="6"/>
        <v>31.38366666666667</v>
      </c>
      <c r="Y10" s="35">
        <f t="shared" si="25"/>
        <v>7.8459166666666675</v>
      </c>
      <c r="Z10" s="35">
        <f t="shared" si="7"/>
        <v>22.753158333333332</v>
      </c>
      <c r="AA10" s="35">
        <f t="shared" si="8"/>
        <v>597.85885000000007</v>
      </c>
      <c r="AB10" s="35">
        <f t="shared" si="17"/>
        <v>392.29583333333335</v>
      </c>
      <c r="AC10" s="59">
        <f t="shared" si="9"/>
        <v>130.76527777777778</v>
      </c>
      <c r="AD10" s="59">
        <f t="shared" si="10"/>
        <v>41.844888888888889</v>
      </c>
      <c r="AE10" s="59">
        <f t="shared" si="11"/>
        <v>2.6153055555555556</v>
      </c>
      <c r="AF10" s="59">
        <f t="shared" si="12"/>
        <v>30.337544444444443</v>
      </c>
      <c r="AG10" s="59">
        <f t="shared" si="13"/>
        <v>596.28966666666668</v>
      </c>
      <c r="AH10" s="35">
        <f t="shared" si="18"/>
        <v>392.29583333333335</v>
      </c>
      <c r="AI10" s="35">
        <f t="shared" si="14"/>
        <v>203.99383333333336</v>
      </c>
      <c r="AJ10" s="35">
        <f t="shared" si="15"/>
        <v>8167.849991666666</v>
      </c>
      <c r="AK10" s="35">
        <f t="shared" si="16"/>
        <v>98014.199899999992</v>
      </c>
    </row>
    <row r="11" spans="1:37" x14ac:dyDescent="0.2">
      <c r="A11" s="34" t="s">
        <v>39</v>
      </c>
      <c r="B11" s="34" t="s">
        <v>66</v>
      </c>
      <c r="C11" s="34" t="s">
        <v>40</v>
      </c>
      <c r="D11" s="35">
        <v>2479.0700000000002</v>
      </c>
      <c r="E11" s="35">
        <f t="shared" si="19"/>
        <v>203.58629999999999</v>
      </c>
      <c r="F11" s="35">
        <f t="shared" si="0"/>
        <v>43.13024999999999</v>
      </c>
      <c r="G11" s="35">
        <f t="shared" si="20"/>
        <v>2264.1816000000003</v>
      </c>
      <c r="H11" s="35">
        <f t="shared" si="1"/>
        <v>2232.3534500000001</v>
      </c>
      <c r="I11" s="35">
        <v>304.99</v>
      </c>
      <c r="J11" s="35">
        <v>26.09</v>
      </c>
      <c r="K11" s="35">
        <v>0</v>
      </c>
      <c r="L11" s="35">
        <v>586.5</v>
      </c>
      <c r="M11" s="35">
        <v>150.4</v>
      </c>
      <c r="N11" s="35">
        <v>0</v>
      </c>
      <c r="O11" s="35">
        <f t="shared" si="2"/>
        <v>1067.98</v>
      </c>
      <c r="P11" s="59">
        <f>IF($C11="CLT",$D11*8%,0)</f>
        <v>198.32560000000001</v>
      </c>
      <c r="Q11" s="35">
        <f t="shared" si="21"/>
        <v>49.581400000000002</v>
      </c>
      <c r="R11" s="35">
        <f t="shared" si="22"/>
        <v>143.78605999999999</v>
      </c>
      <c r="S11" s="35">
        <f t="shared" si="3"/>
        <v>391.69306</v>
      </c>
      <c r="T11" s="35">
        <f t="shared" si="4"/>
        <v>3938.7430600000002</v>
      </c>
      <c r="U11" s="35">
        <f t="shared" si="5"/>
        <v>868.08767833333343</v>
      </c>
      <c r="V11" s="35">
        <f t="shared" si="23"/>
        <v>239.230255</v>
      </c>
      <c r="W11" s="35">
        <f t="shared" si="24"/>
        <v>206.58916666666667</v>
      </c>
      <c r="X11" s="59">
        <f t="shared" si="6"/>
        <v>16.527133333333335</v>
      </c>
      <c r="Y11" s="35">
        <f t="shared" si="25"/>
        <v>4.1317833333333338</v>
      </c>
      <c r="Z11" s="35">
        <f t="shared" si="7"/>
        <v>11.982171666666666</v>
      </c>
      <c r="AA11" s="35">
        <f t="shared" si="8"/>
        <v>314.84189000000003</v>
      </c>
      <c r="AB11" s="35">
        <f t="shared" si="17"/>
        <v>206.58916666666667</v>
      </c>
      <c r="AC11" s="59">
        <f t="shared" si="9"/>
        <v>68.863055555555562</v>
      </c>
      <c r="AD11" s="59">
        <f t="shared" si="10"/>
        <v>22.03617777777778</v>
      </c>
      <c r="AE11" s="59">
        <f t="shared" si="11"/>
        <v>1.3772611111111113</v>
      </c>
      <c r="AF11" s="59">
        <f t="shared" si="12"/>
        <v>15.976228888888889</v>
      </c>
      <c r="AG11" s="59">
        <f t="shared" si="13"/>
        <v>314.01553333333334</v>
      </c>
      <c r="AH11" s="35">
        <f t="shared" si="18"/>
        <v>206.58916666666667</v>
      </c>
      <c r="AI11" s="35">
        <f t="shared" si="14"/>
        <v>107.42636666666667</v>
      </c>
      <c r="AJ11" s="35">
        <f t="shared" si="15"/>
        <v>4806.830738333334</v>
      </c>
      <c r="AK11" s="35">
        <f t="shared" si="16"/>
        <v>57681.968860000008</v>
      </c>
    </row>
    <row r="12" spans="1:37" x14ac:dyDescent="0.2">
      <c r="A12" s="34" t="s">
        <v>39</v>
      </c>
      <c r="B12" s="34" t="s">
        <v>70</v>
      </c>
      <c r="C12" s="34" t="s">
        <v>40</v>
      </c>
      <c r="D12" s="35">
        <v>2388.09</v>
      </c>
      <c r="E12" s="35">
        <f t="shared" si="19"/>
        <v>195.3981</v>
      </c>
      <c r="F12" s="35">
        <f t="shared" si="0"/>
        <v>36.306749999999994</v>
      </c>
      <c r="G12" s="35">
        <f t="shared" si="20"/>
        <v>2184.1192000000001</v>
      </c>
      <c r="H12" s="35">
        <f t="shared" si="1"/>
        <v>2156.3851500000001</v>
      </c>
      <c r="I12" s="35">
        <v>242.05</v>
      </c>
      <c r="J12" s="35">
        <v>26.09</v>
      </c>
      <c r="K12" s="35">
        <v>0</v>
      </c>
      <c r="L12" s="35">
        <v>586.5</v>
      </c>
      <c r="M12" s="35">
        <v>70.400000000000006</v>
      </c>
      <c r="N12" s="35">
        <v>0</v>
      </c>
      <c r="O12" s="35">
        <f t="shared" si="2"/>
        <v>925.04</v>
      </c>
      <c r="P12" s="59">
        <f>IF($C12="CLT",$D12*8%,0)</f>
        <v>191.0472</v>
      </c>
      <c r="Q12" s="35">
        <f t="shared" si="21"/>
        <v>47.761800000000001</v>
      </c>
      <c r="R12" s="35">
        <f t="shared" si="22"/>
        <v>138.50922</v>
      </c>
      <c r="S12" s="35">
        <f t="shared" si="3"/>
        <v>377.31822</v>
      </c>
      <c r="T12" s="35">
        <f t="shared" si="4"/>
        <v>3690.4482200000002</v>
      </c>
      <c r="U12" s="35">
        <f t="shared" si="5"/>
        <v>836.22951500000011</v>
      </c>
      <c r="V12" s="35">
        <f t="shared" si="23"/>
        <v>230.45068500000005</v>
      </c>
      <c r="W12" s="35">
        <f t="shared" si="24"/>
        <v>199.00750000000002</v>
      </c>
      <c r="X12" s="59">
        <f t="shared" si="6"/>
        <v>15.920600000000002</v>
      </c>
      <c r="Y12" s="35">
        <f t="shared" si="25"/>
        <v>3.9801500000000005</v>
      </c>
      <c r="Z12" s="35">
        <f t="shared" si="7"/>
        <v>11.542435000000001</v>
      </c>
      <c r="AA12" s="35">
        <f t="shared" si="8"/>
        <v>303.28742999999997</v>
      </c>
      <c r="AB12" s="35">
        <f t="shared" si="17"/>
        <v>199.00750000000002</v>
      </c>
      <c r="AC12" s="59">
        <f t="shared" si="9"/>
        <v>66.335833333333341</v>
      </c>
      <c r="AD12" s="59">
        <f t="shared" si="10"/>
        <v>21.227466666666668</v>
      </c>
      <c r="AE12" s="59">
        <f t="shared" si="11"/>
        <v>1.3267166666666668</v>
      </c>
      <c r="AF12" s="59">
        <f t="shared" si="12"/>
        <v>15.389913333333334</v>
      </c>
      <c r="AG12" s="59">
        <f t="shared" si="13"/>
        <v>302.4914</v>
      </c>
      <c r="AH12" s="35">
        <f t="shared" si="18"/>
        <v>199.00750000000002</v>
      </c>
      <c r="AI12" s="35">
        <f t="shared" si="14"/>
        <v>103.48390000000001</v>
      </c>
      <c r="AJ12" s="35">
        <f t="shared" si="15"/>
        <v>4526.6777350000002</v>
      </c>
      <c r="AK12" s="35">
        <f t="shared" si="16"/>
        <v>54320.132819999999</v>
      </c>
    </row>
    <row r="13" spans="1:37" x14ac:dyDescent="0.2">
      <c r="A13" s="34" t="s">
        <v>39</v>
      </c>
      <c r="B13" s="34" t="s">
        <v>72</v>
      </c>
      <c r="C13" s="34" t="s">
        <v>40</v>
      </c>
      <c r="D13" s="35">
        <v>2079.0700000000002</v>
      </c>
      <c r="E13" s="35">
        <f t="shared" si="19"/>
        <v>167.58629999999999</v>
      </c>
      <c r="F13" s="35">
        <f t="shared" si="0"/>
        <v>13.13024999999999</v>
      </c>
      <c r="G13" s="35">
        <f t="shared" si="20"/>
        <v>1908.4537000000003</v>
      </c>
      <c r="H13" s="35">
        <f t="shared" si="1"/>
        <v>1898.3534500000003</v>
      </c>
      <c r="I13" s="35">
        <v>198.4</v>
      </c>
      <c r="J13" s="35">
        <v>26.09</v>
      </c>
      <c r="K13" s="35">
        <v>0</v>
      </c>
      <c r="L13" s="35">
        <v>586.5</v>
      </c>
      <c r="M13" s="35">
        <v>192.8</v>
      </c>
      <c r="N13" s="35">
        <v>0</v>
      </c>
      <c r="O13" s="35">
        <f t="shared" si="2"/>
        <v>1003.79</v>
      </c>
      <c r="P13" s="59">
        <f>IF($C13="CLT",$D13*8%,0)</f>
        <v>166.32560000000001</v>
      </c>
      <c r="Q13" s="35">
        <f t="shared" si="21"/>
        <v>41.581400000000002</v>
      </c>
      <c r="R13" s="35">
        <f t="shared" si="22"/>
        <v>120.58606</v>
      </c>
      <c r="S13" s="35">
        <f t="shared" si="3"/>
        <v>328.49306000000001</v>
      </c>
      <c r="T13" s="35">
        <f t="shared" si="4"/>
        <v>3411.3530600000004</v>
      </c>
      <c r="U13" s="35">
        <f t="shared" si="5"/>
        <v>728.02101166666671</v>
      </c>
      <c r="V13" s="35">
        <f t="shared" si="23"/>
        <v>200.63025500000001</v>
      </c>
      <c r="W13" s="35">
        <f t="shared" si="24"/>
        <v>173.25583333333336</v>
      </c>
      <c r="X13" s="59">
        <f t="shared" si="6"/>
        <v>13.860466666666669</v>
      </c>
      <c r="Y13" s="35">
        <f t="shared" si="25"/>
        <v>3.4651166666666673</v>
      </c>
      <c r="Z13" s="35">
        <f t="shared" si="7"/>
        <v>10.048838333333334</v>
      </c>
      <c r="AA13" s="35">
        <f t="shared" si="8"/>
        <v>264.04189000000002</v>
      </c>
      <c r="AB13" s="35">
        <f t="shared" si="17"/>
        <v>173.25583333333336</v>
      </c>
      <c r="AC13" s="59">
        <f t="shared" si="9"/>
        <v>57.751944444444455</v>
      </c>
      <c r="AD13" s="59">
        <f t="shared" si="10"/>
        <v>18.480622222222227</v>
      </c>
      <c r="AE13" s="59">
        <f t="shared" si="11"/>
        <v>1.1550388888888892</v>
      </c>
      <c r="AF13" s="59">
        <f t="shared" si="12"/>
        <v>13.398451111111113</v>
      </c>
      <c r="AG13" s="59">
        <f t="shared" si="13"/>
        <v>263.34886666666671</v>
      </c>
      <c r="AH13" s="35">
        <f t="shared" si="18"/>
        <v>173.25583333333336</v>
      </c>
      <c r="AI13" s="35">
        <f t="shared" si="14"/>
        <v>90.093033333333338</v>
      </c>
      <c r="AJ13" s="35">
        <f t="shared" si="15"/>
        <v>4139.3740716666671</v>
      </c>
      <c r="AK13" s="35">
        <f t="shared" si="16"/>
        <v>49672.488860000005</v>
      </c>
    </row>
    <row r="14" spans="1:37" x14ac:dyDescent="0.2">
      <c r="A14" s="34" t="s">
        <v>39</v>
      </c>
      <c r="B14" s="34" t="s">
        <v>79</v>
      </c>
      <c r="C14" s="34" t="s">
        <v>40</v>
      </c>
      <c r="D14" s="59">
        <v>3389.76</v>
      </c>
      <c r="E14" s="35">
        <f t="shared" si="19"/>
        <v>310.10120000000001</v>
      </c>
      <c r="F14" s="35">
        <f t="shared" si="0"/>
        <v>153.66399999999999</v>
      </c>
      <c r="G14" s="35">
        <f t="shared" si="20"/>
        <v>3063.9036000000001</v>
      </c>
      <c r="H14" s="35">
        <f t="shared" si="1"/>
        <v>2925.9948000000004</v>
      </c>
      <c r="I14" s="59">
        <v>335.49</v>
      </c>
      <c r="J14" s="59">
        <v>26.09</v>
      </c>
      <c r="K14" s="59">
        <v>0</v>
      </c>
      <c r="L14" s="35">
        <v>586.5</v>
      </c>
      <c r="M14" s="59">
        <v>150.4</v>
      </c>
      <c r="N14" s="59">
        <v>0</v>
      </c>
      <c r="O14" s="35">
        <f t="shared" si="2"/>
        <v>1098.48</v>
      </c>
      <c r="P14" s="59">
        <f>IF($C14="CLT",$D14*8%,0)</f>
        <v>271.18080000000003</v>
      </c>
      <c r="Q14" s="35">
        <f t="shared" si="21"/>
        <v>67.795200000000008</v>
      </c>
      <c r="R14" s="35">
        <f t="shared" si="22"/>
        <v>196.60607999999999</v>
      </c>
      <c r="S14" s="35">
        <f t="shared" si="3"/>
        <v>535.58208000000002</v>
      </c>
      <c r="T14" s="35">
        <f t="shared" si="4"/>
        <v>5023.8220799999999</v>
      </c>
      <c r="U14" s="35">
        <f t="shared" si="5"/>
        <v>1186.9809600000001</v>
      </c>
      <c r="V14" s="35">
        <f t="shared" si="23"/>
        <v>327.11184000000009</v>
      </c>
      <c r="W14" s="35">
        <f t="shared" si="24"/>
        <v>282.48</v>
      </c>
      <c r="X14" s="59">
        <f t="shared" si="6"/>
        <v>22.598400000000002</v>
      </c>
      <c r="Y14" s="35">
        <f t="shared" si="25"/>
        <v>5.6496000000000004</v>
      </c>
      <c r="Z14" s="35">
        <f t="shared" si="7"/>
        <v>16.383839999999999</v>
      </c>
      <c r="AA14" s="35">
        <f t="shared" si="8"/>
        <v>430.49952000000002</v>
      </c>
      <c r="AB14" s="35">
        <f t="shared" si="17"/>
        <v>282.48</v>
      </c>
      <c r="AC14" s="59">
        <f t="shared" si="9"/>
        <v>94.160000000000011</v>
      </c>
      <c r="AD14" s="59">
        <f t="shared" si="10"/>
        <v>30.131200000000003</v>
      </c>
      <c r="AE14" s="59">
        <f t="shared" si="11"/>
        <v>1.8832000000000002</v>
      </c>
      <c r="AF14" s="59">
        <f t="shared" si="12"/>
        <v>21.845120000000001</v>
      </c>
      <c r="AG14" s="59">
        <f t="shared" si="13"/>
        <v>429.36960000000005</v>
      </c>
      <c r="AH14" s="35">
        <f t="shared" si="18"/>
        <v>282.48</v>
      </c>
      <c r="AI14" s="35">
        <f t="shared" si="14"/>
        <v>146.88960000000003</v>
      </c>
      <c r="AJ14" s="35">
        <f t="shared" si="15"/>
        <v>6210.8030399999998</v>
      </c>
      <c r="AK14" s="35">
        <f t="shared" si="16"/>
        <v>74529.636480000001</v>
      </c>
    </row>
    <row r="15" spans="1:37" x14ac:dyDescent="0.2">
      <c r="A15" s="34" t="s">
        <v>39</v>
      </c>
      <c r="B15" s="34" t="s">
        <v>82</v>
      </c>
      <c r="C15" s="34" t="s">
        <v>40</v>
      </c>
      <c r="D15" s="35">
        <v>7600</v>
      </c>
      <c r="E15" s="35">
        <f t="shared" si="19"/>
        <v>751.99</v>
      </c>
      <c r="F15" s="35">
        <f t="shared" si="0"/>
        <v>1220.6399999999999</v>
      </c>
      <c r="G15" s="35">
        <f t="shared" si="20"/>
        <v>6848.01</v>
      </c>
      <c r="H15" s="35">
        <f t="shared" si="1"/>
        <v>5627.3700000000008</v>
      </c>
      <c r="I15" s="35">
        <v>379.28</v>
      </c>
      <c r="J15" s="35">
        <v>26.09</v>
      </c>
      <c r="K15" s="35">
        <v>0</v>
      </c>
      <c r="L15" s="35">
        <v>550.39</v>
      </c>
      <c r="M15" s="35">
        <v>0</v>
      </c>
      <c r="N15" s="35">
        <v>0</v>
      </c>
      <c r="O15" s="35">
        <f t="shared" si="2"/>
        <v>955.76</v>
      </c>
      <c r="P15" s="35">
        <f>IF($C15="CLT",$D15*8%,0)</f>
        <v>608</v>
      </c>
      <c r="Q15" s="35">
        <f t="shared" si="21"/>
        <v>152</v>
      </c>
      <c r="R15" s="35">
        <f t="shared" si="22"/>
        <v>440.79999999999995</v>
      </c>
      <c r="S15" s="35">
        <f t="shared" si="3"/>
        <v>1200.8</v>
      </c>
      <c r="T15" s="35">
        <f t="shared" si="4"/>
        <v>9756.56</v>
      </c>
      <c r="U15" s="35">
        <f t="shared" si="5"/>
        <v>2661.2666666666664</v>
      </c>
      <c r="V15" s="35">
        <f t="shared" si="23"/>
        <v>733.4</v>
      </c>
      <c r="W15" s="35">
        <f t="shared" si="24"/>
        <v>633.33333333333337</v>
      </c>
      <c r="X15" s="35">
        <f t="shared" si="6"/>
        <v>50.666666666666671</v>
      </c>
      <c r="Y15" s="35">
        <f t="shared" si="25"/>
        <v>12.666666666666668</v>
      </c>
      <c r="Z15" s="35">
        <f t="shared" si="7"/>
        <v>36.733333333333334</v>
      </c>
      <c r="AA15" s="35">
        <f t="shared" si="8"/>
        <v>965.19999999999993</v>
      </c>
      <c r="AB15" s="35">
        <f t="shared" si="17"/>
        <v>633.33333333333337</v>
      </c>
      <c r="AC15" s="35">
        <f t="shared" si="9"/>
        <v>211.11111111111111</v>
      </c>
      <c r="AD15" s="35">
        <f t="shared" si="10"/>
        <v>67.555555555555557</v>
      </c>
      <c r="AE15" s="35">
        <f t="shared" si="11"/>
        <v>4.2222222222222223</v>
      </c>
      <c r="AF15" s="35">
        <f t="shared" si="12"/>
        <v>48.977777777777774</v>
      </c>
      <c r="AG15" s="35">
        <f t="shared" si="13"/>
        <v>962.66666666666674</v>
      </c>
      <c r="AH15" s="35">
        <f t="shared" si="18"/>
        <v>633.33333333333337</v>
      </c>
      <c r="AI15" s="35">
        <f t="shared" si="14"/>
        <v>329.33333333333331</v>
      </c>
      <c r="AJ15" s="35">
        <f t="shared" si="15"/>
        <v>12417.826666666666</v>
      </c>
      <c r="AK15" s="35">
        <f t="shared" si="16"/>
        <v>149013.91999999998</v>
      </c>
    </row>
    <row r="16" spans="1:37" x14ac:dyDescent="0.2">
      <c r="A16" s="34" t="s">
        <v>39</v>
      </c>
      <c r="B16" s="34" t="s">
        <v>83</v>
      </c>
      <c r="C16" s="34" t="s">
        <v>40</v>
      </c>
      <c r="D16" s="35">
        <v>4000</v>
      </c>
      <c r="E16" s="35">
        <f t="shared" si="19"/>
        <v>386.19</v>
      </c>
      <c r="F16" s="35">
        <f t="shared" si="0"/>
        <v>263.87</v>
      </c>
      <c r="G16" s="35">
        <f t="shared" si="20"/>
        <v>3588.71</v>
      </c>
      <c r="H16" s="35">
        <f t="shared" si="1"/>
        <v>3349.94</v>
      </c>
      <c r="I16" s="35">
        <v>300.01</v>
      </c>
      <c r="J16" s="35">
        <v>26.09</v>
      </c>
      <c r="K16" s="35">
        <v>0</v>
      </c>
      <c r="L16" s="35">
        <v>550.39</v>
      </c>
      <c r="M16" s="35">
        <v>200</v>
      </c>
      <c r="N16" s="35">
        <v>0</v>
      </c>
      <c r="O16" s="35">
        <f t="shared" si="2"/>
        <v>1076.49</v>
      </c>
      <c r="P16" s="35">
        <f>IF($C16="CLT",$D16*8%,0)</f>
        <v>320</v>
      </c>
      <c r="Q16" s="35">
        <f t="shared" si="21"/>
        <v>80</v>
      </c>
      <c r="R16" s="35">
        <f t="shared" si="22"/>
        <v>231.99999999999997</v>
      </c>
      <c r="S16" s="35">
        <f t="shared" si="3"/>
        <v>632</v>
      </c>
      <c r="T16" s="35">
        <f t="shared" si="4"/>
        <v>5708.49</v>
      </c>
      <c r="U16" s="35">
        <f t="shared" si="5"/>
        <v>1400.6666666666665</v>
      </c>
      <c r="V16" s="35">
        <f t="shared" si="23"/>
        <v>386</v>
      </c>
      <c r="W16" s="35">
        <f t="shared" si="24"/>
        <v>333.33333333333331</v>
      </c>
      <c r="X16" s="35">
        <f t="shared" si="6"/>
        <v>26.666666666666664</v>
      </c>
      <c r="Y16" s="35">
        <f t="shared" si="25"/>
        <v>6.6666666666666661</v>
      </c>
      <c r="Z16" s="35">
        <f t="shared" si="7"/>
        <v>19.333333333333332</v>
      </c>
      <c r="AA16" s="35">
        <f t="shared" si="8"/>
        <v>507.99999999999994</v>
      </c>
      <c r="AB16" s="35">
        <f t="shared" si="17"/>
        <v>333.33333333333331</v>
      </c>
      <c r="AC16" s="35">
        <f t="shared" si="9"/>
        <v>111.1111111111111</v>
      </c>
      <c r="AD16" s="35">
        <f t="shared" si="10"/>
        <v>35.55555555555555</v>
      </c>
      <c r="AE16" s="35">
        <f t="shared" si="11"/>
        <v>2.2222222222222219</v>
      </c>
      <c r="AF16" s="35">
        <f t="shared" si="12"/>
        <v>25.777777777777775</v>
      </c>
      <c r="AG16" s="35">
        <f t="shared" si="13"/>
        <v>506.66666666666663</v>
      </c>
      <c r="AH16" s="35">
        <f t="shared" si="18"/>
        <v>333.33333333333331</v>
      </c>
      <c r="AI16" s="35">
        <f t="shared" si="14"/>
        <v>173.33333333333334</v>
      </c>
      <c r="AJ16" s="35">
        <f t="shared" si="15"/>
        <v>7109.1566666666658</v>
      </c>
      <c r="AK16" s="35">
        <f t="shared" si="16"/>
        <v>85309.87999999999</v>
      </c>
    </row>
    <row r="17" spans="1:37" x14ac:dyDescent="0.2">
      <c r="A17" s="34" t="s">
        <v>39</v>
      </c>
      <c r="B17" s="34" t="s">
        <v>83</v>
      </c>
      <c r="C17" s="34" t="s">
        <v>40</v>
      </c>
      <c r="D17" s="35">
        <v>3919.41</v>
      </c>
      <c r="E17" s="35">
        <f t="shared" si="19"/>
        <v>374.9074</v>
      </c>
      <c r="F17" s="35">
        <f t="shared" si="0"/>
        <v>245.73725000000002</v>
      </c>
      <c r="G17" s="35">
        <f t="shared" si="20"/>
        <v>3519.4025999999999</v>
      </c>
      <c r="H17" s="35">
        <f t="shared" si="1"/>
        <v>3298.7653499999997</v>
      </c>
      <c r="I17" s="35">
        <v>300.01</v>
      </c>
      <c r="J17" s="35">
        <v>26.09</v>
      </c>
      <c r="K17" s="35">
        <v>0</v>
      </c>
      <c r="L17" s="35">
        <v>550.39</v>
      </c>
      <c r="M17" s="35">
        <v>200</v>
      </c>
      <c r="N17" s="35">
        <v>0</v>
      </c>
      <c r="O17" s="35">
        <f t="shared" si="2"/>
        <v>1076.49</v>
      </c>
      <c r="P17" s="35">
        <f>IF($C17="CLT",$D17*8%,0)</f>
        <v>313.55279999999999</v>
      </c>
      <c r="Q17" s="35">
        <f t="shared" si="21"/>
        <v>78.388199999999998</v>
      </c>
      <c r="R17" s="35">
        <f t="shared" si="22"/>
        <v>227.32577999999998</v>
      </c>
      <c r="S17" s="35">
        <f t="shared" si="3"/>
        <v>619.26677999999993</v>
      </c>
      <c r="T17" s="35">
        <f t="shared" si="4"/>
        <v>5615.1667799999996</v>
      </c>
      <c r="U17" s="35">
        <f t="shared" si="5"/>
        <v>1372.4467350000002</v>
      </c>
      <c r="V17" s="35">
        <f t="shared" si="23"/>
        <v>378.22306500000002</v>
      </c>
      <c r="W17" s="35">
        <f t="shared" si="24"/>
        <v>326.61750000000001</v>
      </c>
      <c r="X17" s="35">
        <f t="shared" si="6"/>
        <v>26.1294</v>
      </c>
      <c r="Y17" s="35">
        <f t="shared" si="25"/>
        <v>6.5323500000000001</v>
      </c>
      <c r="Z17" s="35">
        <f t="shared" si="7"/>
        <v>18.943815000000001</v>
      </c>
      <c r="AA17" s="35">
        <f t="shared" si="8"/>
        <v>497.76507000000004</v>
      </c>
      <c r="AB17" s="35">
        <f t="shared" si="17"/>
        <v>326.61750000000001</v>
      </c>
      <c r="AC17" s="35">
        <f t="shared" si="9"/>
        <v>108.8725</v>
      </c>
      <c r="AD17" s="35">
        <f t="shared" si="10"/>
        <v>34.839199999999998</v>
      </c>
      <c r="AE17" s="35">
        <f t="shared" si="11"/>
        <v>2.1774499999999999</v>
      </c>
      <c r="AF17" s="35">
        <f t="shared" si="12"/>
        <v>25.258419999999997</v>
      </c>
      <c r="AG17" s="35">
        <f t="shared" si="13"/>
        <v>496.45859999999999</v>
      </c>
      <c r="AH17" s="35">
        <f t="shared" si="18"/>
        <v>326.61750000000001</v>
      </c>
      <c r="AI17" s="35">
        <f t="shared" si="14"/>
        <v>169.84109999999998</v>
      </c>
      <c r="AJ17" s="35">
        <f t="shared" si="15"/>
        <v>6987.613515</v>
      </c>
      <c r="AK17" s="35">
        <f t="shared" si="16"/>
        <v>83851.362179999996</v>
      </c>
    </row>
    <row r="18" spans="1:37" x14ac:dyDescent="0.2">
      <c r="A18" s="34" t="s">
        <v>39</v>
      </c>
      <c r="B18" s="34" t="s">
        <v>84</v>
      </c>
      <c r="C18" s="34" t="s">
        <v>40</v>
      </c>
      <c r="D18" s="35">
        <v>2479</v>
      </c>
      <c r="E18" s="35">
        <f t="shared" si="19"/>
        <v>203.57999999999998</v>
      </c>
      <c r="F18" s="35">
        <f t="shared" si="0"/>
        <v>43.124999999999972</v>
      </c>
      <c r="G18" s="35">
        <f t="shared" si="20"/>
        <v>2264.12</v>
      </c>
      <c r="H18" s="35">
        <f t="shared" si="1"/>
        <v>2232.2950000000001</v>
      </c>
      <c r="I18" s="35">
        <v>335.49</v>
      </c>
      <c r="J18" s="35">
        <v>26.09</v>
      </c>
      <c r="K18" s="35">
        <v>0</v>
      </c>
      <c r="L18" s="35">
        <v>550.39</v>
      </c>
      <c r="M18" s="35">
        <v>200</v>
      </c>
      <c r="N18" s="35">
        <v>0</v>
      </c>
      <c r="O18" s="35">
        <f t="shared" si="2"/>
        <v>1111.97</v>
      </c>
      <c r="P18" s="35">
        <f>IF($C18="CLT",$D18*8%,0)</f>
        <v>198.32</v>
      </c>
      <c r="Q18" s="35">
        <f t="shared" si="21"/>
        <v>49.58</v>
      </c>
      <c r="R18" s="35">
        <f t="shared" si="22"/>
        <v>143.78199999999998</v>
      </c>
      <c r="S18" s="35">
        <f t="shared" si="3"/>
        <v>391.68199999999996</v>
      </c>
      <c r="T18" s="35">
        <f t="shared" si="4"/>
        <v>3982.652</v>
      </c>
      <c r="U18" s="35">
        <f t="shared" si="5"/>
        <v>868.06316666666658</v>
      </c>
      <c r="V18" s="35">
        <f t="shared" si="23"/>
        <v>239.2235</v>
      </c>
      <c r="W18" s="35">
        <f t="shared" si="24"/>
        <v>206.58333333333334</v>
      </c>
      <c r="X18" s="35">
        <f t="shared" si="6"/>
        <v>16.526666666666667</v>
      </c>
      <c r="Y18" s="35">
        <f t="shared" si="25"/>
        <v>4.1316666666666668</v>
      </c>
      <c r="Z18" s="35">
        <f t="shared" si="7"/>
        <v>11.981833333333332</v>
      </c>
      <c r="AA18" s="35">
        <f t="shared" si="8"/>
        <v>314.83299999999997</v>
      </c>
      <c r="AB18" s="35">
        <f t="shared" si="17"/>
        <v>206.58333333333334</v>
      </c>
      <c r="AC18" s="35">
        <f t="shared" si="9"/>
        <v>68.861111111111114</v>
      </c>
      <c r="AD18" s="35">
        <f t="shared" si="10"/>
        <v>22.035555555555558</v>
      </c>
      <c r="AE18" s="35">
        <f t="shared" si="11"/>
        <v>1.3772222222222223</v>
      </c>
      <c r="AF18" s="35">
        <f t="shared" si="12"/>
        <v>15.975777777777777</v>
      </c>
      <c r="AG18" s="35">
        <f t="shared" si="13"/>
        <v>314.00666666666666</v>
      </c>
      <c r="AH18" s="35">
        <f t="shared" si="18"/>
        <v>206.58333333333334</v>
      </c>
      <c r="AI18" s="35">
        <f t="shared" si="14"/>
        <v>107.42333333333333</v>
      </c>
      <c r="AJ18" s="35">
        <f t="shared" si="15"/>
        <v>4850.7151666666668</v>
      </c>
      <c r="AK18" s="35">
        <f t="shared" si="16"/>
        <v>58208.582000000002</v>
      </c>
    </row>
    <row r="19" spans="1:37" x14ac:dyDescent="0.2">
      <c r="A19" s="34" t="s">
        <v>39</v>
      </c>
      <c r="B19" s="34" t="s">
        <v>85</v>
      </c>
      <c r="C19" s="34" t="s">
        <v>40</v>
      </c>
      <c r="D19" s="35">
        <v>1800</v>
      </c>
      <c r="E19" s="35">
        <f t="shared" si="19"/>
        <v>142.47</v>
      </c>
      <c r="F19" s="35">
        <f t="shared" si="0"/>
        <v>0</v>
      </c>
      <c r="G19" s="35">
        <f t="shared" si="20"/>
        <v>1654.5</v>
      </c>
      <c r="H19" s="35">
        <f t="shared" si="1"/>
        <v>1657.53</v>
      </c>
      <c r="I19" s="35">
        <v>280</v>
      </c>
      <c r="J19" s="35">
        <v>26.09</v>
      </c>
      <c r="K19" s="35">
        <v>0</v>
      </c>
      <c r="L19" s="35">
        <v>550.39</v>
      </c>
      <c r="M19" s="35">
        <v>200</v>
      </c>
      <c r="N19" s="35">
        <v>0</v>
      </c>
      <c r="O19" s="35">
        <f t="shared" si="2"/>
        <v>1056.48</v>
      </c>
      <c r="P19" s="35">
        <f>IF($C19="CLT",$D19*8%,0)</f>
        <v>144</v>
      </c>
      <c r="Q19" s="35">
        <f t="shared" si="21"/>
        <v>36</v>
      </c>
      <c r="R19" s="35">
        <f t="shared" si="22"/>
        <v>104.39999999999999</v>
      </c>
      <c r="S19" s="35">
        <f t="shared" si="3"/>
        <v>284.39999999999998</v>
      </c>
      <c r="T19" s="35">
        <f t="shared" si="4"/>
        <v>3140.88</v>
      </c>
      <c r="U19" s="35">
        <f t="shared" si="5"/>
        <v>630.29999999999995</v>
      </c>
      <c r="V19" s="35">
        <f t="shared" si="23"/>
        <v>173.7</v>
      </c>
      <c r="W19" s="35">
        <f t="shared" si="24"/>
        <v>150</v>
      </c>
      <c r="X19" s="35">
        <f t="shared" si="6"/>
        <v>12</v>
      </c>
      <c r="Y19" s="35">
        <f t="shared" si="25"/>
        <v>3</v>
      </c>
      <c r="Z19" s="35">
        <f t="shared" si="7"/>
        <v>8.6999999999999993</v>
      </c>
      <c r="AA19" s="35">
        <f t="shared" si="8"/>
        <v>228.6</v>
      </c>
      <c r="AB19" s="35">
        <f t="shared" si="17"/>
        <v>150</v>
      </c>
      <c r="AC19" s="35">
        <f t="shared" si="9"/>
        <v>50</v>
      </c>
      <c r="AD19" s="35">
        <f t="shared" si="10"/>
        <v>16</v>
      </c>
      <c r="AE19" s="35">
        <f t="shared" si="11"/>
        <v>1</v>
      </c>
      <c r="AF19" s="35">
        <f t="shared" si="12"/>
        <v>11.6</v>
      </c>
      <c r="AG19" s="35">
        <f t="shared" si="13"/>
        <v>228</v>
      </c>
      <c r="AH19" s="35">
        <f t="shared" si="18"/>
        <v>150</v>
      </c>
      <c r="AI19" s="35">
        <f t="shared" si="14"/>
        <v>78</v>
      </c>
      <c r="AJ19" s="35">
        <f t="shared" si="15"/>
        <v>3771.1800000000003</v>
      </c>
      <c r="AK19" s="35">
        <f t="shared" si="16"/>
        <v>45254.16</v>
      </c>
    </row>
    <row r="20" spans="1:37" x14ac:dyDescent="0.2">
      <c r="A20" s="34" t="s">
        <v>39</v>
      </c>
      <c r="B20" s="34" t="s">
        <v>85</v>
      </c>
      <c r="C20" s="34" t="s">
        <v>40</v>
      </c>
      <c r="D20" s="35">
        <v>1800</v>
      </c>
      <c r="E20" s="35">
        <f t="shared" si="19"/>
        <v>142.47</v>
      </c>
      <c r="F20" s="35">
        <f t="shared" si="0"/>
        <v>0</v>
      </c>
      <c r="G20" s="35">
        <f t="shared" si="20"/>
        <v>1654.5</v>
      </c>
      <c r="H20" s="35">
        <f t="shared" si="1"/>
        <v>1657.53</v>
      </c>
      <c r="I20" s="35">
        <v>280</v>
      </c>
      <c r="J20" s="35">
        <v>26.09</v>
      </c>
      <c r="K20" s="35">
        <v>0</v>
      </c>
      <c r="L20" s="35">
        <v>550.39</v>
      </c>
      <c r="M20" s="35">
        <v>200</v>
      </c>
      <c r="N20" s="35">
        <v>0</v>
      </c>
      <c r="O20" s="35">
        <f t="shared" si="2"/>
        <v>1056.48</v>
      </c>
      <c r="P20" s="35">
        <f>IF($C20="CLT",$D20*8%,0)</f>
        <v>144</v>
      </c>
      <c r="Q20" s="35">
        <f t="shared" si="21"/>
        <v>36</v>
      </c>
      <c r="R20" s="35">
        <f t="shared" si="22"/>
        <v>104.39999999999999</v>
      </c>
      <c r="S20" s="35">
        <f t="shared" si="3"/>
        <v>284.39999999999998</v>
      </c>
      <c r="T20" s="35">
        <f t="shared" si="4"/>
        <v>3140.88</v>
      </c>
      <c r="U20" s="35">
        <f t="shared" si="5"/>
        <v>630.29999999999995</v>
      </c>
      <c r="V20" s="35">
        <f t="shared" si="23"/>
        <v>173.7</v>
      </c>
      <c r="W20" s="35">
        <f t="shared" si="24"/>
        <v>150</v>
      </c>
      <c r="X20" s="35">
        <f t="shared" si="6"/>
        <v>12</v>
      </c>
      <c r="Y20" s="35">
        <f t="shared" si="25"/>
        <v>3</v>
      </c>
      <c r="Z20" s="35">
        <f t="shared" si="7"/>
        <v>8.6999999999999993</v>
      </c>
      <c r="AA20" s="35">
        <f t="shared" si="8"/>
        <v>228.6</v>
      </c>
      <c r="AB20" s="35">
        <f t="shared" si="17"/>
        <v>150</v>
      </c>
      <c r="AC20" s="35">
        <f t="shared" si="9"/>
        <v>50</v>
      </c>
      <c r="AD20" s="35">
        <f t="shared" si="10"/>
        <v>16</v>
      </c>
      <c r="AE20" s="35">
        <f t="shared" si="11"/>
        <v>1</v>
      </c>
      <c r="AF20" s="35">
        <f t="shared" si="12"/>
        <v>11.6</v>
      </c>
      <c r="AG20" s="35">
        <f t="shared" si="13"/>
        <v>228</v>
      </c>
      <c r="AH20" s="35">
        <f t="shared" si="18"/>
        <v>150</v>
      </c>
      <c r="AI20" s="35">
        <f t="shared" si="14"/>
        <v>78</v>
      </c>
      <c r="AJ20" s="35">
        <f t="shared" si="15"/>
        <v>3771.1800000000003</v>
      </c>
      <c r="AK20" s="35">
        <f t="shared" si="16"/>
        <v>45254.16</v>
      </c>
    </row>
    <row r="21" spans="1:37" x14ac:dyDescent="0.2">
      <c r="A21" s="34" t="s">
        <v>39</v>
      </c>
      <c r="B21" s="34" t="s">
        <v>85</v>
      </c>
      <c r="C21" s="34" t="s">
        <v>40</v>
      </c>
      <c r="D21" s="35">
        <v>1800</v>
      </c>
      <c r="E21" s="35">
        <f t="shared" si="19"/>
        <v>142.47</v>
      </c>
      <c r="F21" s="35">
        <f t="shared" si="0"/>
        <v>0</v>
      </c>
      <c r="G21" s="35">
        <f t="shared" si="20"/>
        <v>1654.5</v>
      </c>
      <c r="H21" s="35">
        <f t="shared" si="1"/>
        <v>1657.53</v>
      </c>
      <c r="I21" s="35">
        <v>280</v>
      </c>
      <c r="J21" s="35">
        <v>26.09</v>
      </c>
      <c r="K21" s="35">
        <v>0</v>
      </c>
      <c r="L21" s="35">
        <v>550.39</v>
      </c>
      <c r="M21" s="35">
        <v>200</v>
      </c>
      <c r="N21" s="35">
        <v>0</v>
      </c>
      <c r="O21" s="35">
        <f t="shared" si="2"/>
        <v>1056.48</v>
      </c>
      <c r="P21" s="35">
        <f>IF($C21="CLT",$D21*8%,0)</f>
        <v>144</v>
      </c>
      <c r="Q21" s="35">
        <f t="shared" si="21"/>
        <v>36</v>
      </c>
      <c r="R21" s="35">
        <f t="shared" si="22"/>
        <v>104.39999999999999</v>
      </c>
      <c r="S21" s="35">
        <f t="shared" si="3"/>
        <v>284.39999999999998</v>
      </c>
      <c r="T21" s="35">
        <f t="shared" si="4"/>
        <v>3140.88</v>
      </c>
      <c r="U21" s="35">
        <f t="shared" si="5"/>
        <v>630.29999999999995</v>
      </c>
      <c r="V21" s="35">
        <f t="shared" si="23"/>
        <v>173.7</v>
      </c>
      <c r="W21" s="35">
        <f t="shared" si="24"/>
        <v>150</v>
      </c>
      <c r="X21" s="35">
        <f t="shared" si="6"/>
        <v>12</v>
      </c>
      <c r="Y21" s="35">
        <f t="shared" si="25"/>
        <v>3</v>
      </c>
      <c r="Z21" s="35">
        <f t="shared" si="7"/>
        <v>8.6999999999999993</v>
      </c>
      <c r="AA21" s="35">
        <f t="shared" si="8"/>
        <v>228.6</v>
      </c>
      <c r="AB21" s="35">
        <f t="shared" si="17"/>
        <v>150</v>
      </c>
      <c r="AC21" s="35">
        <f t="shared" si="9"/>
        <v>50</v>
      </c>
      <c r="AD21" s="35">
        <f t="shared" si="10"/>
        <v>16</v>
      </c>
      <c r="AE21" s="35">
        <f t="shared" si="11"/>
        <v>1</v>
      </c>
      <c r="AF21" s="35">
        <f t="shared" si="12"/>
        <v>11.6</v>
      </c>
      <c r="AG21" s="35">
        <f t="shared" si="13"/>
        <v>228</v>
      </c>
      <c r="AH21" s="35">
        <f t="shared" si="18"/>
        <v>150</v>
      </c>
      <c r="AI21" s="35">
        <f t="shared" si="14"/>
        <v>78</v>
      </c>
      <c r="AJ21" s="35">
        <f t="shared" si="15"/>
        <v>3771.1800000000003</v>
      </c>
      <c r="AK21" s="35">
        <f t="shared" si="16"/>
        <v>45254.16</v>
      </c>
    </row>
    <row r="22" spans="1:37" x14ac:dyDescent="0.2">
      <c r="A22" s="34" t="s">
        <v>39</v>
      </c>
      <c r="B22" s="34" t="s">
        <v>85</v>
      </c>
      <c r="C22" s="34" t="s">
        <v>40</v>
      </c>
      <c r="D22" s="35">
        <v>1800</v>
      </c>
      <c r="E22" s="35">
        <f t="shared" si="19"/>
        <v>142.47</v>
      </c>
      <c r="F22" s="35">
        <f t="shared" si="0"/>
        <v>0</v>
      </c>
      <c r="G22" s="35">
        <f t="shared" si="20"/>
        <v>1654.5</v>
      </c>
      <c r="H22" s="35">
        <f t="shared" si="1"/>
        <v>1657.53</v>
      </c>
      <c r="I22" s="35">
        <v>280</v>
      </c>
      <c r="J22" s="35">
        <v>26.09</v>
      </c>
      <c r="K22" s="35">
        <v>0</v>
      </c>
      <c r="L22" s="35">
        <v>550.39</v>
      </c>
      <c r="M22" s="35">
        <v>200</v>
      </c>
      <c r="N22" s="35">
        <v>0</v>
      </c>
      <c r="O22" s="35">
        <f t="shared" si="2"/>
        <v>1056.48</v>
      </c>
      <c r="P22" s="35">
        <f>IF($C22="CLT",$D22*8%,0)</f>
        <v>144</v>
      </c>
      <c r="Q22" s="35">
        <f t="shared" si="21"/>
        <v>36</v>
      </c>
      <c r="R22" s="35">
        <f t="shared" si="22"/>
        <v>104.39999999999999</v>
      </c>
      <c r="S22" s="35">
        <f t="shared" si="3"/>
        <v>284.39999999999998</v>
      </c>
      <c r="T22" s="35">
        <f t="shared" si="4"/>
        <v>3140.88</v>
      </c>
      <c r="U22" s="35">
        <f t="shared" si="5"/>
        <v>630.29999999999995</v>
      </c>
      <c r="V22" s="35">
        <f t="shared" si="23"/>
        <v>173.7</v>
      </c>
      <c r="W22" s="35">
        <f t="shared" si="24"/>
        <v>150</v>
      </c>
      <c r="X22" s="35">
        <f t="shared" si="6"/>
        <v>12</v>
      </c>
      <c r="Y22" s="35">
        <f t="shared" si="25"/>
        <v>3</v>
      </c>
      <c r="Z22" s="35">
        <f t="shared" si="7"/>
        <v>8.6999999999999993</v>
      </c>
      <c r="AA22" s="35">
        <f t="shared" si="8"/>
        <v>228.6</v>
      </c>
      <c r="AB22" s="35">
        <f t="shared" si="17"/>
        <v>150</v>
      </c>
      <c r="AC22" s="35">
        <f t="shared" si="9"/>
        <v>50</v>
      </c>
      <c r="AD22" s="35">
        <f t="shared" si="10"/>
        <v>16</v>
      </c>
      <c r="AE22" s="35">
        <f t="shared" si="11"/>
        <v>1</v>
      </c>
      <c r="AF22" s="35">
        <f t="shared" si="12"/>
        <v>11.6</v>
      </c>
      <c r="AG22" s="35">
        <f t="shared" si="13"/>
        <v>228</v>
      </c>
      <c r="AH22" s="35">
        <f t="shared" si="18"/>
        <v>150</v>
      </c>
      <c r="AI22" s="35">
        <f t="shared" si="14"/>
        <v>78</v>
      </c>
      <c r="AJ22" s="35">
        <f t="shared" si="15"/>
        <v>3771.1800000000003</v>
      </c>
      <c r="AK22" s="35">
        <f t="shared" si="16"/>
        <v>45254.16</v>
      </c>
    </row>
    <row r="23" spans="1:37" x14ac:dyDescent="0.2">
      <c r="A23" s="34" t="s">
        <v>39</v>
      </c>
      <c r="B23" s="34" t="s">
        <v>85</v>
      </c>
      <c r="C23" s="34" t="s">
        <v>40</v>
      </c>
      <c r="D23" s="35">
        <v>1800</v>
      </c>
      <c r="E23" s="35">
        <f t="shared" si="19"/>
        <v>142.47</v>
      </c>
      <c r="F23" s="35">
        <f t="shared" si="0"/>
        <v>0</v>
      </c>
      <c r="G23" s="35">
        <f t="shared" si="20"/>
        <v>1654.5</v>
      </c>
      <c r="H23" s="35">
        <f t="shared" si="1"/>
        <v>1657.53</v>
      </c>
      <c r="I23" s="35">
        <v>280</v>
      </c>
      <c r="J23" s="35">
        <v>26.09</v>
      </c>
      <c r="K23" s="35">
        <v>0</v>
      </c>
      <c r="L23" s="35">
        <v>550.39</v>
      </c>
      <c r="M23" s="35">
        <v>200</v>
      </c>
      <c r="N23" s="35">
        <v>0</v>
      </c>
      <c r="O23" s="35">
        <f t="shared" si="2"/>
        <v>1056.48</v>
      </c>
      <c r="P23" s="35">
        <f>IF($C23="CLT",$D23*8%,0)</f>
        <v>144</v>
      </c>
      <c r="Q23" s="35">
        <f t="shared" si="21"/>
        <v>36</v>
      </c>
      <c r="R23" s="35">
        <f t="shared" si="22"/>
        <v>104.39999999999999</v>
      </c>
      <c r="S23" s="35">
        <f t="shared" si="3"/>
        <v>284.39999999999998</v>
      </c>
      <c r="T23" s="35">
        <f t="shared" si="4"/>
        <v>3140.88</v>
      </c>
      <c r="U23" s="35">
        <f t="shared" si="5"/>
        <v>630.29999999999995</v>
      </c>
      <c r="V23" s="35">
        <f t="shared" si="23"/>
        <v>173.7</v>
      </c>
      <c r="W23" s="35">
        <f t="shared" si="24"/>
        <v>150</v>
      </c>
      <c r="X23" s="35">
        <f t="shared" si="6"/>
        <v>12</v>
      </c>
      <c r="Y23" s="35">
        <f t="shared" si="25"/>
        <v>3</v>
      </c>
      <c r="Z23" s="35">
        <f t="shared" si="7"/>
        <v>8.6999999999999993</v>
      </c>
      <c r="AA23" s="35">
        <f t="shared" si="8"/>
        <v>228.6</v>
      </c>
      <c r="AB23" s="35">
        <f t="shared" si="17"/>
        <v>150</v>
      </c>
      <c r="AC23" s="35">
        <f t="shared" si="9"/>
        <v>50</v>
      </c>
      <c r="AD23" s="35">
        <f t="shared" si="10"/>
        <v>16</v>
      </c>
      <c r="AE23" s="35">
        <f t="shared" si="11"/>
        <v>1</v>
      </c>
      <c r="AF23" s="35">
        <f t="shared" si="12"/>
        <v>11.6</v>
      </c>
      <c r="AG23" s="35">
        <f t="shared" si="13"/>
        <v>228</v>
      </c>
      <c r="AH23" s="35">
        <f t="shared" si="18"/>
        <v>150</v>
      </c>
      <c r="AI23" s="35">
        <f t="shared" si="14"/>
        <v>78</v>
      </c>
      <c r="AJ23" s="35">
        <f t="shared" si="15"/>
        <v>3771.1800000000003</v>
      </c>
      <c r="AK23" s="35">
        <f t="shared" si="16"/>
        <v>45254.16</v>
      </c>
    </row>
    <row r="24" spans="1:37" x14ac:dyDescent="0.2">
      <c r="A24" s="34" t="s">
        <v>39</v>
      </c>
      <c r="B24" s="34" t="s">
        <v>85</v>
      </c>
      <c r="C24" s="34" t="s">
        <v>40</v>
      </c>
      <c r="D24" s="35">
        <v>1800</v>
      </c>
      <c r="E24" s="35">
        <f t="shared" si="19"/>
        <v>142.47</v>
      </c>
      <c r="F24" s="35">
        <f t="shared" si="0"/>
        <v>0</v>
      </c>
      <c r="G24" s="35">
        <f t="shared" si="20"/>
        <v>1654.5</v>
      </c>
      <c r="H24" s="35">
        <f t="shared" si="1"/>
        <v>1657.53</v>
      </c>
      <c r="I24" s="35">
        <v>280</v>
      </c>
      <c r="J24" s="35">
        <v>26.09</v>
      </c>
      <c r="K24" s="35">
        <v>0</v>
      </c>
      <c r="L24" s="35">
        <v>550.39</v>
      </c>
      <c r="M24" s="35">
        <v>200</v>
      </c>
      <c r="N24" s="35">
        <v>0</v>
      </c>
      <c r="O24" s="35">
        <f t="shared" si="2"/>
        <v>1056.48</v>
      </c>
      <c r="P24" s="35">
        <f>IF($C24="CLT",$D24*8%,0)</f>
        <v>144</v>
      </c>
      <c r="Q24" s="35">
        <f t="shared" si="21"/>
        <v>36</v>
      </c>
      <c r="R24" s="35">
        <f t="shared" si="22"/>
        <v>104.39999999999999</v>
      </c>
      <c r="S24" s="35">
        <f t="shared" si="3"/>
        <v>284.39999999999998</v>
      </c>
      <c r="T24" s="35">
        <f t="shared" si="4"/>
        <v>3140.88</v>
      </c>
      <c r="U24" s="35">
        <f t="shared" si="5"/>
        <v>630.29999999999995</v>
      </c>
      <c r="V24" s="35">
        <f t="shared" si="23"/>
        <v>173.7</v>
      </c>
      <c r="W24" s="35">
        <f t="shared" si="24"/>
        <v>150</v>
      </c>
      <c r="X24" s="35">
        <f t="shared" si="6"/>
        <v>12</v>
      </c>
      <c r="Y24" s="35">
        <f t="shared" si="25"/>
        <v>3</v>
      </c>
      <c r="Z24" s="35">
        <f t="shared" si="7"/>
        <v>8.6999999999999993</v>
      </c>
      <c r="AA24" s="35">
        <f t="shared" si="8"/>
        <v>228.6</v>
      </c>
      <c r="AB24" s="35">
        <f t="shared" si="17"/>
        <v>150</v>
      </c>
      <c r="AC24" s="35">
        <f t="shared" si="9"/>
        <v>50</v>
      </c>
      <c r="AD24" s="35">
        <f t="shared" si="10"/>
        <v>16</v>
      </c>
      <c r="AE24" s="35">
        <f t="shared" si="11"/>
        <v>1</v>
      </c>
      <c r="AF24" s="35">
        <f t="shared" si="12"/>
        <v>11.6</v>
      </c>
      <c r="AG24" s="35">
        <f t="shared" si="13"/>
        <v>228</v>
      </c>
      <c r="AH24" s="35">
        <f t="shared" si="18"/>
        <v>150</v>
      </c>
      <c r="AI24" s="35">
        <f t="shared" si="14"/>
        <v>78</v>
      </c>
      <c r="AJ24" s="35">
        <f t="shared" si="15"/>
        <v>3771.1800000000003</v>
      </c>
      <c r="AK24" s="35">
        <f t="shared" si="16"/>
        <v>45254.16</v>
      </c>
    </row>
    <row r="25" spans="1:37" x14ac:dyDescent="0.2">
      <c r="A25" s="34" t="s">
        <v>39</v>
      </c>
      <c r="B25" s="34" t="s">
        <v>85</v>
      </c>
      <c r="C25" s="34" t="s">
        <v>40</v>
      </c>
      <c r="D25" s="35">
        <v>1800</v>
      </c>
      <c r="E25" s="35">
        <f t="shared" si="19"/>
        <v>142.47</v>
      </c>
      <c r="F25" s="35">
        <f t="shared" si="0"/>
        <v>0</v>
      </c>
      <c r="G25" s="35">
        <f t="shared" si="20"/>
        <v>1654.5</v>
      </c>
      <c r="H25" s="35">
        <f t="shared" si="1"/>
        <v>1657.53</v>
      </c>
      <c r="I25" s="35">
        <v>280</v>
      </c>
      <c r="J25" s="35">
        <v>26.09</v>
      </c>
      <c r="K25" s="35">
        <v>0</v>
      </c>
      <c r="L25" s="35">
        <v>550.39</v>
      </c>
      <c r="M25" s="35">
        <v>200</v>
      </c>
      <c r="N25" s="35">
        <v>0</v>
      </c>
      <c r="O25" s="35">
        <f t="shared" si="2"/>
        <v>1056.48</v>
      </c>
      <c r="P25" s="35">
        <f>IF($C25="CLT",$D25*8%,0)</f>
        <v>144</v>
      </c>
      <c r="Q25" s="35">
        <f t="shared" si="21"/>
        <v>36</v>
      </c>
      <c r="R25" s="35">
        <f t="shared" si="22"/>
        <v>104.39999999999999</v>
      </c>
      <c r="S25" s="35">
        <f t="shared" si="3"/>
        <v>284.39999999999998</v>
      </c>
      <c r="T25" s="35">
        <f t="shared" si="4"/>
        <v>3140.88</v>
      </c>
      <c r="U25" s="35">
        <f t="shared" si="5"/>
        <v>630.29999999999995</v>
      </c>
      <c r="V25" s="35">
        <f t="shared" si="23"/>
        <v>173.7</v>
      </c>
      <c r="W25" s="35">
        <f t="shared" si="24"/>
        <v>150</v>
      </c>
      <c r="X25" s="35">
        <f t="shared" si="6"/>
        <v>12</v>
      </c>
      <c r="Y25" s="35">
        <f t="shared" si="25"/>
        <v>3</v>
      </c>
      <c r="Z25" s="35">
        <f t="shared" si="7"/>
        <v>8.6999999999999993</v>
      </c>
      <c r="AA25" s="35">
        <f t="shared" si="8"/>
        <v>228.6</v>
      </c>
      <c r="AB25" s="35">
        <f t="shared" si="17"/>
        <v>150</v>
      </c>
      <c r="AC25" s="35">
        <f t="shared" si="9"/>
        <v>50</v>
      </c>
      <c r="AD25" s="35">
        <f t="shared" si="10"/>
        <v>16</v>
      </c>
      <c r="AE25" s="35">
        <f t="shared" si="11"/>
        <v>1</v>
      </c>
      <c r="AF25" s="35">
        <f t="shared" si="12"/>
        <v>11.6</v>
      </c>
      <c r="AG25" s="35">
        <f t="shared" si="13"/>
        <v>228</v>
      </c>
      <c r="AH25" s="35">
        <f t="shared" si="18"/>
        <v>150</v>
      </c>
      <c r="AI25" s="35">
        <f t="shared" si="14"/>
        <v>78</v>
      </c>
      <c r="AJ25" s="35">
        <f t="shared" si="15"/>
        <v>3771.1800000000003</v>
      </c>
      <c r="AK25" s="35">
        <f t="shared" si="16"/>
        <v>45254.16</v>
      </c>
    </row>
    <row r="26" spans="1:37" x14ac:dyDescent="0.2">
      <c r="A26" s="34" t="s">
        <v>39</v>
      </c>
      <c r="B26" s="34" t="s">
        <v>85</v>
      </c>
      <c r="C26" s="34" t="s">
        <v>40</v>
      </c>
      <c r="D26" s="35">
        <v>1800</v>
      </c>
      <c r="E26" s="35">
        <f t="shared" si="19"/>
        <v>142.47</v>
      </c>
      <c r="F26" s="35">
        <f t="shared" si="0"/>
        <v>0</v>
      </c>
      <c r="G26" s="35">
        <f t="shared" si="20"/>
        <v>1654.5</v>
      </c>
      <c r="H26" s="35">
        <f t="shared" si="1"/>
        <v>1657.53</v>
      </c>
      <c r="I26" s="35">
        <v>280</v>
      </c>
      <c r="J26" s="35">
        <v>26.09</v>
      </c>
      <c r="K26" s="35">
        <v>0</v>
      </c>
      <c r="L26" s="35">
        <v>550.39</v>
      </c>
      <c r="M26" s="35">
        <v>200</v>
      </c>
      <c r="N26" s="35">
        <v>0</v>
      </c>
      <c r="O26" s="35">
        <f t="shared" si="2"/>
        <v>1056.48</v>
      </c>
      <c r="P26" s="35">
        <f>IF($C26="CLT",$D26*8%,0)</f>
        <v>144</v>
      </c>
      <c r="Q26" s="35">
        <f t="shared" si="21"/>
        <v>36</v>
      </c>
      <c r="R26" s="35">
        <f t="shared" si="22"/>
        <v>104.39999999999999</v>
      </c>
      <c r="S26" s="35">
        <f t="shared" si="3"/>
        <v>284.39999999999998</v>
      </c>
      <c r="T26" s="35">
        <f t="shared" si="4"/>
        <v>3140.88</v>
      </c>
      <c r="U26" s="35">
        <f t="shared" si="5"/>
        <v>630.29999999999995</v>
      </c>
      <c r="V26" s="35">
        <f t="shared" si="23"/>
        <v>173.7</v>
      </c>
      <c r="W26" s="35">
        <f t="shared" si="24"/>
        <v>150</v>
      </c>
      <c r="X26" s="35">
        <f t="shared" si="6"/>
        <v>12</v>
      </c>
      <c r="Y26" s="35">
        <f t="shared" si="25"/>
        <v>3</v>
      </c>
      <c r="Z26" s="35">
        <f t="shared" si="7"/>
        <v>8.6999999999999993</v>
      </c>
      <c r="AA26" s="35">
        <f t="shared" si="8"/>
        <v>228.6</v>
      </c>
      <c r="AB26" s="35">
        <f t="shared" si="17"/>
        <v>150</v>
      </c>
      <c r="AC26" s="35">
        <f t="shared" si="9"/>
        <v>50</v>
      </c>
      <c r="AD26" s="35">
        <f t="shared" si="10"/>
        <v>16</v>
      </c>
      <c r="AE26" s="35">
        <f t="shared" si="11"/>
        <v>1</v>
      </c>
      <c r="AF26" s="35">
        <f t="shared" si="12"/>
        <v>11.6</v>
      </c>
      <c r="AG26" s="35">
        <f t="shared" si="13"/>
        <v>228</v>
      </c>
      <c r="AH26" s="35">
        <f t="shared" si="18"/>
        <v>150</v>
      </c>
      <c r="AI26" s="35">
        <f t="shared" si="14"/>
        <v>78</v>
      </c>
      <c r="AJ26" s="35">
        <f t="shared" si="15"/>
        <v>3771.1800000000003</v>
      </c>
      <c r="AK26" s="35">
        <f t="shared" si="16"/>
        <v>45254.16</v>
      </c>
    </row>
    <row r="27" spans="1:37" x14ac:dyDescent="0.2">
      <c r="A27" s="34" t="s">
        <v>39</v>
      </c>
      <c r="B27" s="34" t="s">
        <v>86</v>
      </c>
      <c r="C27" s="34" t="s">
        <v>40</v>
      </c>
      <c r="D27" s="35">
        <v>1400</v>
      </c>
      <c r="E27" s="35">
        <f t="shared" si="19"/>
        <v>106.47</v>
      </c>
      <c r="F27" s="35">
        <f t="shared" si="0"/>
        <v>0</v>
      </c>
      <c r="G27" s="35">
        <f t="shared" si="20"/>
        <v>1290.5</v>
      </c>
      <c r="H27" s="35">
        <f t="shared" si="1"/>
        <v>1293.53</v>
      </c>
      <c r="I27" s="35">
        <v>280</v>
      </c>
      <c r="J27" s="35">
        <v>26.09</v>
      </c>
      <c r="K27" s="35">
        <v>0</v>
      </c>
      <c r="L27" s="35">
        <v>550.39</v>
      </c>
      <c r="M27" s="35">
        <v>200</v>
      </c>
      <c r="N27" s="35">
        <v>0</v>
      </c>
      <c r="O27" s="35">
        <f t="shared" si="2"/>
        <v>1056.48</v>
      </c>
      <c r="P27" s="35">
        <f>IF($C27="CLT",$D27*8%,0)</f>
        <v>112</v>
      </c>
      <c r="Q27" s="35">
        <f t="shared" si="21"/>
        <v>28</v>
      </c>
      <c r="R27" s="35">
        <f t="shared" si="22"/>
        <v>81.199999999999989</v>
      </c>
      <c r="S27" s="35">
        <f t="shared" si="3"/>
        <v>221.2</v>
      </c>
      <c r="T27" s="35">
        <f t="shared" si="4"/>
        <v>2677.6800000000003</v>
      </c>
      <c r="U27" s="35">
        <f t="shared" si="5"/>
        <v>490.23333333333341</v>
      </c>
      <c r="V27" s="35">
        <f t="shared" si="23"/>
        <v>135.10000000000002</v>
      </c>
      <c r="W27" s="35">
        <f t="shared" si="24"/>
        <v>116.66666666666667</v>
      </c>
      <c r="X27" s="35">
        <f t="shared" si="6"/>
        <v>9.3333333333333339</v>
      </c>
      <c r="Y27" s="35">
        <f t="shared" si="25"/>
        <v>2.3333333333333335</v>
      </c>
      <c r="Z27" s="35">
        <f t="shared" si="7"/>
        <v>6.7666666666666666</v>
      </c>
      <c r="AA27" s="35">
        <f t="shared" si="8"/>
        <v>177.8</v>
      </c>
      <c r="AB27" s="35">
        <f t="shared" si="17"/>
        <v>116.66666666666667</v>
      </c>
      <c r="AC27" s="35">
        <f t="shared" si="9"/>
        <v>38.888888888888893</v>
      </c>
      <c r="AD27" s="35">
        <f t="shared" si="10"/>
        <v>12.444444444444446</v>
      </c>
      <c r="AE27" s="35">
        <f t="shared" si="11"/>
        <v>0.7777777777777779</v>
      </c>
      <c r="AF27" s="35">
        <f t="shared" si="12"/>
        <v>9.0222222222222221</v>
      </c>
      <c r="AG27" s="35">
        <f t="shared" si="13"/>
        <v>177.33333333333334</v>
      </c>
      <c r="AH27" s="35">
        <f t="shared" si="18"/>
        <v>116.66666666666667</v>
      </c>
      <c r="AI27" s="35">
        <f t="shared" si="14"/>
        <v>60.666666666666664</v>
      </c>
      <c r="AJ27" s="35">
        <f t="shared" si="15"/>
        <v>3167.9133333333339</v>
      </c>
      <c r="AK27" s="35">
        <f t="shared" si="16"/>
        <v>38014.960000000006</v>
      </c>
    </row>
    <row r="28" spans="1:37" x14ac:dyDescent="0.2">
      <c r="A28" s="34" t="s">
        <v>39</v>
      </c>
      <c r="B28" s="34" t="s">
        <v>86</v>
      </c>
      <c r="C28" s="34" t="s">
        <v>40</v>
      </c>
      <c r="D28" s="35">
        <v>1400</v>
      </c>
      <c r="E28" s="35">
        <f t="shared" si="19"/>
        <v>106.47</v>
      </c>
      <c r="F28" s="35">
        <f t="shared" si="0"/>
        <v>0</v>
      </c>
      <c r="G28" s="35">
        <f t="shared" si="20"/>
        <v>1290.5</v>
      </c>
      <c r="H28" s="35">
        <f t="shared" si="1"/>
        <v>1293.53</v>
      </c>
      <c r="I28" s="35">
        <v>280</v>
      </c>
      <c r="J28" s="35">
        <v>26.09</v>
      </c>
      <c r="K28" s="35">
        <v>0</v>
      </c>
      <c r="L28" s="35">
        <v>550.39</v>
      </c>
      <c r="M28" s="35">
        <v>200</v>
      </c>
      <c r="N28" s="35">
        <v>0</v>
      </c>
      <c r="O28" s="35">
        <f t="shared" si="2"/>
        <v>1056.48</v>
      </c>
      <c r="P28" s="35">
        <f>IF($C28="CLT",$D28*8%,0)</f>
        <v>112</v>
      </c>
      <c r="Q28" s="35">
        <f t="shared" si="21"/>
        <v>28</v>
      </c>
      <c r="R28" s="35">
        <f t="shared" si="22"/>
        <v>81.199999999999989</v>
      </c>
      <c r="S28" s="35">
        <f t="shared" si="3"/>
        <v>221.2</v>
      </c>
      <c r="T28" s="35">
        <f t="shared" si="4"/>
        <v>2677.6800000000003</v>
      </c>
      <c r="U28" s="35">
        <f t="shared" si="5"/>
        <v>490.23333333333341</v>
      </c>
      <c r="V28" s="35">
        <f t="shared" si="23"/>
        <v>135.10000000000002</v>
      </c>
      <c r="W28" s="35">
        <f t="shared" si="24"/>
        <v>116.66666666666667</v>
      </c>
      <c r="X28" s="35">
        <f t="shared" si="6"/>
        <v>9.3333333333333339</v>
      </c>
      <c r="Y28" s="35">
        <f t="shared" si="25"/>
        <v>2.3333333333333335</v>
      </c>
      <c r="Z28" s="35">
        <f t="shared" si="7"/>
        <v>6.7666666666666666</v>
      </c>
      <c r="AA28" s="35">
        <f t="shared" si="8"/>
        <v>177.8</v>
      </c>
      <c r="AB28" s="35">
        <f t="shared" si="17"/>
        <v>116.66666666666667</v>
      </c>
      <c r="AC28" s="35">
        <f t="shared" si="9"/>
        <v>38.888888888888893</v>
      </c>
      <c r="AD28" s="35">
        <f t="shared" si="10"/>
        <v>12.444444444444446</v>
      </c>
      <c r="AE28" s="35">
        <f t="shared" si="11"/>
        <v>0.7777777777777779</v>
      </c>
      <c r="AF28" s="35">
        <f t="shared" si="12"/>
        <v>9.0222222222222221</v>
      </c>
      <c r="AG28" s="35">
        <f t="shared" si="13"/>
        <v>177.33333333333334</v>
      </c>
      <c r="AH28" s="35">
        <f t="shared" si="18"/>
        <v>116.66666666666667</v>
      </c>
      <c r="AI28" s="35">
        <f t="shared" si="14"/>
        <v>60.666666666666664</v>
      </c>
      <c r="AJ28" s="35">
        <f t="shared" si="15"/>
        <v>3167.9133333333339</v>
      </c>
      <c r="AK28" s="35">
        <f t="shared" si="16"/>
        <v>38014.960000000006</v>
      </c>
    </row>
    <row r="29" spans="1:37" x14ac:dyDescent="0.2">
      <c r="A29" s="34" t="s">
        <v>39</v>
      </c>
      <c r="B29" s="34" t="s">
        <v>86</v>
      </c>
      <c r="C29" s="34" t="s">
        <v>40</v>
      </c>
      <c r="D29" s="35">
        <v>1400</v>
      </c>
      <c r="E29" s="35">
        <f t="shared" si="19"/>
        <v>106.47</v>
      </c>
      <c r="F29" s="35">
        <f t="shared" si="0"/>
        <v>0</v>
      </c>
      <c r="G29" s="35">
        <f t="shared" si="20"/>
        <v>1290.5</v>
      </c>
      <c r="H29" s="35">
        <f t="shared" si="1"/>
        <v>1293.53</v>
      </c>
      <c r="I29" s="35">
        <v>280</v>
      </c>
      <c r="J29" s="35">
        <v>26.09</v>
      </c>
      <c r="K29" s="35">
        <v>0</v>
      </c>
      <c r="L29" s="35">
        <v>550.39</v>
      </c>
      <c r="M29" s="35">
        <v>200</v>
      </c>
      <c r="N29" s="35">
        <v>0</v>
      </c>
      <c r="O29" s="35">
        <f t="shared" si="2"/>
        <v>1056.48</v>
      </c>
      <c r="P29" s="35">
        <f>IF($C29="CLT",$D29*8%,0)</f>
        <v>112</v>
      </c>
      <c r="Q29" s="35">
        <f t="shared" si="21"/>
        <v>28</v>
      </c>
      <c r="R29" s="35">
        <f t="shared" si="22"/>
        <v>81.199999999999989</v>
      </c>
      <c r="S29" s="35">
        <f t="shared" si="3"/>
        <v>221.2</v>
      </c>
      <c r="T29" s="35">
        <f t="shared" si="4"/>
        <v>2677.6800000000003</v>
      </c>
      <c r="U29" s="35">
        <f t="shared" si="5"/>
        <v>490.23333333333341</v>
      </c>
      <c r="V29" s="35">
        <f t="shared" si="23"/>
        <v>135.10000000000002</v>
      </c>
      <c r="W29" s="35">
        <f t="shared" si="24"/>
        <v>116.66666666666667</v>
      </c>
      <c r="X29" s="35">
        <f t="shared" si="6"/>
        <v>9.3333333333333339</v>
      </c>
      <c r="Y29" s="35">
        <f t="shared" si="25"/>
        <v>2.3333333333333335</v>
      </c>
      <c r="Z29" s="35">
        <f t="shared" si="7"/>
        <v>6.7666666666666666</v>
      </c>
      <c r="AA29" s="35">
        <f t="shared" si="8"/>
        <v>177.8</v>
      </c>
      <c r="AB29" s="35">
        <f t="shared" si="17"/>
        <v>116.66666666666667</v>
      </c>
      <c r="AC29" s="35">
        <f t="shared" si="9"/>
        <v>38.888888888888893</v>
      </c>
      <c r="AD29" s="35">
        <f t="shared" si="10"/>
        <v>12.444444444444446</v>
      </c>
      <c r="AE29" s="35">
        <f t="shared" si="11"/>
        <v>0.7777777777777779</v>
      </c>
      <c r="AF29" s="35">
        <f t="shared" si="12"/>
        <v>9.0222222222222221</v>
      </c>
      <c r="AG29" s="35">
        <f t="shared" si="13"/>
        <v>177.33333333333334</v>
      </c>
      <c r="AH29" s="35">
        <f t="shared" si="18"/>
        <v>116.66666666666667</v>
      </c>
      <c r="AI29" s="35">
        <f t="shared" si="14"/>
        <v>60.666666666666664</v>
      </c>
      <c r="AJ29" s="35">
        <f t="shared" si="15"/>
        <v>3167.9133333333339</v>
      </c>
      <c r="AK29" s="35">
        <f t="shared" si="16"/>
        <v>38014.960000000006</v>
      </c>
    </row>
    <row r="30" spans="1:37" x14ac:dyDescent="0.2">
      <c r="A30" s="34" t="s">
        <v>39</v>
      </c>
      <c r="B30" s="34" t="s">
        <v>86</v>
      </c>
      <c r="C30" s="34" t="s">
        <v>40</v>
      </c>
      <c r="D30" s="35">
        <v>1400</v>
      </c>
      <c r="E30" s="35">
        <f t="shared" si="19"/>
        <v>106.47</v>
      </c>
      <c r="F30" s="35">
        <f t="shared" si="0"/>
        <v>0</v>
      </c>
      <c r="G30" s="35">
        <f t="shared" si="20"/>
        <v>1290.5</v>
      </c>
      <c r="H30" s="35">
        <f t="shared" si="1"/>
        <v>1293.53</v>
      </c>
      <c r="I30" s="35">
        <v>280</v>
      </c>
      <c r="J30" s="35">
        <v>26.09</v>
      </c>
      <c r="K30" s="35">
        <v>0</v>
      </c>
      <c r="L30" s="35">
        <v>550.39</v>
      </c>
      <c r="M30" s="35">
        <v>200</v>
      </c>
      <c r="N30" s="35">
        <v>0</v>
      </c>
      <c r="O30" s="35">
        <f t="shared" si="2"/>
        <v>1056.48</v>
      </c>
      <c r="P30" s="35">
        <f>IF($C30="CLT",$D30*8%,0)</f>
        <v>112</v>
      </c>
      <c r="Q30" s="35">
        <f t="shared" si="21"/>
        <v>28</v>
      </c>
      <c r="R30" s="35">
        <f t="shared" si="22"/>
        <v>81.199999999999989</v>
      </c>
      <c r="S30" s="35">
        <f t="shared" si="3"/>
        <v>221.2</v>
      </c>
      <c r="T30" s="35">
        <f t="shared" si="4"/>
        <v>2677.6800000000003</v>
      </c>
      <c r="U30" s="35">
        <f t="shared" si="5"/>
        <v>490.23333333333341</v>
      </c>
      <c r="V30" s="35">
        <f t="shared" si="23"/>
        <v>135.10000000000002</v>
      </c>
      <c r="W30" s="35">
        <f t="shared" si="24"/>
        <v>116.66666666666667</v>
      </c>
      <c r="X30" s="35">
        <f t="shared" si="6"/>
        <v>9.3333333333333339</v>
      </c>
      <c r="Y30" s="35">
        <f t="shared" si="25"/>
        <v>2.3333333333333335</v>
      </c>
      <c r="Z30" s="35">
        <f t="shared" si="7"/>
        <v>6.7666666666666666</v>
      </c>
      <c r="AA30" s="35">
        <f t="shared" si="8"/>
        <v>177.8</v>
      </c>
      <c r="AB30" s="35">
        <f t="shared" si="17"/>
        <v>116.66666666666667</v>
      </c>
      <c r="AC30" s="35">
        <f t="shared" si="9"/>
        <v>38.888888888888893</v>
      </c>
      <c r="AD30" s="35">
        <f t="shared" si="10"/>
        <v>12.444444444444446</v>
      </c>
      <c r="AE30" s="35">
        <f t="shared" si="11"/>
        <v>0.7777777777777779</v>
      </c>
      <c r="AF30" s="35">
        <f t="shared" si="12"/>
        <v>9.0222222222222221</v>
      </c>
      <c r="AG30" s="35">
        <f t="shared" si="13"/>
        <v>177.33333333333334</v>
      </c>
      <c r="AH30" s="35">
        <f t="shared" si="18"/>
        <v>116.66666666666667</v>
      </c>
      <c r="AI30" s="35">
        <f t="shared" si="14"/>
        <v>60.666666666666664</v>
      </c>
      <c r="AJ30" s="35">
        <f t="shared" si="15"/>
        <v>3167.9133333333339</v>
      </c>
      <c r="AK30" s="35">
        <f t="shared" si="16"/>
        <v>38014.960000000006</v>
      </c>
    </row>
    <row r="31" spans="1:37" x14ac:dyDescent="0.2">
      <c r="A31" s="34" t="s">
        <v>39</v>
      </c>
      <c r="B31" s="34" t="s">
        <v>86</v>
      </c>
      <c r="C31" s="34" t="s">
        <v>40</v>
      </c>
      <c r="D31" s="35">
        <v>1400</v>
      </c>
      <c r="E31" s="35">
        <f t="shared" si="19"/>
        <v>106.47</v>
      </c>
      <c r="F31" s="35">
        <f t="shared" si="0"/>
        <v>0</v>
      </c>
      <c r="G31" s="35">
        <f t="shared" si="20"/>
        <v>1290.5</v>
      </c>
      <c r="H31" s="35">
        <f t="shared" si="1"/>
        <v>1293.53</v>
      </c>
      <c r="I31" s="35">
        <v>280</v>
      </c>
      <c r="J31" s="35">
        <v>26.09</v>
      </c>
      <c r="K31" s="35">
        <v>0</v>
      </c>
      <c r="L31" s="35">
        <v>550.39</v>
      </c>
      <c r="M31" s="35">
        <v>200</v>
      </c>
      <c r="N31" s="35">
        <v>0</v>
      </c>
      <c r="O31" s="35">
        <f t="shared" si="2"/>
        <v>1056.48</v>
      </c>
      <c r="P31" s="35">
        <f>IF($C31="CLT",$D31*8%,0)</f>
        <v>112</v>
      </c>
      <c r="Q31" s="35">
        <f t="shared" si="21"/>
        <v>28</v>
      </c>
      <c r="R31" s="35">
        <f t="shared" si="22"/>
        <v>81.199999999999989</v>
      </c>
      <c r="S31" s="35">
        <f t="shared" si="3"/>
        <v>221.2</v>
      </c>
      <c r="T31" s="35">
        <f t="shared" si="4"/>
        <v>2677.6800000000003</v>
      </c>
      <c r="U31" s="35">
        <f t="shared" si="5"/>
        <v>490.23333333333341</v>
      </c>
      <c r="V31" s="35">
        <f t="shared" si="23"/>
        <v>135.10000000000002</v>
      </c>
      <c r="W31" s="35">
        <f t="shared" si="24"/>
        <v>116.66666666666667</v>
      </c>
      <c r="X31" s="35">
        <f t="shared" si="6"/>
        <v>9.3333333333333339</v>
      </c>
      <c r="Y31" s="35">
        <f t="shared" si="25"/>
        <v>2.3333333333333335</v>
      </c>
      <c r="Z31" s="35">
        <f t="shared" si="7"/>
        <v>6.7666666666666666</v>
      </c>
      <c r="AA31" s="35">
        <f t="shared" si="8"/>
        <v>177.8</v>
      </c>
      <c r="AB31" s="35">
        <f t="shared" si="17"/>
        <v>116.66666666666667</v>
      </c>
      <c r="AC31" s="35">
        <f t="shared" si="9"/>
        <v>38.888888888888893</v>
      </c>
      <c r="AD31" s="35">
        <f t="shared" si="10"/>
        <v>12.444444444444446</v>
      </c>
      <c r="AE31" s="35">
        <f t="shared" si="11"/>
        <v>0.7777777777777779</v>
      </c>
      <c r="AF31" s="35">
        <f t="shared" si="12"/>
        <v>9.0222222222222221</v>
      </c>
      <c r="AG31" s="35">
        <f t="shared" si="13"/>
        <v>177.33333333333334</v>
      </c>
      <c r="AH31" s="35">
        <f t="shared" si="18"/>
        <v>116.66666666666667</v>
      </c>
      <c r="AI31" s="35">
        <f t="shared" si="14"/>
        <v>60.666666666666664</v>
      </c>
      <c r="AJ31" s="35">
        <f t="shared" si="15"/>
        <v>3167.9133333333339</v>
      </c>
      <c r="AK31" s="35">
        <f t="shared" si="16"/>
        <v>38014.960000000006</v>
      </c>
    </row>
    <row r="32" spans="1:37" x14ac:dyDescent="0.2">
      <c r="A32" s="34" t="s">
        <v>39</v>
      </c>
      <c r="B32" s="34" t="s">
        <v>86</v>
      </c>
      <c r="C32" s="34" t="s">
        <v>40</v>
      </c>
      <c r="D32" s="35">
        <v>1400</v>
      </c>
      <c r="E32" s="35">
        <f t="shared" si="19"/>
        <v>106.47</v>
      </c>
      <c r="F32" s="35">
        <f t="shared" si="0"/>
        <v>0</v>
      </c>
      <c r="G32" s="35">
        <f t="shared" si="20"/>
        <v>1290.5</v>
      </c>
      <c r="H32" s="35">
        <f t="shared" si="1"/>
        <v>1293.53</v>
      </c>
      <c r="I32" s="35">
        <v>280</v>
      </c>
      <c r="J32" s="35">
        <v>26.09</v>
      </c>
      <c r="K32" s="35">
        <v>0</v>
      </c>
      <c r="L32" s="35">
        <v>550.39</v>
      </c>
      <c r="M32" s="35">
        <v>200</v>
      </c>
      <c r="N32" s="35">
        <v>0</v>
      </c>
      <c r="O32" s="35">
        <f t="shared" si="2"/>
        <v>1056.48</v>
      </c>
      <c r="P32" s="35">
        <f>IF($C32="CLT",$D32*8%,0)</f>
        <v>112</v>
      </c>
      <c r="Q32" s="35">
        <f t="shared" si="21"/>
        <v>28</v>
      </c>
      <c r="R32" s="35">
        <f t="shared" si="22"/>
        <v>81.199999999999989</v>
      </c>
      <c r="S32" s="35">
        <f t="shared" si="3"/>
        <v>221.2</v>
      </c>
      <c r="T32" s="35">
        <f t="shared" si="4"/>
        <v>2677.6800000000003</v>
      </c>
      <c r="U32" s="35">
        <f t="shared" si="5"/>
        <v>490.23333333333341</v>
      </c>
      <c r="V32" s="35">
        <f t="shared" si="23"/>
        <v>135.10000000000002</v>
      </c>
      <c r="W32" s="35">
        <f t="shared" si="24"/>
        <v>116.66666666666667</v>
      </c>
      <c r="X32" s="35">
        <f t="shared" si="6"/>
        <v>9.3333333333333339</v>
      </c>
      <c r="Y32" s="35">
        <f t="shared" si="25"/>
        <v>2.3333333333333335</v>
      </c>
      <c r="Z32" s="35">
        <f t="shared" si="7"/>
        <v>6.7666666666666666</v>
      </c>
      <c r="AA32" s="35">
        <f t="shared" si="8"/>
        <v>177.8</v>
      </c>
      <c r="AB32" s="35">
        <f t="shared" si="17"/>
        <v>116.66666666666667</v>
      </c>
      <c r="AC32" s="35">
        <f t="shared" si="9"/>
        <v>38.888888888888893</v>
      </c>
      <c r="AD32" s="35">
        <f t="shared" si="10"/>
        <v>12.444444444444446</v>
      </c>
      <c r="AE32" s="35">
        <f t="shared" si="11"/>
        <v>0.7777777777777779</v>
      </c>
      <c r="AF32" s="35">
        <f t="shared" si="12"/>
        <v>9.0222222222222221</v>
      </c>
      <c r="AG32" s="35">
        <f t="shared" si="13"/>
        <v>177.33333333333334</v>
      </c>
      <c r="AH32" s="35">
        <f t="shared" si="18"/>
        <v>116.66666666666667</v>
      </c>
      <c r="AI32" s="35">
        <f t="shared" si="14"/>
        <v>60.666666666666664</v>
      </c>
      <c r="AJ32" s="35">
        <f t="shared" si="15"/>
        <v>3167.9133333333339</v>
      </c>
      <c r="AK32" s="35">
        <f t="shared" si="16"/>
        <v>38014.960000000006</v>
      </c>
    </row>
    <row r="33" spans="1:37" x14ac:dyDescent="0.2">
      <c r="A33" s="34" t="s">
        <v>39</v>
      </c>
      <c r="B33" s="34" t="s">
        <v>86</v>
      </c>
      <c r="C33" s="34" t="s">
        <v>40</v>
      </c>
      <c r="D33" s="35">
        <v>1400</v>
      </c>
      <c r="E33" s="35">
        <f t="shared" si="19"/>
        <v>106.47</v>
      </c>
      <c r="F33" s="35">
        <f t="shared" si="0"/>
        <v>0</v>
      </c>
      <c r="G33" s="35">
        <f t="shared" si="20"/>
        <v>1290.5</v>
      </c>
      <c r="H33" s="35">
        <f t="shared" si="1"/>
        <v>1293.53</v>
      </c>
      <c r="I33" s="35">
        <v>280</v>
      </c>
      <c r="J33" s="35">
        <v>26.09</v>
      </c>
      <c r="K33" s="35">
        <v>0</v>
      </c>
      <c r="L33" s="35">
        <v>550.39</v>
      </c>
      <c r="M33" s="35">
        <v>200</v>
      </c>
      <c r="N33" s="35">
        <v>0</v>
      </c>
      <c r="O33" s="35">
        <f t="shared" si="2"/>
        <v>1056.48</v>
      </c>
      <c r="P33" s="35">
        <f>IF($C33="CLT",$D33*8%,0)</f>
        <v>112</v>
      </c>
      <c r="Q33" s="35">
        <f t="shared" si="21"/>
        <v>28</v>
      </c>
      <c r="R33" s="35">
        <f t="shared" si="22"/>
        <v>81.199999999999989</v>
      </c>
      <c r="S33" s="35">
        <f t="shared" si="3"/>
        <v>221.2</v>
      </c>
      <c r="T33" s="35">
        <f t="shared" si="4"/>
        <v>2677.6800000000003</v>
      </c>
      <c r="U33" s="35">
        <f t="shared" si="5"/>
        <v>490.23333333333341</v>
      </c>
      <c r="V33" s="35">
        <f t="shared" si="23"/>
        <v>135.10000000000002</v>
      </c>
      <c r="W33" s="35">
        <f t="shared" si="24"/>
        <v>116.66666666666667</v>
      </c>
      <c r="X33" s="35">
        <f t="shared" si="6"/>
        <v>9.3333333333333339</v>
      </c>
      <c r="Y33" s="35">
        <f t="shared" si="25"/>
        <v>2.3333333333333335</v>
      </c>
      <c r="Z33" s="35">
        <f t="shared" si="7"/>
        <v>6.7666666666666666</v>
      </c>
      <c r="AA33" s="35">
        <f t="shared" si="8"/>
        <v>177.8</v>
      </c>
      <c r="AB33" s="35">
        <f t="shared" si="17"/>
        <v>116.66666666666667</v>
      </c>
      <c r="AC33" s="35">
        <f t="shared" si="9"/>
        <v>38.888888888888893</v>
      </c>
      <c r="AD33" s="35">
        <f t="shared" si="10"/>
        <v>12.444444444444446</v>
      </c>
      <c r="AE33" s="35">
        <f t="shared" si="11"/>
        <v>0.7777777777777779</v>
      </c>
      <c r="AF33" s="35">
        <f t="shared" si="12"/>
        <v>9.0222222222222221</v>
      </c>
      <c r="AG33" s="35">
        <f t="shared" si="13"/>
        <v>177.33333333333334</v>
      </c>
      <c r="AH33" s="35">
        <f t="shared" si="18"/>
        <v>116.66666666666667</v>
      </c>
      <c r="AI33" s="35">
        <f t="shared" si="14"/>
        <v>60.666666666666664</v>
      </c>
      <c r="AJ33" s="35">
        <f t="shared" si="15"/>
        <v>3167.9133333333339</v>
      </c>
      <c r="AK33" s="35">
        <f t="shared" si="16"/>
        <v>38014.960000000006</v>
      </c>
    </row>
    <row r="34" spans="1:37" x14ac:dyDescent="0.2">
      <c r="A34" s="34" t="s">
        <v>39</v>
      </c>
      <c r="B34" s="34" t="s">
        <v>86</v>
      </c>
      <c r="C34" s="34" t="s">
        <v>40</v>
      </c>
      <c r="D34" s="35">
        <v>1400</v>
      </c>
      <c r="E34" s="35">
        <f t="shared" si="19"/>
        <v>106.47</v>
      </c>
      <c r="F34" s="35">
        <f t="shared" si="0"/>
        <v>0</v>
      </c>
      <c r="G34" s="35">
        <f t="shared" si="20"/>
        <v>1290.5</v>
      </c>
      <c r="H34" s="35">
        <f t="shared" si="1"/>
        <v>1293.53</v>
      </c>
      <c r="I34" s="35">
        <v>280</v>
      </c>
      <c r="J34" s="35">
        <v>26.09</v>
      </c>
      <c r="K34" s="35">
        <v>0</v>
      </c>
      <c r="L34" s="35">
        <v>550.39</v>
      </c>
      <c r="M34" s="35">
        <v>200</v>
      </c>
      <c r="N34" s="35">
        <v>0</v>
      </c>
      <c r="O34" s="35">
        <f t="shared" si="2"/>
        <v>1056.48</v>
      </c>
      <c r="P34" s="35">
        <f>IF($C34="CLT",$D34*8%,0)</f>
        <v>112</v>
      </c>
      <c r="Q34" s="35">
        <f t="shared" si="21"/>
        <v>28</v>
      </c>
      <c r="R34" s="35">
        <f t="shared" si="22"/>
        <v>81.199999999999989</v>
      </c>
      <c r="S34" s="35">
        <f t="shared" si="3"/>
        <v>221.2</v>
      </c>
      <c r="T34" s="35">
        <f t="shared" si="4"/>
        <v>2677.6800000000003</v>
      </c>
      <c r="U34" s="35">
        <f t="shared" si="5"/>
        <v>490.23333333333341</v>
      </c>
      <c r="V34" s="35">
        <f t="shared" si="23"/>
        <v>135.10000000000002</v>
      </c>
      <c r="W34" s="35">
        <f t="shared" si="24"/>
        <v>116.66666666666667</v>
      </c>
      <c r="X34" s="35">
        <f t="shared" si="6"/>
        <v>9.3333333333333339</v>
      </c>
      <c r="Y34" s="35">
        <f t="shared" si="25"/>
        <v>2.3333333333333335</v>
      </c>
      <c r="Z34" s="35">
        <f t="shared" si="7"/>
        <v>6.7666666666666666</v>
      </c>
      <c r="AA34" s="35">
        <f t="shared" si="8"/>
        <v>177.8</v>
      </c>
      <c r="AB34" s="35">
        <f t="shared" si="17"/>
        <v>116.66666666666667</v>
      </c>
      <c r="AC34" s="35">
        <f t="shared" si="9"/>
        <v>38.888888888888893</v>
      </c>
      <c r="AD34" s="35">
        <f t="shared" si="10"/>
        <v>12.444444444444446</v>
      </c>
      <c r="AE34" s="35">
        <f t="shared" si="11"/>
        <v>0.7777777777777779</v>
      </c>
      <c r="AF34" s="35">
        <f t="shared" si="12"/>
        <v>9.0222222222222221</v>
      </c>
      <c r="AG34" s="35">
        <f t="shared" si="13"/>
        <v>177.33333333333334</v>
      </c>
      <c r="AH34" s="35">
        <f t="shared" si="18"/>
        <v>116.66666666666667</v>
      </c>
      <c r="AI34" s="35">
        <f t="shared" si="14"/>
        <v>60.666666666666664</v>
      </c>
      <c r="AJ34" s="35">
        <f t="shared" si="15"/>
        <v>3167.9133333333339</v>
      </c>
      <c r="AK34" s="35">
        <f t="shared" si="16"/>
        <v>38014.960000000006</v>
      </c>
    </row>
    <row r="35" spans="1:37" x14ac:dyDescent="0.2">
      <c r="A35" s="34" t="s">
        <v>56</v>
      </c>
      <c r="B35" s="34" t="s">
        <v>55</v>
      </c>
      <c r="C35" s="34" t="s">
        <v>40</v>
      </c>
      <c r="D35" s="35">
        <v>2319.59</v>
      </c>
      <c r="E35" s="35">
        <f t="shared" si="19"/>
        <v>189.23310000000001</v>
      </c>
      <c r="F35" s="35">
        <f t="shared" si="0"/>
        <v>31.169250000000005</v>
      </c>
      <c r="G35" s="35">
        <f t="shared" si="20"/>
        <v>2123.8392000000003</v>
      </c>
      <c r="H35" s="35">
        <f t="shared" si="1"/>
        <v>2099.1876500000003</v>
      </c>
      <c r="I35" s="35">
        <v>0</v>
      </c>
      <c r="J35" s="35">
        <v>0</v>
      </c>
      <c r="K35" s="35">
        <v>0</v>
      </c>
      <c r="L35" s="35">
        <v>586.5</v>
      </c>
      <c r="M35" s="35">
        <v>0</v>
      </c>
      <c r="N35" s="35">
        <v>0</v>
      </c>
      <c r="O35" s="35">
        <f t="shared" si="2"/>
        <v>586.5</v>
      </c>
      <c r="P35" s="59">
        <f>IF($C35="CLT",$D35*8%,0)</f>
        <v>185.56720000000001</v>
      </c>
      <c r="Q35" s="35">
        <f t="shared" si="21"/>
        <v>46.391800000000003</v>
      </c>
      <c r="R35" s="35">
        <f t="shared" si="22"/>
        <v>134.53621999999999</v>
      </c>
      <c r="S35" s="35">
        <f t="shared" si="3"/>
        <v>366.49522000000002</v>
      </c>
      <c r="T35" s="35">
        <f t="shared" si="4"/>
        <v>3272.5852199999999</v>
      </c>
      <c r="U35" s="35">
        <f t="shared" si="5"/>
        <v>812.24309833333336</v>
      </c>
      <c r="V35" s="35">
        <f t="shared" si="23"/>
        <v>223.84043500000001</v>
      </c>
      <c r="W35" s="35">
        <f t="shared" si="24"/>
        <v>193.29916666666668</v>
      </c>
      <c r="X35" s="59">
        <f t="shared" si="6"/>
        <v>15.463933333333335</v>
      </c>
      <c r="Y35" s="35">
        <f t="shared" si="25"/>
        <v>3.8659833333333338</v>
      </c>
      <c r="Z35" s="35">
        <f t="shared" si="7"/>
        <v>11.211351666666667</v>
      </c>
      <c r="AA35" s="35">
        <f t="shared" si="8"/>
        <v>294.58793000000003</v>
      </c>
      <c r="AB35" s="35">
        <f t="shared" si="17"/>
        <v>193.29916666666668</v>
      </c>
      <c r="AC35" s="59">
        <f t="shared" si="9"/>
        <v>64.433055555555555</v>
      </c>
      <c r="AD35" s="59">
        <f t="shared" si="10"/>
        <v>20.618577777777777</v>
      </c>
      <c r="AE35" s="59">
        <f t="shared" si="11"/>
        <v>1.288661111111111</v>
      </c>
      <c r="AF35" s="59">
        <f t="shared" si="12"/>
        <v>14.948468888888888</v>
      </c>
      <c r="AG35" s="59">
        <f t="shared" si="13"/>
        <v>293.81473333333338</v>
      </c>
      <c r="AH35" s="35">
        <f t="shared" si="18"/>
        <v>193.29916666666668</v>
      </c>
      <c r="AI35" s="35">
        <f t="shared" si="14"/>
        <v>100.51556666666667</v>
      </c>
      <c r="AJ35" s="35">
        <f t="shared" si="15"/>
        <v>4084.8283183333333</v>
      </c>
      <c r="AK35" s="35">
        <f t="shared" si="16"/>
        <v>49017.93982</v>
      </c>
    </row>
    <row r="36" spans="1:37" x14ac:dyDescent="0.2">
      <c r="A36" s="34" t="s">
        <v>51</v>
      </c>
      <c r="B36" s="34" t="s">
        <v>50</v>
      </c>
      <c r="C36" s="34" t="s">
        <v>40</v>
      </c>
      <c r="D36" s="35">
        <v>3919.41</v>
      </c>
      <c r="E36" s="35">
        <f t="shared" si="19"/>
        <v>374.9074</v>
      </c>
      <c r="F36" s="35">
        <f t="shared" si="0"/>
        <v>245.73725000000002</v>
      </c>
      <c r="G36" s="35">
        <f t="shared" si="20"/>
        <v>3519.4025999999999</v>
      </c>
      <c r="H36" s="35">
        <f t="shared" si="1"/>
        <v>3298.7653499999997</v>
      </c>
      <c r="I36" s="35">
        <v>348.39</v>
      </c>
      <c r="J36" s="35">
        <v>26.09</v>
      </c>
      <c r="K36" s="35">
        <v>0</v>
      </c>
      <c r="L36" s="35">
        <v>586.5</v>
      </c>
      <c r="M36" s="35">
        <v>123.6</v>
      </c>
      <c r="N36" s="35">
        <v>0</v>
      </c>
      <c r="O36" s="35">
        <f t="shared" si="2"/>
        <v>1084.58</v>
      </c>
      <c r="P36" s="59">
        <f>IF($C36="CLT",$D36*8%,0)</f>
        <v>313.55279999999999</v>
      </c>
      <c r="Q36" s="35">
        <f t="shared" si="21"/>
        <v>78.388199999999998</v>
      </c>
      <c r="R36" s="35">
        <f t="shared" si="22"/>
        <v>227.32577999999998</v>
      </c>
      <c r="S36" s="35">
        <f t="shared" si="3"/>
        <v>619.26677999999993</v>
      </c>
      <c r="T36" s="35">
        <f t="shared" si="4"/>
        <v>5623.2567799999997</v>
      </c>
      <c r="U36" s="35">
        <f t="shared" si="5"/>
        <v>1372.4467350000002</v>
      </c>
      <c r="V36" s="35">
        <f t="shared" si="23"/>
        <v>378.22306500000002</v>
      </c>
      <c r="W36" s="35">
        <f t="shared" si="24"/>
        <v>326.61750000000001</v>
      </c>
      <c r="X36" s="59">
        <f t="shared" si="6"/>
        <v>26.1294</v>
      </c>
      <c r="Y36" s="35">
        <f t="shared" si="25"/>
        <v>6.5323500000000001</v>
      </c>
      <c r="Z36" s="35">
        <f t="shared" si="7"/>
        <v>18.943815000000001</v>
      </c>
      <c r="AA36" s="35">
        <f t="shared" si="8"/>
        <v>497.76507000000004</v>
      </c>
      <c r="AB36" s="35">
        <f t="shared" si="17"/>
        <v>326.61750000000001</v>
      </c>
      <c r="AC36" s="59">
        <f t="shared" si="9"/>
        <v>108.8725</v>
      </c>
      <c r="AD36" s="59">
        <f t="shared" si="10"/>
        <v>34.839199999999998</v>
      </c>
      <c r="AE36" s="59">
        <f t="shared" si="11"/>
        <v>2.1774499999999999</v>
      </c>
      <c r="AF36" s="59">
        <f t="shared" si="12"/>
        <v>25.258419999999997</v>
      </c>
      <c r="AG36" s="59">
        <f t="shared" si="13"/>
        <v>496.45859999999999</v>
      </c>
      <c r="AH36" s="35">
        <f t="shared" si="18"/>
        <v>326.61750000000001</v>
      </c>
      <c r="AI36" s="35">
        <f t="shared" si="14"/>
        <v>169.84109999999998</v>
      </c>
      <c r="AJ36" s="35">
        <f t="shared" si="15"/>
        <v>6995.7035150000002</v>
      </c>
      <c r="AK36" s="35">
        <f t="shared" si="16"/>
        <v>83948.442179999998</v>
      </c>
    </row>
    <row r="37" spans="1:37" x14ac:dyDescent="0.2">
      <c r="A37" s="34" t="s">
        <v>51</v>
      </c>
      <c r="B37" s="34" t="s">
        <v>74</v>
      </c>
      <c r="C37" s="34" t="s">
        <v>40</v>
      </c>
      <c r="D37" s="35">
        <v>8000</v>
      </c>
      <c r="E37" s="35">
        <f t="shared" si="19"/>
        <v>751.99</v>
      </c>
      <c r="F37" s="35">
        <f t="shared" si="0"/>
        <v>1330.6399999999999</v>
      </c>
      <c r="G37" s="35">
        <f t="shared" si="20"/>
        <v>7248.01</v>
      </c>
      <c r="H37" s="35">
        <f t="shared" si="1"/>
        <v>5917.3700000000008</v>
      </c>
      <c r="I37" s="35">
        <v>290.47000000000003</v>
      </c>
      <c r="J37" s="35">
        <v>26.09</v>
      </c>
      <c r="K37" s="35">
        <v>0</v>
      </c>
      <c r="L37" s="35">
        <v>586.5</v>
      </c>
      <c r="M37" s="35">
        <v>0</v>
      </c>
      <c r="N37" s="35">
        <v>0</v>
      </c>
      <c r="O37" s="35">
        <f t="shared" si="2"/>
        <v>903.06</v>
      </c>
      <c r="P37" s="59">
        <f>IF($C37="CLT",$D37*8%,0)</f>
        <v>640</v>
      </c>
      <c r="Q37" s="35">
        <f t="shared" si="21"/>
        <v>160</v>
      </c>
      <c r="R37" s="35">
        <f t="shared" si="22"/>
        <v>463.99999999999994</v>
      </c>
      <c r="S37" s="35">
        <f t="shared" si="3"/>
        <v>1264</v>
      </c>
      <c r="T37" s="35">
        <f t="shared" si="4"/>
        <v>10167.06</v>
      </c>
      <c r="U37" s="35">
        <f t="shared" si="5"/>
        <v>2801.333333333333</v>
      </c>
      <c r="V37" s="35">
        <f t="shared" si="23"/>
        <v>772</v>
      </c>
      <c r="W37" s="35">
        <f t="shared" si="24"/>
        <v>666.66666666666663</v>
      </c>
      <c r="X37" s="59">
        <f t="shared" si="6"/>
        <v>53.333333333333329</v>
      </c>
      <c r="Y37" s="35">
        <f t="shared" si="25"/>
        <v>13.333333333333332</v>
      </c>
      <c r="Z37" s="35">
        <f t="shared" si="7"/>
        <v>38.666666666666664</v>
      </c>
      <c r="AA37" s="35">
        <f t="shared" si="8"/>
        <v>1015.9999999999999</v>
      </c>
      <c r="AB37" s="35">
        <f t="shared" si="17"/>
        <v>666.66666666666663</v>
      </c>
      <c r="AC37" s="59">
        <f t="shared" si="9"/>
        <v>222.2222222222222</v>
      </c>
      <c r="AD37" s="59">
        <f t="shared" si="10"/>
        <v>71.1111111111111</v>
      </c>
      <c r="AE37" s="59">
        <f t="shared" si="11"/>
        <v>4.4444444444444438</v>
      </c>
      <c r="AF37" s="59">
        <f t="shared" si="12"/>
        <v>51.55555555555555</v>
      </c>
      <c r="AG37" s="59">
        <f t="shared" si="13"/>
        <v>1013.3333333333333</v>
      </c>
      <c r="AH37" s="35">
        <f t="shared" si="18"/>
        <v>666.66666666666663</v>
      </c>
      <c r="AI37" s="35">
        <f t="shared" si="14"/>
        <v>346.66666666666669</v>
      </c>
      <c r="AJ37" s="35">
        <f t="shared" si="15"/>
        <v>12968.393333333333</v>
      </c>
      <c r="AK37" s="35">
        <f t="shared" si="16"/>
        <v>155620.72</v>
      </c>
    </row>
    <row r="38" spans="1:37" x14ac:dyDescent="0.2">
      <c r="A38" s="34" t="s">
        <v>51</v>
      </c>
      <c r="B38" s="34" t="s">
        <v>81</v>
      </c>
      <c r="C38" s="34" t="s">
        <v>40</v>
      </c>
      <c r="D38" s="35">
        <v>2648.25</v>
      </c>
      <c r="E38" s="35">
        <f t="shared" si="19"/>
        <v>221.11999999999995</v>
      </c>
      <c r="F38" s="35">
        <f t="shared" si="0"/>
        <v>55.818749999999994</v>
      </c>
      <c r="G38" s="35">
        <f t="shared" si="20"/>
        <v>2413.06</v>
      </c>
      <c r="H38" s="35">
        <f t="shared" si="1"/>
        <v>2371.3112500000002</v>
      </c>
      <c r="I38" s="35">
        <v>198.4</v>
      </c>
      <c r="J38" s="35">
        <v>26.09</v>
      </c>
      <c r="K38" s="35">
        <v>0</v>
      </c>
      <c r="L38" s="35">
        <v>586.5</v>
      </c>
      <c r="M38" s="35">
        <v>0</v>
      </c>
      <c r="N38" s="35">
        <v>0</v>
      </c>
      <c r="O38" s="35">
        <f t="shared" si="2"/>
        <v>810.99</v>
      </c>
      <c r="P38" s="59">
        <f>IF($C38="CLT",$D38*8%,0)</f>
        <v>211.86</v>
      </c>
      <c r="Q38" s="35">
        <f t="shared" si="21"/>
        <v>52.965000000000003</v>
      </c>
      <c r="R38" s="35">
        <f t="shared" si="22"/>
        <v>153.5985</v>
      </c>
      <c r="S38" s="35">
        <f t="shared" si="3"/>
        <v>418.42350000000005</v>
      </c>
      <c r="T38" s="35">
        <f t="shared" si="4"/>
        <v>3877.6635000000001</v>
      </c>
      <c r="U38" s="35">
        <f t="shared" si="5"/>
        <v>927.32887500000004</v>
      </c>
      <c r="V38" s="35">
        <f t="shared" si="23"/>
        <v>255.55612499999998</v>
      </c>
      <c r="W38" s="35">
        <f t="shared" si="24"/>
        <v>220.6875</v>
      </c>
      <c r="X38" s="59">
        <f t="shared" si="6"/>
        <v>17.655000000000001</v>
      </c>
      <c r="Y38" s="35">
        <f t="shared" si="25"/>
        <v>4.4137500000000003</v>
      </c>
      <c r="Z38" s="35">
        <f t="shared" si="7"/>
        <v>12.799874999999998</v>
      </c>
      <c r="AA38" s="35">
        <f t="shared" si="8"/>
        <v>336.32775000000004</v>
      </c>
      <c r="AB38" s="35">
        <f t="shared" si="17"/>
        <v>220.6875</v>
      </c>
      <c r="AC38" s="59">
        <f t="shared" si="9"/>
        <v>73.5625</v>
      </c>
      <c r="AD38" s="59">
        <f t="shared" si="10"/>
        <v>23.54</v>
      </c>
      <c r="AE38" s="59">
        <f t="shared" si="11"/>
        <v>1.4712499999999999</v>
      </c>
      <c r="AF38" s="59">
        <f t="shared" si="12"/>
        <v>17.066499999999998</v>
      </c>
      <c r="AG38" s="59">
        <f t="shared" si="13"/>
        <v>335.44499999999999</v>
      </c>
      <c r="AH38" s="35">
        <f t="shared" si="18"/>
        <v>220.6875</v>
      </c>
      <c r="AI38" s="35">
        <f t="shared" si="14"/>
        <v>114.75750000000001</v>
      </c>
      <c r="AJ38" s="35">
        <f t="shared" si="15"/>
        <v>4804.9923749999998</v>
      </c>
      <c r="AK38" s="35">
        <f t="shared" si="16"/>
        <v>57659.908499999998</v>
      </c>
    </row>
    <row r="39" spans="1:37" x14ac:dyDescent="0.2">
      <c r="A39" s="34" t="s">
        <v>51</v>
      </c>
      <c r="B39" s="34" t="s">
        <v>87</v>
      </c>
      <c r="C39" s="34" t="s">
        <v>88</v>
      </c>
      <c r="D39" s="35">
        <v>1200</v>
      </c>
      <c r="E39" s="35">
        <v>0</v>
      </c>
      <c r="F39" s="35">
        <f t="shared" si="0"/>
        <v>0</v>
      </c>
      <c r="G39" s="35">
        <v>0</v>
      </c>
      <c r="H39" s="35">
        <f t="shared" si="1"/>
        <v>1200</v>
      </c>
      <c r="I39" s="35">
        <v>0</v>
      </c>
      <c r="J39" s="35">
        <v>0</v>
      </c>
      <c r="K39" s="35">
        <v>0</v>
      </c>
      <c r="L39" s="35">
        <v>0</v>
      </c>
      <c r="M39" s="35">
        <v>200</v>
      </c>
      <c r="N39" s="35">
        <v>0</v>
      </c>
      <c r="O39" s="35">
        <f t="shared" si="2"/>
        <v>200</v>
      </c>
      <c r="P39" s="35">
        <f>IF($C39="CLT",$D39*8%,0)</f>
        <v>0</v>
      </c>
      <c r="Q39" s="35">
        <v>0</v>
      </c>
      <c r="R39" s="35">
        <v>0</v>
      </c>
      <c r="S39" s="35">
        <f t="shared" si="3"/>
        <v>0</v>
      </c>
      <c r="T39" s="35">
        <f t="shared" si="4"/>
        <v>1400</v>
      </c>
      <c r="U39" s="35">
        <f t="shared" si="5"/>
        <v>100</v>
      </c>
      <c r="V39" s="35">
        <v>0</v>
      </c>
      <c r="W39" s="35">
        <v>0</v>
      </c>
      <c r="X39" s="35">
        <f t="shared" si="6"/>
        <v>0</v>
      </c>
      <c r="Y39" s="35">
        <f t="shared" si="25"/>
        <v>0</v>
      </c>
      <c r="Z39" s="35">
        <f t="shared" si="7"/>
        <v>0</v>
      </c>
      <c r="AA39" s="35">
        <v>0</v>
      </c>
      <c r="AB39" s="35">
        <f t="shared" si="17"/>
        <v>100</v>
      </c>
      <c r="AC39" s="35">
        <f t="shared" si="9"/>
        <v>33.333333333333336</v>
      </c>
      <c r="AD39" s="35">
        <f t="shared" si="10"/>
        <v>10.666666666666668</v>
      </c>
      <c r="AE39" s="35">
        <f t="shared" si="11"/>
        <v>0.66666666666666674</v>
      </c>
      <c r="AF39" s="35">
        <f t="shared" si="12"/>
        <v>7.7333333333333334</v>
      </c>
      <c r="AG39" s="35">
        <v>0</v>
      </c>
      <c r="AH39" s="35">
        <f t="shared" si="18"/>
        <v>100</v>
      </c>
      <c r="AI39" s="35">
        <f t="shared" si="14"/>
        <v>0</v>
      </c>
      <c r="AJ39" s="35">
        <f t="shared" si="15"/>
        <v>1500</v>
      </c>
      <c r="AK39" s="35">
        <f t="shared" si="16"/>
        <v>18000</v>
      </c>
    </row>
    <row r="40" spans="1:37" x14ac:dyDescent="0.2">
      <c r="A40" s="34" t="s">
        <v>48</v>
      </c>
      <c r="B40" s="34" t="s">
        <v>47</v>
      </c>
      <c r="C40" s="34" t="s">
        <v>40</v>
      </c>
      <c r="D40" s="35">
        <v>3919.41</v>
      </c>
      <c r="E40" s="35">
        <f>IF(D40&lt;=1302,D40*0.075-0,IF(D40&lt;=2571.29,D40*0.09-19.53,IF(D40&lt;=3856.94,D40*0.12-96.67,IF(D40&lt;=7507.49,D40*0.14-173.81,751.99))))</f>
        <v>374.9074</v>
      </c>
      <c r="F40" s="35">
        <f t="shared" si="0"/>
        <v>245.73725000000002</v>
      </c>
      <c r="G40" s="35">
        <f>D40-IF(D40&lt;=1100,D40*0.075-0,IF(D40&lt;=2203.48,D40*0.09-16.5,IF(D40&lt;=3305.22,D40*0.12-82.6,IF(D40&lt;=6433.57,D40*0.14-148.71,751.99))))</f>
        <v>3519.4025999999999</v>
      </c>
      <c r="H40" s="35">
        <f t="shared" si="1"/>
        <v>3298.7653499999997</v>
      </c>
      <c r="I40" s="35">
        <v>290.47000000000003</v>
      </c>
      <c r="J40" s="35">
        <v>26.09</v>
      </c>
      <c r="K40" s="35">
        <v>0</v>
      </c>
      <c r="L40" s="35">
        <v>586.5</v>
      </c>
      <c r="M40" s="35">
        <v>61.2</v>
      </c>
      <c r="N40" s="35">
        <v>0</v>
      </c>
      <c r="O40" s="35">
        <f t="shared" si="2"/>
        <v>964.26</v>
      </c>
      <c r="P40" s="59">
        <f>IF($C40="CLT",$D40*8%,0)</f>
        <v>313.55279999999999</v>
      </c>
      <c r="Q40" s="35">
        <f>D40*2%</f>
        <v>78.388199999999998</v>
      </c>
      <c r="R40" s="35">
        <f>D40*5.8%</f>
        <v>227.32577999999998</v>
      </c>
      <c r="S40" s="35">
        <f t="shared" si="3"/>
        <v>619.26677999999993</v>
      </c>
      <c r="T40" s="35">
        <f t="shared" si="4"/>
        <v>5502.93678</v>
      </c>
      <c r="U40" s="35">
        <f t="shared" si="5"/>
        <v>1372.4467350000002</v>
      </c>
      <c r="V40" s="35">
        <f>W40+X40+Y40+Z40</f>
        <v>378.22306500000002</v>
      </c>
      <c r="W40" s="35">
        <f>D40/12</f>
        <v>326.61750000000001</v>
      </c>
      <c r="X40" s="59">
        <f t="shared" si="6"/>
        <v>26.1294</v>
      </c>
      <c r="Y40" s="35">
        <f t="shared" si="25"/>
        <v>6.5323500000000001</v>
      </c>
      <c r="Z40" s="35">
        <f t="shared" si="7"/>
        <v>18.943815000000001</v>
      </c>
      <c r="AA40" s="35">
        <f>AB40+AC40+AD40+AE40+AF40</f>
        <v>497.76507000000004</v>
      </c>
      <c r="AB40" s="35">
        <f t="shared" si="17"/>
        <v>326.61750000000001</v>
      </c>
      <c r="AC40" s="59">
        <f t="shared" si="9"/>
        <v>108.8725</v>
      </c>
      <c r="AD40" s="59">
        <f t="shared" si="10"/>
        <v>34.839199999999998</v>
      </c>
      <c r="AE40" s="59">
        <f t="shared" si="11"/>
        <v>2.1774499999999999</v>
      </c>
      <c r="AF40" s="59">
        <f t="shared" si="12"/>
        <v>25.258419999999997</v>
      </c>
      <c r="AG40" s="59">
        <f>AH40+AI40</f>
        <v>496.45859999999999</v>
      </c>
      <c r="AH40" s="35">
        <f t="shared" si="18"/>
        <v>326.61750000000001</v>
      </c>
      <c r="AI40" s="35">
        <f t="shared" si="14"/>
        <v>169.84109999999998</v>
      </c>
      <c r="AJ40" s="35">
        <f t="shared" si="15"/>
        <v>6875.3835150000004</v>
      </c>
      <c r="AK40" s="35">
        <f t="shared" si="16"/>
        <v>82504.602180000002</v>
      </c>
    </row>
    <row r="41" spans="1:37" x14ac:dyDescent="0.2">
      <c r="A41" s="34" t="s">
        <v>48</v>
      </c>
      <c r="B41" s="34" t="s">
        <v>47</v>
      </c>
      <c r="C41" s="34" t="s">
        <v>40</v>
      </c>
      <c r="D41" s="35">
        <v>3919.41</v>
      </c>
      <c r="E41" s="35">
        <f>IF(D41&lt;=1302,D41*0.075-0,IF(D41&lt;=2571.29,D41*0.09-19.53,IF(D41&lt;=3856.94,D41*0.12-96.67,IF(D41&lt;=7507.49,D41*0.14-173.81,751.99))))</f>
        <v>374.9074</v>
      </c>
      <c r="F41" s="35">
        <f t="shared" si="0"/>
        <v>245.73725000000002</v>
      </c>
      <c r="G41" s="35">
        <f>D41-IF(D41&lt;=1100,D41*0.075-0,IF(D41&lt;=2203.48,D41*0.09-16.5,IF(D41&lt;=3305.22,D41*0.12-82.6,IF(D41&lt;=6433.57,D41*0.14-148.71,751.99))))</f>
        <v>3519.4025999999999</v>
      </c>
      <c r="H41" s="35">
        <f t="shared" si="1"/>
        <v>3298.7653499999997</v>
      </c>
      <c r="I41" s="35">
        <v>242.05</v>
      </c>
      <c r="J41" s="35">
        <v>26.09</v>
      </c>
      <c r="K41" s="35">
        <v>0</v>
      </c>
      <c r="L41" s="35">
        <v>586.5</v>
      </c>
      <c r="M41" s="35">
        <v>61.2</v>
      </c>
      <c r="N41" s="35">
        <v>0</v>
      </c>
      <c r="O41" s="35">
        <f t="shared" si="2"/>
        <v>915.84</v>
      </c>
      <c r="P41" s="59">
        <f>IF($C41="CLT",$D41*8%,0)</f>
        <v>313.55279999999999</v>
      </c>
      <c r="Q41" s="35">
        <f>D41*2%</f>
        <v>78.388199999999998</v>
      </c>
      <c r="R41" s="35">
        <f>D41*5.8%</f>
        <v>227.32577999999998</v>
      </c>
      <c r="S41" s="35">
        <f t="shared" si="3"/>
        <v>619.26677999999993</v>
      </c>
      <c r="T41" s="35">
        <f t="shared" si="4"/>
        <v>5454.5167799999999</v>
      </c>
      <c r="U41" s="35">
        <f t="shared" si="5"/>
        <v>1372.4467350000002</v>
      </c>
      <c r="V41" s="35">
        <f>W41+X41+Y41+Z41</f>
        <v>378.22306500000002</v>
      </c>
      <c r="W41" s="35">
        <f>D41/12</f>
        <v>326.61750000000001</v>
      </c>
      <c r="X41" s="59">
        <f t="shared" si="6"/>
        <v>26.1294</v>
      </c>
      <c r="Y41" s="35">
        <f t="shared" si="25"/>
        <v>6.5323500000000001</v>
      </c>
      <c r="Z41" s="35">
        <f t="shared" si="7"/>
        <v>18.943815000000001</v>
      </c>
      <c r="AA41" s="35">
        <f>AB41+AC41+AD41+AE41+AF41</f>
        <v>497.76507000000004</v>
      </c>
      <c r="AB41" s="35">
        <f t="shared" si="17"/>
        <v>326.61750000000001</v>
      </c>
      <c r="AC41" s="59">
        <f t="shared" si="9"/>
        <v>108.8725</v>
      </c>
      <c r="AD41" s="59">
        <f t="shared" si="10"/>
        <v>34.839199999999998</v>
      </c>
      <c r="AE41" s="59">
        <f t="shared" si="11"/>
        <v>2.1774499999999999</v>
      </c>
      <c r="AF41" s="59">
        <f t="shared" si="12"/>
        <v>25.258419999999997</v>
      </c>
      <c r="AG41" s="59">
        <f>AH41+AI41</f>
        <v>496.45859999999999</v>
      </c>
      <c r="AH41" s="35">
        <f t="shared" si="18"/>
        <v>326.61750000000001</v>
      </c>
      <c r="AI41" s="35">
        <f t="shared" si="14"/>
        <v>169.84109999999998</v>
      </c>
      <c r="AJ41" s="35">
        <f t="shared" si="15"/>
        <v>6826.9635150000004</v>
      </c>
      <c r="AK41" s="35">
        <f t="shared" si="16"/>
        <v>81923.562180000008</v>
      </c>
    </row>
    <row r="42" spans="1:37" x14ac:dyDescent="0.2">
      <c r="A42" s="34" t="s">
        <v>48</v>
      </c>
      <c r="B42" s="34" t="s">
        <v>68</v>
      </c>
      <c r="C42" s="34" t="s">
        <v>40</v>
      </c>
      <c r="D42" s="35">
        <v>2154.19</v>
      </c>
      <c r="E42" s="35">
        <f>IF(D42&lt;=1302,D42*0.075-0,IF(D42&lt;=2571.29,D42*0.09-19.53,IF(D42&lt;=3856.94,D42*0.12-96.67,IF(D42&lt;=7507.49,D42*0.14-173.81,751.99))))</f>
        <v>174.34709999999998</v>
      </c>
      <c r="F42" s="35">
        <f t="shared" si="0"/>
        <v>18.764249999999976</v>
      </c>
      <c r="G42" s="35">
        <f>D42-IF(D42&lt;=1100,D42*0.075-0,IF(D42&lt;=2203.48,D42*0.09-16.5,IF(D42&lt;=3305.22,D42*0.12-82.6,IF(D42&lt;=6433.57,D42*0.14-148.71,751.99))))</f>
        <v>1976.8129000000001</v>
      </c>
      <c r="H42" s="35">
        <f t="shared" si="1"/>
        <v>1961.0786500000002</v>
      </c>
      <c r="I42" s="35">
        <v>242.05</v>
      </c>
      <c r="J42" s="35">
        <v>52.18</v>
      </c>
      <c r="K42" s="35">
        <v>0</v>
      </c>
      <c r="L42" s="35">
        <v>586.5</v>
      </c>
      <c r="M42" s="35">
        <v>61.2</v>
      </c>
      <c r="N42" s="35">
        <v>0</v>
      </c>
      <c r="O42" s="35">
        <f t="shared" si="2"/>
        <v>941.93000000000006</v>
      </c>
      <c r="P42" s="59">
        <f>IF($C42="CLT",$D42*8%,0)</f>
        <v>172.33520000000001</v>
      </c>
      <c r="Q42" s="35">
        <f>D42*2%</f>
        <v>43.083800000000004</v>
      </c>
      <c r="R42" s="35">
        <f>D42*5.8%</f>
        <v>124.94301999999999</v>
      </c>
      <c r="S42" s="35">
        <f t="shared" si="3"/>
        <v>340.36202000000003</v>
      </c>
      <c r="T42" s="35">
        <f t="shared" si="4"/>
        <v>3436.4820200000004</v>
      </c>
      <c r="U42" s="35">
        <f t="shared" si="5"/>
        <v>754.32553166666685</v>
      </c>
      <c r="V42" s="35">
        <f>W42+X42+Y42+Z42</f>
        <v>207.87933500000003</v>
      </c>
      <c r="W42" s="35">
        <f>D42/12</f>
        <v>179.51583333333335</v>
      </c>
      <c r="X42" s="59">
        <f t="shared" si="6"/>
        <v>14.361266666666667</v>
      </c>
      <c r="Y42" s="35">
        <f t="shared" si="25"/>
        <v>3.5903166666666668</v>
      </c>
      <c r="Z42" s="35">
        <f t="shared" si="7"/>
        <v>10.411918333333334</v>
      </c>
      <c r="AA42" s="35">
        <f>AB42+AC42+AD42+AE42+AF42</f>
        <v>273.58213000000006</v>
      </c>
      <c r="AB42" s="35">
        <f t="shared" si="17"/>
        <v>179.51583333333335</v>
      </c>
      <c r="AC42" s="59">
        <f t="shared" si="9"/>
        <v>59.838611111111113</v>
      </c>
      <c r="AD42" s="59">
        <f t="shared" si="10"/>
        <v>19.148355555555558</v>
      </c>
      <c r="AE42" s="59">
        <f t="shared" si="11"/>
        <v>1.1967722222222223</v>
      </c>
      <c r="AF42" s="59">
        <f t="shared" si="12"/>
        <v>13.882557777777777</v>
      </c>
      <c r="AG42" s="59">
        <f>AH42+AI42</f>
        <v>272.8640666666667</v>
      </c>
      <c r="AH42" s="35">
        <f t="shared" si="18"/>
        <v>179.51583333333335</v>
      </c>
      <c r="AI42" s="35">
        <f t="shared" si="14"/>
        <v>93.34823333333334</v>
      </c>
      <c r="AJ42" s="35">
        <f t="shared" si="15"/>
        <v>4190.8075516666668</v>
      </c>
      <c r="AK42" s="35">
        <f t="shared" si="16"/>
        <v>50289.690620000001</v>
      </c>
    </row>
    <row r="43" spans="1:37" x14ac:dyDescent="0.2">
      <c r="A43" s="34" t="s">
        <v>48</v>
      </c>
      <c r="B43" s="34" t="s">
        <v>68</v>
      </c>
      <c r="C43" s="34" t="s">
        <v>40</v>
      </c>
      <c r="D43" s="35">
        <v>2154.19</v>
      </c>
      <c r="E43" s="35">
        <f>IF(D43&lt;=1302,D43*0.075-0,IF(D43&lt;=2571.29,D43*0.09-19.53,IF(D43&lt;=3856.94,D43*0.12-96.67,IF(D43&lt;=7507.49,D43*0.14-173.81,751.99))))</f>
        <v>174.34709999999998</v>
      </c>
      <c r="F43" s="35">
        <f t="shared" si="0"/>
        <v>18.764249999999976</v>
      </c>
      <c r="G43" s="35">
        <f>D43-IF(D43&lt;=1100,D43*0.075-0,IF(D43&lt;=2203.48,D43*0.09-16.5,IF(D43&lt;=3305.22,D43*0.12-82.6,IF(D43&lt;=6433.57,D43*0.14-148.71,751.99))))</f>
        <v>1976.8129000000001</v>
      </c>
      <c r="H43" s="35">
        <f t="shared" si="1"/>
        <v>1961.0786500000002</v>
      </c>
      <c r="I43" s="35">
        <v>418.08</v>
      </c>
      <c r="J43" s="35">
        <v>26.09</v>
      </c>
      <c r="K43" s="35">
        <v>0</v>
      </c>
      <c r="L43" s="35">
        <v>586.5</v>
      </c>
      <c r="M43" s="35">
        <v>35.200000000000003</v>
      </c>
      <c r="N43" s="35">
        <v>0</v>
      </c>
      <c r="O43" s="35">
        <f t="shared" si="2"/>
        <v>1065.8700000000001</v>
      </c>
      <c r="P43" s="59">
        <f>IF($C43="CLT",$D43*8%,0)</f>
        <v>172.33520000000001</v>
      </c>
      <c r="Q43" s="35">
        <f>D43*2%</f>
        <v>43.083800000000004</v>
      </c>
      <c r="R43" s="35">
        <f>D43*5.8%</f>
        <v>124.94301999999999</v>
      </c>
      <c r="S43" s="35">
        <f t="shared" si="3"/>
        <v>340.36202000000003</v>
      </c>
      <c r="T43" s="35">
        <f t="shared" si="4"/>
        <v>3560.42202</v>
      </c>
      <c r="U43" s="35">
        <f t="shared" si="5"/>
        <v>754.32553166666685</v>
      </c>
      <c r="V43" s="35">
        <f>W43+X43+Y43+Z43</f>
        <v>207.87933500000003</v>
      </c>
      <c r="W43" s="35">
        <f>D43/12</f>
        <v>179.51583333333335</v>
      </c>
      <c r="X43" s="59">
        <f t="shared" si="6"/>
        <v>14.361266666666667</v>
      </c>
      <c r="Y43" s="35">
        <f t="shared" si="25"/>
        <v>3.5903166666666668</v>
      </c>
      <c r="Z43" s="35">
        <f t="shared" si="7"/>
        <v>10.411918333333334</v>
      </c>
      <c r="AA43" s="35">
        <f>AB43+AC43+AD43+AE43+AF43</f>
        <v>273.58213000000006</v>
      </c>
      <c r="AB43" s="35">
        <f t="shared" si="17"/>
        <v>179.51583333333335</v>
      </c>
      <c r="AC43" s="59">
        <f t="shared" si="9"/>
        <v>59.838611111111113</v>
      </c>
      <c r="AD43" s="59">
        <f t="shared" si="10"/>
        <v>19.148355555555558</v>
      </c>
      <c r="AE43" s="59">
        <f t="shared" si="11"/>
        <v>1.1967722222222223</v>
      </c>
      <c r="AF43" s="59">
        <f t="shared" si="12"/>
        <v>13.882557777777777</v>
      </c>
      <c r="AG43" s="59">
        <f>AH43+AI43</f>
        <v>272.8640666666667</v>
      </c>
      <c r="AH43" s="35">
        <f t="shared" si="18"/>
        <v>179.51583333333335</v>
      </c>
      <c r="AI43" s="35">
        <f t="shared" si="14"/>
        <v>93.34823333333334</v>
      </c>
      <c r="AJ43" s="35">
        <f t="shared" si="15"/>
        <v>4314.7475516666673</v>
      </c>
      <c r="AK43" s="35">
        <f t="shared" si="16"/>
        <v>51776.970620000007</v>
      </c>
    </row>
    <row r="44" spans="1:37" x14ac:dyDescent="0.2">
      <c r="A44" s="34" t="s">
        <v>51</v>
      </c>
      <c r="B44" s="34" t="s">
        <v>108</v>
      </c>
      <c r="C44" s="34" t="s">
        <v>88</v>
      </c>
      <c r="D44" s="35">
        <v>1300</v>
      </c>
      <c r="E44" s="35">
        <v>0</v>
      </c>
      <c r="F44" s="35">
        <f t="shared" ref="F44" si="26">IF(D44&lt;1903.99,D44*0-0,IF(D44&lt;=2826.65,D44*0.075-142.8,IF(D44&lt;=3751.05,D44*0.15-354.8,IF(D44&lt;=4664.68,D44*0.225-636.13,IF(D44&gt;4664.68,D44*0.275-869.36)))))</f>
        <v>0</v>
      </c>
      <c r="G44" s="35">
        <v>0</v>
      </c>
      <c r="H44" s="35">
        <f t="shared" ref="H44" si="27">D44-E44-F44</f>
        <v>1300</v>
      </c>
      <c r="I44" s="35">
        <v>0</v>
      </c>
      <c r="J44" s="35">
        <v>0</v>
      </c>
      <c r="K44" s="35">
        <v>0</v>
      </c>
      <c r="L44" s="35">
        <v>0</v>
      </c>
      <c r="M44" s="35">
        <v>425.04</v>
      </c>
      <c r="N44" s="35">
        <v>0</v>
      </c>
      <c r="O44" s="35">
        <f t="shared" ref="O44" si="28">I44+J44+K44+L44+M44</f>
        <v>425.04</v>
      </c>
      <c r="P44" s="35">
        <f>IF($C44="CLT",$D44*8%,0)</f>
        <v>0</v>
      </c>
      <c r="Q44" s="35">
        <v>0</v>
      </c>
      <c r="R44" s="35">
        <v>0</v>
      </c>
      <c r="S44" s="35">
        <f t="shared" ref="S44" si="29">P44+Q44+R44</f>
        <v>0</v>
      </c>
      <c r="T44" s="35">
        <f t="shared" ref="T44" si="30">S44+O44+D44</f>
        <v>1725.04</v>
      </c>
      <c r="U44" s="35">
        <f t="shared" ref="U44" si="31">V44+AA44+AI44+AH44</f>
        <v>0</v>
      </c>
      <c r="V44" s="35">
        <v>0</v>
      </c>
      <c r="W44" s="35">
        <v>0</v>
      </c>
      <c r="X44" s="35">
        <f t="shared" ref="X44" si="32">W44*8%</f>
        <v>0</v>
      </c>
      <c r="Y44" s="35">
        <f>W44*2%</f>
        <v>0</v>
      </c>
      <c r="Z44" s="35">
        <f t="shared" ref="Z44" si="33">W44*5.8%</f>
        <v>0</v>
      </c>
      <c r="AA44" s="35">
        <f t="shared" ref="AA44" si="34">AB44+AC44+AD44+AE44+AF44</f>
        <v>0</v>
      </c>
      <c r="AB44" s="35">
        <v>0</v>
      </c>
      <c r="AC44" s="35">
        <f t="shared" ref="AC44" si="35">AB44/3</f>
        <v>0</v>
      </c>
      <c r="AD44" s="35">
        <f t="shared" ref="AD44" si="36">(AB44+AC44)*8%</f>
        <v>0</v>
      </c>
      <c r="AE44" s="35">
        <f t="shared" ref="AE44" si="37">(AC44+AB44)*0.5%</f>
        <v>0</v>
      </c>
      <c r="AF44" s="35">
        <f t="shared" ref="AF44" si="38">(AB44+AC44)*5.8%</f>
        <v>0</v>
      </c>
      <c r="AG44" s="35">
        <f t="shared" ref="AG44" si="39">AH44+AI44</f>
        <v>0</v>
      </c>
      <c r="AH44" s="35">
        <v>0</v>
      </c>
      <c r="AI44" s="35">
        <f t="shared" ref="AI44" si="40">(X44+P44)*0.5</f>
        <v>0</v>
      </c>
      <c r="AJ44" s="35">
        <f t="shared" ref="AJ44" si="41">T44+U44</f>
        <v>1725.04</v>
      </c>
      <c r="AK44" s="35">
        <f t="shared" ref="AK44" si="42">(T44+U44)*12</f>
        <v>20700.48</v>
      </c>
    </row>
  </sheetData>
  <autoFilter ref="A1:AM44" xr:uid="{7837D9E6-7B5D-41AA-BA06-2BB39EF89D9B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5409-47AF-4F3A-8897-96EABCBE580B}">
  <dimension ref="A2:AR48"/>
  <sheetViews>
    <sheetView zoomScale="120" zoomScaleNormal="120" workbookViewId="0">
      <selection activeCell="AH16" sqref="AH16"/>
    </sheetView>
  </sheetViews>
  <sheetFormatPr defaultColWidth="9.140625" defaultRowHeight="12.75" x14ac:dyDescent="0.2"/>
  <cols>
    <col min="1" max="1" width="34.7109375" style="9" bestFit="1" customWidth="1"/>
    <col min="2" max="3" width="11.7109375" style="8" hidden="1" customWidth="1"/>
    <col min="4" max="4" width="14.28515625" style="8" hidden="1" customWidth="1"/>
    <col min="5" max="5" width="11.42578125" style="8" hidden="1" customWidth="1"/>
    <col min="6" max="6" width="10.7109375" style="8" hidden="1" customWidth="1"/>
    <col min="7" max="7" width="15.140625" style="8" hidden="1" customWidth="1"/>
    <col min="8" max="8" width="12.85546875" style="9" hidden="1" customWidth="1"/>
    <col min="9" max="9" width="7.42578125" style="9" hidden="1" customWidth="1"/>
    <col min="10" max="11" width="12.85546875" style="9" hidden="1" customWidth="1"/>
    <col min="12" max="12" width="7.42578125" style="9" hidden="1" customWidth="1"/>
    <col min="13" max="13" width="12.85546875" style="9" hidden="1" customWidth="1"/>
    <col min="14" max="14" width="13.85546875" style="9" hidden="1" customWidth="1"/>
    <col min="15" max="15" width="7.42578125" style="9" hidden="1" customWidth="1"/>
    <col min="16" max="17" width="13.85546875" style="9" hidden="1" customWidth="1"/>
    <col min="18" max="18" width="7.42578125" style="9" hidden="1" customWidth="1"/>
    <col min="19" max="20" width="13.85546875" style="9" hidden="1" customWidth="1"/>
    <col min="21" max="21" width="7.42578125" style="9" hidden="1" customWidth="1"/>
    <col min="22" max="23" width="13.85546875" style="9" hidden="1" customWidth="1"/>
    <col min="24" max="24" width="11.42578125" style="9" hidden="1" customWidth="1"/>
    <col min="25" max="25" width="13.85546875" style="9" hidden="1" customWidth="1"/>
    <col min="26" max="26" width="13.85546875" style="9" bestFit="1" customWidth="1"/>
    <col min="27" max="27" width="7.42578125" style="9" bestFit="1" customWidth="1"/>
    <col min="28" max="29" width="13.85546875" style="9" bestFit="1" customWidth="1"/>
    <col min="30" max="30" width="7.42578125" style="9" bestFit="1" customWidth="1"/>
    <col min="31" max="32" width="13.85546875" style="9" bestFit="1" customWidth="1"/>
    <col min="33" max="33" width="7.42578125" style="9" bestFit="1" customWidth="1"/>
    <col min="34" max="35" width="13.85546875" style="9" bestFit="1" customWidth="1"/>
    <col min="36" max="36" width="7.42578125" style="9" bestFit="1" customWidth="1"/>
    <col min="37" max="38" width="13.85546875" style="9" bestFit="1" customWidth="1"/>
    <col min="39" max="39" width="7.42578125" style="9" bestFit="1" customWidth="1"/>
    <col min="40" max="41" width="13.85546875" style="9" bestFit="1" customWidth="1"/>
    <col min="42" max="42" width="7.42578125" style="9" bestFit="1" customWidth="1"/>
    <col min="43" max="43" width="13.85546875" style="9" bestFit="1" customWidth="1"/>
    <col min="44" max="16384" width="9.140625" style="9"/>
  </cols>
  <sheetData>
    <row r="2" spans="1:44" x14ac:dyDescent="0.2">
      <c r="I2" s="10"/>
      <c r="J2" s="10"/>
    </row>
    <row r="3" spans="1:44" x14ac:dyDescent="0.2">
      <c r="A3" s="42" t="s">
        <v>90</v>
      </c>
      <c r="B3" s="46" t="s">
        <v>91</v>
      </c>
      <c r="C3" s="46" t="s">
        <v>92</v>
      </c>
      <c r="D3" s="46" t="s">
        <v>93</v>
      </c>
      <c r="E3" s="46" t="s">
        <v>29</v>
      </c>
      <c r="F3" s="46" t="s">
        <v>30</v>
      </c>
      <c r="G3" s="46" t="s">
        <v>31</v>
      </c>
      <c r="H3" s="40">
        <v>44927</v>
      </c>
      <c r="I3" s="40"/>
      <c r="J3" s="41"/>
      <c r="K3" s="40">
        <v>44958</v>
      </c>
      <c r="L3" s="40"/>
      <c r="M3" s="41"/>
      <c r="N3" s="40">
        <v>44986</v>
      </c>
      <c r="O3" s="40"/>
      <c r="P3" s="41"/>
      <c r="Q3" s="40">
        <v>45017</v>
      </c>
      <c r="R3" s="40"/>
      <c r="S3" s="41"/>
      <c r="T3" s="40">
        <v>45047</v>
      </c>
      <c r="U3" s="40"/>
      <c r="V3" s="41"/>
      <c r="W3" s="40">
        <v>45078</v>
      </c>
      <c r="X3" s="40"/>
      <c r="Y3" s="41"/>
      <c r="Z3" s="40">
        <v>45108</v>
      </c>
      <c r="AA3" s="40"/>
      <c r="AB3" s="41"/>
      <c r="AC3" s="40">
        <v>45139</v>
      </c>
      <c r="AD3" s="40"/>
      <c r="AE3" s="41"/>
      <c r="AF3" s="40">
        <v>45170</v>
      </c>
      <c r="AG3" s="40"/>
      <c r="AH3" s="41"/>
      <c r="AI3" s="40">
        <v>45200</v>
      </c>
      <c r="AJ3" s="40"/>
      <c r="AK3" s="41"/>
      <c r="AL3" s="40">
        <v>45231</v>
      </c>
      <c r="AM3" s="40"/>
      <c r="AN3" s="41"/>
      <c r="AO3" s="40">
        <v>45261</v>
      </c>
      <c r="AP3" s="40"/>
      <c r="AQ3" s="41"/>
      <c r="AR3" s="10"/>
    </row>
    <row r="4" spans="1:44" ht="15" customHeight="1" x14ac:dyDescent="0.2">
      <c r="A4" s="42"/>
      <c r="B4" s="46"/>
      <c r="C4" s="46"/>
      <c r="D4" s="46"/>
      <c r="E4" s="46"/>
      <c r="F4" s="46"/>
      <c r="G4" s="46"/>
      <c r="H4" s="11" t="s">
        <v>94</v>
      </c>
      <c r="I4" s="12" t="s">
        <v>95</v>
      </c>
      <c r="J4" s="13" t="s">
        <v>96</v>
      </c>
      <c r="K4" s="11" t="s">
        <v>94</v>
      </c>
      <c r="L4" s="12" t="s">
        <v>95</v>
      </c>
      <c r="M4" s="13" t="s">
        <v>96</v>
      </c>
      <c r="N4" s="11" t="s">
        <v>94</v>
      </c>
      <c r="O4" s="12" t="s">
        <v>95</v>
      </c>
      <c r="P4" s="13" t="s">
        <v>96</v>
      </c>
      <c r="Q4" s="11" t="s">
        <v>94</v>
      </c>
      <c r="R4" s="12" t="s">
        <v>95</v>
      </c>
      <c r="S4" s="13" t="s">
        <v>96</v>
      </c>
      <c r="T4" s="11" t="s">
        <v>94</v>
      </c>
      <c r="U4" s="12" t="s">
        <v>95</v>
      </c>
      <c r="V4" s="13" t="s">
        <v>96</v>
      </c>
      <c r="W4" s="11" t="s">
        <v>94</v>
      </c>
      <c r="X4" s="12" t="s">
        <v>95</v>
      </c>
      <c r="Y4" s="13" t="s">
        <v>96</v>
      </c>
      <c r="Z4" s="11" t="s">
        <v>94</v>
      </c>
      <c r="AA4" s="12" t="s">
        <v>95</v>
      </c>
      <c r="AB4" s="13" t="s">
        <v>96</v>
      </c>
      <c r="AC4" s="11" t="s">
        <v>94</v>
      </c>
      <c r="AD4" s="12" t="s">
        <v>95</v>
      </c>
      <c r="AE4" s="13" t="s">
        <v>96</v>
      </c>
      <c r="AF4" s="11" t="s">
        <v>94</v>
      </c>
      <c r="AG4" s="12" t="s">
        <v>95</v>
      </c>
      <c r="AH4" s="13" t="s">
        <v>96</v>
      </c>
      <c r="AI4" s="11" t="s">
        <v>94</v>
      </c>
      <c r="AJ4" s="12" t="s">
        <v>95</v>
      </c>
      <c r="AK4" s="13" t="s">
        <v>96</v>
      </c>
      <c r="AL4" s="11" t="s">
        <v>94</v>
      </c>
      <c r="AM4" s="12" t="s">
        <v>95</v>
      </c>
      <c r="AN4" s="13" t="s">
        <v>96</v>
      </c>
      <c r="AO4" s="11" t="s">
        <v>94</v>
      </c>
      <c r="AP4" s="12" t="s">
        <v>95</v>
      </c>
      <c r="AQ4" s="13" t="s">
        <v>96</v>
      </c>
    </row>
    <row r="5" spans="1:44" ht="15" customHeight="1" x14ac:dyDescent="0.2">
      <c r="A5" s="42"/>
      <c r="B5" s="46"/>
      <c r="C5" s="46"/>
      <c r="D5" s="46"/>
      <c r="E5" s="46"/>
      <c r="F5" s="46"/>
      <c r="G5" s="46"/>
      <c r="H5" s="48" t="e">
        <f t="shared" ref="H5:AQ5" si="0">SUM(H7:H48)</f>
        <v>#REF!</v>
      </c>
      <c r="I5" s="44">
        <f t="shared" si="0"/>
        <v>0</v>
      </c>
      <c r="J5" s="45" t="e">
        <f t="shared" si="0"/>
        <v>#REF!</v>
      </c>
      <c r="K5" s="43" t="e">
        <f t="shared" si="0"/>
        <v>#REF!</v>
      </c>
      <c r="L5" s="44">
        <f t="shared" si="0"/>
        <v>0</v>
      </c>
      <c r="M5" s="45" t="e">
        <f t="shared" si="0"/>
        <v>#REF!</v>
      </c>
      <c r="N5" s="43" t="e">
        <f t="shared" si="0"/>
        <v>#REF!</v>
      </c>
      <c r="O5" s="44">
        <f t="shared" si="0"/>
        <v>0</v>
      </c>
      <c r="P5" s="45" t="e">
        <f t="shared" si="0"/>
        <v>#REF!</v>
      </c>
      <c r="Q5" s="43" t="e">
        <f t="shared" si="0"/>
        <v>#REF!</v>
      </c>
      <c r="R5" s="44">
        <f t="shared" si="0"/>
        <v>0</v>
      </c>
      <c r="S5" s="45" t="e">
        <f t="shared" si="0"/>
        <v>#REF!</v>
      </c>
      <c r="T5" s="43" t="e">
        <f t="shared" si="0"/>
        <v>#REF!</v>
      </c>
      <c r="U5" s="44">
        <f t="shared" si="0"/>
        <v>0</v>
      </c>
      <c r="V5" s="45" t="e">
        <f t="shared" si="0"/>
        <v>#REF!</v>
      </c>
      <c r="W5" s="43" t="e">
        <f t="shared" si="0"/>
        <v>#REF!</v>
      </c>
      <c r="X5" s="44">
        <f t="shared" si="0"/>
        <v>3456</v>
      </c>
      <c r="Y5" s="45" t="e">
        <f t="shared" si="0"/>
        <v>#REF!</v>
      </c>
      <c r="Z5" s="43" t="e">
        <f t="shared" si="0"/>
        <v>#REF!</v>
      </c>
      <c r="AA5" s="44">
        <f t="shared" si="0"/>
        <v>0</v>
      </c>
      <c r="AB5" s="45" t="e">
        <f t="shared" si="0"/>
        <v>#REF!</v>
      </c>
      <c r="AC5" s="43" t="e">
        <f t="shared" si="0"/>
        <v>#REF!</v>
      </c>
      <c r="AD5" s="44">
        <f t="shared" si="0"/>
        <v>0</v>
      </c>
      <c r="AE5" s="45" t="e">
        <f t="shared" si="0"/>
        <v>#REF!</v>
      </c>
      <c r="AF5" s="43" t="e">
        <f t="shared" si="0"/>
        <v>#REF!</v>
      </c>
      <c r="AG5" s="44">
        <f t="shared" si="0"/>
        <v>0</v>
      </c>
      <c r="AH5" s="45" t="e">
        <f t="shared" si="0"/>
        <v>#REF!</v>
      </c>
      <c r="AI5" s="43" t="e">
        <f t="shared" si="0"/>
        <v>#REF!</v>
      </c>
      <c r="AJ5" s="44">
        <f t="shared" si="0"/>
        <v>0</v>
      </c>
      <c r="AK5" s="45" t="e">
        <f t="shared" si="0"/>
        <v>#REF!</v>
      </c>
      <c r="AL5" s="43" t="e">
        <f t="shared" si="0"/>
        <v>#REF!</v>
      </c>
      <c r="AM5" s="44">
        <f t="shared" si="0"/>
        <v>0</v>
      </c>
      <c r="AN5" s="45" t="e">
        <f t="shared" si="0"/>
        <v>#REF!</v>
      </c>
      <c r="AO5" s="43" t="e">
        <f t="shared" si="0"/>
        <v>#REF!</v>
      </c>
      <c r="AP5" s="44">
        <f t="shared" si="0"/>
        <v>0</v>
      </c>
      <c r="AQ5" s="45" t="e">
        <f t="shared" si="0"/>
        <v>#REF!</v>
      </c>
    </row>
    <row r="6" spans="1:44" ht="15" customHeight="1" x14ac:dyDescent="0.2">
      <c r="A6" s="42"/>
      <c r="B6" s="47"/>
      <c r="C6" s="47"/>
      <c r="D6" s="47"/>
      <c r="E6" s="47"/>
      <c r="F6" s="47"/>
      <c r="G6" s="47"/>
      <c r="H6" s="48"/>
      <c r="I6" s="44"/>
      <c r="J6" s="45"/>
      <c r="K6" s="43"/>
      <c r="L6" s="44"/>
      <c r="M6" s="45"/>
      <c r="N6" s="43"/>
      <c r="O6" s="44"/>
      <c r="P6" s="45"/>
      <c r="Q6" s="43"/>
      <c r="R6" s="44"/>
      <c r="S6" s="45"/>
      <c r="T6" s="43"/>
      <c r="U6" s="44"/>
      <c r="V6" s="45"/>
      <c r="W6" s="43"/>
      <c r="X6" s="44"/>
      <c r="Y6" s="45"/>
      <c r="Z6" s="43"/>
      <c r="AA6" s="44"/>
      <c r="AB6" s="45"/>
      <c r="AC6" s="43"/>
      <c r="AD6" s="44"/>
      <c r="AE6" s="45"/>
      <c r="AF6" s="43"/>
      <c r="AG6" s="44"/>
      <c r="AH6" s="45"/>
      <c r="AI6" s="43"/>
      <c r="AJ6" s="44"/>
      <c r="AK6" s="45"/>
      <c r="AL6" s="43"/>
      <c r="AM6" s="44"/>
      <c r="AN6" s="45"/>
      <c r="AO6" s="43"/>
      <c r="AP6" s="44"/>
      <c r="AQ6" s="45"/>
    </row>
    <row r="7" spans="1:44" x14ac:dyDescent="0.2">
      <c r="A7" s="20" t="s">
        <v>37</v>
      </c>
      <c r="B7" s="7" t="e">
        <f>SUMIF('Folha de Pagamento'!#REF!,'Provisão Férias'!A7,'Folha de Pagamento'!AA:AA)</f>
        <v>#REF!</v>
      </c>
      <c r="C7" s="7" t="e">
        <f>SUMIF('Folha de Pagamento'!#REF!,'Provisão Férias'!A7,'Folha de Pagamento'!AB:AB)</f>
        <v>#REF!</v>
      </c>
      <c r="D7" s="7" t="e">
        <f>SUMIF('Folha de Pagamento'!#REF!,'Provisão Férias'!A7,'Folha de Pagamento'!AC:AC)</f>
        <v>#REF!</v>
      </c>
      <c r="E7" s="7" t="e">
        <f>SUMIF('Folha de Pagamento'!#REF!,'Provisão Férias'!A7,'Folha de Pagamento'!AD:AD)</f>
        <v>#REF!</v>
      </c>
      <c r="F7" s="7" t="e">
        <f>SUMIF('Folha de Pagamento'!#REF!,'Provisão Férias'!A7,'Folha de Pagamento'!AE:AE)</f>
        <v>#REF!</v>
      </c>
      <c r="G7" s="7" t="e">
        <f>SUMIF('Folha de Pagamento'!#REF!,'Provisão Férias'!A7,'Folha de Pagamento'!AF:AF)</f>
        <v>#REF!</v>
      </c>
      <c r="H7" s="21" t="e">
        <f>B7</f>
        <v>#REF!</v>
      </c>
      <c r="I7" s="21">
        <v>0</v>
      </c>
      <c r="J7" s="25" t="e">
        <f>H7-I7</f>
        <v>#REF!</v>
      </c>
      <c r="K7" s="21" t="e">
        <f>(J7)+B7</f>
        <v>#REF!</v>
      </c>
      <c r="L7" s="21">
        <v>0</v>
      </c>
      <c r="M7" s="25" t="e">
        <f>K7-L7</f>
        <v>#REF!</v>
      </c>
      <c r="N7" s="21" t="e">
        <f>(M7)+B7</f>
        <v>#REF!</v>
      </c>
      <c r="O7" s="21">
        <v>0</v>
      </c>
      <c r="P7" s="25" t="e">
        <f>N7-O7</f>
        <v>#REF!</v>
      </c>
      <c r="Q7" s="21" t="e">
        <f>(P7)+B7</f>
        <v>#REF!</v>
      </c>
      <c r="R7" s="21">
        <v>0</v>
      </c>
      <c r="S7" s="25" t="e">
        <f>Q7-R7</f>
        <v>#REF!</v>
      </c>
      <c r="T7" s="21" t="e">
        <f>(S7)+B7</f>
        <v>#REF!</v>
      </c>
      <c r="U7" s="21">
        <v>0</v>
      </c>
      <c r="V7" s="25" t="e">
        <f>T7-U7</f>
        <v>#REF!</v>
      </c>
      <c r="W7" s="21" t="e">
        <f>(V7)+B7</f>
        <v>#REF!</v>
      </c>
      <c r="X7" s="21">
        <v>3456</v>
      </c>
      <c r="Y7" s="25" t="e">
        <f>W7-X7</f>
        <v>#REF!</v>
      </c>
      <c r="Z7" s="21" t="e">
        <f>(Y7)+B7</f>
        <v>#REF!</v>
      </c>
      <c r="AA7" s="21">
        <v>0</v>
      </c>
      <c r="AB7" s="25" t="e">
        <f>Z7-AA7</f>
        <v>#REF!</v>
      </c>
      <c r="AC7" s="21" t="e">
        <f>(AB7)+B7</f>
        <v>#REF!</v>
      </c>
      <c r="AD7" s="21">
        <v>0</v>
      </c>
      <c r="AE7" s="25" t="e">
        <f>AC7-AD7</f>
        <v>#REF!</v>
      </c>
      <c r="AF7" s="21" t="e">
        <f>(AE7)+B7</f>
        <v>#REF!</v>
      </c>
      <c r="AG7" s="21">
        <v>0</v>
      </c>
      <c r="AH7" s="25" t="e">
        <f>AF7-AG7</f>
        <v>#REF!</v>
      </c>
      <c r="AI7" s="21" t="e">
        <f>(AH7)+B7</f>
        <v>#REF!</v>
      </c>
      <c r="AJ7" s="21">
        <v>0</v>
      </c>
      <c r="AK7" s="25" t="e">
        <f>AI7-AJ7</f>
        <v>#REF!</v>
      </c>
      <c r="AL7" s="21" t="e">
        <f>(AK7)+B7</f>
        <v>#REF!</v>
      </c>
      <c r="AM7" s="21">
        <v>0</v>
      </c>
      <c r="AN7" s="25" t="e">
        <f>AL7-AM7</f>
        <v>#REF!</v>
      </c>
      <c r="AO7" s="21" t="e">
        <f>(AN7)+B7</f>
        <v>#REF!</v>
      </c>
      <c r="AP7" s="26">
        <v>0</v>
      </c>
      <c r="AQ7" s="25" t="e">
        <f>AO7-AP7</f>
        <v>#REF!</v>
      </c>
    </row>
    <row r="8" spans="1:44" x14ac:dyDescent="0.2">
      <c r="A8" s="22" t="s">
        <v>41</v>
      </c>
      <c r="B8" s="7" t="e">
        <f>SUMIF('Folha de Pagamento'!#REF!,'Provisão Férias'!A8,'Folha de Pagamento'!AA:AA)</f>
        <v>#REF!</v>
      </c>
      <c r="C8" s="7" t="e">
        <f>SUMIF('Folha de Pagamento'!#REF!,'Provisão Férias'!A8,'Folha de Pagamento'!AB:AB)</f>
        <v>#REF!</v>
      </c>
      <c r="D8" s="7" t="e">
        <f>SUMIF('Folha de Pagamento'!#REF!,'Provisão Férias'!A8,'Folha de Pagamento'!AC:AC)</f>
        <v>#REF!</v>
      </c>
      <c r="E8" s="7" t="e">
        <f>SUMIF('Folha de Pagamento'!#REF!,'Provisão Férias'!A8,'Folha de Pagamento'!AD:AD)</f>
        <v>#REF!</v>
      </c>
      <c r="F8" s="7" t="e">
        <f>SUMIF('Folha de Pagamento'!#REF!,'Provisão Férias'!A8,'Folha de Pagamento'!AE:AE)</f>
        <v>#REF!</v>
      </c>
      <c r="G8" s="7" t="e">
        <f>SUMIF('Folha de Pagamento'!#REF!,'Provisão Férias'!A8,'Folha de Pagamento'!AF:AF)</f>
        <v>#REF!</v>
      </c>
      <c r="H8" s="21" t="e">
        <f t="shared" ref="H8:H48" si="1">B8</f>
        <v>#REF!</v>
      </c>
      <c r="I8" s="21">
        <v>0</v>
      </c>
      <c r="J8" s="25" t="e">
        <f t="shared" ref="J8:J48" si="2">H8-I8</f>
        <v>#REF!</v>
      </c>
      <c r="K8" s="21" t="e">
        <f t="shared" ref="K8:K48" si="3">(J8)+B8</f>
        <v>#REF!</v>
      </c>
      <c r="L8" s="21">
        <v>0</v>
      </c>
      <c r="M8" s="25" t="e">
        <f t="shared" ref="M8:M48" si="4">K8-L8</f>
        <v>#REF!</v>
      </c>
      <c r="N8" s="21" t="e">
        <f t="shared" ref="N8:N48" si="5">(M8)+B8</f>
        <v>#REF!</v>
      </c>
      <c r="O8" s="21">
        <v>0</v>
      </c>
      <c r="P8" s="25" t="e">
        <f t="shared" ref="P8:P48" si="6">N8-O8</f>
        <v>#REF!</v>
      </c>
      <c r="Q8" s="21" t="e">
        <f t="shared" ref="Q8:Q48" si="7">(P8)+B8</f>
        <v>#REF!</v>
      </c>
      <c r="R8" s="21">
        <v>0</v>
      </c>
      <c r="S8" s="25" t="e">
        <f t="shared" ref="S8:S48" si="8">Q8-R8</f>
        <v>#REF!</v>
      </c>
      <c r="T8" s="21" t="e">
        <f t="shared" ref="T8:T48" si="9">(S8)+B8</f>
        <v>#REF!</v>
      </c>
      <c r="U8" s="21">
        <v>0</v>
      </c>
      <c r="V8" s="25" t="e">
        <f t="shared" ref="V8:V48" si="10">T8-U8</f>
        <v>#REF!</v>
      </c>
      <c r="W8" s="21" t="e">
        <f t="shared" ref="W8:W48" si="11">(V8)+B8</f>
        <v>#REF!</v>
      </c>
      <c r="X8" s="21">
        <v>0</v>
      </c>
      <c r="Y8" s="25" t="e">
        <f t="shared" ref="Y8:Y48" si="12">W8-X8</f>
        <v>#REF!</v>
      </c>
      <c r="Z8" s="21" t="e">
        <f t="shared" ref="Z8:Z48" si="13">(Y8)+B8</f>
        <v>#REF!</v>
      </c>
      <c r="AA8" s="21">
        <v>0</v>
      </c>
      <c r="AB8" s="25" t="e">
        <f t="shared" ref="AB8:AB48" si="14">Z8-AA8</f>
        <v>#REF!</v>
      </c>
      <c r="AC8" s="21" t="e">
        <f t="shared" ref="AC8:AC48" si="15">(AB8)+B8</f>
        <v>#REF!</v>
      </c>
      <c r="AD8" s="21">
        <v>0</v>
      </c>
      <c r="AE8" s="25" t="e">
        <f t="shared" ref="AE8:AE48" si="16">AC8-AD8</f>
        <v>#REF!</v>
      </c>
      <c r="AF8" s="21" t="e">
        <f t="shared" ref="AF8:AF48" si="17">(AE8)+B8</f>
        <v>#REF!</v>
      </c>
      <c r="AG8" s="21">
        <v>0</v>
      </c>
      <c r="AH8" s="25" t="e">
        <f t="shared" ref="AH8:AH48" si="18">AF8-AG8</f>
        <v>#REF!</v>
      </c>
      <c r="AI8" s="21" t="e">
        <f t="shared" ref="AI8:AI48" si="19">(AH8)+B8</f>
        <v>#REF!</v>
      </c>
      <c r="AJ8" s="21">
        <v>0</v>
      </c>
      <c r="AK8" s="25" t="e">
        <f t="shared" ref="AK8:AK48" si="20">AI8-AJ8</f>
        <v>#REF!</v>
      </c>
      <c r="AL8" s="21" t="e">
        <f t="shared" ref="AL8:AL48" si="21">(AK8)+B8</f>
        <v>#REF!</v>
      </c>
      <c r="AM8" s="21">
        <v>0</v>
      </c>
      <c r="AN8" s="25" t="e">
        <f t="shared" ref="AN8:AN48" si="22">AL8-AM8</f>
        <v>#REF!</v>
      </c>
      <c r="AO8" s="21" t="e">
        <f t="shared" ref="AO8:AO48" si="23">(AN8)+B8</f>
        <v>#REF!</v>
      </c>
      <c r="AP8" s="26">
        <v>0</v>
      </c>
      <c r="AQ8" s="25" t="e">
        <f t="shared" ref="AQ8:AQ48" si="24">AO8-AP8</f>
        <v>#REF!</v>
      </c>
    </row>
    <row r="9" spans="1:44" x14ac:dyDescent="0.2">
      <c r="A9" s="22" t="s">
        <v>43</v>
      </c>
      <c r="B9" s="7" t="e">
        <f>SUMIF('Folha de Pagamento'!#REF!,'Provisão Férias'!A9,'Folha de Pagamento'!AA:AA)</f>
        <v>#REF!</v>
      </c>
      <c r="C9" s="7" t="e">
        <f>SUMIF('Folha de Pagamento'!#REF!,'Provisão Férias'!A9,'Folha de Pagamento'!AB:AB)</f>
        <v>#REF!</v>
      </c>
      <c r="D9" s="7" t="e">
        <f>SUMIF('Folha de Pagamento'!#REF!,'Provisão Férias'!A9,'Folha de Pagamento'!AC:AC)</f>
        <v>#REF!</v>
      </c>
      <c r="E9" s="7" t="e">
        <f>SUMIF('Folha de Pagamento'!#REF!,'Provisão Férias'!A9,'Folha de Pagamento'!AD:AD)</f>
        <v>#REF!</v>
      </c>
      <c r="F9" s="7" t="e">
        <f>SUMIF('Folha de Pagamento'!#REF!,'Provisão Férias'!A9,'Folha de Pagamento'!AE:AE)</f>
        <v>#REF!</v>
      </c>
      <c r="G9" s="7" t="e">
        <f>SUMIF('Folha de Pagamento'!#REF!,'Provisão Férias'!A9,'Folha de Pagamento'!AF:AF)</f>
        <v>#REF!</v>
      </c>
      <c r="H9" s="21" t="e">
        <f t="shared" si="1"/>
        <v>#REF!</v>
      </c>
      <c r="I9" s="21">
        <v>0</v>
      </c>
      <c r="J9" s="25" t="e">
        <f t="shared" si="2"/>
        <v>#REF!</v>
      </c>
      <c r="K9" s="21" t="e">
        <f t="shared" si="3"/>
        <v>#REF!</v>
      </c>
      <c r="L9" s="21">
        <v>0</v>
      </c>
      <c r="M9" s="25" t="e">
        <f t="shared" si="4"/>
        <v>#REF!</v>
      </c>
      <c r="N9" s="21" t="e">
        <f t="shared" si="5"/>
        <v>#REF!</v>
      </c>
      <c r="O9" s="21">
        <v>0</v>
      </c>
      <c r="P9" s="25" t="e">
        <f t="shared" si="6"/>
        <v>#REF!</v>
      </c>
      <c r="Q9" s="21" t="e">
        <f t="shared" si="7"/>
        <v>#REF!</v>
      </c>
      <c r="R9" s="21">
        <v>0</v>
      </c>
      <c r="S9" s="25" t="e">
        <f t="shared" si="8"/>
        <v>#REF!</v>
      </c>
      <c r="T9" s="21" t="e">
        <f t="shared" si="9"/>
        <v>#REF!</v>
      </c>
      <c r="U9" s="21">
        <v>0</v>
      </c>
      <c r="V9" s="25" t="e">
        <f t="shared" si="10"/>
        <v>#REF!</v>
      </c>
      <c r="W9" s="21" t="e">
        <f t="shared" si="11"/>
        <v>#REF!</v>
      </c>
      <c r="X9" s="21">
        <v>0</v>
      </c>
      <c r="Y9" s="25" t="e">
        <f t="shared" si="12"/>
        <v>#REF!</v>
      </c>
      <c r="Z9" s="21" t="e">
        <f t="shared" si="13"/>
        <v>#REF!</v>
      </c>
      <c r="AA9" s="21">
        <v>0</v>
      </c>
      <c r="AB9" s="25" t="e">
        <f t="shared" si="14"/>
        <v>#REF!</v>
      </c>
      <c r="AC9" s="21" t="e">
        <f t="shared" si="15"/>
        <v>#REF!</v>
      </c>
      <c r="AD9" s="21">
        <v>0</v>
      </c>
      <c r="AE9" s="25" t="e">
        <f t="shared" si="16"/>
        <v>#REF!</v>
      </c>
      <c r="AF9" s="21" t="e">
        <f t="shared" si="17"/>
        <v>#REF!</v>
      </c>
      <c r="AG9" s="21">
        <v>0</v>
      </c>
      <c r="AH9" s="25" t="e">
        <f t="shared" si="18"/>
        <v>#REF!</v>
      </c>
      <c r="AI9" s="21" t="e">
        <f t="shared" si="19"/>
        <v>#REF!</v>
      </c>
      <c r="AJ9" s="21">
        <v>0</v>
      </c>
      <c r="AK9" s="25" t="e">
        <f t="shared" si="20"/>
        <v>#REF!</v>
      </c>
      <c r="AL9" s="21" t="e">
        <f t="shared" si="21"/>
        <v>#REF!</v>
      </c>
      <c r="AM9" s="21">
        <v>0</v>
      </c>
      <c r="AN9" s="25" t="e">
        <f t="shared" si="22"/>
        <v>#REF!</v>
      </c>
      <c r="AO9" s="21" t="e">
        <f t="shared" si="23"/>
        <v>#REF!</v>
      </c>
      <c r="AP9" s="26">
        <v>0</v>
      </c>
      <c r="AQ9" s="25" t="e">
        <f t="shared" si="24"/>
        <v>#REF!</v>
      </c>
    </row>
    <row r="10" spans="1:44" x14ac:dyDescent="0.2">
      <c r="A10" s="22" t="s">
        <v>46</v>
      </c>
      <c r="B10" s="7" t="e">
        <f>SUMIF('Folha de Pagamento'!#REF!,'Provisão Férias'!A10,'Folha de Pagamento'!AA:AA)</f>
        <v>#REF!</v>
      </c>
      <c r="C10" s="7" t="e">
        <f>SUMIF('Folha de Pagamento'!#REF!,'Provisão Férias'!A10,'Folha de Pagamento'!AB:AB)</f>
        <v>#REF!</v>
      </c>
      <c r="D10" s="7" t="e">
        <f>SUMIF('Folha de Pagamento'!#REF!,'Provisão Férias'!A10,'Folha de Pagamento'!AC:AC)</f>
        <v>#REF!</v>
      </c>
      <c r="E10" s="7" t="e">
        <f>SUMIF('Folha de Pagamento'!#REF!,'Provisão Férias'!A10,'Folha de Pagamento'!AD:AD)</f>
        <v>#REF!</v>
      </c>
      <c r="F10" s="7" t="e">
        <f>SUMIF('Folha de Pagamento'!#REF!,'Provisão Férias'!A10,'Folha de Pagamento'!AE:AE)</f>
        <v>#REF!</v>
      </c>
      <c r="G10" s="7" t="e">
        <f>SUMIF('Folha de Pagamento'!#REF!,'Provisão Férias'!A10,'Folha de Pagamento'!AF:AF)</f>
        <v>#REF!</v>
      </c>
      <c r="H10" s="21" t="e">
        <f t="shared" si="1"/>
        <v>#REF!</v>
      </c>
      <c r="I10" s="21">
        <v>0</v>
      </c>
      <c r="J10" s="25" t="e">
        <f t="shared" si="2"/>
        <v>#REF!</v>
      </c>
      <c r="K10" s="21" t="e">
        <f t="shared" si="3"/>
        <v>#REF!</v>
      </c>
      <c r="L10" s="21">
        <v>0</v>
      </c>
      <c r="M10" s="25" t="e">
        <f t="shared" si="4"/>
        <v>#REF!</v>
      </c>
      <c r="N10" s="21" t="e">
        <f t="shared" si="5"/>
        <v>#REF!</v>
      </c>
      <c r="O10" s="21">
        <v>0</v>
      </c>
      <c r="P10" s="25" t="e">
        <f t="shared" si="6"/>
        <v>#REF!</v>
      </c>
      <c r="Q10" s="21" t="e">
        <f t="shared" si="7"/>
        <v>#REF!</v>
      </c>
      <c r="R10" s="21">
        <v>0</v>
      </c>
      <c r="S10" s="25" t="e">
        <f t="shared" si="8"/>
        <v>#REF!</v>
      </c>
      <c r="T10" s="21" t="e">
        <f t="shared" si="9"/>
        <v>#REF!</v>
      </c>
      <c r="U10" s="21">
        <v>0</v>
      </c>
      <c r="V10" s="25" t="e">
        <f t="shared" si="10"/>
        <v>#REF!</v>
      </c>
      <c r="W10" s="21" t="e">
        <f t="shared" si="11"/>
        <v>#REF!</v>
      </c>
      <c r="X10" s="21">
        <v>0</v>
      </c>
      <c r="Y10" s="25" t="e">
        <f t="shared" si="12"/>
        <v>#REF!</v>
      </c>
      <c r="Z10" s="21" t="e">
        <f t="shared" si="13"/>
        <v>#REF!</v>
      </c>
      <c r="AA10" s="21">
        <v>0</v>
      </c>
      <c r="AB10" s="25" t="e">
        <f t="shared" si="14"/>
        <v>#REF!</v>
      </c>
      <c r="AC10" s="21" t="e">
        <f t="shared" si="15"/>
        <v>#REF!</v>
      </c>
      <c r="AD10" s="21">
        <v>0</v>
      </c>
      <c r="AE10" s="25" t="e">
        <f t="shared" si="16"/>
        <v>#REF!</v>
      </c>
      <c r="AF10" s="21" t="e">
        <f t="shared" si="17"/>
        <v>#REF!</v>
      </c>
      <c r="AG10" s="21">
        <v>0</v>
      </c>
      <c r="AH10" s="25" t="e">
        <f t="shared" si="18"/>
        <v>#REF!</v>
      </c>
      <c r="AI10" s="21" t="e">
        <f t="shared" si="19"/>
        <v>#REF!</v>
      </c>
      <c r="AJ10" s="21">
        <v>0</v>
      </c>
      <c r="AK10" s="25" t="e">
        <f t="shared" si="20"/>
        <v>#REF!</v>
      </c>
      <c r="AL10" s="21" t="e">
        <f t="shared" si="21"/>
        <v>#REF!</v>
      </c>
      <c r="AM10" s="21">
        <v>0</v>
      </c>
      <c r="AN10" s="25" t="e">
        <f t="shared" si="22"/>
        <v>#REF!</v>
      </c>
      <c r="AO10" s="21" t="e">
        <f t="shared" si="23"/>
        <v>#REF!</v>
      </c>
      <c r="AP10" s="26">
        <v>0</v>
      </c>
      <c r="AQ10" s="25" t="e">
        <f t="shared" si="24"/>
        <v>#REF!</v>
      </c>
    </row>
    <row r="11" spans="1:44" x14ac:dyDescent="0.2">
      <c r="A11" s="22" t="s">
        <v>49</v>
      </c>
      <c r="B11" s="7" t="e">
        <f>SUMIF('Folha de Pagamento'!#REF!,'Provisão Férias'!A11,'Folha de Pagamento'!AA:AA)</f>
        <v>#REF!</v>
      </c>
      <c r="C11" s="7" t="e">
        <f>SUMIF('Folha de Pagamento'!#REF!,'Provisão Férias'!A11,'Folha de Pagamento'!AB:AB)</f>
        <v>#REF!</v>
      </c>
      <c r="D11" s="7" t="e">
        <f>SUMIF('Folha de Pagamento'!#REF!,'Provisão Férias'!A11,'Folha de Pagamento'!AC:AC)</f>
        <v>#REF!</v>
      </c>
      <c r="E11" s="7" t="e">
        <f>SUMIF('Folha de Pagamento'!#REF!,'Provisão Férias'!A11,'Folha de Pagamento'!AD:AD)</f>
        <v>#REF!</v>
      </c>
      <c r="F11" s="7" t="e">
        <f>SUMIF('Folha de Pagamento'!#REF!,'Provisão Férias'!A11,'Folha de Pagamento'!AE:AE)</f>
        <v>#REF!</v>
      </c>
      <c r="G11" s="7" t="e">
        <f>SUMIF('Folha de Pagamento'!#REF!,'Provisão Férias'!A11,'Folha de Pagamento'!AF:AF)</f>
        <v>#REF!</v>
      </c>
      <c r="H11" s="21" t="e">
        <f t="shared" si="1"/>
        <v>#REF!</v>
      </c>
      <c r="I11" s="21">
        <v>0</v>
      </c>
      <c r="J11" s="25" t="e">
        <f t="shared" si="2"/>
        <v>#REF!</v>
      </c>
      <c r="K11" s="21" t="e">
        <f t="shared" si="3"/>
        <v>#REF!</v>
      </c>
      <c r="L11" s="21">
        <v>0</v>
      </c>
      <c r="M11" s="25" t="e">
        <f t="shared" si="4"/>
        <v>#REF!</v>
      </c>
      <c r="N11" s="21" t="e">
        <f t="shared" si="5"/>
        <v>#REF!</v>
      </c>
      <c r="O11" s="21">
        <v>0</v>
      </c>
      <c r="P11" s="25" t="e">
        <f t="shared" si="6"/>
        <v>#REF!</v>
      </c>
      <c r="Q11" s="21" t="e">
        <f t="shared" si="7"/>
        <v>#REF!</v>
      </c>
      <c r="R11" s="21">
        <v>0</v>
      </c>
      <c r="S11" s="25" t="e">
        <f t="shared" si="8"/>
        <v>#REF!</v>
      </c>
      <c r="T11" s="21" t="e">
        <f t="shared" si="9"/>
        <v>#REF!</v>
      </c>
      <c r="U11" s="21">
        <v>0</v>
      </c>
      <c r="V11" s="25" t="e">
        <f t="shared" si="10"/>
        <v>#REF!</v>
      </c>
      <c r="W11" s="21" t="e">
        <f t="shared" si="11"/>
        <v>#REF!</v>
      </c>
      <c r="X11" s="21">
        <v>0</v>
      </c>
      <c r="Y11" s="25" t="e">
        <f t="shared" si="12"/>
        <v>#REF!</v>
      </c>
      <c r="Z11" s="21" t="e">
        <f t="shared" si="13"/>
        <v>#REF!</v>
      </c>
      <c r="AA11" s="21">
        <v>0</v>
      </c>
      <c r="AB11" s="25" t="e">
        <f t="shared" si="14"/>
        <v>#REF!</v>
      </c>
      <c r="AC11" s="21" t="e">
        <f t="shared" si="15"/>
        <v>#REF!</v>
      </c>
      <c r="AD11" s="21">
        <v>0</v>
      </c>
      <c r="AE11" s="25" t="e">
        <f t="shared" si="16"/>
        <v>#REF!</v>
      </c>
      <c r="AF11" s="21" t="e">
        <f t="shared" si="17"/>
        <v>#REF!</v>
      </c>
      <c r="AG11" s="21">
        <v>0</v>
      </c>
      <c r="AH11" s="25" t="e">
        <f t="shared" si="18"/>
        <v>#REF!</v>
      </c>
      <c r="AI11" s="21" t="e">
        <f t="shared" si="19"/>
        <v>#REF!</v>
      </c>
      <c r="AJ11" s="21">
        <v>0</v>
      </c>
      <c r="AK11" s="25" t="e">
        <f t="shared" si="20"/>
        <v>#REF!</v>
      </c>
      <c r="AL11" s="21" t="e">
        <f t="shared" si="21"/>
        <v>#REF!</v>
      </c>
      <c r="AM11" s="21">
        <v>0</v>
      </c>
      <c r="AN11" s="25" t="e">
        <f t="shared" si="22"/>
        <v>#REF!</v>
      </c>
      <c r="AO11" s="21" t="e">
        <f t="shared" si="23"/>
        <v>#REF!</v>
      </c>
      <c r="AP11" s="26">
        <v>0</v>
      </c>
      <c r="AQ11" s="25" t="e">
        <f t="shared" si="24"/>
        <v>#REF!</v>
      </c>
    </row>
    <row r="12" spans="1:44" x14ac:dyDescent="0.2">
      <c r="A12" s="22" t="s">
        <v>52</v>
      </c>
      <c r="B12" s="7" t="e">
        <f>SUMIF('Folha de Pagamento'!#REF!,'Provisão Férias'!A12,'Folha de Pagamento'!AA:AA)</f>
        <v>#REF!</v>
      </c>
      <c r="C12" s="7" t="e">
        <f>SUMIF('Folha de Pagamento'!#REF!,'Provisão Férias'!A12,'Folha de Pagamento'!AB:AB)</f>
        <v>#REF!</v>
      </c>
      <c r="D12" s="7" t="e">
        <f>SUMIF('Folha de Pagamento'!#REF!,'Provisão Férias'!A12,'Folha de Pagamento'!AC:AC)</f>
        <v>#REF!</v>
      </c>
      <c r="E12" s="7" t="e">
        <f>SUMIF('Folha de Pagamento'!#REF!,'Provisão Férias'!A12,'Folha de Pagamento'!AD:AD)</f>
        <v>#REF!</v>
      </c>
      <c r="F12" s="7" t="e">
        <f>SUMIF('Folha de Pagamento'!#REF!,'Provisão Férias'!A12,'Folha de Pagamento'!AE:AE)</f>
        <v>#REF!</v>
      </c>
      <c r="G12" s="7" t="e">
        <f>SUMIF('Folha de Pagamento'!#REF!,'Provisão Férias'!A12,'Folha de Pagamento'!AF:AF)</f>
        <v>#REF!</v>
      </c>
      <c r="H12" s="21" t="e">
        <f t="shared" si="1"/>
        <v>#REF!</v>
      </c>
      <c r="I12" s="21">
        <v>0</v>
      </c>
      <c r="J12" s="25" t="e">
        <f t="shared" si="2"/>
        <v>#REF!</v>
      </c>
      <c r="K12" s="21" t="e">
        <f t="shared" si="3"/>
        <v>#REF!</v>
      </c>
      <c r="L12" s="21">
        <v>0</v>
      </c>
      <c r="M12" s="25" t="e">
        <f t="shared" si="4"/>
        <v>#REF!</v>
      </c>
      <c r="N12" s="21" t="e">
        <f t="shared" si="5"/>
        <v>#REF!</v>
      </c>
      <c r="O12" s="21">
        <v>0</v>
      </c>
      <c r="P12" s="25" t="e">
        <f t="shared" si="6"/>
        <v>#REF!</v>
      </c>
      <c r="Q12" s="21" t="e">
        <f t="shared" si="7"/>
        <v>#REF!</v>
      </c>
      <c r="R12" s="21">
        <v>0</v>
      </c>
      <c r="S12" s="25" t="e">
        <f t="shared" si="8"/>
        <v>#REF!</v>
      </c>
      <c r="T12" s="21" t="e">
        <f t="shared" si="9"/>
        <v>#REF!</v>
      </c>
      <c r="U12" s="21">
        <v>0</v>
      </c>
      <c r="V12" s="25" t="e">
        <f t="shared" si="10"/>
        <v>#REF!</v>
      </c>
      <c r="W12" s="21" t="e">
        <f t="shared" si="11"/>
        <v>#REF!</v>
      </c>
      <c r="X12" s="21">
        <v>0</v>
      </c>
      <c r="Y12" s="25" t="e">
        <f t="shared" si="12"/>
        <v>#REF!</v>
      </c>
      <c r="Z12" s="21" t="e">
        <f t="shared" si="13"/>
        <v>#REF!</v>
      </c>
      <c r="AA12" s="21">
        <v>0</v>
      </c>
      <c r="AB12" s="25" t="e">
        <f t="shared" si="14"/>
        <v>#REF!</v>
      </c>
      <c r="AC12" s="21" t="e">
        <f t="shared" si="15"/>
        <v>#REF!</v>
      </c>
      <c r="AD12" s="21">
        <v>0</v>
      </c>
      <c r="AE12" s="25" t="e">
        <f t="shared" si="16"/>
        <v>#REF!</v>
      </c>
      <c r="AF12" s="21" t="e">
        <f t="shared" si="17"/>
        <v>#REF!</v>
      </c>
      <c r="AG12" s="21">
        <v>0</v>
      </c>
      <c r="AH12" s="25" t="e">
        <f t="shared" si="18"/>
        <v>#REF!</v>
      </c>
      <c r="AI12" s="21" t="e">
        <f t="shared" si="19"/>
        <v>#REF!</v>
      </c>
      <c r="AJ12" s="21">
        <v>0</v>
      </c>
      <c r="AK12" s="25" t="e">
        <f t="shared" si="20"/>
        <v>#REF!</v>
      </c>
      <c r="AL12" s="21" t="e">
        <f t="shared" si="21"/>
        <v>#REF!</v>
      </c>
      <c r="AM12" s="21">
        <v>0</v>
      </c>
      <c r="AN12" s="25" t="e">
        <f t="shared" si="22"/>
        <v>#REF!</v>
      </c>
      <c r="AO12" s="21" t="e">
        <f t="shared" si="23"/>
        <v>#REF!</v>
      </c>
      <c r="AP12" s="26">
        <v>0</v>
      </c>
      <c r="AQ12" s="25" t="e">
        <f t="shared" si="24"/>
        <v>#REF!</v>
      </c>
    </row>
    <row r="13" spans="1:44" x14ac:dyDescent="0.2">
      <c r="A13" s="22" t="s">
        <v>54</v>
      </c>
      <c r="B13" s="7" t="e">
        <f>SUMIF('Folha de Pagamento'!#REF!,'Provisão Férias'!A13,'Folha de Pagamento'!AA:AA)</f>
        <v>#REF!</v>
      </c>
      <c r="C13" s="7" t="e">
        <f>SUMIF('Folha de Pagamento'!#REF!,'Provisão Férias'!A13,'Folha de Pagamento'!AB:AB)</f>
        <v>#REF!</v>
      </c>
      <c r="D13" s="7" t="e">
        <f>SUMIF('Folha de Pagamento'!#REF!,'Provisão Férias'!A13,'Folha de Pagamento'!AC:AC)</f>
        <v>#REF!</v>
      </c>
      <c r="E13" s="7" t="e">
        <f>SUMIF('Folha de Pagamento'!#REF!,'Provisão Férias'!A13,'Folha de Pagamento'!AD:AD)</f>
        <v>#REF!</v>
      </c>
      <c r="F13" s="7" t="e">
        <f>SUMIF('Folha de Pagamento'!#REF!,'Provisão Férias'!A13,'Folha de Pagamento'!AE:AE)</f>
        <v>#REF!</v>
      </c>
      <c r="G13" s="7" t="e">
        <f>SUMIF('Folha de Pagamento'!#REF!,'Provisão Férias'!A13,'Folha de Pagamento'!AF:AF)</f>
        <v>#REF!</v>
      </c>
      <c r="H13" s="21" t="e">
        <f t="shared" si="1"/>
        <v>#REF!</v>
      </c>
      <c r="I13" s="21">
        <v>0</v>
      </c>
      <c r="J13" s="25" t="e">
        <f t="shared" si="2"/>
        <v>#REF!</v>
      </c>
      <c r="K13" s="21" t="e">
        <f t="shared" si="3"/>
        <v>#REF!</v>
      </c>
      <c r="L13" s="21">
        <v>0</v>
      </c>
      <c r="M13" s="25" t="e">
        <f t="shared" si="4"/>
        <v>#REF!</v>
      </c>
      <c r="N13" s="21" t="e">
        <f t="shared" si="5"/>
        <v>#REF!</v>
      </c>
      <c r="O13" s="21">
        <v>0</v>
      </c>
      <c r="P13" s="25" t="e">
        <f t="shared" si="6"/>
        <v>#REF!</v>
      </c>
      <c r="Q13" s="21" t="e">
        <f t="shared" si="7"/>
        <v>#REF!</v>
      </c>
      <c r="R13" s="21">
        <v>0</v>
      </c>
      <c r="S13" s="25" t="e">
        <f t="shared" si="8"/>
        <v>#REF!</v>
      </c>
      <c r="T13" s="21" t="e">
        <f t="shared" si="9"/>
        <v>#REF!</v>
      </c>
      <c r="U13" s="21">
        <v>0</v>
      </c>
      <c r="V13" s="25" t="e">
        <f t="shared" si="10"/>
        <v>#REF!</v>
      </c>
      <c r="W13" s="21" t="e">
        <f t="shared" si="11"/>
        <v>#REF!</v>
      </c>
      <c r="X13" s="21">
        <v>0</v>
      </c>
      <c r="Y13" s="25" t="e">
        <f t="shared" si="12"/>
        <v>#REF!</v>
      </c>
      <c r="Z13" s="21" t="e">
        <f t="shared" si="13"/>
        <v>#REF!</v>
      </c>
      <c r="AA13" s="21">
        <v>0</v>
      </c>
      <c r="AB13" s="25" t="e">
        <f t="shared" si="14"/>
        <v>#REF!</v>
      </c>
      <c r="AC13" s="21" t="e">
        <f t="shared" si="15"/>
        <v>#REF!</v>
      </c>
      <c r="AD13" s="21">
        <v>0</v>
      </c>
      <c r="AE13" s="25" t="e">
        <f t="shared" si="16"/>
        <v>#REF!</v>
      </c>
      <c r="AF13" s="21" t="e">
        <f t="shared" si="17"/>
        <v>#REF!</v>
      </c>
      <c r="AG13" s="21">
        <v>0</v>
      </c>
      <c r="AH13" s="25" t="e">
        <f t="shared" si="18"/>
        <v>#REF!</v>
      </c>
      <c r="AI13" s="21" t="e">
        <f t="shared" si="19"/>
        <v>#REF!</v>
      </c>
      <c r="AJ13" s="21">
        <v>0</v>
      </c>
      <c r="AK13" s="25" t="e">
        <f t="shared" si="20"/>
        <v>#REF!</v>
      </c>
      <c r="AL13" s="21" t="e">
        <f t="shared" si="21"/>
        <v>#REF!</v>
      </c>
      <c r="AM13" s="21">
        <v>0</v>
      </c>
      <c r="AN13" s="25" t="e">
        <f t="shared" si="22"/>
        <v>#REF!</v>
      </c>
      <c r="AO13" s="21" t="e">
        <f t="shared" si="23"/>
        <v>#REF!</v>
      </c>
      <c r="AP13" s="26">
        <v>0</v>
      </c>
      <c r="AQ13" s="25" t="e">
        <f t="shared" si="24"/>
        <v>#REF!</v>
      </c>
    </row>
    <row r="14" spans="1:44" x14ac:dyDescent="0.2">
      <c r="A14" s="22" t="s">
        <v>57</v>
      </c>
      <c r="B14" s="7" t="e">
        <f>SUMIF('Folha de Pagamento'!#REF!,'Provisão Férias'!A14,'Folha de Pagamento'!AA:AA)</f>
        <v>#REF!</v>
      </c>
      <c r="C14" s="7" t="e">
        <f>SUMIF('Folha de Pagamento'!#REF!,'Provisão Férias'!A14,'Folha de Pagamento'!AB:AB)</f>
        <v>#REF!</v>
      </c>
      <c r="D14" s="7" t="e">
        <f>SUMIF('Folha de Pagamento'!#REF!,'Provisão Férias'!A14,'Folha de Pagamento'!AC:AC)</f>
        <v>#REF!</v>
      </c>
      <c r="E14" s="7" t="e">
        <f>SUMIF('Folha de Pagamento'!#REF!,'Provisão Férias'!A14,'Folha de Pagamento'!AD:AD)</f>
        <v>#REF!</v>
      </c>
      <c r="F14" s="7" t="e">
        <f>SUMIF('Folha de Pagamento'!#REF!,'Provisão Férias'!A14,'Folha de Pagamento'!AE:AE)</f>
        <v>#REF!</v>
      </c>
      <c r="G14" s="7" t="e">
        <f>SUMIF('Folha de Pagamento'!#REF!,'Provisão Férias'!A14,'Folha de Pagamento'!AF:AF)</f>
        <v>#REF!</v>
      </c>
      <c r="H14" s="21" t="e">
        <f t="shared" si="1"/>
        <v>#REF!</v>
      </c>
      <c r="I14" s="21">
        <v>0</v>
      </c>
      <c r="J14" s="25" t="e">
        <f t="shared" si="2"/>
        <v>#REF!</v>
      </c>
      <c r="K14" s="21" t="e">
        <f t="shared" si="3"/>
        <v>#REF!</v>
      </c>
      <c r="L14" s="21">
        <v>0</v>
      </c>
      <c r="M14" s="25" t="e">
        <f t="shared" si="4"/>
        <v>#REF!</v>
      </c>
      <c r="N14" s="21" t="e">
        <f t="shared" si="5"/>
        <v>#REF!</v>
      </c>
      <c r="O14" s="21">
        <v>0</v>
      </c>
      <c r="P14" s="25" t="e">
        <f t="shared" si="6"/>
        <v>#REF!</v>
      </c>
      <c r="Q14" s="21" t="e">
        <f t="shared" si="7"/>
        <v>#REF!</v>
      </c>
      <c r="R14" s="21">
        <v>0</v>
      </c>
      <c r="S14" s="25" t="e">
        <f t="shared" si="8"/>
        <v>#REF!</v>
      </c>
      <c r="T14" s="21" t="e">
        <f t="shared" si="9"/>
        <v>#REF!</v>
      </c>
      <c r="U14" s="21">
        <v>0</v>
      </c>
      <c r="V14" s="25" t="e">
        <f t="shared" si="10"/>
        <v>#REF!</v>
      </c>
      <c r="W14" s="21" t="e">
        <f t="shared" si="11"/>
        <v>#REF!</v>
      </c>
      <c r="X14" s="21">
        <v>0</v>
      </c>
      <c r="Y14" s="25" t="e">
        <f t="shared" si="12"/>
        <v>#REF!</v>
      </c>
      <c r="Z14" s="21" t="e">
        <f t="shared" si="13"/>
        <v>#REF!</v>
      </c>
      <c r="AA14" s="21">
        <v>0</v>
      </c>
      <c r="AB14" s="25" t="e">
        <f t="shared" si="14"/>
        <v>#REF!</v>
      </c>
      <c r="AC14" s="21" t="e">
        <f t="shared" si="15"/>
        <v>#REF!</v>
      </c>
      <c r="AD14" s="21">
        <v>0</v>
      </c>
      <c r="AE14" s="25" t="e">
        <f t="shared" si="16"/>
        <v>#REF!</v>
      </c>
      <c r="AF14" s="21" t="e">
        <f t="shared" si="17"/>
        <v>#REF!</v>
      </c>
      <c r="AG14" s="21">
        <v>0</v>
      </c>
      <c r="AH14" s="25" t="e">
        <f t="shared" si="18"/>
        <v>#REF!</v>
      </c>
      <c r="AI14" s="21" t="e">
        <f t="shared" si="19"/>
        <v>#REF!</v>
      </c>
      <c r="AJ14" s="21">
        <v>0</v>
      </c>
      <c r="AK14" s="25" t="e">
        <f t="shared" si="20"/>
        <v>#REF!</v>
      </c>
      <c r="AL14" s="21" t="e">
        <f t="shared" si="21"/>
        <v>#REF!</v>
      </c>
      <c r="AM14" s="21">
        <v>0</v>
      </c>
      <c r="AN14" s="25" t="e">
        <f t="shared" si="22"/>
        <v>#REF!</v>
      </c>
      <c r="AO14" s="21" t="e">
        <f t="shared" si="23"/>
        <v>#REF!</v>
      </c>
      <c r="AP14" s="26">
        <v>0</v>
      </c>
      <c r="AQ14" s="25" t="e">
        <f t="shared" si="24"/>
        <v>#REF!</v>
      </c>
    </row>
    <row r="15" spans="1:44" x14ac:dyDescent="0.2">
      <c r="A15" s="22" t="s">
        <v>58</v>
      </c>
      <c r="B15" s="7" t="e">
        <f>SUMIF('Folha de Pagamento'!#REF!,'Provisão Férias'!A15,'Folha de Pagamento'!AA:AA)</f>
        <v>#REF!</v>
      </c>
      <c r="C15" s="7" t="e">
        <f>SUMIF('Folha de Pagamento'!#REF!,'Provisão Férias'!A15,'Folha de Pagamento'!AB:AB)</f>
        <v>#REF!</v>
      </c>
      <c r="D15" s="7" t="e">
        <f>SUMIF('Folha de Pagamento'!#REF!,'Provisão Férias'!A15,'Folha de Pagamento'!AC:AC)</f>
        <v>#REF!</v>
      </c>
      <c r="E15" s="7" t="e">
        <f>SUMIF('Folha de Pagamento'!#REF!,'Provisão Férias'!A15,'Folha de Pagamento'!AD:AD)</f>
        <v>#REF!</v>
      </c>
      <c r="F15" s="7" t="e">
        <f>SUMIF('Folha de Pagamento'!#REF!,'Provisão Férias'!A15,'Folha de Pagamento'!AE:AE)</f>
        <v>#REF!</v>
      </c>
      <c r="G15" s="7" t="e">
        <f>SUMIF('Folha de Pagamento'!#REF!,'Provisão Férias'!A15,'Folha de Pagamento'!AF:AF)</f>
        <v>#REF!</v>
      </c>
      <c r="H15" s="21" t="e">
        <f t="shared" si="1"/>
        <v>#REF!</v>
      </c>
      <c r="I15" s="21">
        <v>0</v>
      </c>
      <c r="J15" s="25" t="e">
        <f t="shared" si="2"/>
        <v>#REF!</v>
      </c>
      <c r="K15" s="21" t="e">
        <f t="shared" si="3"/>
        <v>#REF!</v>
      </c>
      <c r="L15" s="21">
        <v>0</v>
      </c>
      <c r="M15" s="25" t="e">
        <f t="shared" si="4"/>
        <v>#REF!</v>
      </c>
      <c r="N15" s="21" t="e">
        <f t="shared" si="5"/>
        <v>#REF!</v>
      </c>
      <c r="O15" s="21">
        <v>0</v>
      </c>
      <c r="P15" s="25" t="e">
        <f t="shared" si="6"/>
        <v>#REF!</v>
      </c>
      <c r="Q15" s="21" t="e">
        <f t="shared" si="7"/>
        <v>#REF!</v>
      </c>
      <c r="R15" s="21">
        <v>0</v>
      </c>
      <c r="S15" s="25" t="e">
        <f t="shared" si="8"/>
        <v>#REF!</v>
      </c>
      <c r="T15" s="21" t="e">
        <f t="shared" si="9"/>
        <v>#REF!</v>
      </c>
      <c r="U15" s="21">
        <v>0</v>
      </c>
      <c r="V15" s="25" t="e">
        <f t="shared" si="10"/>
        <v>#REF!</v>
      </c>
      <c r="W15" s="21" t="e">
        <f t="shared" si="11"/>
        <v>#REF!</v>
      </c>
      <c r="X15" s="21">
        <v>0</v>
      </c>
      <c r="Y15" s="25" t="e">
        <f t="shared" si="12"/>
        <v>#REF!</v>
      </c>
      <c r="Z15" s="21" t="e">
        <f t="shared" si="13"/>
        <v>#REF!</v>
      </c>
      <c r="AA15" s="21">
        <v>0</v>
      </c>
      <c r="AB15" s="25" t="e">
        <f t="shared" si="14"/>
        <v>#REF!</v>
      </c>
      <c r="AC15" s="21" t="e">
        <f t="shared" si="15"/>
        <v>#REF!</v>
      </c>
      <c r="AD15" s="21">
        <v>0</v>
      </c>
      <c r="AE15" s="25" t="e">
        <f t="shared" si="16"/>
        <v>#REF!</v>
      </c>
      <c r="AF15" s="21" t="e">
        <f t="shared" si="17"/>
        <v>#REF!</v>
      </c>
      <c r="AG15" s="21">
        <v>0</v>
      </c>
      <c r="AH15" s="25" t="e">
        <f t="shared" si="18"/>
        <v>#REF!</v>
      </c>
      <c r="AI15" s="21" t="e">
        <f t="shared" si="19"/>
        <v>#REF!</v>
      </c>
      <c r="AJ15" s="21">
        <v>0</v>
      </c>
      <c r="AK15" s="25" t="e">
        <f t="shared" si="20"/>
        <v>#REF!</v>
      </c>
      <c r="AL15" s="21" t="e">
        <f t="shared" si="21"/>
        <v>#REF!</v>
      </c>
      <c r="AM15" s="21">
        <v>0</v>
      </c>
      <c r="AN15" s="25" t="e">
        <f t="shared" si="22"/>
        <v>#REF!</v>
      </c>
      <c r="AO15" s="21" t="e">
        <f t="shared" si="23"/>
        <v>#REF!</v>
      </c>
      <c r="AP15" s="26">
        <v>0</v>
      </c>
      <c r="AQ15" s="25" t="e">
        <f t="shared" si="24"/>
        <v>#REF!</v>
      </c>
    </row>
    <row r="16" spans="1:44" x14ac:dyDescent="0.2">
      <c r="A16" s="22" t="s">
        <v>60</v>
      </c>
      <c r="B16" s="7" t="e">
        <f>SUMIF('Folha de Pagamento'!#REF!,'Provisão Férias'!A16,'Folha de Pagamento'!AA:AA)</f>
        <v>#REF!</v>
      </c>
      <c r="C16" s="7" t="e">
        <f>SUMIF('Folha de Pagamento'!#REF!,'Provisão Férias'!A16,'Folha de Pagamento'!AB:AB)</f>
        <v>#REF!</v>
      </c>
      <c r="D16" s="7" t="e">
        <f>SUMIF('Folha de Pagamento'!#REF!,'Provisão Férias'!A16,'Folha de Pagamento'!AC:AC)</f>
        <v>#REF!</v>
      </c>
      <c r="E16" s="7" t="e">
        <f>SUMIF('Folha de Pagamento'!#REF!,'Provisão Férias'!A16,'Folha de Pagamento'!AD:AD)</f>
        <v>#REF!</v>
      </c>
      <c r="F16" s="7" t="e">
        <f>SUMIF('Folha de Pagamento'!#REF!,'Provisão Férias'!A16,'Folha de Pagamento'!AE:AE)</f>
        <v>#REF!</v>
      </c>
      <c r="G16" s="7" t="e">
        <f>SUMIF('Folha de Pagamento'!#REF!,'Provisão Férias'!A16,'Folha de Pagamento'!AF:AF)</f>
        <v>#REF!</v>
      </c>
      <c r="H16" s="21" t="e">
        <f t="shared" si="1"/>
        <v>#REF!</v>
      </c>
      <c r="I16" s="21">
        <v>0</v>
      </c>
      <c r="J16" s="25" t="e">
        <f t="shared" si="2"/>
        <v>#REF!</v>
      </c>
      <c r="K16" s="21" t="e">
        <f t="shared" si="3"/>
        <v>#REF!</v>
      </c>
      <c r="L16" s="21">
        <v>0</v>
      </c>
      <c r="M16" s="25" t="e">
        <f t="shared" si="4"/>
        <v>#REF!</v>
      </c>
      <c r="N16" s="21" t="e">
        <f t="shared" si="5"/>
        <v>#REF!</v>
      </c>
      <c r="O16" s="21">
        <v>0</v>
      </c>
      <c r="P16" s="25" t="e">
        <f t="shared" si="6"/>
        <v>#REF!</v>
      </c>
      <c r="Q16" s="21" t="e">
        <f t="shared" si="7"/>
        <v>#REF!</v>
      </c>
      <c r="R16" s="21">
        <v>0</v>
      </c>
      <c r="S16" s="25" t="e">
        <f t="shared" si="8"/>
        <v>#REF!</v>
      </c>
      <c r="T16" s="21" t="e">
        <f t="shared" si="9"/>
        <v>#REF!</v>
      </c>
      <c r="U16" s="21">
        <v>0</v>
      </c>
      <c r="V16" s="25" t="e">
        <f t="shared" si="10"/>
        <v>#REF!</v>
      </c>
      <c r="W16" s="21" t="e">
        <f t="shared" si="11"/>
        <v>#REF!</v>
      </c>
      <c r="X16" s="21">
        <v>0</v>
      </c>
      <c r="Y16" s="25" t="e">
        <f t="shared" si="12"/>
        <v>#REF!</v>
      </c>
      <c r="Z16" s="21" t="e">
        <f t="shared" si="13"/>
        <v>#REF!</v>
      </c>
      <c r="AA16" s="21">
        <v>0</v>
      </c>
      <c r="AB16" s="25" t="e">
        <f t="shared" si="14"/>
        <v>#REF!</v>
      </c>
      <c r="AC16" s="21" t="e">
        <f t="shared" si="15"/>
        <v>#REF!</v>
      </c>
      <c r="AD16" s="21">
        <v>0</v>
      </c>
      <c r="AE16" s="25" t="e">
        <f t="shared" si="16"/>
        <v>#REF!</v>
      </c>
      <c r="AF16" s="21" t="e">
        <f t="shared" si="17"/>
        <v>#REF!</v>
      </c>
      <c r="AG16" s="21">
        <v>0</v>
      </c>
      <c r="AH16" s="25" t="e">
        <f t="shared" si="18"/>
        <v>#REF!</v>
      </c>
      <c r="AI16" s="21" t="e">
        <f t="shared" si="19"/>
        <v>#REF!</v>
      </c>
      <c r="AJ16" s="21">
        <v>0</v>
      </c>
      <c r="AK16" s="25" t="e">
        <f t="shared" si="20"/>
        <v>#REF!</v>
      </c>
      <c r="AL16" s="21" t="e">
        <f t="shared" si="21"/>
        <v>#REF!</v>
      </c>
      <c r="AM16" s="21">
        <v>0</v>
      </c>
      <c r="AN16" s="25" t="e">
        <f t="shared" si="22"/>
        <v>#REF!</v>
      </c>
      <c r="AO16" s="21" t="e">
        <f t="shared" si="23"/>
        <v>#REF!</v>
      </c>
      <c r="AP16" s="26">
        <v>0</v>
      </c>
      <c r="AQ16" s="25" t="e">
        <f t="shared" si="24"/>
        <v>#REF!</v>
      </c>
    </row>
    <row r="17" spans="1:43" x14ac:dyDescent="0.2">
      <c r="A17" s="22" t="s">
        <v>62</v>
      </c>
      <c r="B17" s="7" t="e">
        <f>SUMIF('Folha de Pagamento'!#REF!,'Provisão Férias'!A17,'Folha de Pagamento'!AA:AA)</f>
        <v>#REF!</v>
      </c>
      <c r="C17" s="7" t="e">
        <f>SUMIF('Folha de Pagamento'!#REF!,'Provisão Férias'!A17,'Folha de Pagamento'!AB:AB)</f>
        <v>#REF!</v>
      </c>
      <c r="D17" s="7" t="e">
        <f>SUMIF('Folha de Pagamento'!#REF!,'Provisão Férias'!A17,'Folha de Pagamento'!AC:AC)</f>
        <v>#REF!</v>
      </c>
      <c r="E17" s="7" t="e">
        <f>SUMIF('Folha de Pagamento'!#REF!,'Provisão Férias'!A17,'Folha de Pagamento'!AD:AD)</f>
        <v>#REF!</v>
      </c>
      <c r="F17" s="7" t="e">
        <f>SUMIF('Folha de Pagamento'!#REF!,'Provisão Férias'!A17,'Folha de Pagamento'!AE:AE)</f>
        <v>#REF!</v>
      </c>
      <c r="G17" s="7" t="e">
        <f>SUMIF('Folha de Pagamento'!#REF!,'Provisão Férias'!A17,'Folha de Pagamento'!AF:AF)</f>
        <v>#REF!</v>
      </c>
      <c r="H17" s="21" t="e">
        <f t="shared" si="1"/>
        <v>#REF!</v>
      </c>
      <c r="I17" s="21">
        <v>0</v>
      </c>
      <c r="J17" s="25" t="e">
        <f t="shared" si="2"/>
        <v>#REF!</v>
      </c>
      <c r="K17" s="21" t="e">
        <f t="shared" si="3"/>
        <v>#REF!</v>
      </c>
      <c r="L17" s="21">
        <v>0</v>
      </c>
      <c r="M17" s="25" t="e">
        <f t="shared" si="4"/>
        <v>#REF!</v>
      </c>
      <c r="N17" s="21" t="e">
        <f t="shared" si="5"/>
        <v>#REF!</v>
      </c>
      <c r="O17" s="21">
        <v>0</v>
      </c>
      <c r="P17" s="25" t="e">
        <f t="shared" si="6"/>
        <v>#REF!</v>
      </c>
      <c r="Q17" s="21" t="e">
        <f t="shared" si="7"/>
        <v>#REF!</v>
      </c>
      <c r="R17" s="21">
        <v>0</v>
      </c>
      <c r="S17" s="25" t="e">
        <f t="shared" si="8"/>
        <v>#REF!</v>
      </c>
      <c r="T17" s="21" t="e">
        <f t="shared" si="9"/>
        <v>#REF!</v>
      </c>
      <c r="U17" s="21">
        <v>0</v>
      </c>
      <c r="V17" s="25" t="e">
        <f t="shared" si="10"/>
        <v>#REF!</v>
      </c>
      <c r="W17" s="21" t="e">
        <f t="shared" si="11"/>
        <v>#REF!</v>
      </c>
      <c r="X17" s="21">
        <v>0</v>
      </c>
      <c r="Y17" s="25" t="e">
        <f t="shared" si="12"/>
        <v>#REF!</v>
      </c>
      <c r="Z17" s="21" t="e">
        <f t="shared" si="13"/>
        <v>#REF!</v>
      </c>
      <c r="AA17" s="21">
        <v>0</v>
      </c>
      <c r="AB17" s="25" t="e">
        <f t="shared" si="14"/>
        <v>#REF!</v>
      </c>
      <c r="AC17" s="21" t="e">
        <f t="shared" si="15"/>
        <v>#REF!</v>
      </c>
      <c r="AD17" s="21">
        <v>0</v>
      </c>
      <c r="AE17" s="25" t="e">
        <f t="shared" si="16"/>
        <v>#REF!</v>
      </c>
      <c r="AF17" s="21" t="e">
        <f t="shared" si="17"/>
        <v>#REF!</v>
      </c>
      <c r="AG17" s="21">
        <v>0</v>
      </c>
      <c r="AH17" s="25" t="e">
        <f t="shared" si="18"/>
        <v>#REF!</v>
      </c>
      <c r="AI17" s="21" t="e">
        <f t="shared" si="19"/>
        <v>#REF!</v>
      </c>
      <c r="AJ17" s="21">
        <v>0</v>
      </c>
      <c r="AK17" s="25" t="e">
        <f t="shared" si="20"/>
        <v>#REF!</v>
      </c>
      <c r="AL17" s="21" t="e">
        <f t="shared" si="21"/>
        <v>#REF!</v>
      </c>
      <c r="AM17" s="21">
        <v>0</v>
      </c>
      <c r="AN17" s="25" t="e">
        <f t="shared" si="22"/>
        <v>#REF!</v>
      </c>
      <c r="AO17" s="21" t="e">
        <f t="shared" si="23"/>
        <v>#REF!</v>
      </c>
      <c r="AP17" s="26">
        <v>0</v>
      </c>
      <c r="AQ17" s="25" t="e">
        <f t="shared" si="24"/>
        <v>#REF!</v>
      </c>
    </row>
    <row r="18" spans="1:43" x14ac:dyDescent="0.2">
      <c r="A18" s="22" t="s">
        <v>65</v>
      </c>
      <c r="B18" s="7" t="e">
        <f>SUMIF('Folha de Pagamento'!#REF!,'Provisão Férias'!A18,'Folha de Pagamento'!AA:AA)</f>
        <v>#REF!</v>
      </c>
      <c r="C18" s="7" t="e">
        <f>SUMIF('Folha de Pagamento'!#REF!,'Provisão Férias'!A18,'Folha de Pagamento'!AB:AB)</f>
        <v>#REF!</v>
      </c>
      <c r="D18" s="7" t="e">
        <f>SUMIF('Folha de Pagamento'!#REF!,'Provisão Férias'!A18,'Folha de Pagamento'!AC:AC)</f>
        <v>#REF!</v>
      </c>
      <c r="E18" s="7" t="e">
        <f>SUMIF('Folha de Pagamento'!#REF!,'Provisão Férias'!A18,'Folha de Pagamento'!AD:AD)</f>
        <v>#REF!</v>
      </c>
      <c r="F18" s="7" t="e">
        <f>SUMIF('Folha de Pagamento'!#REF!,'Provisão Férias'!A18,'Folha de Pagamento'!AE:AE)</f>
        <v>#REF!</v>
      </c>
      <c r="G18" s="7" t="e">
        <f>SUMIF('Folha de Pagamento'!#REF!,'Provisão Férias'!A18,'Folha de Pagamento'!AF:AF)</f>
        <v>#REF!</v>
      </c>
      <c r="H18" s="21" t="e">
        <f t="shared" si="1"/>
        <v>#REF!</v>
      </c>
      <c r="I18" s="21">
        <v>0</v>
      </c>
      <c r="J18" s="25" t="e">
        <f t="shared" si="2"/>
        <v>#REF!</v>
      </c>
      <c r="K18" s="21" t="e">
        <f t="shared" si="3"/>
        <v>#REF!</v>
      </c>
      <c r="L18" s="21">
        <v>0</v>
      </c>
      <c r="M18" s="25" t="e">
        <f t="shared" si="4"/>
        <v>#REF!</v>
      </c>
      <c r="N18" s="21" t="e">
        <f t="shared" si="5"/>
        <v>#REF!</v>
      </c>
      <c r="O18" s="21">
        <v>0</v>
      </c>
      <c r="P18" s="25" t="e">
        <f t="shared" si="6"/>
        <v>#REF!</v>
      </c>
      <c r="Q18" s="21" t="e">
        <f t="shared" si="7"/>
        <v>#REF!</v>
      </c>
      <c r="R18" s="21">
        <v>0</v>
      </c>
      <c r="S18" s="25" t="e">
        <f t="shared" si="8"/>
        <v>#REF!</v>
      </c>
      <c r="T18" s="21" t="e">
        <f t="shared" si="9"/>
        <v>#REF!</v>
      </c>
      <c r="U18" s="21">
        <v>0</v>
      </c>
      <c r="V18" s="25" t="e">
        <f t="shared" si="10"/>
        <v>#REF!</v>
      </c>
      <c r="W18" s="21" t="e">
        <f t="shared" si="11"/>
        <v>#REF!</v>
      </c>
      <c r="X18" s="21">
        <v>0</v>
      </c>
      <c r="Y18" s="25" t="e">
        <f t="shared" si="12"/>
        <v>#REF!</v>
      </c>
      <c r="Z18" s="21" t="e">
        <f t="shared" si="13"/>
        <v>#REF!</v>
      </c>
      <c r="AA18" s="21">
        <v>0</v>
      </c>
      <c r="AB18" s="25" t="e">
        <f t="shared" si="14"/>
        <v>#REF!</v>
      </c>
      <c r="AC18" s="21" t="e">
        <f t="shared" si="15"/>
        <v>#REF!</v>
      </c>
      <c r="AD18" s="21">
        <v>0</v>
      </c>
      <c r="AE18" s="25" t="e">
        <f t="shared" si="16"/>
        <v>#REF!</v>
      </c>
      <c r="AF18" s="21" t="e">
        <f t="shared" si="17"/>
        <v>#REF!</v>
      </c>
      <c r="AG18" s="21">
        <v>0</v>
      </c>
      <c r="AH18" s="25" t="e">
        <f t="shared" si="18"/>
        <v>#REF!</v>
      </c>
      <c r="AI18" s="21" t="e">
        <f t="shared" si="19"/>
        <v>#REF!</v>
      </c>
      <c r="AJ18" s="21">
        <v>0</v>
      </c>
      <c r="AK18" s="25" t="e">
        <f t="shared" si="20"/>
        <v>#REF!</v>
      </c>
      <c r="AL18" s="21" t="e">
        <f t="shared" si="21"/>
        <v>#REF!</v>
      </c>
      <c r="AM18" s="21">
        <v>0</v>
      </c>
      <c r="AN18" s="25" t="e">
        <f t="shared" si="22"/>
        <v>#REF!</v>
      </c>
      <c r="AO18" s="21" t="e">
        <f t="shared" si="23"/>
        <v>#REF!</v>
      </c>
      <c r="AP18" s="26">
        <v>0</v>
      </c>
      <c r="AQ18" s="25" t="e">
        <f t="shared" si="24"/>
        <v>#REF!</v>
      </c>
    </row>
    <row r="19" spans="1:43" x14ac:dyDescent="0.2">
      <c r="A19" s="23" t="s">
        <v>67</v>
      </c>
      <c r="B19" s="7" t="e">
        <f>SUMIF('Folha de Pagamento'!#REF!,'Provisão Férias'!A19,'Folha de Pagamento'!AA:AA)</f>
        <v>#REF!</v>
      </c>
      <c r="C19" s="7" t="e">
        <f>SUMIF('Folha de Pagamento'!#REF!,'Provisão Férias'!A19,'Folha de Pagamento'!AB:AB)</f>
        <v>#REF!</v>
      </c>
      <c r="D19" s="7" t="e">
        <f>SUMIF('Folha de Pagamento'!#REF!,'Provisão Férias'!A19,'Folha de Pagamento'!AC:AC)</f>
        <v>#REF!</v>
      </c>
      <c r="E19" s="7" t="e">
        <f>SUMIF('Folha de Pagamento'!#REF!,'Provisão Férias'!A19,'Folha de Pagamento'!AD:AD)</f>
        <v>#REF!</v>
      </c>
      <c r="F19" s="7" t="e">
        <f>SUMIF('Folha de Pagamento'!#REF!,'Provisão Férias'!A19,'Folha de Pagamento'!AE:AE)</f>
        <v>#REF!</v>
      </c>
      <c r="G19" s="7" t="e">
        <f>SUMIF('Folha de Pagamento'!#REF!,'Provisão Férias'!A19,'Folha de Pagamento'!AF:AF)</f>
        <v>#REF!</v>
      </c>
      <c r="H19" s="21" t="e">
        <f t="shared" si="1"/>
        <v>#REF!</v>
      </c>
      <c r="I19" s="21">
        <v>0</v>
      </c>
      <c r="J19" s="25" t="e">
        <f t="shared" si="2"/>
        <v>#REF!</v>
      </c>
      <c r="K19" s="21" t="e">
        <f t="shared" si="3"/>
        <v>#REF!</v>
      </c>
      <c r="L19" s="21">
        <v>0</v>
      </c>
      <c r="M19" s="25" t="e">
        <f t="shared" si="4"/>
        <v>#REF!</v>
      </c>
      <c r="N19" s="21" t="e">
        <f t="shared" si="5"/>
        <v>#REF!</v>
      </c>
      <c r="O19" s="21">
        <v>0</v>
      </c>
      <c r="P19" s="25" t="e">
        <f t="shared" si="6"/>
        <v>#REF!</v>
      </c>
      <c r="Q19" s="21" t="e">
        <f t="shared" si="7"/>
        <v>#REF!</v>
      </c>
      <c r="R19" s="21">
        <v>0</v>
      </c>
      <c r="S19" s="25" t="e">
        <f t="shared" si="8"/>
        <v>#REF!</v>
      </c>
      <c r="T19" s="21" t="e">
        <f t="shared" si="9"/>
        <v>#REF!</v>
      </c>
      <c r="U19" s="21">
        <v>0</v>
      </c>
      <c r="V19" s="25" t="e">
        <f t="shared" si="10"/>
        <v>#REF!</v>
      </c>
      <c r="W19" s="21" t="e">
        <f t="shared" si="11"/>
        <v>#REF!</v>
      </c>
      <c r="X19" s="21">
        <v>0</v>
      </c>
      <c r="Y19" s="25" t="e">
        <f t="shared" si="12"/>
        <v>#REF!</v>
      </c>
      <c r="Z19" s="21" t="e">
        <f t="shared" si="13"/>
        <v>#REF!</v>
      </c>
      <c r="AA19" s="21">
        <v>0</v>
      </c>
      <c r="AB19" s="25" t="e">
        <f t="shared" si="14"/>
        <v>#REF!</v>
      </c>
      <c r="AC19" s="21" t="e">
        <f t="shared" si="15"/>
        <v>#REF!</v>
      </c>
      <c r="AD19" s="21">
        <v>0</v>
      </c>
      <c r="AE19" s="25" t="e">
        <f t="shared" si="16"/>
        <v>#REF!</v>
      </c>
      <c r="AF19" s="21" t="e">
        <f t="shared" si="17"/>
        <v>#REF!</v>
      </c>
      <c r="AG19" s="21">
        <v>0</v>
      </c>
      <c r="AH19" s="25" t="e">
        <f t="shared" si="18"/>
        <v>#REF!</v>
      </c>
      <c r="AI19" s="21" t="e">
        <f t="shared" si="19"/>
        <v>#REF!</v>
      </c>
      <c r="AJ19" s="21">
        <v>0</v>
      </c>
      <c r="AK19" s="25" t="e">
        <f t="shared" si="20"/>
        <v>#REF!</v>
      </c>
      <c r="AL19" s="21" t="e">
        <f t="shared" si="21"/>
        <v>#REF!</v>
      </c>
      <c r="AM19" s="21">
        <v>0</v>
      </c>
      <c r="AN19" s="25" t="e">
        <f t="shared" si="22"/>
        <v>#REF!</v>
      </c>
      <c r="AO19" s="21" t="e">
        <f t="shared" si="23"/>
        <v>#REF!</v>
      </c>
      <c r="AP19" s="26">
        <v>0</v>
      </c>
      <c r="AQ19" s="25" t="e">
        <f t="shared" si="24"/>
        <v>#REF!</v>
      </c>
    </row>
    <row r="20" spans="1:43" x14ac:dyDescent="0.2">
      <c r="A20" s="22" t="s">
        <v>69</v>
      </c>
      <c r="B20" s="7" t="e">
        <f>SUMIF('Folha de Pagamento'!#REF!,'Provisão Férias'!A20,'Folha de Pagamento'!AA:AA)</f>
        <v>#REF!</v>
      </c>
      <c r="C20" s="7" t="e">
        <f>SUMIF('Folha de Pagamento'!#REF!,'Provisão Férias'!A20,'Folha de Pagamento'!AB:AB)</f>
        <v>#REF!</v>
      </c>
      <c r="D20" s="7" t="e">
        <f>SUMIF('Folha de Pagamento'!#REF!,'Provisão Férias'!A20,'Folha de Pagamento'!AC:AC)</f>
        <v>#REF!</v>
      </c>
      <c r="E20" s="7" t="e">
        <f>SUMIF('Folha de Pagamento'!#REF!,'Provisão Férias'!A20,'Folha de Pagamento'!AD:AD)</f>
        <v>#REF!</v>
      </c>
      <c r="F20" s="7" t="e">
        <f>SUMIF('Folha de Pagamento'!#REF!,'Provisão Férias'!A20,'Folha de Pagamento'!AE:AE)</f>
        <v>#REF!</v>
      </c>
      <c r="G20" s="7" t="e">
        <f>SUMIF('Folha de Pagamento'!#REF!,'Provisão Férias'!A20,'Folha de Pagamento'!AF:AF)</f>
        <v>#REF!</v>
      </c>
      <c r="H20" s="21" t="e">
        <f t="shared" si="1"/>
        <v>#REF!</v>
      </c>
      <c r="I20" s="21">
        <v>0</v>
      </c>
      <c r="J20" s="25" t="e">
        <f t="shared" si="2"/>
        <v>#REF!</v>
      </c>
      <c r="K20" s="21" t="e">
        <f t="shared" si="3"/>
        <v>#REF!</v>
      </c>
      <c r="L20" s="21">
        <v>0</v>
      </c>
      <c r="M20" s="25" t="e">
        <f t="shared" si="4"/>
        <v>#REF!</v>
      </c>
      <c r="N20" s="21" t="e">
        <f t="shared" si="5"/>
        <v>#REF!</v>
      </c>
      <c r="O20" s="21">
        <v>0</v>
      </c>
      <c r="P20" s="25" t="e">
        <f t="shared" si="6"/>
        <v>#REF!</v>
      </c>
      <c r="Q20" s="21" t="e">
        <f t="shared" si="7"/>
        <v>#REF!</v>
      </c>
      <c r="R20" s="21">
        <v>0</v>
      </c>
      <c r="S20" s="25" t="e">
        <f t="shared" si="8"/>
        <v>#REF!</v>
      </c>
      <c r="T20" s="21" t="e">
        <f t="shared" si="9"/>
        <v>#REF!</v>
      </c>
      <c r="U20" s="21">
        <v>0</v>
      </c>
      <c r="V20" s="25" t="e">
        <f t="shared" si="10"/>
        <v>#REF!</v>
      </c>
      <c r="W20" s="21" t="e">
        <f t="shared" si="11"/>
        <v>#REF!</v>
      </c>
      <c r="X20" s="21">
        <v>0</v>
      </c>
      <c r="Y20" s="25" t="e">
        <f t="shared" si="12"/>
        <v>#REF!</v>
      </c>
      <c r="Z20" s="21" t="e">
        <f t="shared" si="13"/>
        <v>#REF!</v>
      </c>
      <c r="AA20" s="21">
        <v>0</v>
      </c>
      <c r="AB20" s="25" t="e">
        <f t="shared" si="14"/>
        <v>#REF!</v>
      </c>
      <c r="AC20" s="21" t="e">
        <f t="shared" si="15"/>
        <v>#REF!</v>
      </c>
      <c r="AD20" s="21">
        <v>0</v>
      </c>
      <c r="AE20" s="25" t="e">
        <f t="shared" si="16"/>
        <v>#REF!</v>
      </c>
      <c r="AF20" s="21" t="e">
        <f t="shared" si="17"/>
        <v>#REF!</v>
      </c>
      <c r="AG20" s="21">
        <v>0</v>
      </c>
      <c r="AH20" s="25" t="e">
        <f t="shared" si="18"/>
        <v>#REF!</v>
      </c>
      <c r="AI20" s="21" t="e">
        <f t="shared" si="19"/>
        <v>#REF!</v>
      </c>
      <c r="AJ20" s="21">
        <v>0</v>
      </c>
      <c r="AK20" s="25" t="e">
        <f t="shared" si="20"/>
        <v>#REF!</v>
      </c>
      <c r="AL20" s="21" t="e">
        <f t="shared" si="21"/>
        <v>#REF!</v>
      </c>
      <c r="AM20" s="21">
        <v>0</v>
      </c>
      <c r="AN20" s="25" t="e">
        <f t="shared" si="22"/>
        <v>#REF!</v>
      </c>
      <c r="AO20" s="21" t="e">
        <f t="shared" si="23"/>
        <v>#REF!</v>
      </c>
      <c r="AP20" s="26">
        <v>0</v>
      </c>
      <c r="AQ20" s="25" t="e">
        <f t="shared" si="24"/>
        <v>#REF!</v>
      </c>
    </row>
    <row r="21" spans="1:43" x14ac:dyDescent="0.2">
      <c r="A21" s="22" t="s">
        <v>71</v>
      </c>
      <c r="B21" s="7" t="e">
        <f>SUMIF('Folha de Pagamento'!#REF!,'Provisão Férias'!A21,'Folha de Pagamento'!AA:AA)</f>
        <v>#REF!</v>
      </c>
      <c r="C21" s="7" t="e">
        <f>SUMIF('Folha de Pagamento'!#REF!,'Provisão Férias'!A21,'Folha de Pagamento'!AB:AB)</f>
        <v>#REF!</v>
      </c>
      <c r="D21" s="7" t="e">
        <f>SUMIF('Folha de Pagamento'!#REF!,'Provisão Férias'!A21,'Folha de Pagamento'!AC:AC)</f>
        <v>#REF!</v>
      </c>
      <c r="E21" s="7" t="e">
        <f>SUMIF('Folha de Pagamento'!#REF!,'Provisão Férias'!A21,'Folha de Pagamento'!AD:AD)</f>
        <v>#REF!</v>
      </c>
      <c r="F21" s="7" t="e">
        <f>SUMIF('Folha de Pagamento'!#REF!,'Provisão Férias'!A21,'Folha de Pagamento'!AE:AE)</f>
        <v>#REF!</v>
      </c>
      <c r="G21" s="7" t="e">
        <f>SUMIF('Folha de Pagamento'!#REF!,'Provisão Férias'!A21,'Folha de Pagamento'!AF:AF)</f>
        <v>#REF!</v>
      </c>
      <c r="H21" s="21" t="e">
        <f t="shared" si="1"/>
        <v>#REF!</v>
      </c>
      <c r="I21" s="21">
        <v>0</v>
      </c>
      <c r="J21" s="25" t="e">
        <f t="shared" si="2"/>
        <v>#REF!</v>
      </c>
      <c r="K21" s="21" t="e">
        <f t="shared" si="3"/>
        <v>#REF!</v>
      </c>
      <c r="L21" s="21">
        <v>0</v>
      </c>
      <c r="M21" s="25" t="e">
        <f t="shared" si="4"/>
        <v>#REF!</v>
      </c>
      <c r="N21" s="21" t="e">
        <f t="shared" si="5"/>
        <v>#REF!</v>
      </c>
      <c r="O21" s="21">
        <v>0</v>
      </c>
      <c r="P21" s="25" t="e">
        <f t="shared" si="6"/>
        <v>#REF!</v>
      </c>
      <c r="Q21" s="21" t="e">
        <f t="shared" si="7"/>
        <v>#REF!</v>
      </c>
      <c r="R21" s="21">
        <v>0</v>
      </c>
      <c r="S21" s="25" t="e">
        <f t="shared" si="8"/>
        <v>#REF!</v>
      </c>
      <c r="T21" s="21" t="e">
        <f t="shared" si="9"/>
        <v>#REF!</v>
      </c>
      <c r="U21" s="21">
        <v>0</v>
      </c>
      <c r="V21" s="25" t="e">
        <f t="shared" si="10"/>
        <v>#REF!</v>
      </c>
      <c r="W21" s="21" t="e">
        <f t="shared" si="11"/>
        <v>#REF!</v>
      </c>
      <c r="X21" s="21">
        <v>0</v>
      </c>
      <c r="Y21" s="25" t="e">
        <f t="shared" si="12"/>
        <v>#REF!</v>
      </c>
      <c r="Z21" s="21" t="e">
        <f t="shared" si="13"/>
        <v>#REF!</v>
      </c>
      <c r="AA21" s="21">
        <v>0</v>
      </c>
      <c r="AB21" s="25" t="e">
        <f t="shared" si="14"/>
        <v>#REF!</v>
      </c>
      <c r="AC21" s="21" t="e">
        <f t="shared" si="15"/>
        <v>#REF!</v>
      </c>
      <c r="AD21" s="21">
        <v>0</v>
      </c>
      <c r="AE21" s="25" t="e">
        <f t="shared" si="16"/>
        <v>#REF!</v>
      </c>
      <c r="AF21" s="21" t="e">
        <f t="shared" si="17"/>
        <v>#REF!</v>
      </c>
      <c r="AG21" s="21">
        <v>0</v>
      </c>
      <c r="AH21" s="25" t="e">
        <f t="shared" si="18"/>
        <v>#REF!</v>
      </c>
      <c r="AI21" s="21" t="e">
        <f t="shared" si="19"/>
        <v>#REF!</v>
      </c>
      <c r="AJ21" s="21">
        <v>0</v>
      </c>
      <c r="AK21" s="25" t="e">
        <f t="shared" si="20"/>
        <v>#REF!</v>
      </c>
      <c r="AL21" s="21" t="e">
        <f t="shared" si="21"/>
        <v>#REF!</v>
      </c>
      <c r="AM21" s="21">
        <v>0</v>
      </c>
      <c r="AN21" s="25" t="e">
        <f t="shared" si="22"/>
        <v>#REF!</v>
      </c>
      <c r="AO21" s="21" t="e">
        <f t="shared" si="23"/>
        <v>#REF!</v>
      </c>
      <c r="AP21" s="26">
        <v>0</v>
      </c>
      <c r="AQ21" s="25" t="e">
        <f t="shared" si="24"/>
        <v>#REF!</v>
      </c>
    </row>
    <row r="22" spans="1:43" x14ac:dyDescent="0.2">
      <c r="A22" s="23" t="s">
        <v>73</v>
      </c>
      <c r="B22" s="7" t="e">
        <f>SUMIF('Folha de Pagamento'!#REF!,'Provisão Férias'!A22,'Folha de Pagamento'!AA:AA)</f>
        <v>#REF!</v>
      </c>
      <c r="C22" s="7" t="e">
        <f>SUMIF('Folha de Pagamento'!#REF!,'Provisão Férias'!A22,'Folha de Pagamento'!AB:AB)</f>
        <v>#REF!</v>
      </c>
      <c r="D22" s="7" t="e">
        <f>SUMIF('Folha de Pagamento'!#REF!,'Provisão Férias'!A22,'Folha de Pagamento'!AC:AC)</f>
        <v>#REF!</v>
      </c>
      <c r="E22" s="7" t="e">
        <f>SUMIF('Folha de Pagamento'!#REF!,'Provisão Férias'!A22,'Folha de Pagamento'!AD:AD)</f>
        <v>#REF!</v>
      </c>
      <c r="F22" s="7" t="e">
        <f>SUMIF('Folha de Pagamento'!#REF!,'Provisão Férias'!A22,'Folha de Pagamento'!AE:AE)</f>
        <v>#REF!</v>
      </c>
      <c r="G22" s="7" t="e">
        <f>SUMIF('Folha de Pagamento'!#REF!,'Provisão Férias'!A22,'Folha de Pagamento'!AF:AF)</f>
        <v>#REF!</v>
      </c>
      <c r="H22" s="21" t="e">
        <f t="shared" si="1"/>
        <v>#REF!</v>
      </c>
      <c r="I22" s="21">
        <v>0</v>
      </c>
      <c r="J22" s="25" t="e">
        <f t="shared" si="2"/>
        <v>#REF!</v>
      </c>
      <c r="K22" s="21" t="e">
        <f t="shared" si="3"/>
        <v>#REF!</v>
      </c>
      <c r="L22" s="21">
        <v>0</v>
      </c>
      <c r="M22" s="25" t="e">
        <f t="shared" si="4"/>
        <v>#REF!</v>
      </c>
      <c r="N22" s="21" t="e">
        <f t="shared" si="5"/>
        <v>#REF!</v>
      </c>
      <c r="O22" s="21">
        <v>0</v>
      </c>
      <c r="P22" s="25" t="e">
        <f t="shared" si="6"/>
        <v>#REF!</v>
      </c>
      <c r="Q22" s="21" t="e">
        <f t="shared" si="7"/>
        <v>#REF!</v>
      </c>
      <c r="R22" s="21">
        <v>0</v>
      </c>
      <c r="S22" s="25" t="e">
        <f t="shared" si="8"/>
        <v>#REF!</v>
      </c>
      <c r="T22" s="21" t="e">
        <f t="shared" si="9"/>
        <v>#REF!</v>
      </c>
      <c r="U22" s="21">
        <v>0</v>
      </c>
      <c r="V22" s="25" t="e">
        <f t="shared" si="10"/>
        <v>#REF!</v>
      </c>
      <c r="W22" s="21" t="e">
        <f t="shared" si="11"/>
        <v>#REF!</v>
      </c>
      <c r="X22" s="21">
        <v>0</v>
      </c>
      <c r="Y22" s="25" t="e">
        <f t="shared" si="12"/>
        <v>#REF!</v>
      </c>
      <c r="Z22" s="21" t="e">
        <f t="shared" si="13"/>
        <v>#REF!</v>
      </c>
      <c r="AA22" s="21">
        <v>0</v>
      </c>
      <c r="AB22" s="25" t="e">
        <f t="shared" si="14"/>
        <v>#REF!</v>
      </c>
      <c r="AC22" s="21" t="e">
        <f t="shared" si="15"/>
        <v>#REF!</v>
      </c>
      <c r="AD22" s="21">
        <v>0</v>
      </c>
      <c r="AE22" s="25" t="e">
        <f t="shared" si="16"/>
        <v>#REF!</v>
      </c>
      <c r="AF22" s="21" t="e">
        <f t="shared" si="17"/>
        <v>#REF!</v>
      </c>
      <c r="AG22" s="21">
        <v>0</v>
      </c>
      <c r="AH22" s="25" t="e">
        <f t="shared" si="18"/>
        <v>#REF!</v>
      </c>
      <c r="AI22" s="21" t="e">
        <f t="shared" si="19"/>
        <v>#REF!</v>
      </c>
      <c r="AJ22" s="21">
        <v>0</v>
      </c>
      <c r="AK22" s="25" t="e">
        <f t="shared" si="20"/>
        <v>#REF!</v>
      </c>
      <c r="AL22" s="21" t="e">
        <f t="shared" si="21"/>
        <v>#REF!</v>
      </c>
      <c r="AM22" s="21">
        <v>0</v>
      </c>
      <c r="AN22" s="25" t="e">
        <f t="shared" si="22"/>
        <v>#REF!</v>
      </c>
      <c r="AO22" s="21" t="e">
        <f t="shared" si="23"/>
        <v>#REF!</v>
      </c>
      <c r="AP22" s="26">
        <v>0</v>
      </c>
      <c r="AQ22" s="25" t="e">
        <f t="shared" si="24"/>
        <v>#REF!</v>
      </c>
    </row>
    <row r="23" spans="1:43" x14ac:dyDescent="0.2">
      <c r="A23" s="22" t="s">
        <v>75</v>
      </c>
      <c r="B23" s="7" t="e">
        <f>SUMIF('Folha de Pagamento'!#REF!,'Provisão Férias'!A23,'Folha de Pagamento'!AA:AA)</f>
        <v>#REF!</v>
      </c>
      <c r="C23" s="7" t="e">
        <f>SUMIF('Folha de Pagamento'!#REF!,'Provisão Férias'!A23,'Folha de Pagamento'!AB:AB)</f>
        <v>#REF!</v>
      </c>
      <c r="D23" s="7" t="e">
        <f>SUMIF('Folha de Pagamento'!#REF!,'Provisão Férias'!A23,'Folha de Pagamento'!AC:AC)</f>
        <v>#REF!</v>
      </c>
      <c r="E23" s="7" t="e">
        <f>SUMIF('Folha de Pagamento'!#REF!,'Provisão Férias'!A23,'Folha de Pagamento'!AD:AD)</f>
        <v>#REF!</v>
      </c>
      <c r="F23" s="7" t="e">
        <f>SUMIF('Folha de Pagamento'!#REF!,'Provisão Férias'!A23,'Folha de Pagamento'!AE:AE)</f>
        <v>#REF!</v>
      </c>
      <c r="G23" s="7" t="e">
        <f>SUMIF('Folha de Pagamento'!#REF!,'Provisão Férias'!A23,'Folha de Pagamento'!AF:AF)</f>
        <v>#REF!</v>
      </c>
      <c r="H23" s="21" t="e">
        <f t="shared" si="1"/>
        <v>#REF!</v>
      </c>
      <c r="I23" s="21">
        <v>0</v>
      </c>
      <c r="J23" s="25" t="e">
        <f t="shared" si="2"/>
        <v>#REF!</v>
      </c>
      <c r="K23" s="21" t="e">
        <f t="shared" si="3"/>
        <v>#REF!</v>
      </c>
      <c r="L23" s="21">
        <v>0</v>
      </c>
      <c r="M23" s="25" t="e">
        <f t="shared" si="4"/>
        <v>#REF!</v>
      </c>
      <c r="N23" s="21" t="e">
        <f t="shared" si="5"/>
        <v>#REF!</v>
      </c>
      <c r="O23" s="21">
        <v>0</v>
      </c>
      <c r="P23" s="25" t="e">
        <f t="shared" si="6"/>
        <v>#REF!</v>
      </c>
      <c r="Q23" s="21" t="e">
        <f t="shared" si="7"/>
        <v>#REF!</v>
      </c>
      <c r="R23" s="21">
        <v>0</v>
      </c>
      <c r="S23" s="25" t="e">
        <f t="shared" si="8"/>
        <v>#REF!</v>
      </c>
      <c r="T23" s="21" t="e">
        <f t="shared" si="9"/>
        <v>#REF!</v>
      </c>
      <c r="U23" s="21">
        <v>0</v>
      </c>
      <c r="V23" s="25" t="e">
        <f t="shared" si="10"/>
        <v>#REF!</v>
      </c>
      <c r="W23" s="21" t="e">
        <f t="shared" si="11"/>
        <v>#REF!</v>
      </c>
      <c r="X23" s="21">
        <v>0</v>
      </c>
      <c r="Y23" s="25" t="e">
        <f t="shared" si="12"/>
        <v>#REF!</v>
      </c>
      <c r="Z23" s="21" t="e">
        <f t="shared" si="13"/>
        <v>#REF!</v>
      </c>
      <c r="AA23" s="21">
        <v>0</v>
      </c>
      <c r="AB23" s="25" t="e">
        <f t="shared" si="14"/>
        <v>#REF!</v>
      </c>
      <c r="AC23" s="21" t="e">
        <f t="shared" si="15"/>
        <v>#REF!</v>
      </c>
      <c r="AD23" s="21">
        <v>0</v>
      </c>
      <c r="AE23" s="25" t="e">
        <f t="shared" si="16"/>
        <v>#REF!</v>
      </c>
      <c r="AF23" s="21" t="e">
        <f t="shared" si="17"/>
        <v>#REF!</v>
      </c>
      <c r="AG23" s="21">
        <v>0</v>
      </c>
      <c r="AH23" s="25" t="e">
        <f t="shared" si="18"/>
        <v>#REF!</v>
      </c>
      <c r="AI23" s="21" t="e">
        <f t="shared" si="19"/>
        <v>#REF!</v>
      </c>
      <c r="AJ23" s="21">
        <v>0</v>
      </c>
      <c r="AK23" s="25" t="e">
        <f t="shared" si="20"/>
        <v>#REF!</v>
      </c>
      <c r="AL23" s="21" t="e">
        <f t="shared" si="21"/>
        <v>#REF!</v>
      </c>
      <c r="AM23" s="21">
        <v>0</v>
      </c>
      <c r="AN23" s="25" t="e">
        <f t="shared" si="22"/>
        <v>#REF!</v>
      </c>
      <c r="AO23" s="21" t="e">
        <f t="shared" si="23"/>
        <v>#REF!</v>
      </c>
      <c r="AP23" s="26">
        <v>0</v>
      </c>
      <c r="AQ23" s="25" t="e">
        <f t="shared" si="24"/>
        <v>#REF!</v>
      </c>
    </row>
    <row r="24" spans="1:43" x14ac:dyDescent="0.2">
      <c r="A24" s="22" t="s">
        <v>76</v>
      </c>
      <c r="B24" s="7" t="e">
        <f>SUMIF('Folha de Pagamento'!#REF!,'Provisão Férias'!A24,'Folha de Pagamento'!AA:AA)</f>
        <v>#REF!</v>
      </c>
      <c r="C24" s="7" t="e">
        <f>SUMIF('Folha de Pagamento'!#REF!,'Provisão Férias'!A24,'Folha de Pagamento'!AB:AB)</f>
        <v>#REF!</v>
      </c>
      <c r="D24" s="7" t="e">
        <f>SUMIF('Folha de Pagamento'!#REF!,'Provisão Férias'!A24,'Folha de Pagamento'!AC:AC)</f>
        <v>#REF!</v>
      </c>
      <c r="E24" s="7" t="e">
        <f>SUMIF('Folha de Pagamento'!#REF!,'Provisão Férias'!A24,'Folha de Pagamento'!AD:AD)</f>
        <v>#REF!</v>
      </c>
      <c r="F24" s="7" t="e">
        <f>SUMIF('Folha de Pagamento'!#REF!,'Provisão Férias'!A24,'Folha de Pagamento'!AE:AE)</f>
        <v>#REF!</v>
      </c>
      <c r="G24" s="7" t="e">
        <f>SUMIF('Folha de Pagamento'!#REF!,'Provisão Férias'!A24,'Folha de Pagamento'!AF:AF)</f>
        <v>#REF!</v>
      </c>
      <c r="H24" s="21" t="e">
        <f t="shared" si="1"/>
        <v>#REF!</v>
      </c>
      <c r="I24" s="21">
        <v>0</v>
      </c>
      <c r="J24" s="25" t="e">
        <f t="shared" si="2"/>
        <v>#REF!</v>
      </c>
      <c r="K24" s="21" t="e">
        <f t="shared" si="3"/>
        <v>#REF!</v>
      </c>
      <c r="L24" s="21">
        <v>0</v>
      </c>
      <c r="M24" s="25" t="e">
        <f t="shared" si="4"/>
        <v>#REF!</v>
      </c>
      <c r="N24" s="21" t="e">
        <f t="shared" si="5"/>
        <v>#REF!</v>
      </c>
      <c r="O24" s="21">
        <v>0</v>
      </c>
      <c r="P24" s="25" t="e">
        <f t="shared" si="6"/>
        <v>#REF!</v>
      </c>
      <c r="Q24" s="21" t="e">
        <f t="shared" si="7"/>
        <v>#REF!</v>
      </c>
      <c r="R24" s="21">
        <v>0</v>
      </c>
      <c r="S24" s="25" t="e">
        <f t="shared" si="8"/>
        <v>#REF!</v>
      </c>
      <c r="T24" s="21" t="e">
        <f t="shared" si="9"/>
        <v>#REF!</v>
      </c>
      <c r="U24" s="21">
        <v>0</v>
      </c>
      <c r="V24" s="25" t="e">
        <f t="shared" si="10"/>
        <v>#REF!</v>
      </c>
      <c r="W24" s="21" t="e">
        <f t="shared" si="11"/>
        <v>#REF!</v>
      </c>
      <c r="X24" s="21">
        <v>0</v>
      </c>
      <c r="Y24" s="25" t="e">
        <f t="shared" si="12"/>
        <v>#REF!</v>
      </c>
      <c r="Z24" s="21" t="e">
        <f t="shared" si="13"/>
        <v>#REF!</v>
      </c>
      <c r="AA24" s="21">
        <v>0</v>
      </c>
      <c r="AB24" s="25" t="e">
        <f t="shared" si="14"/>
        <v>#REF!</v>
      </c>
      <c r="AC24" s="21" t="e">
        <f t="shared" si="15"/>
        <v>#REF!</v>
      </c>
      <c r="AD24" s="21">
        <v>0</v>
      </c>
      <c r="AE24" s="25" t="e">
        <f t="shared" si="16"/>
        <v>#REF!</v>
      </c>
      <c r="AF24" s="21" t="e">
        <f t="shared" si="17"/>
        <v>#REF!</v>
      </c>
      <c r="AG24" s="21">
        <v>0</v>
      </c>
      <c r="AH24" s="25" t="e">
        <f t="shared" si="18"/>
        <v>#REF!</v>
      </c>
      <c r="AI24" s="21" t="e">
        <f t="shared" si="19"/>
        <v>#REF!</v>
      </c>
      <c r="AJ24" s="21">
        <v>0</v>
      </c>
      <c r="AK24" s="25" t="e">
        <f t="shared" si="20"/>
        <v>#REF!</v>
      </c>
      <c r="AL24" s="21" t="e">
        <f t="shared" si="21"/>
        <v>#REF!</v>
      </c>
      <c r="AM24" s="21">
        <v>0</v>
      </c>
      <c r="AN24" s="25" t="e">
        <f t="shared" si="22"/>
        <v>#REF!</v>
      </c>
      <c r="AO24" s="21" t="e">
        <f t="shared" si="23"/>
        <v>#REF!</v>
      </c>
      <c r="AP24" s="26">
        <v>0</v>
      </c>
      <c r="AQ24" s="25" t="e">
        <f t="shared" si="24"/>
        <v>#REF!</v>
      </c>
    </row>
    <row r="25" spans="1:43" x14ac:dyDescent="0.2">
      <c r="A25" s="24" t="s">
        <v>78</v>
      </c>
      <c r="B25" s="7" t="e">
        <f>SUMIF('Folha de Pagamento'!#REF!,'Provisão Férias'!A25,'Folha de Pagamento'!AA:AA)</f>
        <v>#REF!</v>
      </c>
      <c r="C25" s="7" t="e">
        <f>SUMIF('Folha de Pagamento'!#REF!,'Provisão Férias'!A25,'Folha de Pagamento'!AB:AB)</f>
        <v>#REF!</v>
      </c>
      <c r="D25" s="7" t="e">
        <f>SUMIF('Folha de Pagamento'!#REF!,'Provisão Férias'!A25,'Folha de Pagamento'!AC:AC)</f>
        <v>#REF!</v>
      </c>
      <c r="E25" s="7" t="e">
        <f>SUMIF('Folha de Pagamento'!#REF!,'Provisão Férias'!A25,'Folha de Pagamento'!AD:AD)</f>
        <v>#REF!</v>
      </c>
      <c r="F25" s="7" t="e">
        <f>SUMIF('Folha de Pagamento'!#REF!,'Provisão Férias'!A25,'Folha de Pagamento'!AE:AE)</f>
        <v>#REF!</v>
      </c>
      <c r="G25" s="7" t="e">
        <f>SUMIF('Folha de Pagamento'!#REF!,'Provisão Férias'!A25,'Folha de Pagamento'!AF:AF)</f>
        <v>#REF!</v>
      </c>
      <c r="H25" s="21" t="e">
        <f t="shared" si="1"/>
        <v>#REF!</v>
      </c>
      <c r="I25" s="21">
        <v>0</v>
      </c>
      <c r="J25" s="25" t="e">
        <f t="shared" si="2"/>
        <v>#REF!</v>
      </c>
      <c r="K25" s="21" t="e">
        <f t="shared" si="3"/>
        <v>#REF!</v>
      </c>
      <c r="L25" s="21">
        <v>0</v>
      </c>
      <c r="M25" s="25" t="e">
        <f t="shared" si="4"/>
        <v>#REF!</v>
      </c>
      <c r="N25" s="21" t="e">
        <f t="shared" si="5"/>
        <v>#REF!</v>
      </c>
      <c r="O25" s="21">
        <v>0</v>
      </c>
      <c r="P25" s="25" t="e">
        <f t="shared" si="6"/>
        <v>#REF!</v>
      </c>
      <c r="Q25" s="21" t="e">
        <f t="shared" si="7"/>
        <v>#REF!</v>
      </c>
      <c r="R25" s="21">
        <v>0</v>
      </c>
      <c r="S25" s="25" t="e">
        <f t="shared" si="8"/>
        <v>#REF!</v>
      </c>
      <c r="T25" s="21" t="e">
        <f t="shared" si="9"/>
        <v>#REF!</v>
      </c>
      <c r="U25" s="21">
        <v>0</v>
      </c>
      <c r="V25" s="25" t="e">
        <f t="shared" si="10"/>
        <v>#REF!</v>
      </c>
      <c r="W25" s="21" t="e">
        <f t="shared" si="11"/>
        <v>#REF!</v>
      </c>
      <c r="X25" s="21">
        <v>0</v>
      </c>
      <c r="Y25" s="25" t="e">
        <f t="shared" si="12"/>
        <v>#REF!</v>
      </c>
      <c r="Z25" s="21" t="e">
        <f t="shared" si="13"/>
        <v>#REF!</v>
      </c>
      <c r="AA25" s="21">
        <v>0</v>
      </c>
      <c r="AB25" s="25" t="e">
        <f t="shared" si="14"/>
        <v>#REF!</v>
      </c>
      <c r="AC25" s="21" t="e">
        <f t="shared" si="15"/>
        <v>#REF!</v>
      </c>
      <c r="AD25" s="21">
        <v>0</v>
      </c>
      <c r="AE25" s="25" t="e">
        <f t="shared" si="16"/>
        <v>#REF!</v>
      </c>
      <c r="AF25" s="21" t="e">
        <f t="shared" si="17"/>
        <v>#REF!</v>
      </c>
      <c r="AG25" s="21">
        <v>0</v>
      </c>
      <c r="AH25" s="25" t="e">
        <f t="shared" si="18"/>
        <v>#REF!</v>
      </c>
      <c r="AI25" s="21" t="e">
        <f t="shared" si="19"/>
        <v>#REF!</v>
      </c>
      <c r="AJ25" s="21">
        <v>0</v>
      </c>
      <c r="AK25" s="25" t="e">
        <f t="shared" si="20"/>
        <v>#REF!</v>
      </c>
      <c r="AL25" s="21" t="e">
        <f t="shared" si="21"/>
        <v>#REF!</v>
      </c>
      <c r="AM25" s="21">
        <v>0</v>
      </c>
      <c r="AN25" s="25" t="e">
        <f t="shared" si="22"/>
        <v>#REF!</v>
      </c>
      <c r="AO25" s="21" t="e">
        <f t="shared" si="23"/>
        <v>#REF!</v>
      </c>
      <c r="AP25" s="26">
        <v>0</v>
      </c>
      <c r="AQ25" s="25" t="e">
        <f t="shared" si="24"/>
        <v>#REF!</v>
      </c>
    </row>
    <row r="26" spans="1:43" x14ac:dyDescent="0.2">
      <c r="A26" s="24" t="s">
        <v>80</v>
      </c>
      <c r="B26" s="7" t="e">
        <f>SUMIF('Folha de Pagamento'!#REF!,'Provisão Férias'!A26,'Folha de Pagamento'!AA:AA)</f>
        <v>#REF!</v>
      </c>
      <c r="C26" s="7" t="e">
        <f>SUMIF('Folha de Pagamento'!#REF!,'Provisão Férias'!A26,'Folha de Pagamento'!AB:AB)</f>
        <v>#REF!</v>
      </c>
      <c r="D26" s="7" t="e">
        <f>SUMIF('Folha de Pagamento'!#REF!,'Provisão Férias'!A26,'Folha de Pagamento'!AC:AC)</f>
        <v>#REF!</v>
      </c>
      <c r="E26" s="7" t="e">
        <f>SUMIF('Folha de Pagamento'!#REF!,'Provisão Férias'!A26,'Folha de Pagamento'!AD:AD)</f>
        <v>#REF!</v>
      </c>
      <c r="F26" s="7" t="e">
        <f>SUMIF('Folha de Pagamento'!#REF!,'Provisão Férias'!A26,'Folha de Pagamento'!AE:AE)</f>
        <v>#REF!</v>
      </c>
      <c r="G26" s="7" t="e">
        <f>SUMIF('Folha de Pagamento'!#REF!,'Provisão Férias'!A26,'Folha de Pagamento'!AF:AF)</f>
        <v>#REF!</v>
      </c>
      <c r="H26" s="21" t="e">
        <f t="shared" si="1"/>
        <v>#REF!</v>
      </c>
      <c r="I26" s="21">
        <v>0</v>
      </c>
      <c r="J26" s="25" t="e">
        <f t="shared" si="2"/>
        <v>#REF!</v>
      </c>
      <c r="K26" s="21" t="e">
        <f t="shared" si="3"/>
        <v>#REF!</v>
      </c>
      <c r="L26" s="21">
        <v>0</v>
      </c>
      <c r="M26" s="25" t="e">
        <f t="shared" si="4"/>
        <v>#REF!</v>
      </c>
      <c r="N26" s="21" t="e">
        <f t="shared" si="5"/>
        <v>#REF!</v>
      </c>
      <c r="O26" s="21">
        <v>0</v>
      </c>
      <c r="P26" s="25" t="e">
        <f t="shared" si="6"/>
        <v>#REF!</v>
      </c>
      <c r="Q26" s="21" t="e">
        <f t="shared" si="7"/>
        <v>#REF!</v>
      </c>
      <c r="R26" s="21">
        <v>0</v>
      </c>
      <c r="S26" s="25" t="e">
        <f t="shared" si="8"/>
        <v>#REF!</v>
      </c>
      <c r="T26" s="21" t="e">
        <f t="shared" si="9"/>
        <v>#REF!</v>
      </c>
      <c r="U26" s="21">
        <v>0</v>
      </c>
      <c r="V26" s="25" t="e">
        <f t="shared" si="10"/>
        <v>#REF!</v>
      </c>
      <c r="W26" s="21" t="e">
        <f t="shared" si="11"/>
        <v>#REF!</v>
      </c>
      <c r="X26" s="21">
        <v>0</v>
      </c>
      <c r="Y26" s="25" t="e">
        <f t="shared" si="12"/>
        <v>#REF!</v>
      </c>
      <c r="Z26" s="21" t="e">
        <f t="shared" si="13"/>
        <v>#REF!</v>
      </c>
      <c r="AA26" s="21">
        <v>0</v>
      </c>
      <c r="AB26" s="25" t="e">
        <f t="shared" si="14"/>
        <v>#REF!</v>
      </c>
      <c r="AC26" s="21" t="e">
        <f t="shared" si="15"/>
        <v>#REF!</v>
      </c>
      <c r="AD26" s="21">
        <v>0</v>
      </c>
      <c r="AE26" s="25" t="e">
        <f t="shared" si="16"/>
        <v>#REF!</v>
      </c>
      <c r="AF26" s="21" t="e">
        <f t="shared" si="17"/>
        <v>#REF!</v>
      </c>
      <c r="AG26" s="21">
        <v>0</v>
      </c>
      <c r="AH26" s="25" t="e">
        <f t="shared" si="18"/>
        <v>#REF!</v>
      </c>
      <c r="AI26" s="21" t="e">
        <f t="shared" si="19"/>
        <v>#REF!</v>
      </c>
      <c r="AJ26" s="21">
        <v>0</v>
      </c>
      <c r="AK26" s="25" t="e">
        <f t="shared" si="20"/>
        <v>#REF!</v>
      </c>
      <c r="AL26" s="21" t="e">
        <f t="shared" si="21"/>
        <v>#REF!</v>
      </c>
      <c r="AM26" s="21">
        <v>0</v>
      </c>
      <c r="AN26" s="25" t="e">
        <f t="shared" si="22"/>
        <v>#REF!</v>
      </c>
      <c r="AO26" s="21" t="e">
        <f t="shared" si="23"/>
        <v>#REF!</v>
      </c>
      <c r="AP26" s="26">
        <v>0</v>
      </c>
      <c r="AQ26" s="25" t="e">
        <f t="shared" si="24"/>
        <v>#REF!</v>
      </c>
    </row>
    <row r="27" spans="1:43" x14ac:dyDescent="0.2">
      <c r="A27" s="5" t="s">
        <v>82</v>
      </c>
      <c r="B27" s="6" t="e">
        <f>SUMIF('Folha de Pagamento'!#REF!,'Provisão Férias'!A27,'Folha de Pagamento'!AA:AA)</f>
        <v>#REF!</v>
      </c>
      <c r="C27" s="6" t="e">
        <f>SUMIF('Folha de Pagamento'!#REF!,'Provisão Férias'!A27,'Folha de Pagamento'!AB:AB)</f>
        <v>#REF!</v>
      </c>
      <c r="D27" s="6" t="e">
        <f>SUMIF('Folha de Pagamento'!#REF!,'Provisão Férias'!A27,'Folha de Pagamento'!AC:AC)</f>
        <v>#REF!</v>
      </c>
      <c r="E27" s="6" t="e">
        <f>SUMIF('Folha de Pagamento'!#REF!,'Provisão Férias'!A27,'Folha de Pagamento'!AD:AD)</f>
        <v>#REF!</v>
      </c>
      <c r="F27" s="6" t="e">
        <f>SUMIF('Folha de Pagamento'!#REF!,'Provisão Férias'!A27,'Folha de Pagamento'!AE:AE)</f>
        <v>#REF!</v>
      </c>
      <c r="G27" s="6" t="e">
        <f>SUMIF('Folha de Pagamento'!#REF!,'Provisão Férias'!A27,'Folha de Pagamento'!AF:AF)</f>
        <v>#REF!</v>
      </c>
      <c r="H27" s="14" t="e">
        <f t="shared" si="1"/>
        <v>#REF!</v>
      </c>
      <c r="I27" s="14">
        <v>0</v>
      </c>
      <c r="J27" s="15" t="e">
        <f t="shared" si="2"/>
        <v>#REF!</v>
      </c>
      <c r="K27" s="14" t="e">
        <f t="shared" si="3"/>
        <v>#REF!</v>
      </c>
      <c r="L27" s="14">
        <v>0</v>
      </c>
      <c r="M27" s="15" t="e">
        <f t="shared" si="4"/>
        <v>#REF!</v>
      </c>
      <c r="N27" s="14" t="e">
        <f t="shared" si="5"/>
        <v>#REF!</v>
      </c>
      <c r="O27" s="14">
        <v>0</v>
      </c>
      <c r="P27" s="15" t="e">
        <f t="shared" si="6"/>
        <v>#REF!</v>
      </c>
      <c r="Q27" s="14" t="e">
        <f t="shared" si="7"/>
        <v>#REF!</v>
      </c>
      <c r="R27" s="14">
        <v>0</v>
      </c>
      <c r="S27" s="15" t="e">
        <f t="shared" si="8"/>
        <v>#REF!</v>
      </c>
      <c r="T27" s="14" t="e">
        <f t="shared" si="9"/>
        <v>#REF!</v>
      </c>
      <c r="U27" s="14">
        <v>0</v>
      </c>
      <c r="V27" s="15" t="e">
        <f t="shared" si="10"/>
        <v>#REF!</v>
      </c>
      <c r="W27" s="14" t="e">
        <f t="shared" si="11"/>
        <v>#REF!</v>
      </c>
      <c r="X27" s="14">
        <v>0</v>
      </c>
      <c r="Y27" s="15" t="e">
        <f t="shared" si="12"/>
        <v>#REF!</v>
      </c>
      <c r="Z27" s="14" t="e">
        <f t="shared" si="13"/>
        <v>#REF!</v>
      </c>
      <c r="AA27" s="14">
        <v>0</v>
      </c>
      <c r="AB27" s="15" t="e">
        <f t="shared" si="14"/>
        <v>#REF!</v>
      </c>
      <c r="AC27" s="14" t="e">
        <f t="shared" si="15"/>
        <v>#REF!</v>
      </c>
      <c r="AD27" s="14">
        <v>0</v>
      </c>
      <c r="AE27" s="15" t="e">
        <f t="shared" si="16"/>
        <v>#REF!</v>
      </c>
      <c r="AF27" s="14" t="e">
        <f t="shared" si="17"/>
        <v>#REF!</v>
      </c>
      <c r="AG27" s="14">
        <v>0</v>
      </c>
      <c r="AH27" s="15" t="e">
        <f t="shared" si="18"/>
        <v>#REF!</v>
      </c>
      <c r="AI27" s="14" t="e">
        <f t="shared" si="19"/>
        <v>#REF!</v>
      </c>
      <c r="AJ27" s="14">
        <v>0</v>
      </c>
      <c r="AK27" s="15" t="e">
        <f t="shared" si="20"/>
        <v>#REF!</v>
      </c>
      <c r="AL27" s="14" t="e">
        <f t="shared" si="21"/>
        <v>#REF!</v>
      </c>
      <c r="AM27" s="14">
        <v>0</v>
      </c>
      <c r="AN27" s="15" t="e">
        <f t="shared" si="22"/>
        <v>#REF!</v>
      </c>
      <c r="AO27" s="14" t="e">
        <f t="shared" si="23"/>
        <v>#REF!</v>
      </c>
      <c r="AP27" s="16">
        <v>0</v>
      </c>
      <c r="AQ27" s="15" t="e">
        <f t="shared" si="24"/>
        <v>#REF!</v>
      </c>
    </row>
    <row r="28" spans="1:43" x14ac:dyDescent="0.2">
      <c r="A28" s="5" t="s">
        <v>83</v>
      </c>
      <c r="B28" s="6" t="e">
        <f>SUMIF('Folha de Pagamento'!#REF!,'Provisão Férias'!A28,'Folha de Pagamento'!AA:AA)</f>
        <v>#REF!</v>
      </c>
      <c r="C28" s="6" t="e">
        <f>SUMIF('Folha de Pagamento'!#REF!,'Provisão Férias'!A28,'Folha de Pagamento'!AB:AB)</f>
        <v>#REF!</v>
      </c>
      <c r="D28" s="6" t="e">
        <f>SUMIF('Folha de Pagamento'!#REF!,'Provisão Férias'!A28,'Folha de Pagamento'!AC:AC)</f>
        <v>#REF!</v>
      </c>
      <c r="E28" s="6" t="e">
        <f>SUMIF('Folha de Pagamento'!#REF!,'Provisão Férias'!A28,'Folha de Pagamento'!AD:AD)</f>
        <v>#REF!</v>
      </c>
      <c r="F28" s="6" t="e">
        <f>SUMIF('Folha de Pagamento'!#REF!,'Provisão Férias'!A28,'Folha de Pagamento'!AE:AE)</f>
        <v>#REF!</v>
      </c>
      <c r="G28" s="6" t="e">
        <f>SUMIF('Folha de Pagamento'!#REF!,'Provisão Férias'!A28,'Folha de Pagamento'!AF:AF)</f>
        <v>#REF!</v>
      </c>
      <c r="H28" s="14" t="e">
        <f t="shared" si="1"/>
        <v>#REF!</v>
      </c>
      <c r="I28" s="14">
        <v>0</v>
      </c>
      <c r="J28" s="15" t="e">
        <f t="shared" si="2"/>
        <v>#REF!</v>
      </c>
      <c r="K28" s="14" t="e">
        <f t="shared" si="3"/>
        <v>#REF!</v>
      </c>
      <c r="L28" s="14">
        <v>0</v>
      </c>
      <c r="M28" s="15" t="e">
        <f t="shared" si="4"/>
        <v>#REF!</v>
      </c>
      <c r="N28" s="14" t="e">
        <f t="shared" si="5"/>
        <v>#REF!</v>
      </c>
      <c r="O28" s="14">
        <v>0</v>
      </c>
      <c r="P28" s="15" t="e">
        <f t="shared" si="6"/>
        <v>#REF!</v>
      </c>
      <c r="Q28" s="14" t="e">
        <f t="shared" si="7"/>
        <v>#REF!</v>
      </c>
      <c r="R28" s="14">
        <v>0</v>
      </c>
      <c r="S28" s="15" t="e">
        <f t="shared" si="8"/>
        <v>#REF!</v>
      </c>
      <c r="T28" s="14" t="e">
        <f t="shared" si="9"/>
        <v>#REF!</v>
      </c>
      <c r="U28" s="14">
        <v>0</v>
      </c>
      <c r="V28" s="15" t="e">
        <f t="shared" si="10"/>
        <v>#REF!</v>
      </c>
      <c r="W28" s="14" t="e">
        <f t="shared" si="11"/>
        <v>#REF!</v>
      </c>
      <c r="X28" s="14">
        <v>0</v>
      </c>
      <c r="Y28" s="15" t="e">
        <f t="shared" si="12"/>
        <v>#REF!</v>
      </c>
      <c r="Z28" s="14" t="e">
        <f t="shared" si="13"/>
        <v>#REF!</v>
      </c>
      <c r="AA28" s="14">
        <v>0</v>
      </c>
      <c r="AB28" s="15" t="e">
        <f t="shared" si="14"/>
        <v>#REF!</v>
      </c>
      <c r="AC28" s="14" t="e">
        <f t="shared" si="15"/>
        <v>#REF!</v>
      </c>
      <c r="AD28" s="14">
        <v>0</v>
      </c>
      <c r="AE28" s="15" t="e">
        <f t="shared" si="16"/>
        <v>#REF!</v>
      </c>
      <c r="AF28" s="14" t="e">
        <f t="shared" si="17"/>
        <v>#REF!</v>
      </c>
      <c r="AG28" s="14">
        <v>0</v>
      </c>
      <c r="AH28" s="15" t="e">
        <f t="shared" si="18"/>
        <v>#REF!</v>
      </c>
      <c r="AI28" s="14" t="e">
        <f t="shared" si="19"/>
        <v>#REF!</v>
      </c>
      <c r="AJ28" s="14">
        <v>0</v>
      </c>
      <c r="AK28" s="15" t="e">
        <f t="shared" si="20"/>
        <v>#REF!</v>
      </c>
      <c r="AL28" s="14" t="e">
        <f t="shared" si="21"/>
        <v>#REF!</v>
      </c>
      <c r="AM28" s="14">
        <v>0</v>
      </c>
      <c r="AN28" s="15" t="e">
        <f t="shared" si="22"/>
        <v>#REF!</v>
      </c>
      <c r="AO28" s="14" t="e">
        <f t="shared" si="23"/>
        <v>#REF!</v>
      </c>
      <c r="AP28" s="16">
        <v>0</v>
      </c>
      <c r="AQ28" s="15" t="e">
        <f t="shared" si="24"/>
        <v>#REF!</v>
      </c>
    </row>
    <row r="29" spans="1:43" x14ac:dyDescent="0.2">
      <c r="A29" s="5" t="s">
        <v>83</v>
      </c>
      <c r="B29" s="6" t="e">
        <f>SUMIF('Folha de Pagamento'!#REF!,'Provisão Férias'!A29,'Folha de Pagamento'!AA:AA)</f>
        <v>#REF!</v>
      </c>
      <c r="C29" s="6" t="e">
        <f>SUMIF('Folha de Pagamento'!#REF!,'Provisão Férias'!A29,'Folha de Pagamento'!AB:AB)</f>
        <v>#REF!</v>
      </c>
      <c r="D29" s="6" t="e">
        <f>SUMIF('Folha de Pagamento'!#REF!,'Provisão Férias'!A29,'Folha de Pagamento'!AC:AC)</f>
        <v>#REF!</v>
      </c>
      <c r="E29" s="6" t="e">
        <f>SUMIF('Folha de Pagamento'!#REF!,'Provisão Férias'!A29,'Folha de Pagamento'!AD:AD)</f>
        <v>#REF!</v>
      </c>
      <c r="F29" s="6" t="e">
        <f>SUMIF('Folha de Pagamento'!#REF!,'Provisão Férias'!A29,'Folha de Pagamento'!AE:AE)</f>
        <v>#REF!</v>
      </c>
      <c r="G29" s="6" t="e">
        <f>SUMIF('Folha de Pagamento'!#REF!,'Provisão Férias'!A29,'Folha de Pagamento'!AF:AF)</f>
        <v>#REF!</v>
      </c>
      <c r="H29" s="14" t="e">
        <f t="shared" si="1"/>
        <v>#REF!</v>
      </c>
      <c r="I29" s="14">
        <v>0</v>
      </c>
      <c r="J29" s="15" t="e">
        <f t="shared" si="2"/>
        <v>#REF!</v>
      </c>
      <c r="K29" s="14" t="e">
        <f t="shared" si="3"/>
        <v>#REF!</v>
      </c>
      <c r="L29" s="14">
        <v>0</v>
      </c>
      <c r="M29" s="15" t="e">
        <f t="shared" si="4"/>
        <v>#REF!</v>
      </c>
      <c r="N29" s="14" t="e">
        <f t="shared" si="5"/>
        <v>#REF!</v>
      </c>
      <c r="O29" s="14">
        <v>0</v>
      </c>
      <c r="P29" s="15" t="e">
        <f t="shared" si="6"/>
        <v>#REF!</v>
      </c>
      <c r="Q29" s="14" t="e">
        <f t="shared" si="7"/>
        <v>#REF!</v>
      </c>
      <c r="R29" s="14">
        <v>0</v>
      </c>
      <c r="S29" s="15" t="e">
        <f t="shared" si="8"/>
        <v>#REF!</v>
      </c>
      <c r="T29" s="14" t="e">
        <f t="shared" si="9"/>
        <v>#REF!</v>
      </c>
      <c r="U29" s="14">
        <v>0</v>
      </c>
      <c r="V29" s="15" t="e">
        <f t="shared" si="10"/>
        <v>#REF!</v>
      </c>
      <c r="W29" s="14" t="e">
        <f t="shared" si="11"/>
        <v>#REF!</v>
      </c>
      <c r="X29" s="14">
        <v>0</v>
      </c>
      <c r="Y29" s="15" t="e">
        <f t="shared" si="12"/>
        <v>#REF!</v>
      </c>
      <c r="Z29" s="14" t="e">
        <f t="shared" si="13"/>
        <v>#REF!</v>
      </c>
      <c r="AA29" s="14">
        <v>0</v>
      </c>
      <c r="AB29" s="15" t="e">
        <f t="shared" si="14"/>
        <v>#REF!</v>
      </c>
      <c r="AC29" s="14" t="e">
        <f t="shared" si="15"/>
        <v>#REF!</v>
      </c>
      <c r="AD29" s="14">
        <v>0</v>
      </c>
      <c r="AE29" s="15" t="e">
        <f t="shared" si="16"/>
        <v>#REF!</v>
      </c>
      <c r="AF29" s="14" t="e">
        <f t="shared" si="17"/>
        <v>#REF!</v>
      </c>
      <c r="AG29" s="14">
        <v>0</v>
      </c>
      <c r="AH29" s="15" t="e">
        <f t="shared" si="18"/>
        <v>#REF!</v>
      </c>
      <c r="AI29" s="14" t="e">
        <f t="shared" si="19"/>
        <v>#REF!</v>
      </c>
      <c r="AJ29" s="14">
        <v>0</v>
      </c>
      <c r="AK29" s="15" t="e">
        <f t="shared" si="20"/>
        <v>#REF!</v>
      </c>
      <c r="AL29" s="14" t="e">
        <f t="shared" si="21"/>
        <v>#REF!</v>
      </c>
      <c r="AM29" s="14">
        <v>0</v>
      </c>
      <c r="AN29" s="15" t="e">
        <f t="shared" si="22"/>
        <v>#REF!</v>
      </c>
      <c r="AO29" s="14" t="e">
        <f t="shared" si="23"/>
        <v>#REF!</v>
      </c>
      <c r="AP29" s="16">
        <v>0</v>
      </c>
      <c r="AQ29" s="15" t="e">
        <f t="shared" si="24"/>
        <v>#REF!</v>
      </c>
    </row>
    <row r="30" spans="1:43" x14ac:dyDescent="0.2">
      <c r="A30" s="5" t="s">
        <v>84</v>
      </c>
      <c r="B30" s="6" t="e">
        <f>SUMIF('Folha de Pagamento'!#REF!,'Provisão Férias'!A30,'Folha de Pagamento'!AA:AA)</f>
        <v>#REF!</v>
      </c>
      <c r="C30" s="6" t="e">
        <f>SUMIF('Folha de Pagamento'!#REF!,'Provisão Férias'!A30,'Folha de Pagamento'!AB:AB)</f>
        <v>#REF!</v>
      </c>
      <c r="D30" s="6" t="e">
        <f>SUMIF('Folha de Pagamento'!#REF!,'Provisão Férias'!A30,'Folha de Pagamento'!AC:AC)</f>
        <v>#REF!</v>
      </c>
      <c r="E30" s="6" t="e">
        <f>SUMIF('Folha de Pagamento'!#REF!,'Provisão Férias'!A30,'Folha de Pagamento'!AD:AD)</f>
        <v>#REF!</v>
      </c>
      <c r="F30" s="6" t="e">
        <f>SUMIF('Folha de Pagamento'!#REF!,'Provisão Férias'!A30,'Folha de Pagamento'!AE:AE)</f>
        <v>#REF!</v>
      </c>
      <c r="G30" s="6" t="e">
        <f>SUMIF('Folha de Pagamento'!#REF!,'Provisão Férias'!A30,'Folha de Pagamento'!AF:AF)</f>
        <v>#REF!</v>
      </c>
      <c r="H30" s="14" t="e">
        <f t="shared" si="1"/>
        <v>#REF!</v>
      </c>
      <c r="I30" s="14">
        <v>0</v>
      </c>
      <c r="J30" s="15" t="e">
        <f t="shared" si="2"/>
        <v>#REF!</v>
      </c>
      <c r="K30" s="14" t="e">
        <f t="shared" si="3"/>
        <v>#REF!</v>
      </c>
      <c r="L30" s="14">
        <v>0</v>
      </c>
      <c r="M30" s="15" t="e">
        <f t="shared" si="4"/>
        <v>#REF!</v>
      </c>
      <c r="N30" s="14" t="e">
        <f t="shared" si="5"/>
        <v>#REF!</v>
      </c>
      <c r="O30" s="14">
        <v>0</v>
      </c>
      <c r="P30" s="15" t="e">
        <f t="shared" si="6"/>
        <v>#REF!</v>
      </c>
      <c r="Q30" s="14" t="e">
        <f t="shared" si="7"/>
        <v>#REF!</v>
      </c>
      <c r="R30" s="14">
        <v>0</v>
      </c>
      <c r="S30" s="15" t="e">
        <f t="shared" si="8"/>
        <v>#REF!</v>
      </c>
      <c r="T30" s="14" t="e">
        <f t="shared" si="9"/>
        <v>#REF!</v>
      </c>
      <c r="U30" s="14">
        <v>0</v>
      </c>
      <c r="V30" s="15" t="e">
        <f t="shared" si="10"/>
        <v>#REF!</v>
      </c>
      <c r="W30" s="14" t="e">
        <f t="shared" si="11"/>
        <v>#REF!</v>
      </c>
      <c r="X30" s="14">
        <v>0</v>
      </c>
      <c r="Y30" s="15" t="e">
        <f t="shared" si="12"/>
        <v>#REF!</v>
      </c>
      <c r="Z30" s="14" t="e">
        <f t="shared" si="13"/>
        <v>#REF!</v>
      </c>
      <c r="AA30" s="14">
        <v>0</v>
      </c>
      <c r="AB30" s="15" t="e">
        <f t="shared" si="14"/>
        <v>#REF!</v>
      </c>
      <c r="AC30" s="14" t="e">
        <f t="shared" si="15"/>
        <v>#REF!</v>
      </c>
      <c r="AD30" s="14">
        <v>0</v>
      </c>
      <c r="AE30" s="15" t="e">
        <f t="shared" si="16"/>
        <v>#REF!</v>
      </c>
      <c r="AF30" s="14" t="e">
        <f t="shared" si="17"/>
        <v>#REF!</v>
      </c>
      <c r="AG30" s="14">
        <v>0</v>
      </c>
      <c r="AH30" s="15" t="e">
        <f t="shared" si="18"/>
        <v>#REF!</v>
      </c>
      <c r="AI30" s="14" t="e">
        <f t="shared" si="19"/>
        <v>#REF!</v>
      </c>
      <c r="AJ30" s="14">
        <v>0</v>
      </c>
      <c r="AK30" s="15" t="e">
        <f t="shared" si="20"/>
        <v>#REF!</v>
      </c>
      <c r="AL30" s="14" t="e">
        <f t="shared" si="21"/>
        <v>#REF!</v>
      </c>
      <c r="AM30" s="14">
        <v>0</v>
      </c>
      <c r="AN30" s="15" t="e">
        <f t="shared" si="22"/>
        <v>#REF!</v>
      </c>
      <c r="AO30" s="14" t="e">
        <f t="shared" si="23"/>
        <v>#REF!</v>
      </c>
      <c r="AP30" s="16">
        <v>0</v>
      </c>
      <c r="AQ30" s="15" t="e">
        <f t="shared" si="24"/>
        <v>#REF!</v>
      </c>
    </row>
    <row r="31" spans="1:43" x14ac:dyDescent="0.2">
      <c r="A31" s="5" t="s">
        <v>85</v>
      </c>
      <c r="B31" s="6" t="e">
        <f>SUMIF('Folha de Pagamento'!#REF!,'Provisão Férias'!A31,'Folha de Pagamento'!AA:AA)</f>
        <v>#REF!</v>
      </c>
      <c r="C31" s="6" t="e">
        <f>SUMIF('Folha de Pagamento'!#REF!,'Provisão Férias'!A31,'Folha de Pagamento'!AB:AB)</f>
        <v>#REF!</v>
      </c>
      <c r="D31" s="6" t="e">
        <f>SUMIF('Folha de Pagamento'!#REF!,'Provisão Férias'!A31,'Folha de Pagamento'!AC:AC)</f>
        <v>#REF!</v>
      </c>
      <c r="E31" s="6" t="e">
        <f>SUMIF('Folha de Pagamento'!#REF!,'Provisão Férias'!A31,'Folha de Pagamento'!AD:AD)</f>
        <v>#REF!</v>
      </c>
      <c r="F31" s="6" t="e">
        <f>SUMIF('Folha de Pagamento'!#REF!,'Provisão Férias'!A31,'Folha de Pagamento'!AE:AE)</f>
        <v>#REF!</v>
      </c>
      <c r="G31" s="6" t="e">
        <f>SUMIF('Folha de Pagamento'!#REF!,'Provisão Férias'!A31,'Folha de Pagamento'!AF:AF)</f>
        <v>#REF!</v>
      </c>
      <c r="H31" s="14" t="e">
        <f t="shared" si="1"/>
        <v>#REF!</v>
      </c>
      <c r="I31" s="14">
        <v>0</v>
      </c>
      <c r="J31" s="15" t="e">
        <f t="shared" si="2"/>
        <v>#REF!</v>
      </c>
      <c r="K31" s="14" t="e">
        <f t="shared" si="3"/>
        <v>#REF!</v>
      </c>
      <c r="L31" s="14">
        <v>0</v>
      </c>
      <c r="M31" s="15" t="e">
        <f t="shared" si="4"/>
        <v>#REF!</v>
      </c>
      <c r="N31" s="14" t="e">
        <f t="shared" si="5"/>
        <v>#REF!</v>
      </c>
      <c r="O31" s="14">
        <v>0</v>
      </c>
      <c r="P31" s="15" t="e">
        <f t="shared" si="6"/>
        <v>#REF!</v>
      </c>
      <c r="Q31" s="14" t="e">
        <f t="shared" si="7"/>
        <v>#REF!</v>
      </c>
      <c r="R31" s="14">
        <v>0</v>
      </c>
      <c r="S31" s="15" t="e">
        <f t="shared" si="8"/>
        <v>#REF!</v>
      </c>
      <c r="T31" s="14" t="e">
        <f t="shared" si="9"/>
        <v>#REF!</v>
      </c>
      <c r="U31" s="14">
        <v>0</v>
      </c>
      <c r="V31" s="15" t="e">
        <f t="shared" si="10"/>
        <v>#REF!</v>
      </c>
      <c r="W31" s="14" t="e">
        <f t="shared" si="11"/>
        <v>#REF!</v>
      </c>
      <c r="X31" s="14">
        <v>0</v>
      </c>
      <c r="Y31" s="15" t="e">
        <f t="shared" si="12"/>
        <v>#REF!</v>
      </c>
      <c r="Z31" s="14" t="e">
        <f t="shared" si="13"/>
        <v>#REF!</v>
      </c>
      <c r="AA31" s="14">
        <v>0</v>
      </c>
      <c r="AB31" s="15" t="e">
        <f t="shared" si="14"/>
        <v>#REF!</v>
      </c>
      <c r="AC31" s="14" t="e">
        <f t="shared" si="15"/>
        <v>#REF!</v>
      </c>
      <c r="AD31" s="14">
        <v>0</v>
      </c>
      <c r="AE31" s="15" t="e">
        <f t="shared" si="16"/>
        <v>#REF!</v>
      </c>
      <c r="AF31" s="14" t="e">
        <f t="shared" si="17"/>
        <v>#REF!</v>
      </c>
      <c r="AG31" s="14">
        <v>0</v>
      </c>
      <c r="AH31" s="15" t="e">
        <f t="shared" si="18"/>
        <v>#REF!</v>
      </c>
      <c r="AI31" s="14" t="e">
        <f t="shared" si="19"/>
        <v>#REF!</v>
      </c>
      <c r="AJ31" s="14">
        <v>0</v>
      </c>
      <c r="AK31" s="15" t="e">
        <f t="shared" si="20"/>
        <v>#REF!</v>
      </c>
      <c r="AL31" s="14" t="e">
        <f t="shared" si="21"/>
        <v>#REF!</v>
      </c>
      <c r="AM31" s="14">
        <v>0</v>
      </c>
      <c r="AN31" s="15" t="e">
        <f t="shared" si="22"/>
        <v>#REF!</v>
      </c>
      <c r="AO31" s="14" t="e">
        <f t="shared" si="23"/>
        <v>#REF!</v>
      </c>
      <c r="AP31" s="16">
        <v>0</v>
      </c>
      <c r="AQ31" s="15" t="e">
        <f t="shared" si="24"/>
        <v>#REF!</v>
      </c>
    </row>
    <row r="32" spans="1:43" x14ac:dyDescent="0.2">
      <c r="A32" s="5" t="s">
        <v>85</v>
      </c>
      <c r="B32" s="6" t="e">
        <f>SUMIF('Folha de Pagamento'!#REF!,'Provisão Férias'!A32,'Folha de Pagamento'!AA:AA)</f>
        <v>#REF!</v>
      </c>
      <c r="C32" s="6" t="e">
        <f>SUMIF('Folha de Pagamento'!#REF!,'Provisão Férias'!A32,'Folha de Pagamento'!AB:AB)</f>
        <v>#REF!</v>
      </c>
      <c r="D32" s="6" t="e">
        <f>SUMIF('Folha de Pagamento'!#REF!,'Provisão Férias'!A32,'Folha de Pagamento'!AC:AC)</f>
        <v>#REF!</v>
      </c>
      <c r="E32" s="6" t="e">
        <f>SUMIF('Folha de Pagamento'!#REF!,'Provisão Férias'!A32,'Folha de Pagamento'!AD:AD)</f>
        <v>#REF!</v>
      </c>
      <c r="F32" s="6" t="e">
        <f>SUMIF('Folha de Pagamento'!#REF!,'Provisão Férias'!A32,'Folha de Pagamento'!AE:AE)</f>
        <v>#REF!</v>
      </c>
      <c r="G32" s="6" t="e">
        <f>SUMIF('Folha de Pagamento'!#REF!,'Provisão Férias'!A32,'Folha de Pagamento'!AF:AF)</f>
        <v>#REF!</v>
      </c>
      <c r="H32" s="14" t="e">
        <f t="shared" si="1"/>
        <v>#REF!</v>
      </c>
      <c r="I32" s="14">
        <v>0</v>
      </c>
      <c r="J32" s="15" t="e">
        <f t="shared" si="2"/>
        <v>#REF!</v>
      </c>
      <c r="K32" s="14" t="e">
        <f t="shared" si="3"/>
        <v>#REF!</v>
      </c>
      <c r="L32" s="14">
        <v>0</v>
      </c>
      <c r="M32" s="15" t="e">
        <f t="shared" si="4"/>
        <v>#REF!</v>
      </c>
      <c r="N32" s="14" t="e">
        <f t="shared" si="5"/>
        <v>#REF!</v>
      </c>
      <c r="O32" s="14">
        <v>0</v>
      </c>
      <c r="P32" s="15" t="e">
        <f t="shared" si="6"/>
        <v>#REF!</v>
      </c>
      <c r="Q32" s="14" t="e">
        <f t="shared" si="7"/>
        <v>#REF!</v>
      </c>
      <c r="R32" s="14">
        <v>0</v>
      </c>
      <c r="S32" s="15" t="e">
        <f t="shared" si="8"/>
        <v>#REF!</v>
      </c>
      <c r="T32" s="14" t="e">
        <f t="shared" si="9"/>
        <v>#REF!</v>
      </c>
      <c r="U32" s="14">
        <v>0</v>
      </c>
      <c r="V32" s="15" t="e">
        <f t="shared" si="10"/>
        <v>#REF!</v>
      </c>
      <c r="W32" s="14" t="e">
        <f t="shared" si="11"/>
        <v>#REF!</v>
      </c>
      <c r="X32" s="14">
        <v>0</v>
      </c>
      <c r="Y32" s="15" t="e">
        <f t="shared" si="12"/>
        <v>#REF!</v>
      </c>
      <c r="Z32" s="14" t="e">
        <f t="shared" si="13"/>
        <v>#REF!</v>
      </c>
      <c r="AA32" s="14">
        <v>0</v>
      </c>
      <c r="AB32" s="15" t="e">
        <f t="shared" si="14"/>
        <v>#REF!</v>
      </c>
      <c r="AC32" s="14" t="e">
        <f t="shared" si="15"/>
        <v>#REF!</v>
      </c>
      <c r="AD32" s="14">
        <v>0</v>
      </c>
      <c r="AE32" s="15" t="e">
        <f t="shared" si="16"/>
        <v>#REF!</v>
      </c>
      <c r="AF32" s="14" t="e">
        <f t="shared" si="17"/>
        <v>#REF!</v>
      </c>
      <c r="AG32" s="14">
        <v>0</v>
      </c>
      <c r="AH32" s="15" t="e">
        <f t="shared" si="18"/>
        <v>#REF!</v>
      </c>
      <c r="AI32" s="14" t="e">
        <f t="shared" si="19"/>
        <v>#REF!</v>
      </c>
      <c r="AJ32" s="14">
        <v>0</v>
      </c>
      <c r="AK32" s="15" t="e">
        <f t="shared" si="20"/>
        <v>#REF!</v>
      </c>
      <c r="AL32" s="14" t="e">
        <f t="shared" si="21"/>
        <v>#REF!</v>
      </c>
      <c r="AM32" s="14">
        <v>0</v>
      </c>
      <c r="AN32" s="15" t="e">
        <f t="shared" si="22"/>
        <v>#REF!</v>
      </c>
      <c r="AO32" s="14" t="e">
        <f t="shared" si="23"/>
        <v>#REF!</v>
      </c>
      <c r="AP32" s="16">
        <v>0</v>
      </c>
      <c r="AQ32" s="15" t="e">
        <f t="shared" si="24"/>
        <v>#REF!</v>
      </c>
    </row>
    <row r="33" spans="1:43" x14ac:dyDescent="0.2">
      <c r="A33" s="5" t="s">
        <v>85</v>
      </c>
      <c r="B33" s="6" t="e">
        <f>SUMIF('Folha de Pagamento'!#REF!,'Provisão Férias'!A33,'Folha de Pagamento'!AA:AA)</f>
        <v>#REF!</v>
      </c>
      <c r="C33" s="6" t="e">
        <f>SUMIF('Folha de Pagamento'!#REF!,'Provisão Férias'!A33,'Folha de Pagamento'!AB:AB)</f>
        <v>#REF!</v>
      </c>
      <c r="D33" s="6" t="e">
        <f>SUMIF('Folha de Pagamento'!#REF!,'Provisão Férias'!A33,'Folha de Pagamento'!AC:AC)</f>
        <v>#REF!</v>
      </c>
      <c r="E33" s="6" t="e">
        <f>SUMIF('Folha de Pagamento'!#REF!,'Provisão Férias'!A33,'Folha de Pagamento'!AD:AD)</f>
        <v>#REF!</v>
      </c>
      <c r="F33" s="6" t="e">
        <f>SUMIF('Folha de Pagamento'!#REF!,'Provisão Férias'!A33,'Folha de Pagamento'!AE:AE)</f>
        <v>#REF!</v>
      </c>
      <c r="G33" s="6" t="e">
        <f>SUMIF('Folha de Pagamento'!#REF!,'Provisão Férias'!A33,'Folha de Pagamento'!AF:AF)</f>
        <v>#REF!</v>
      </c>
      <c r="H33" s="14" t="e">
        <f t="shared" si="1"/>
        <v>#REF!</v>
      </c>
      <c r="I33" s="14">
        <v>0</v>
      </c>
      <c r="J33" s="15" t="e">
        <f t="shared" si="2"/>
        <v>#REF!</v>
      </c>
      <c r="K33" s="14" t="e">
        <f t="shared" si="3"/>
        <v>#REF!</v>
      </c>
      <c r="L33" s="14">
        <v>0</v>
      </c>
      <c r="M33" s="15" t="e">
        <f t="shared" si="4"/>
        <v>#REF!</v>
      </c>
      <c r="N33" s="14" t="e">
        <f t="shared" si="5"/>
        <v>#REF!</v>
      </c>
      <c r="O33" s="14">
        <v>0</v>
      </c>
      <c r="P33" s="15" t="e">
        <f t="shared" si="6"/>
        <v>#REF!</v>
      </c>
      <c r="Q33" s="14" t="e">
        <f t="shared" si="7"/>
        <v>#REF!</v>
      </c>
      <c r="R33" s="14">
        <v>0</v>
      </c>
      <c r="S33" s="15" t="e">
        <f t="shared" si="8"/>
        <v>#REF!</v>
      </c>
      <c r="T33" s="14" t="e">
        <f t="shared" si="9"/>
        <v>#REF!</v>
      </c>
      <c r="U33" s="14">
        <v>0</v>
      </c>
      <c r="V33" s="15" t="e">
        <f t="shared" si="10"/>
        <v>#REF!</v>
      </c>
      <c r="W33" s="14" t="e">
        <f t="shared" si="11"/>
        <v>#REF!</v>
      </c>
      <c r="X33" s="14">
        <v>0</v>
      </c>
      <c r="Y33" s="15" t="e">
        <f t="shared" si="12"/>
        <v>#REF!</v>
      </c>
      <c r="Z33" s="14" t="e">
        <f t="shared" si="13"/>
        <v>#REF!</v>
      </c>
      <c r="AA33" s="14">
        <v>0</v>
      </c>
      <c r="AB33" s="15" t="e">
        <f t="shared" si="14"/>
        <v>#REF!</v>
      </c>
      <c r="AC33" s="14" t="e">
        <f t="shared" si="15"/>
        <v>#REF!</v>
      </c>
      <c r="AD33" s="14">
        <v>0</v>
      </c>
      <c r="AE33" s="15" t="e">
        <f t="shared" si="16"/>
        <v>#REF!</v>
      </c>
      <c r="AF33" s="14" t="e">
        <f t="shared" si="17"/>
        <v>#REF!</v>
      </c>
      <c r="AG33" s="14">
        <v>0</v>
      </c>
      <c r="AH33" s="15" t="e">
        <f t="shared" si="18"/>
        <v>#REF!</v>
      </c>
      <c r="AI33" s="14" t="e">
        <f t="shared" si="19"/>
        <v>#REF!</v>
      </c>
      <c r="AJ33" s="14">
        <v>0</v>
      </c>
      <c r="AK33" s="15" t="e">
        <f t="shared" si="20"/>
        <v>#REF!</v>
      </c>
      <c r="AL33" s="14" t="e">
        <f t="shared" si="21"/>
        <v>#REF!</v>
      </c>
      <c r="AM33" s="14">
        <v>0</v>
      </c>
      <c r="AN33" s="15" t="e">
        <f t="shared" si="22"/>
        <v>#REF!</v>
      </c>
      <c r="AO33" s="14" t="e">
        <f t="shared" si="23"/>
        <v>#REF!</v>
      </c>
      <c r="AP33" s="16">
        <v>0</v>
      </c>
      <c r="AQ33" s="15" t="e">
        <f t="shared" si="24"/>
        <v>#REF!</v>
      </c>
    </row>
    <row r="34" spans="1:43" x14ac:dyDescent="0.2">
      <c r="A34" s="5" t="s">
        <v>85</v>
      </c>
      <c r="B34" s="6" t="e">
        <f>SUMIF('Folha de Pagamento'!#REF!,'Provisão Férias'!A34,'Folha de Pagamento'!AA:AA)</f>
        <v>#REF!</v>
      </c>
      <c r="C34" s="6" t="e">
        <f>SUMIF('Folha de Pagamento'!#REF!,'Provisão Férias'!A34,'Folha de Pagamento'!AB:AB)</f>
        <v>#REF!</v>
      </c>
      <c r="D34" s="6" t="e">
        <f>SUMIF('Folha de Pagamento'!#REF!,'Provisão Férias'!A34,'Folha de Pagamento'!AC:AC)</f>
        <v>#REF!</v>
      </c>
      <c r="E34" s="6" t="e">
        <f>SUMIF('Folha de Pagamento'!#REF!,'Provisão Férias'!A34,'Folha de Pagamento'!AD:AD)</f>
        <v>#REF!</v>
      </c>
      <c r="F34" s="6" t="e">
        <f>SUMIF('Folha de Pagamento'!#REF!,'Provisão Férias'!A34,'Folha de Pagamento'!AE:AE)</f>
        <v>#REF!</v>
      </c>
      <c r="G34" s="6" t="e">
        <f>SUMIF('Folha de Pagamento'!#REF!,'Provisão Férias'!A34,'Folha de Pagamento'!AF:AF)</f>
        <v>#REF!</v>
      </c>
      <c r="H34" s="14" t="e">
        <f t="shared" si="1"/>
        <v>#REF!</v>
      </c>
      <c r="I34" s="14">
        <v>0</v>
      </c>
      <c r="J34" s="15" t="e">
        <f t="shared" si="2"/>
        <v>#REF!</v>
      </c>
      <c r="K34" s="14" t="e">
        <f t="shared" si="3"/>
        <v>#REF!</v>
      </c>
      <c r="L34" s="14">
        <v>0</v>
      </c>
      <c r="M34" s="15" t="e">
        <f t="shared" si="4"/>
        <v>#REF!</v>
      </c>
      <c r="N34" s="14" t="e">
        <f t="shared" si="5"/>
        <v>#REF!</v>
      </c>
      <c r="O34" s="14">
        <v>0</v>
      </c>
      <c r="P34" s="15" t="e">
        <f t="shared" si="6"/>
        <v>#REF!</v>
      </c>
      <c r="Q34" s="14" t="e">
        <f t="shared" si="7"/>
        <v>#REF!</v>
      </c>
      <c r="R34" s="14">
        <v>0</v>
      </c>
      <c r="S34" s="15" t="e">
        <f t="shared" si="8"/>
        <v>#REF!</v>
      </c>
      <c r="T34" s="14" t="e">
        <f t="shared" si="9"/>
        <v>#REF!</v>
      </c>
      <c r="U34" s="14">
        <v>0</v>
      </c>
      <c r="V34" s="15" t="e">
        <f t="shared" si="10"/>
        <v>#REF!</v>
      </c>
      <c r="W34" s="14" t="e">
        <f t="shared" si="11"/>
        <v>#REF!</v>
      </c>
      <c r="X34" s="14">
        <v>0</v>
      </c>
      <c r="Y34" s="15" t="e">
        <f t="shared" si="12"/>
        <v>#REF!</v>
      </c>
      <c r="Z34" s="14" t="e">
        <f t="shared" si="13"/>
        <v>#REF!</v>
      </c>
      <c r="AA34" s="14">
        <v>0</v>
      </c>
      <c r="AB34" s="15" t="e">
        <f t="shared" si="14"/>
        <v>#REF!</v>
      </c>
      <c r="AC34" s="14" t="e">
        <f t="shared" si="15"/>
        <v>#REF!</v>
      </c>
      <c r="AD34" s="14">
        <v>0</v>
      </c>
      <c r="AE34" s="15" t="e">
        <f t="shared" si="16"/>
        <v>#REF!</v>
      </c>
      <c r="AF34" s="14" t="e">
        <f t="shared" si="17"/>
        <v>#REF!</v>
      </c>
      <c r="AG34" s="14">
        <v>0</v>
      </c>
      <c r="AH34" s="15" t="e">
        <f t="shared" si="18"/>
        <v>#REF!</v>
      </c>
      <c r="AI34" s="14" t="e">
        <f t="shared" si="19"/>
        <v>#REF!</v>
      </c>
      <c r="AJ34" s="14">
        <v>0</v>
      </c>
      <c r="AK34" s="15" t="e">
        <f t="shared" si="20"/>
        <v>#REF!</v>
      </c>
      <c r="AL34" s="14" t="e">
        <f t="shared" si="21"/>
        <v>#REF!</v>
      </c>
      <c r="AM34" s="14">
        <v>0</v>
      </c>
      <c r="AN34" s="15" t="e">
        <f t="shared" si="22"/>
        <v>#REF!</v>
      </c>
      <c r="AO34" s="14" t="e">
        <f t="shared" si="23"/>
        <v>#REF!</v>
      </c>
      <c r="AP34" s="16">
        <v>0</v>
      </c>
      <c r="AQ34" s="15" t="e">
        <f t="shared" si="24"/>
        <v>#REF!</v>
      </c>
    </row>
    <row r="35" spans="1:43" x14ac:dyDescent="0.2">
      <c r="A35" s="5" t="s">
        <v>85</v>
      </c>
      <c r="B35" s="6" t="e">
        <f>SUMIF('Folha de Pagamento'!#REF!,'Provisão Férias'!A35,'Folha de Pagamento'!AA:AA)</f>
        <v>#REF!</v>
      </c>
      <c r="C35" s="6" t="e">
        <f>SUMIF('Folha de Pagamento'!#REF!,'Provisão Férias'!A35,'Folha de Pagamento'!AB:AB)</f>
        <v>#REF!</v>
      </c>
      <c r="D35" s="6" t="e">
        <f>SUMIF('Folha de Pagamento'!#REF!,'Provisão Férias'!A35,'Folha de Pagamento'!AC:AC)</f>
        <v>#REF!</v>
      </c>
      <c r="E35" s="6" t="e">
        <f>SUMIF('Folha de Pagamento'!#REF!,'Provisão Férias'!A35,'Folha de Pagamento'!AD:AD)</f>
        <v>#REF!</v>
      </c>
      <c r="F35" s="6" t="e">
        <f>SUMIF('Folha de Pagamento'!#REF!,'Provisão Férias'!A35,'Folha de Pagamento'!AE:AE)</f>
        <v>#REF!</v>
      </c>
      <c r="G35" s="6" t="e">
        <f>SUMIF('Folha de Pagamento'!#REF!,'Provisão Férias'!A35,'Folha de Pagamento'!AF:AF)</f>
        <v>#REF!</v>
      </c>
      <c r="H35" s="14" t="e">
        <f t="shared" si="1"/>
        <v>#REF!</v>
      </c>
      <c r="I35" s="14">
        <v>0</v>
      </c>
      <c r="J35" s="15" t="e">
        <f t="shared" si="2"/>
        <v>#REF!</v>
      </c>
      <c r="K35" s="14" t="e">
        <f t="shared" si="3"/>
        <v>#REF!</v>
      </c>
      <c r="L35" s="14">
        <v>0</v>
      </c>
      <c r="M35" s="15" t="e">
        <f t="shared" si="4"/>
        <v>#REF!</v>
      </c>
      <c r="N35" s="14" t="e">
        <f t="shared" si="5"/>
        <v>#REF!</v>
      </c>
      <c r="O35" s="14">
        <v>0</v>
      </c>
      <c r="P35" s="15" t="e">
        <f t="shared" si="6"/>
        <v>#REF!</v>
      </c>
      <c r="Q35" s="14" t="e">
        <f t="shared" si="7"/>
        <v>#REF!</v>
      </c>
      <c r="R35" s="14">
        <v>0</v>
      </c>
      <c r="S35" s="15" t="e">
        <f t="shared" si="8"/>
        <v>#REF!</v>
      </c>
      <c r="T35" s="14" t="e">
        <f t="shared" si="9"/>
        <v>#REF!</v>
      </c>
      <c r="U35" s="14">
        <v>0</v>
      </c>
      <c r="V35" s="15" t="e">
        <f t="shared" si="10"/>
        <v>#REF!</v>
      </c>
      <c r="W35" s="14" t="e">
        <f t="shared" si="11"/>
        <v>#REF!</v>
      </c>
      <c r="X35" s="14">
        <v>0</v>
      </c>
      <c r="Y35" s="15" t="e">
        <f t="shared" si="12"/>
        <v>#REF!</v>
      </c>
      <c r="Z35" s="14" t="e">
        <f t="shared" si="13"/>
        <v>#REF!</v>
      </c>
      <c r="AA35" s="14">
        <v>0</v>
      </c>
      <c r="AB35" s="15" t="e">
        <f t="shared" si="14"/>
        <v>#REF!</v>
      </c>
      <c r="AC35" s="14" t="e">
        <f t="shared" si="15"/>
        <v>#REF!</v>
      </c>
      <c r="AD35" s="14">
        <v>0</v>
      </c>
      <c r="AE35" s="15" t="e">
        <f t="shared" si="16"/>
        <v>#REF!</v>
      </c>
      <c r="AF35" s="14" t="e">
        <f t="shared" si="17"/>
        <v>#REF!</v>
      </c>
      <c r="AG35" s="14">
        <v>0</v>
      </c>
      <c r="AH35" s="15" t="e">
        <f t="shared" si="18"/>
        <v>#REF!</v>
      </c>
      <c r="AI35" s="14" t="e">
        <f t="shared" si="19"/>
        <v>#REF!</v>
      </c>
      <c r="AJ35" s="14">
        <v>0</v>
      </c>
      <c r="AK35" s="15" t="e">
        <f t="shared" si="20"/>
        <v>#REF!</v>
      </c>
      <c r="AL35" s="14" t="e">
        <f t="shared" si="21"/>
        <v>#REF!</v>
      </c>
      <c r="AM35" s="14">
        <v>0</v>
      </c>
      <c r="AN35" s="15" t="e">
        <f t="shared" si="22"/>
        <v>#REF!</v>
      </c>
      <c r="AO35" s="14" t="e">
        <f t="shared" si="23"/>
        <v>#REF!</v>
      </c>
      <c r="AP35" s="16">
        <v>0</v>
      </c>
      <c r="AQ35" s="15" t="e">
        <f t="shared" si="24"/>
        <v>#REF!</v>
      </c>
    </row>
    <row r="36" spans="1:43" x14ac:dyDescent="0.2">
      <c r="A36" s="5" t="s">
        <v>85</v>
      </c>
      <c r="B36" s="6" t="e">
        <f>SUMIF('Folha de Pagamento'!#REF!,'Provisão Férias'!A36,'Folha de Pagamento'!AA:AA)</f>
        <v>#REF!</v>
      </c>
      <c r="C36" s="6" t="e">
        <f>SUMIF('Folha de Pagamento'!#REF!,'Provisão Férias'!A36,'Folha de Pagamento'!AB:AB)</f>
        <v>#REF!</v>
      </c>
      <c r="D36" s="6" t="e">
        <f>SUMIF('Folha de Pagamento'!#REF!,'Provisão Férias'!A36,'Folha de Pagamento'!AC:AC)</f>
        <v>#REF!</v>
      </c>
      <c r="E36" s="6" t="e">
        <f>SUMIF('Folha de Pagamento'!#REF!,'Provisão Férias'!A36,'Folha de Pagamento'!AD:AD)</f>
        <v>#REF!</v>
      </c>
      <c r="F36" s="6" t="e">
        <f>SUMIF('Folha de Pagamento'!#REF!,'Provisão Férias'!A36,'Folha de Pagamento'!AE:AE)</f>
        <v>#REF!</v>
      </c>
      <c r="G36" s="6" t="e">
        <f>SUMIF('Folha de Pagamento'!#REF!,'Provisão Férias'!A36,'Folha de Pagamento'!AF:AF)</f>
        <v>#REF!</v>
      </c>
      <c r="H36" s="14" t="e">
        <f t="shared" si="1"/>
        <v>#REF!</v>
      </c>
      <c r="I36" s="14">
        <v>0</v>
      </c>
      <c r="J36" s="15" t="e">
        <f t="shared" si="2"/>
        <v>#REF!</v>
      </c>
      <c r="K36" s="14" t="e">
        <f t="shared" si="3"/>
        <v>#REF!</v>
      </c>
      <c r="L36" s="14">
        <v>0</v>
      </c>
      <c r="M36" s="15" t="e">
        <f t="shared" si="4"/>
        <v>#REF!</v>
      </c>
      <c r="N36" s="14" t="e">
        <f t="shared" si="5"/>
        <v>#REF!</v>
      </c>
      <c r="O36" s="14">
        <v>0</v>
      </c>
      <c r="P36" s="15" t="e">
        <f t="shared" si="6"/>
        <v>#REF!</v>
      </c>
      <c r="Q36" s="14" t="e">
        <f t="shared" si="7"/>
        <v>#REF!</v>
      </c>
      <c r="R36" s="14">
        <v>0</v>
      </c>
      <c r="S36" s="15" t="e">
        <f t="shared" si="8"/>
        <v>#REF!</v>
      </c>
      <c r="T36" s="14" t="e">
        <f t="shared" si="9"/>
        <v>#REF!</v>
      </c>
      <c r="U36" s="14">
        <v>0</v>
      </c>
      <c r="V36" s="15" t="e">
        <f t="shared" si="10"/>
        <v>#REF!</v>
      </c>
      <c r="W36" s="14" t="e">
        <f t="shared" si="11"/>
        <v>#REF!</v>
      </c>
      <c r="X36" s="14">
        <v>0</v>
      </c>
      <c r="Y36" s="15" t="e">
        <f t="shared" si="12"/>
        <v>#REF!</v>
      </c>
      <c r="Z36" s="14" t="e">
        <f t="shared" si="13"/>
        <v>#REF!</v>
      </c>
      <c r="AA36" s="14">
        <v>0</v>
      </c>
      <c r="AB36" s="15" t="e">
        <f t="shared" si="14"/>
        <v>#REF!</v>
      </c>
      <c r="AC36" s="14" t="e">
        <f t="shared" si="15"/>
        <v>#REF!</v>
      </c>
      <c r="AD36" s="14">
        <v>0</v>
      </c>
      <c r="AE36" s="15" t="e">
        <f t="shared" si="16"/>
        <v>#REF!</v>
      </c>
      <c r="AF36" s="14" t="e">
        <f t="shared" si="17"/>
        <v>#REF!</v>
      </c>
      <c r="AG36" s="14">
        <v>0</v>
      </c>
      <c r="AH36" s="15" t="e">
        <f t="shared" si="18"/>
        <v>#REF!</v>
      </c>
      <c r="AI36" s="14" t="e">
        <f t="shared" si="19"/>
        <v>#REF!</v>
      </c>
      <c r="AJ36" s="14">
        <v>0</v>
      </c>
      <c r="AK36" s="15" t="e">
        <f t="shared" si="20"/>
        <v>#REF!</v>
      </c>
      <c r="AL36" s="14" t="e">
        <f t="shared" si="21"/>
        <v>#REF!</v>
      </c>
      <c r="AM36" s="14">
        <v>0</v>
      </c>
      <c r="AN36" s="15" t="e">
        <f t="shared" si="22"/>
        <v>#REF!</v>
      </c>
      <c r="AO36" s="14" t="e">
        <f t="shared" si="23"/>
        <v>#REF!</v>
      </c>
      <c r="AP36" s="16">
        <v>0</v>
      </c>
      <c r="AQ36" s="15" t="e">
        <f t="shared" si="24"/>
        <v>#REF!</v>
      </c>
    </row>
    <row r="37" spans="1:43" x14ac:dyDescent="0.2">
      <c r="A37" s="5" t="s">
        <v>85</v>
      </c>
      <c r="B37" s="6" t="e">
        <f>SUMIF('Folha de Pagamento'!#REF!,'Provisão Férias'!A37,'Folha de Pagamento'!AA:AA)</f>
        <v>#REF!</v>
      </c>
      <c r="C37" s="6" t="e">
        <f>SUMIF('Folha de Pagamento'!#REF!,'Provisão Férias'!A37,'Folha de Pagamento'!AB:AB)</f>
        <v>#REF!</v>
      </c>
      <c r="D37" s="6" t="e">
        <f>SUMIF('Folha de Pagamento'!#REF!,'Provisão Férias'!A37,'Folha de Pagamento'!AC:AC)</f>
        <v>#REF!</v>
      </c>
      <c r="E37" s="6" t="e">
        <f>SUMIF('Folha de Pagamento'!#REF!,'Provisão Férias'!A37,'Folha de Pagamento'!AD:AD)</f>
        <v>#REF!</v>
      </c>
      <c r="F37" s="6" t="e">
        <f>SUMIF('Folha de Pagamento'!#REF!,'Provisão Férias'!A37,'Folha de Pagamento'!AE:AE)</f>
        <v>#REF!</v>
      </c>
      <c r="G37" s="6" t="e">
        <f>SUMIF('Folha de Pagamento'!#REF!,'Provisão Férias'!A37,'Folha de Pagamento'!AF:AF)</f>
        <v>#REF!</v>
      </c>
      <c r="H37" s="14" t="e">
        <f t="shared" si="1"/>
        <v>#REF!</v>
      </c>
      <c r="I37" s="14">
        <v>0</v>
      </c>
      <c r="J37" s="15" t="e">
        <f t="shared" si="2"/>
        <v>#REF!</v>
      </c>
      <c r="K37" s="14" t="e">
        <f t="shared" si="3"/>
        <v>#REF!</v>
      </c>
      <c r="L37" s="14">
        <v>0</v>
      </c>
      <c r="M37" s="15" t="e">
        <f t="shared" si="4"/>
        <v>#REF!</v>
      </c>
      <c r="N37" s="14" t="e">
        <f t="shared" si="5"/>
        <v>#REF!</v>
      </c>
      <c r="O37" s="14">
        <v>0</v>
      </c>
      <c r="P37" s="15" t="e">
        <f t="shared" si="6"/>
        <v>#REF!</v>
      </c>
      <c r="Q37" s="14" t="e">
        <f t="shared" si="7"/>
        <v>#REF!</v>
      </c>
      <c r="R37" s="14">
        <v>0</v>
      </c>
      <c r="S37" s="15" t="e">
        <f t="shared" si="8"/>
        <v>#REF!</v>
      </c>
      <c r="T37" s="14" t="e">
        <f t="shared" si="9"/>
        <v>#REF!</v>
      </c>
      <c r="U37" s="14">
        <v>0</v>
      </c>
      <c r="V37" s="15" t="e">
        <f t="shared" si="10"/>
        <v>#REF!</v>
      </c>
      <c r="W37" s="14" t="e">
        <f t="shared" si="11"/>
        <v>#REF!</v>
      </c>
      <c r="X37" s="14">
        <v>0</v>
      </c>
      <c r="Y37" s="15" t="e">
        <f t="shared" si="12"/>
        <v>#REF!</v>
      </c>
      <c r="Z37" s="14" t="e">
        <f t="shared" si="13"/>
        <v>#REF!</v>
      </c>
      <c r="AA37" s="14">
        <v>0</v>
      </c>
      <c r="AB37" s="15" t="e">
        <f t="shared" si="14"/>
        <v>#REF!</v>
      </c>
      <c r="AC37" s="14" t="e">
        <f t="shared" si="15"/>
        <v>#REF!</v>
      </c>
      <c r="AD37" s="14">
        <v>0</v>
      </c>
      <c r="AE37" s="15" t="e">
        <f t="shared" si="16"/>
        <v>#REF!</v>
      </c>
      <c r="AF37" s="14" t="e">
        <f t="shared" si="17"/>
        <v>#REF!</v>
      </c>
      <c r="AG37" s="14">
        <v>0</v>
      </c>
      <c r="AH37" s="15" t="e">
        <f t="shared" si="18"/>
        <v>#REF!</v>
      </c>
      <c r="AI37" s="14" t="e">
        <f t="shared" si="19"/>
        <v>#REF!</v>
      </c>
      <c r="AJ37" s="14">
        <v>0</v>
      </c>
      <c r="AK37" s="15" t="e">
        <f t="shared" si="20"/>
        <v>#REF!</v>
      </c>
      <c r="AL37" s="14" t="e">
        <f t="shared" si="21"/>
        <v>#REF!</v>
      </c>
      <c r="AM37" s="14">
        <v>0</v>
      </c>
      <c r="AN37" s="15" t="e">
        <f t="shared" si="22"/>
        <v>#REF!</v>
      </c>
      <c r="AO37" s="14" t="e">
        <f t="shared" si="23"/>
        <v>#REF!</v>
      </c>
      <c r="AP37" s="16">
        <v>0</v>
      </c>
      <c r="AQ37" s="15" t="e">
        <f t="shared" si="24"/>
        <v>#REF!</v>
      </c>
    </row>
    <row r="38" spans="1:43" x14ac:dyDescent="0.2">
      <c r="A38" s="5" t="s">
        <v>85</v>
      </c>
      <c r="B38" s="6" t="e">
        <f>SUMIF('Folha de Pagamento'!#REF!,'Provisão Férias'!A38,'Folha de Pagamento'!AA:AA)</f>
        <v>#REF!</v>
      </c>
      <c r="C38" s="6" t="e">
        <f>SUMIF('Folha de Pagamento'!#REF!,'Provisão Férias'!A38,'Folha de Pagamento'!AB:AB)</f>
        <v>#REF!</v>
      </c>
      <c r="D38" s="6" t="e">
        <f>SUMIF('Folha de Pagamento'!#REF!,'Provisão Férias'!A38,'Folha de Pagamento'!AC:AC)</f>
        <v>#REF!</v>
      </c>
      <c r="E38" s="6" t="e">
        <f>SUMIF('Folha de Pagamento'!#REF!,'Provisão Férias'!A38,'Folha de Pagamento'!AD:AD)</f>
        <v>#REF!</v>
      </c>
      <c r="F38" s="6" t="e">
        <f>SUMIF('Folha de Pagamento'!#REF!,'Provisão Férias'!A38,'Folha de Pagamento'!AE:AE)</f>
        <v>#REF!</v>
      </c>
      <c r="G38" s="6" t="e">
        <f>SUMIF('Folha de Pagamento'!#REF!,'Provisão Férias'!A38,'Folha de Pagamento'!AF:AF)</f>
        <v>#REF!</v>
      </c>
      <c r="H38" s="14" t="e">
        <f t="shared" si="1"/>
        <v>#REF!</v>
      </c>
      <c r="I38" s="14">
        <v>0</v>
      </c>
      <c r="J38" s="15" t="e">
        <f t="shared" si="2"/>
        <v>#REF!</v>
      </c>
      <c r="K38" s="14" t="e">
        <f t="shared" si="3"/>
        <v>#REF!</v>
      </c>
      <c r="L38" s="14">
        <v>0</v>
      </c>
      <c r="M38" s="15" t="e">
        <f t="shared" si="4"/>
        <v>#REF!</v>
      </c>
      <c r="N38" s="14" t="e">
        <f t="shared" si="5"/>
        <v>#REF!</v>
      </c>
      <c r="O38" s="14">
        <v>0</v>
      </c>
      <c r="P38" s="15" t="e">
        <f t="shared" si="6"/>
        <v>#REF!</v>
      </c>
      <c r="Q38" s="14" t="e">
        <f t="shared" si="7"/>
        <v>#REF!</v>
      </c>
      <c r="R38" s="14">
        <v>0</v>
      </c>
      <c r="S38" s="15" t="e">
        <f t="shared" si="8"/>
        <v>#REF!</v>
      </c>
      <c r="T38" s="14" t="e">
        <f t="shared" si="9"/>
        <v>#REF!</v>
      </c>
      <c r="U38" s="14">
        <v>0</v>
      </c>
      <c r="V38" s="15" t="e">
        <f t="shared" si="10"/>
        <v>#REF!</v>
      </c>
      <c r="W38" s="14" t="e">
        <f t="shared" si="11"/>
        <v>#REF!</v>
      </c>
      <c r="X38" s="14">
        <v>0</v>
      </c>
      <c r="Y38" s="15" t="e">
        <f t="shared" si="12"/>
        <v>#REF!</v>
      </c>
      <c r="Z38" s="14" t="e">
        <f t="shared" si="13"/>
        <v>#REF!</v>
      </c>
      <c r="AA38" s="14">
        <v>0</v>
      </c>
      <c r="AB38" s="15" t="e">
        <f t="shared" si="14"/>
        <v>#REF!</v>
      </c>
      <c r="AC38" s="14" t="e">
        <f t="shared" si="15"/>
        <v>#REF!</v>
      </c>
      <c r="AD38" s="14">
        <v>0</v>
      </c>
      <c r="AE38" s="15" t="e">
        <f t="shared" si="16"/>
        <v>#REF!</v>
      </c>
      <c r="AF38" s="14" t="e">
        <f t="shared" si="17"/>
        <v>#REF!</v>
      </c>
      <c r="AG38" s="14">
        <v>0</v>
      </c>
      <c r="AH38" s="15" t="e">
        <f t="shared" si="18"/>
        <v>#REF!</v>
      </c>
      <c r="AI38" s="14" t="e">
        <f t="shared" si="19"/>
        <v>#REF!</v>
      </c>
      <c r="AJ38" s="14">
        <v>0</v>
      </c>
      <c r="AK38" s="15" t="e">
        <f t="shared" si="20"/>
        <v>#REF!</v>
      </c>
      <c r="AL38" s="14" t="e">
        <f t="shared" si="21"/>
        <v>#REF!</v>
      </c>
      <c r="AM38" s="14">
        <v>0</v>
      </c>
      <c r="AN38" s="15" t="e">
        <f t="shared" si="22"/>
        <v>#REF!</v>
      </c>
      <c r="AO38" s="14" t="e">
        <f t="shared" si="23"/>
        <v>#REF!</v>
      </c>
      <c r="AP38" s="16">
        <v>0</v>
      </c>
      <c r="AQ38" s="15" t="e">
        <f t="shared" si="24"/>
        <v>#REF!</v>
      </c>
    </row>
    <row r="39" spans="1:43" x14ac:dyDescent="0.2">
      <c r="A39" s="5" t="s">
        <v>86</v>
      </c>
      <c r="B39" s="6" t="e">
        <f>SUMIF('Folha de Pagamento'!#REF!,'Provisão Férias'!A39,'Folha de Pagamento'!AA:AA)</f>
        <v>#REF!</v>
      </c>
      <c r="C39" s="6" t="e">
        <f>SUMIF('Folha de Pagamento'!#REF!,'Provisão Férias'!A39,'Folha de Pagamento'!AB:AB)</f>
        <v>#REF!</v>
      </c>
      <c r="D39" s="6" t="e">
        <f>SUMIF('Folha de Pagamento'!#REF!,'Provisão Férias'!A39,'Folha de Pagamento'!AC:AC)</f>
        <v>#REF!</v>
      </c>
      <c r="E39" s="6" t="e">
        <f>SUMIF('Folha de Pagamento'!#REF!,'Provisão Férias'!A39,'Folha de Pagamento'!AD:AD)</f>
        <v>#REF!</v>
      </c>
      <c r="F39" s="6" t="e">
        <f>SUMIF('Folha de Pagamento'!#REF!,'Provisão Férias'!A39,'Folha de Pagamento'!AE:AE)</f>
        <v>#REF!</v>
      </c>
      <c r="G39" s="6" t="e">
        <f>SUMIF('Folha de Pagamento'!#REF!,'Provisão Férias'!A39,'Folha de Pagamento'!AF:AF)</f>
        <v>#REF!</v>
      </c>
      <c r="H39" s="14" t="e">
        <f t="shared" si="1"/>
        <v>#REF!</v>
      </c>
      <c r="I39" s="14">
        <v>0</v>
      </c>
      <c r="J39" s="15" t="e">
        <f t="shared" si="2"/>
        <v>#REF!</v>
      </c>
      <c r="K39" s="14" t="e">
        <f t="shared" si="3"/>
        <v>#REF!</v>
      </c>
      <c r="L39" s="14">
        <v>0</v>
      </c>
      <c r="M39" s="15" t="e">
        <f t="shared" si="4"/>
        <v>#REF!</v>
      </c>
      <c r="N39" s="14" t="e">
        <f t="shared" si="5"/>
        <v>#REF!</v>
      </c>
      <c r="O39" s="14">
        <v>0</v>
      </c>
      <c r="P39" s="15" t="e">
        <f t="shared" si="6"/>
        <v>#REF!</v>
      </c>
      <c r="Q39" s="14" t="e">
        <f t="shared" si="7"/>
        <v>#REF!</v>
      </c>
      <c r="R39" s="14">
        <v>0</v>
      </c>
      <c r="S39" s="15" t="e">
        <f t="shared" si="8"/>
        <v>#REF!</v>
      </c>
      <c r="T39" s="14" t="e">
        <f t="shared" si="9"/>
        <v>#REF!</v>
      </c>
      <c r="U39" s="14">
        <v>0</v>
      </c>
      <c r="V39" s="15" t="e">
        <f t="shared" si="10"/>
        <v>#REF!</v>
      </c>
      <c r="W39" s="14" t="e">
        <f t="shared" si="11"/>
        <v>#REF!</v>
      </c>
      <c r="X39" s="14">
        <v>0</v>
      </c>
      <c r="Y39" s="15" t="e">
        <f t="shared" si="12"/>
        <v>#REF!</v>
      </c>
      <c r="Z39" s="14" t="e">
        <f t="shared" si="13"/>
        <v>#REF!</v>
      </c>
      <c r="AA39" s="14">
        <v>0</v>
      </c>
      <c r="AB39" s="15" t="e">
        <f t="shared" si="14"/>
        <v>#REF!</v>
      </c>
      <c r="AC39" s="14" t="e">
        <f t="shared" si="15"/>
        <v>#REF!</v>
      </c>
      <c r="AD39" s="14">
        <v>0</v>
      </c>
      <c r="AE39" s="15" t="e">
        <f t="shared" si="16"/>
        <v>#REF!</v>
      </c>
      <c r="AF39" s="14" t="e">
        <f t="shared" si="17"/>
        <v>#REF!</v>
      </c>
      <c r="AG39" s="14">
        <v>0</v>
      </c>
      <c r="AH39" s="15" t="e">
        <f t="shared" si="18"/>
        <v>#REF!</v>
      </c>
      <c r="AI39" s="14" t="e">
        <f t="shared" si="19"/>
        <v>#REF!</v>
      </c>
      <c r="AJ39" s="14">
        <v>0</v>
      </c>
      <c r="AK39" s="15" t="e">
        <f t="shared" si="20"/>
        <v>#REF!</v>
      </c>
      <c r="AL39" s="14" t="e">
        <f t="shared" si="21"/>
        <v>#REF!</v>
      </c>
      <c r="AM39" s="14">
        <v>0</v>
      </c>
      <c r="AN39" s="15" t="e">
        <f t="shared" si="22"/>
        <v>#REF!</v>
      </c>
      <c r="AO39" s="14" t="e">
        <f t="shared" si="23"/>
        <v>#REF!</v>
      </c>
      <c r="AP39" s="16">
        <v>0</v>
      </c>
      <c r="AQ39" s="15" t="e">
        <f t="shared" si="24"/>
        <v>#REF!</v>
      </c>
    </row>
    <row r="40" spans="1:43" x14ac:dyDescent="0.2">
      <c r="A40" s="5" t="s">
        <v>86</v>
      </c>
      <c r="B40" s="6" t="e">
        <f>SUMIF('Folha de Pagamento'!#REF!,'Provisão Férias'!A40,'Folha de Pagamento'!AA:AA)</f>
        <v>#REF!</v>
      </c>
      <c r="C40" s="6" t="e">
        <f>SUMIF('Folha de Pagamento'!#REF!,'Provisão Férias'!A40,'Folha de Pagamento'!AB:AB)</f>
        <v>#REF!</v>
      </c>
      <c r="D40" s="6" t="e">
        <f>SUMIF('Folha de Pagamento'!#REF!,'Provisão Férias'!A40,'Folha de Pagamento'!AC:AC)</f>
        <v>#REF!</v>
      </c>
      <c r="E40" s="6" t="e">
        <f>SUMIF('Folha de Pagamento'!#REF!,'Provisão Férias'!A40,'Folha de Pagamento'!AD:AD)</f>
        <v>#REF!</v>
      </c>
      <c r="F40" s="6" t="e">
        <f>SUMIF('Folha de Pagamento'!#REF!,'Provisão Férias'!A40,'Folha de Pagamento'!AE:AE)</f>
        <v>#REF!</v>
      </c>
      <c r="G40" s="6" t="e">
        <f>SUMIF('Folha de Pagamento'!#REF!,'Provisão Férias'!A40,'Folha de Pagamento'!AF:AF)</f>
        <v>#REF!</v>
      </c>
      <c r="H40" s="14" t="e">
        <f t="shared" si="1"/>
        <v>#REF!</v>
      </c>
      <c r="I40" s="14">
        <v>0</v>
      </c>
      <c r="J40" s="15" t="e">
        <f t="shared" si="2"/>
        <v>#REF!</v>
      </c>
      <c r="K40" s="14" t="e">
        <f t="shared" si="3"/>
        <v>#REF!</v>
      </c>
      <c r="L40" s="14">
        <v>0</v>
      </c>
      <c r="M40" s="15" t="e">
        <f t="shared" si="4"/>
        <v>#REF!</v>
      </c>
      <c r="N40" s="14" t="e">
        <f t="shared" si="5"/>
        <v>#REF!</v>
      </c>
      <c r="O40" s="14">
        <v>0</v>
      </c>
      <c r="P40" s="15" t="e">
        <f t="shared" si="6"/>
        <v>#REF!</v>
      </c>
      <c r="Q40" s="14" t="e">
        <f t="shared" si="7"/>
        <v>#REF!</v>
      </c>
      <c r="R40" s="14">
        <v>0</v>
      </c>
      <c r="S40" s="15" t="e">
        <f t="shared" si="8"/>
        <v>#REF!</v>
      </c>
      <c r="T40" s="14" t="e">
        <f t="shared" si="9"/>
        <v>#REF!</v>
      </c>
      <c r="U40" s="14">
        <v>0</v>
      </c>
      <c r="V40" s="15" t="e">
        <f t="shared" si="10"/>
        <v>#REF!</v>
      </c>
      <c r="W40" s="14" t="e">
        <f t="shared" si="11"/>
        <v>#REF!</v>
      </c>
      <c r="X40" s="14">
        <v>0</v>
      </c>
      <c r="Y40" s="15" t="e">
        <f t="shared" si="12"/>
        <v>#REF!</v>
      </c>
      <c r="Z40" s="14" t="e">
        <f t="shared" si="13"/>
        <v>#REF!</v>
      </c>
      <c r="AA40" s="14">
        <v>0</v>
      </c>
      <c r="AB40" s="15" t="e">
        <f t="shared" si="14"/>
        <v>#REF!</v>
      </c>
      <c r="AC40" s="14" t="e">
        <f t="shared" si="15"/>
        <v>#REF!</v>
      </c>
      <c r="AD40" s="14">
        <v>0</v>
      </c>
      <c r="AE40" s="15" t="e">
        <f t="shared" si="16"/>
        <v>#REF!</v>
      </c>
      <c r="AF40" s="14" t="e">
        <f t="shared" si="17"/>
        <v>#REF!</v>
      </c>
      <c r="AG40" s="14">
        <v>0</v>
      </c>
      <c r="AH40" s="15" t="e">
        <f t="shared" si="18"/>
        <v>#REF!</v>
      </c>
      <c r="AI40" s="14" t="e">
        <f t="shared" si="19"/>
        <v>#REF!</v>
      </c>
      <c r="AJ40" s="14">
        <v>0</v>
      </c>
      <c r="AK40" s="15" t="e">
        <f t="shared" si="20"/>
        <v>#REF!</v>
      </c>
      <c r="AL40" s="14" t="e">
        <f t="shared" si="21"/>
        <v>#REF!</v>
      </c>
      <c r="AM40" s="14">
        <v>0</v>
      </c>
      <c r="AN40" s="15" t="e">
        <f t="shared" si="22"/>
        <v>#REF!</v>
      </c>
      <c r="AO40" s="14" t="e">
        <f t="shared" si="23"/>
        <v>#REF!</v>
      </c>
      <c r="AP40" s="16">
        <v>0</v>
      </c>
      <c r="AQ40" s="15" t="e">
        <f t="shared" si="24"/>
        <v>#REF!</v>
      </c>
    </row>
    <row r="41" spans="1:43" x14ac:dyDescent="0.2">
      <c r="A41" s="5" t="s">
        <v>86</v>
      </c>
      <c r="B41" s="6" t="e">
        <f>SUMIF('Folha de Pagamento'!#REF!,'Provisão Férias'!A41,'Folha de Pagamento'!AA:AA)</f>
        <v>#REF!</v>
      </c>
      <c r="C41" s="6" t="e">
        <f>SUMIF('Folha de Pagamento'!#REF!,'Provisão Férias'!A41,'Folha de Pagamento'!AB:AB)</f>
        <v>#REF!</v>
      </c>
      <c r="D41" s="6" t="e">
        <f>SUMIF('Folha de Pagamento'!#REF!,'Provisão Férias'!A41,'Folha de Pagamento'!AC:AC)</f>
        <v>#REF!</v>
      </c>
      <c r="E41" s="6" t="e">
        <f>SUMIF('Folha de Pagamento'!#REF!,'Provisão Férias'!A41,'Folha de Pagamento'!AD:AD)</f>
        <v>#REF!</v>
      </c>
      <c r="F41" s="6" t="e">
        <f>SUMIF('Folha de Pagamento'!#REF!,'Provisão Férias'!A41,'Folha de Pagamento'!AE:AE)</f>
        <v>#REF!</v>
      </c>
      <c r="G41" s="6" t="e">
        <f>SUMIF('Folha de Pagamento'!#REF!,'Provisão Férias'!A41,'Folha de Pagamento'!AF:AF)</f>
        <v>#REF!</v>
      </c>
      <c r="H41" s="14" t="e">
        <f t="shared" si="1"/>
        <v>#REF!</v>
      </c>
      <c r="I41" s="14">
        <v>0</v>
      </c>
      <c r="J41" s="15" t="e">
        <f t="shared" si="2"/>
        <v>#REF!</v>
      </c>
      <c r="K41" s="14" t="e">
        <f t="shared" si="3"/>
        <v>#REF!</v>
      </c>
      <c r="L41" s="14">
        <v>0</v>
      </c>
      <c r="M41" s="15" t="e">
        <f t="shared" si="4"/>
        <v>#REF!</v>
      </c>
      <c r="N41" s="14" t="e">
        <f t="shared" si="5"/>
        <v>#REF!</v>
      </c>
      <c r="O41" s="14">
        <v>0</v>
      </c>
      <c r="P41" s="15" t="e">
        <f t="shared" si="6"/>
        <v>#REF!</v>
      </c>
      <c r="Q41" s="14" t="e">
        <f t="shared" si="7"/>
        <v>#REF!</v>
      </c>
      <c r="R41" s="14">
        <v>0</v>
      </c>
      <c r="S41" s="15" t="e">
        <f t="shared" si="8"/>
        <v>#REF!</v>
      </c>
      <c r="T41" s="14" t="e">
        <f t="shared" si="9"/>
        <v>#REF!</v>
      </c>
      <c r="U41" s="14">
        <v>0</v>
      </c>
      <c r="V41" s="15" t="e">
        <f t="shared" si="10"/>
        <v>#REF!</v>
      </c>
      <c r="W41" s="14" t="e">
        <f t="shared" si="11"/>
        <v>#REF!</v>
      </c>
      <c r="X41" s="14">
        <v>0</v>
      </c>
      <c r="Y41" s="15" t="e">
        <f t="shared" si="12"/>
        <v>#REF!</v>
      </c>
      <c r="Z41" s="14" t="e">
        <f t="shared" si="13"/>
        <v>#REF!</v>
      </c>
      <c r="AA41" s="14">
        <v>0</v>
      </c>
      <c r="AB41" s="15" t="e">
        <f t="shared" si="14"/>
        <v>#REF!</v>
      </c>
      <c r="AC41" s="14" t="e">
        <f t="shared" si="15"/>
        <v>#REF!</v>
      </c>
      <c r="AD41" s="14">
        <v>0</v>
      </c>
      <c r="AE41" s="15" t="e">
        <f t="shared" si="16"/>
        <v>#REF!</v>
      </c>
      <c r="AF41" s="14" t="e">
        <f t="shared" si="17"/>
        <v>#REF!</v>
      </c>
      <c r="AG41" s="14">
        <v>0</v>
      </c>
      <c r="AH41" s="15" t="e">
        <f t="shared" si="18"/>
        <v>#REF!</v>
      </c>
      <c r="AI41" s="14" t="e">
        <f t="shared" si="19"/>
        <v>#REF!</v>
      </c>
      <c r="AJ41" s="14">
        <v>0</v>
      </c>
      <c r="AK41" s="15" t="e">
        <f t="shared" si="20"/>
        <v>#REF!</v>
      </c>
      <c r="AL41" s="14" t="e">
        <f t="shared" si="21"/>
        <v>#REF!</v>
      </c>
      <c r="AM41" s="14">
        <v>0</v>
      </c>
      <c r="AN41" s="15" t="e">
        <f t="shared" si="22"/>
        <v>#REF!</v>
      </c>
      <c r="AO41" s="14" t="e">
        <f t="shared" si="23"/>
        <v>#REF!</v>
      </c>
      <c r="AP41" s="16">
        <v>0</v>
      </c>
      <c r="AQ41" s="15" t="e">
        <f t="shared" si="24"/>
        <v>#REF!</v>
      </c>
    </row>
    <row r="42" spans="1:43" x14ac:dyDescent="0.2">
      <c r="A42" s="5" t="s">
        <v>86</v>
      </c>
      <c r="B42" s="6" t="e">
        <f>SUMIF('Folha de Pagamento'!#REF!,'Provisão Férias'!A42,'Folha de Pagamento'!AA:AA)</f>
        <v>#REF!</v>
      </c>
      <c r="C42" s="6" t="e">
        <f>SUMIF('Folha de Pagamento'!#REF!,'Provisão Férias'!A42,'Folha de Pagamento'!AB:AB)</f>
        <v>#REF!</v>
      </c>
      <c r="D42" s="6" t="e">
        <f>SUMIF('Folha de Pagamento'!#REF!,'Provisão Férias'!A42,'Folha de Pagamento'!AC:AC)</f>
        <v>#REF!</v>
      </c>
      <c r="E42" s="6" t="e">
        <f>SUMIF('Folha de Pagamento'!#REF!,'Provisão Férias'!A42,'Folha de Pagamento'!AD:AD)</f>
        <v>#REF!</v>
      </c>
      <c r="F42" s="6" t="e">
        <f>SUMIF('Folha de Pagamento'!#REF!,'Provisão Férias'!A42,'Folha de Pagamento'!AE:AE)</f>
        <v>#REF!</v>
      </c>
      <c r="G42" s="6" t="e">
        <f>SUMIF('Folha de Pagamento'!#REF!,'Provisão Férias'!A42,'Folha de Pagamento'!AF:AF)</f>
        <v>#REF!</v>
      </c>
      <c r="H42" s="14" t="e">
        <f t="shared" si="1"/>
        <v>#REF!</v>
      </c>
      <c r="I42" s="14">
        <v>0</v>
      </c>
      <c r="J42" s="15" t="e">
        <f t="shared" si="2"/>
        <v>#REF!</v>
      </c>
      <c r="K42" s="14" t="e">
        <f t="shared" si="3"/>
        <v>#REF!</v>
      </c>
      <c r="L42" s="14">
        <v>0</v>
      </c>
      <c r="M42" s="15" t="e">
        <f t="shared" si="4"/>
        <v>#REF!</v>
      </c>
      <c r="N42" s="14" t="e">
        <f t="shared" si="5"/>
        <v>#REF!</v>
      </c>
      <c r="O42" s="14">
        <v>0</v>
      </c>
      <c r="P42" s="15" t="e">
        <f t="shared" si="6"/>
        <v>#REF!</v>
      </c>
      <c r="Q42" s="14" t="e">
        <f t="shared" si="7"/>
        <v>#REF!</v>
      </c>
      <c r="R42" s="14">
        <v>0</v>
      </c>
      <c r="S42" s="15" t="e">
        <f t="shared" si="8"/>
        <v>#REF!</v>
      </c>
      <c r="T42" s="14" t="e">
        <f t="shared" si="9"/>
        <v>#REF!</v>
      </c>
      <c r="U42" s="14">
        <v>0</v>
      </c>
      <c r="V42" s="15" t="e">
        <f t="shared" si="10"/>
        <v>#REF!</v>
      </c>
      <c r="W42" s="14" t="e">
        <f t="shared" si="11"/>
        <v>#REF!</v>
      </c>
      <c r="X42" s="14">
        <v>0</v>
      </c>
      <c r="Y42" s="15" t="e">
        <f t="shared" si="12"/>
        <v>#REF!</v>
      </c>
      <c r="Z42" s="14" t="e">
        <f t="shared" si="13"/>
        <v>#REF!</v>
      </c>
      <c r="AA42" s="14">
        <v>0</v>
      </c>
      <c r="AB42" s="15" t="e">
        <f t="shared" si="14"/>
        <v>#REF!</v>
      </c>
      <c r="AC42" s="14" t="e">
        <f t="shared" si="15"/>
        <v>#REF!</v>
      </c>
      <c r="AD42" s="14">
        <v>0</v>
      </c>
      <c r="AE42" s="15" t="e">
        <f t="shared" si="16"/>
        <v>#REF!</v>
      </c>
      <c r="AF42" s="14" t="e">
        <f t="shared" si="17"/>
        <v>#REF!</v>
      </c>
      <c r="AG42" s="14">
        <v>0</v>
      </c>
      <c r="AH42" s="15" t="e">
        <f t="shared" si="18"/>
        <v>#REF!</v>
      </c>
      <c r="AI42" s="14" t="e">
        <f t="shared" si="19"/>
        <v>#REF!</v>
      </c>
      <c r="AJ42" s="14">
        <v>0</v>
      </c>
      <c r="AK42" s="15" t="e">
        <f t="shared" si="20"/>
        <v>#REF!</v>
      </c>
      <c r="AL42" s="14" t="e">
        <f t="shared" si="21"/>
        <v>#REF!</v>
      </c>
      <c r="AM42" s="14">
        <v>0</v>
      </c>
      <c r="AN42" s="15" t="e">
        <f t="shared" si="22"/>
        <v>#REF!</v>
      </c>
      <c r="AO42" s="14" t="e">
        <f t="shared" si="23"/>
        <v>#REF!</v>
      </c>
      <c r="AP42" s="16">
        <v>0</v>
      </c>
      <c r="AQ42" s="15" t="e">
        <f t="shared" si="24"/>
        <v>#REF!</v>
      </c>
    </row>
    <row r="43" spans="1:43" x14ac:dyDescent="0.2">
      <c r="A43" s="5" t="s">
        <v>86</v>
      </c>
      <c r="B43" s="6" t="e">
        <f>SUMIF('Folha de Pagamento'!#REF!,'Provisão Férias'!A43,'Folha de Pagamento'!AA:AA)</f>
        <v>#REF!</v>
      </c>
      <c r="C43" s="6" t="e">
        <f>SUMIF('Folha de Pagamento'!#REF!,'Provisão Férias'!A43,'Folha de Pagamento'!AB:AB)</f>
        <v>#REF!</v>
      </c>
      <c r="D43" s="6" t="e">
        <f>SUMIF('Folha de Pagamento'!#REF!,'Provisão Férias'!A43,'Folha de Pagamento'!AC:AC)</f>
        <v>#REF!</v>
      </c>
      <c r="E43" s="6" t="e">
        <f>SUMIF('Folha de Pagamento'!#REF!,'Provisão Férias'!A43,'Folha de Pagamento'!AD:AD)</f>
        <v>#REF!</v>
      </c>
      <c r="F43" s="6" t="e">
        <f>SUMIF('Folha de Pagamento'!#REF!,'Provisão Férias'!A43,'Folha de Pagamento'!AE:AE)</f>
        <v>#REF!</v>
      </c>
      <c r="G43" s="6" t="e">
        <f>SUMIF('Folha de Pagamento'!#REF!,'Provisão Férias'!A43,'Folha de Pagamento'!AF:AF)</f>
        <v>#REF!</v>
      </c>
      <c r="H43" s="14" t="e">
        <f t="shared" si="1"/>
        <v>#REF!</v>
      </c>
      <c r="I43" s="14">
        <v>0</v>
      </c>
      <c r="J43" s="15" t="e">
        <f t="shared" si="2"/>
        <v>#REF!</v>
      </c>
      <c r="K43" s="14" t="e">
        <f t="shared" si="3"/>
        <v>#REF!</v>
      </c>
      <c r="L43" s="14">
        <v>0</v>
      </c>
      <c r="M43" s="15" t="e">
        <f t="shared" si="4"/>
        <v>#REF!</v>
      </c>
      <c r="N43" s="14" t="e">
        <f t="shared" si="5"/>
        <v>#REF!</v>
      </c>
      <c r="O43" s="14">
        <v>0</v>
      </c>
      <c r="P43" s="15" t="e">
        <f t="shared" si="6"/>
        <v>#REF!</v>
      </c>
      <c r="Q43" s="14" t="e">
        <f t="shared" si="7"/>
        <v>#REF!</v>
      </c>
      <c r="R43" s="14">
        <v>0</v>
      </c>
      <c r="S43" s="15" t="e">
        <f t="shared" si="8"/>
        <v>#REF!</v>
      </c>
      <c r="T43" s="14" t="e">
        <f t="shared" si="9"/>
        <v>#REF!</v>
      </c>
      <c r="U43" s="14">
        <v>0</v>
      </c>
      <c r="V43" s="15" t="e">
        <f t="shared" si="10"/>
        <v>#REF!</v>
      </c>
      <c r="W43" s="14" t="e">
        <f t="shared" si="11"/>
        <v>#REF!</v>
      </c>
      <c r="X43" s="14">
        <v>0</v>
      </c>
      <c r="Y43" s="15" t="e">
        <f t="shared" si="12"/>
        <v>#REF!</v>
      </c>
      <c r="Z43" s="14" t="e">
        <f t="shared" si="13"/>
        <v>#REF!</v>
      </c>
      <c r="AA43" s="14">
        <v>0</v>
      </c>
      <c r="AB43" s="15" t="e">
        <f t="shared" si="14"/>
        <v>#REF!</v>
      </c>
      <c r="AC43" s="14" t="e">
        <f t="shared" si="15"/>
        <v>#REF!</v>
      </c>
      <c r="AD43" s="14">
        <v>0</v>
      </c>
      <c r="AE43" s="15" t="e">
        <f t="shared" si="16"/>
        <v>#REF!</v>
      </c>
      <c r="AF43" s="14" t="e">
        <f t="shared" si="17"/>
        <v>#REF!</v>
      </c>
      <c r="AG43" s="14">
        <v>0</v>
      </c>
      <c r="AH43" s="15" t="e">
        <f t="shared" si="18"/>
        <v>#REF!</v>
      </c>
      <c r="AI43" s="14" t="e">
        <f t="shared" si="19"/>
        <v>#REF!</v>
      </c>
      <c r="AJ43" s="14">
        <v>0</v>
      </c>
      <c r="AK43" s="15" t="e">
        <f t="shared" si="20"/>
        <v>#REF!</v>
      </c>
      <c r="AL43" s="14" t="e">
        <f t="shared" si="21"/>
        <v>#REF!</v>
      </c>
      <c r="AM43" s="14">
        <v>0</v>
      </c>
      <c r="AN43" s="15" t="e">
        <f t="shared" si="22"/>
        <v>#REF!</v>
      </c>
      <c r="AO43" s="14" t="e">
        <f t="shared" si="23"/>
        <v>#REF!</v>
      </c>
      <c r="AP43" s="16">
        <v>0</v>
      </c>
      <c r="AQ43" s="15" t="e">
        <f t="shared" si="24"/>
        <v>#REF!</v>
      </c>
    </row>
    <row r="44" spans="1:43" x14ac:dyDescent="0.2">
      <c r="A44" s="5" t="s">
        <v>86</v>
      </c>
      <c r="B44" s="6" t="e">
        <f>SUMIF('Folha de Pagamento'!#REF!,'Provisão Férias'!A44,'Folha de Pagamento'!AA:AA)</f>
        <v>#REF!</v>
      </c>
      <c r="C44" s="6" t="e">
        <f>SUMIF('Folha de Pagamento'!#REF!,'Provisão Férias'!A44,'Folha de Pagamento'!AB:AB)</f>
        <v>#REF!</v>
      </c>
      <c r="D44" s="6" t="e">
        <f>SUMIF('Folha de Pagamento'!#REF!,'Provisão Férias'!A44,'Folha de Pagamento'!AC:AC)</f>
        <v>#REF!</v>
      </c>
      <c r="E44" s="6" t="e">
        <f>SUMIF('Folha de Pagamento'!#REF!,'Provisão Férias'!A44,'Folha de Pagamento'!AD:AD)</f>
        <v>#REF!</v>
      </c>
      <c r="F44" s="6" t="e">
        <f>SUMIF('Folha de Pagamento'!#REF!,'Provisão Férias'!A44,'Folha de Pagamento'!AE:AE)</f>
        <v>#REF!</v>
      </c>
      <c r="G44" s="6" t="e">
        <f>SUMIF('Folha de Pagamento'!#REF!,'Provisão Férias'!A44,'Folha de Pagamento'!AF:AF)</f>
        <v>#REF!</v>
      </c>
      <c r="H44" s="14" t="e">
        <f t="shared" si="1"/>
        <v>#REF!</v>
      </c>
      <c r="I44" s="14">
        <v>0</v>
      </c>
      <c r="J44" s="15" t="e">
        <f t="shared" si="2"/>
        <v>#REF!</v>
      </c>
      <c r="K44" s="14" t="e">
        <f t="shared" si="3"/>
        <v>#REF!</v>
      </c>
      <c r="L44" s="14">
        <v>0</v>
      </c>
      <c r="M44" s="15" t="e">
        <f t="shared" si="4"/>
        <v>#REF!</v>
      </c>
      <c r="N44" s="14" t="e">
        <f t="shared" si="5"/>
        <v>#REF!</v>
      </c>
      <c r="O44" s="14">
        <v>0</v>
      </c>
      <c r="P44" s="15" t="e">
        <f t="shared" si="6"/>
        <v>#REF!</v>
      </c>
      <c r="Q44" s="14" t="e">
        <f t="shared" si="7"/>
        <v>#REF!</v>
      </c>
      <c r="R44" s="14">
        <v>0</v>
      </c>
      <c r="S44" s="15" t="e">
        <f t="shared" si="8"/>
        <v>#REF!</v>
      </c>
      <c r="T44" s="14" t="e">
        <f t="shared" si="9"/>
        <v>#REF!</v>
      </c>
      <c r="U44" s="14">
        <v>0</v>
      </c>
      <c r="V44" s="15" t="e">
        <f t="shared" si="10"/>
        <v>#REF!</v>
      </c>
      <c r="W44" s="14" t="e">
        <f t="shared" si="11"/>
        <v>#REF!</v>
      </c>
      <c r="X44" s="14">
        <v>0</v>
      </c>
      <c r="Y44" s="15" t="e">
        <f t="shared" si="12"/>
        <v>#REF!</v>
      </c>
      <c r="Z44" s="14" t="e">
        <f t="shared" si="13"/>
        <v>#REF!</v>
      </c>
      <c r="AA44" s="14">
        <v>0</v>
      </c>
      <c r="AB44" s="15" t="e">
        <f t="shared" si="14"/>
        <v>#REF!</v>
      </c>
      <c r="AC44" s="14" t="e">
        <f t="shared" si="15"/>
        <v>#REF!</v>
      </c>
      <c r="AD44" s="14">
        <v>0</v>
      </c>
      <c r="AE44" s="15" t="e">
        <f t="shared" si="16"/>
        <v>#REF!</v>
      </c>
      <c r="AF44" s="14" t="e">
        <f t="shared" si="17"/>
        <v>#REF!</v>
      </c>
      <c r="AG44" s="14">
        <v>0</v>
      </c>
      <c r="AH44" s="15" t="e">
        <f t="shared" si="18"/>
        <v>#REF!</v>
      </c>
      <c r="AI44" s="14" t="e">
        <f t="shared" si="19"/>
        <v>#REF!</v>
      </c>
      <c r="AJ44" s="14">
        <v>0</v>
      </c>
      <c r="AK44" s="15" t="e">
        <f t="shared" si="20"/>
        <v>#REF!</v>
      </c>
      <c r="AL44" s="14" t="e">
        <f t="shared" si="21"/>
        <v>#REF!</v>
      </c>
      <c r="AM44" s="14">
        <v>0</v>
      </c>
      <c r="AN44" s="15" t="e">
        <f t="shared" si="22"/>
        <v>#REF!</v>
      </c>
      <c r="AO44" s="14" t="e">
        <f t="shared" si="23"/>
        <v>#REF!</v>
      </c>
      <c r="AP44" s="16">
        <v>0</v>
      </c>
      <c r="AQ44" s="15" t="e">
        <f t="shared" si="24"/>
        <v>#REF!</v>
      </c>
    </row>
    <row r="45" spans="1:43" x14ac:dyDescent="0.2">
      <c r="A45" s="5" t="s">
        <v>86</v>
      </c>
      <c r="B45" s="6" t="e">
        <f>SUMIF('Folha de Pagamento'!#REF!,'Provisão Férias'!A45,'Folha de Pagamento'!AA:AA)</f>
        <v>#REF!</v>
      </c>
      <c r="C45" s="6" t="e">
        <f>SUMIF('Folha de Pagamento'!#REF!,'Provisão Férias'!A45,'Folha de Pagamento'!AB:AB)</f>
        <v>#REF!</v>
      </c>
      <c r="D45" s="6" t="e">
        <f>SUMIF('Folha de Pagamento'!#REF!,'Provisão Férias'!A45,'Folha de Pagamento'!AC:AC)</f>
        <v>#REF!</v>
      </c>
      <c r="E45" s="6" t="e">
        <f>SUMIF('Folha de Pagamento'!#REF!,'Provisão Férias'!A45,'Folha de Pagamento'!AD:AD)</f>
        <v>#REF!</v>
      </c>
      <c r="F45" s="6" t="e">
        <f>SUMIF('Folha de Pagamento'!#REF!,'Provisão Férias'!A45,'Folha de Pagamento'!AE:AE)</f>
        <v>#REF!</v>
      </c>
      <c r="G45" s="6" t="e">
        <f>SUMIF('Folha de Pagamento'!#REF!,'Provisão Férias'!A45,'Folha de Pagamento'!AF:AF)</f>
        <v>#REF!</v>
      </c>
      <c r="H45" s="14" t="e">
        <f t="shared" si="1"/>
        <v>#REF!</v>
      </c>
      <c r="I45" s="14">
        <v>0</v>
      </c>
      <c r="J45" s="15" t="e">
        <f t="shared" si="2"/>
        <v>#REF!</v>
      </c>
      <c r="K45" s="14" t="e">
        <f t="shared" si="3"/>
        <v>#REF!</v>
      </c>
      <c r="L45" s="14">
        <v>0</v>
      </c>
      <c r="M45" s="15" t="e">
        <f t="shared" si="4"/>
        <v>#REF!</v>
      </c>
      <c r="N45" s="14" t="e">
        <f t="shared" si="5"/>
        <v>#REF!</v>
      </c>
      <c r="O45" s="14">
        <v>0</v>
      </c>
      <c r="P45" s="15" t="e">
        <f t="shared" si="6"/>
        <v>#REF!</v>
      </c>
      <c r="Q45" s="14" t="e">
        <f t="shared" si="7"/>
        <v>#REF!</v>
      </c>
      <c r="R45" s="14">
        <v>0</v>
      </c>
      <c r="S45" s="15" t="e">
        <f t="shared" si="8"/>
        <v>#REF!</v>
      </c>
      <c r="T45" s="14" t="e">
        <f t="shared" si="9"/>
        <v>#REF!</v>
      </c>
      <c r="U45" s="14">
        <v>0</v>
      </c>
      <c r="V45" s="15" t="e">
        <f t="shared" si="10"/>
        <v>#REF!</v>
      </c>
      <c r="W45" s="14" t="e">
        <f t="shared" si="11"/>
        <v>#REF!</v>
      </c>
      <c r="X45" s="14">
        <v>0</v>
      </c>
      <c r="Y45" s="15" t="e">
        <f t="shared" si="12"/>
        <v>#REF!</v>
      </c>
      <c r="Z45" s="14" t="e">
        <f t="shared" si="13"/>
        <v>#REF!</v>
      </c>
      <c r="AA45" s="14">
        <v>0</v>
      </c>
      <c r="AB45" s="15" t="e">
        <f t="shared" si="14"/>
        <v>#REF!</v>
      </c>
      <c r="AC45" s="14" t="e">
        <f t="shared" si="15"/>
        <v>#REF!</v>
      </c>
      <c r="AD45" s="14">
        <v>0</v>
      </c>
      <c r="AE45" s="15" t="e">
        <f t="shared" si="16"/>
        <v>#REF!</v>
      </c>
      <c r="AF45" s="14" t="e">
        <f t="shared" si="17"/>
        <v>#REF!</v>
      </c>
      <c r="AG45" s="14">
        <v>0</v>
      </c>
      <c r="AH45" s="15" t="e">
        <f t="shared" si="18"/>
        <v>#REF!</v>
      </c>
      <c r="AI45" s="14" t="e">
        <f t="shared" si="19"/>
        <v>#REF!</v>
      </c>
      <c r="AJ45" s="14">
        <v>0</v>
      </c>
      <c r="AK45" s="15" t="e">
        <f t="shared" si="20"/>
        <v>#REF!</v>
      </c>
      <c r="AL45" s="14" t="e">
        <f t="shared" si="21"/>
        <v>#REF!</v>
      </c>
      <c r="AM45" s="14">
        <v>0</v>
      </c>
      <c r="AN45" s="15" t="e">
        <f t="shared" si="22"/>
        <v>#REF!</v>
      </c>
      <c r="AO45" s="14" t="e">
        <f t="shared" si="23"/>
        <v>#REF!</v>
      </c>
      <c r="AP45" s="16">
        <v>0</v>
      </c>
      <c r="AQ45" s="15" t="e">
        <f t="shared" si="24"/>
        <v>#REF!</v>
      </c>
    </row>
    <row r="46" spans="1:43" x14ac:dyDescent="0.2">
      <c r="A46" s="5" t="s">
        <v>86</v>
      </c>
      <c r="B46" s="6" t="e">
        <f>SUMIF('Folha de Pagamento'!#REF!,'Provisão Férias'!A46,'Folha de Pagamento'!AA:AA)</f>
        <v>#REF!</v>
      </c>
      <c r="C46" s="6" t="e">
        <f>SUMIF('Folha de Pagamento'!#REF!,'Provisão Férias'!A46,'Folha de Pagamento'!AB:AB)</f>
        <v>#REF!</v>
      </c>
      <c r="D46" s="6" t="e">
        <f>SUMIF('Folha de Pagamento'!#REF!,'Provisão Férias'!A46,'Folha de Pagamento'!AC:AC)</f>
        <v>#REF!</v>
      </c>
      <c r="E46" s="6" t="e">
        <f>SUMIF('Folha de Pagamento'!#REF!,'Provisão Férias'!A46,'Folha de Pagamento'!AD:AD)</f>
        <v>#REF!</v>
      </c>
      <c r="F46" s="6" t="e">
        <f>SUMIF('Folha de Pagamento'!#REF!,'Provisão Férias'!A46,'Folha de Pagamento'!AE:AE)</f>
        <v>#REF!</v>
      </c>
      <c r="G46" s="6" t="e">
        <f>SUMIF('Folha de Pagamento'!#REF!,'Provisão Férias'!A46,'Folha de Pagamento'!AF:AF)</f>
        <v>#REF!</v>
      </c>
      <c r="H46" s="14" t="e">
        <f t="shared" si="1"/>
        <v>#REF!</v>
      </c>
      <c r="I46" s="14">
        <v>0</v>
      </c>
      <c r="J46" s="15" t="e">
        <f t="shared" si="2"/>
        <v>#REF!</v>
      </c>
      <c r="K46" s="14" t="e">
        <f t="shared" si="3"/>
        <v>#REF!</v>
      </c>
      <c r="L46" s="14">
        <v>0</v>
      </c>
      <c r="M46" s="15" t="e">
        <f t="shared" si="4"/>
        <v>#REF!</v>
      </c>
      <c r="N46" s="14" t="e">
        <f t="shared" si="5"/>
        <v>#REF!</v>
      </c>
      <c r="O46" s="14">
        <v>0</v>
      </c>
      <c r="P46" s="15" t="e">
        <f t="shared" si="6"/>
        <v>#REF!</v>
      </c>
      <c r="Q46" s="14" t="e">
        <f t="shared" si="7"/>
        <v>#REF!</v>
      </c>
      <c r="R46" s="14">
        <v>0</v>
      </c>
      <c r="S46" s="15" t="e">
        <f t="shared" si="8"/>
        <v>#REF!</v>
      </c>
      <c r="T46" s="14" t="e">
        <f t="shared" si="9"/>
        <v>#REF!</v>
      </c>
      <c r="U46" s="14">
        <v>0</v>
      </c>
      <c r="V46" s="15" t="e">
        <f t="shared" si="10"/>
        <v>#REF!</v>
      </c>
      <c r="W46" s="14" t="e">
        <f t="shared" si="11"/>
        <v>#REF!</v>
      </c>
      <c r="X46" s="14">
        <v>0</v>
      </c>
      <c r="Y46" s="15" t="e">
        <f t="shared" si="12"/>
        <v>#REF!</v>
      </c>
      <c r="Z46" s="14" t="e">
        <f t="shared" si="13"/>
        <v>#REF!</v>
      </c>
      <c r="AA46" s="14">
        <v>0</v>
      </c>
      <c r="AB46" s="15" t="e">
        <f t="shared" si="14"/>
        <v>#REF!</v>
      </c>
      <c r="AC46" s="14" t="e">
        <f t="shared" si="15"/>
        <v>#REF!</v>
      </c>
      <c r="AD46" s="14">
        <v>0</v>
      </c>
      <c r="AE46" s="15" t="e">
        <f t="shared" si="16"/>
        <v>#REF!</v>
      </c>
      <c r="AF46" s="14" t="e">
        <f t="shared" si="17"/>
        <v>#REF!</v>
      </c>
      <c r="AG46" s="14">
        <v>0</v>
      </c>
      <c r="AH46" s="15" t="e">
        <f t="shared" si="18"/>
        <v>#REF!</v>
      </c>
      <c r="AI46" s="14" t="e">
        <f t="shared" si="19"/>
        <v>#REF!</v>
      </c>
      <c r="AJ46" s="14">
        <v>0</v>
      </c>
      <c r="AK46" s="15" t="e">
        <f t="shared" si="20"/>
        <v>#REF!</v>
      </c>
      <c r="AL46" s="14" t="e">
        <f t="shared" si="21"/>
        <v>#REF!</v>
      </c>
      <c r="AM46" s="14">
        <v>0</v>
      </c>
      <c r="AN46" s="15" t="e">
        <f t="shared" si="22"/>
        <v>#REF!</v>
      </c>
      <c r="AO46" s="14" t="e">
        <f t="shared" si="23"/>
        <v>#REF!</v>
      </c>
      <c r="AP46" s="16">
        <v>0</v>
      </c>
      <c r="AQ46" s="15" t="e">
        <f t="shared" si="24"/>
        <v>#REF!</v>
      </c>
    </row>
    <row r="47" spans="1:43" x14ac:dyDescent="0.2">
      <c r="A47" s="5" t="s">
        <v>97</v>
      </c>
      <c r="B47" s="6" t="e">
        <f>SUMIF('Folha de Pagamento'!#REF!,'Provisão Férias'!A47,'Folha de Pagamento'!AA:AA)</f>
        <v>#REF!</v>
      </c>
      <c r="C47" s="6" t="e">
        <f>SUMIF('Folha de Pagamento'!#REF!,'Provisão Férias'!A47,'Folha de Pagamento'!AB:AB)</f>
        <v>#REF!</v>
      </c>
      <c r="D47" s="6" t="e">
        <f>SUMIF('Folha de Pagamento'!#REF!,'Provisão Férias'!A47,'Folha de Pagamento'!AC:AC)</f>
        <v>#REF!</v>
      </c>
      <c r="E47" s="6" t="e">
        <f>SUMIF('Folha de Pagamento'!#REF!,'Provisão Férias'!A47,'Folha de Pagamento'!AD:AD)</f>
        <v>#REF!</v>
      </c>
      <c r="F47" s="6" t="e">
        <f>SUMIF('Folha de Pagamento'!#REF!,'Provisão Férias'!A47,'Folha de Pagamento'!AE:AE)</f>
        <v>#REF!</v>
      </c>
      <c r="G47" s="6" t="e">
        <f>SUMIF('Folha de Pagamento'!#REF!,'Provisão Férias'!A47,'Folha de Pagamento'!AF:AF)</f>
        <v>#REF!</v>
      </c>
      <c r="H47" s="14" t="e">
        <f t="shared" si="1"/>
        <v>#REF!</v>
      </c>
      <c r="I47" s="14">
        <v>0</v>
      </c>
      <c r="J47" s="15" t="e">
        <f t="shared" si="2"/>
        <v>#REF!</v>
      </c>
      <c r="K47" s="14" t="e">
        <f t="shared" si="3"/>
        <v>#REF!</v>
      </c>
      <c r="L47" s="14">
        <v>0</v>
      </c>
      <c r="M47" s="15" t="e">
        <f t="shared" si="4"/>
        <v>#REF!</v>
      </c>
      <c r="N47" s="14" t="e">
        <f t="shared" si="5"/>
        <v>#REF!</v>
      </c>
      <c r="O47" s="14">
        <v>0</v>
      </c>
      <c r="P47" s="15" t="e">
        <f t="shared" si="6"/>
        <v>#REF!</v>
      </c>
      <c r="Q47" s="14" t="e">
        <f t="shared" si="7"/>
        <v>#REF!</v>
      </c>
      <c r="R47" s="14">
        <v>0</v>
      </c>
      <c r="S47" s="15" t="e">
        <f t="shared" si="8"/>
        <v>#REF!</v>
      </c>
      <c r="T47" s="14" t="e">
        <f t="shared" si="9"/>
        <v>#REF!</v>
      </c>
      <c r="U47" s="14">
        <v>0</v>
      </c>
      <c r="V47" s="15" t="e">
        <f t="shared" si="10"/>
        <v>#REF!</v>
      </c>
      <c r="W47" s="14" t="e">
        <f t="shared" si="11"/>
        <v>#REF!</v>
      </c>
      <c r="X47" s="14">
        <v>0</v>
      </c>
      <c r="Y47" s="15" t="e">
        <f t="shared" si="12"/>
        <v>#REF!</v>
      </c>
      <c r="Z47" s="14" t="e">
        <f t="shared" si="13"/>
        <v>#REF!</v>
      </c>
      <c r="AA47" s="14">
        <v>0</v>
      </c>
      <c r="AB47" s="15" t="e">
        <f t="shared" si="14"/>
        <v>#REF!</v>
      </c>
      <c r="AC47" s="14" t="e">
        <f t="shared" si="15"/>
        <v>#REF!</v>
      </c>
      <c r="AD47" s="14">
        <v>0</v>
      </c>
      <c r="AE47" s="15" t="e">
        <f t="shared" si="16"/>
        <v>#REF!</v>
      </c>
      <c r="AF47" s="14" t="e">
        <f t="shared" si="17"/>
        <v>#REF!</v>
      </c>
      <c r="AG47" s="14">
        <v>0</v>
      </c>
      <c r="AH47" s="15" t="e">
        <f t="shared" si="18"/>
        <v>#REF!</v>
      </c>
      <c r="AI47" s="14" t="e">
        <f t="shared" si="19"/>
        <v>#REF!</v>
      </c>
      <c r="AJ47" s="14">
        <v>0</v>
      </c>
      <c r="AK47" s="15" t="e">
        <f t="shared" si="20"/>
        <v>#REF!</v>
      </c>
      <c r="AL47" s="14" t="e">
        <f t="shared" si="21"/>
        <v>#REF!</v>
      </c>
      <c r="AM47" s="14">
        <v>0</v>
      </c>
      <c r="AN47" s="15" t="e">
        <f t="shared" si="22"/>
        <v>#REF!</v>
      </c>
      <c r="AO47" s="14" t="e">
        <f t="shared" si="23"/>
        <v>#REF!</v>
      </c>
      <c r="AP47" s="16">
        <v>0</v>
      </c>
      <c r="AQ47" s="15" t="e">
        <f t="shared" si="24"/>
        <v>#REF!</v>
      </c>
    </row>
    <row r="48" spans="1:43" x14ac:dyDescent="0.2">
      <c r="A48" s="5" t="s">
        <v>81</v>
      </c>
      <c r="B48" s="6" t="e">
        <f>SUMIF('Folha de Pagamento'!#REF!,'Provisão Férias'!A48,'Folha de Pagamento'!AA:AA)</f>
        <v>#REF!</v>
      </c>
      <c r="C48" s="6" t="e">
        <f>SUMIF('Folha de Pagamento'!#REF!,'Provisão Férias'!A48,'Folha de Pagamento'!AB:AB)</f>
        <v>#REF!</v>
      </c>
      <c r="D48" s="6" t="e">
        <f>SUMIF('Folha de Pagamento'!#REF!,'Provisão Férias'!A48,'Folha de Pagamento'!AC:AC)</f>
        <v>#REF!</v>
      </c>
      <c r="E48" s="6" t="e">
        <f>SUMIF('Folha de Pagamento'!#REF!,'Provisão Férias'!A48,'Folha de Pagamento'!AD:AD)</f>
        <v>#REF!</v>
      </c>
      <c r="F48" s="6" t="e">
        <f>SUMIF('Folha de Pagamento'!#REF!,'Provisão Férias'!A48,'Folha de Pagamento'!AE:AE)</f>
        <v>#REF!</v>
      </c>
      <c r="G48" s="6" t="e">
        <f>SUMIF('Folha de Pagamento'!#REF!,'Provisão Férias'!A48,'Folha de Pagamento'!AF:AF)</f>
        <v>#REF!</v>
      </c>
      <c r="H48" s="14" t="e">
        <f t="shared" si="1"/>
        <v>#REF!</v>
      </c>
      <c r="I48" s="14">
        <v>0</v>
      </c>
      <c r="J48" s="15" t="e">
        <f t="shared" si="2"/>
        <v>#REF!</v>
      </c>
      <c r="K48" s="14" t="e">
        <f t="shared" si="3"/>
        <v>#REF!</v>
      </c>
      <c r="L48" s="14">
        <v>0</v>
      </c>
      <c r="M48" s="15" t="e">
        <f t="shared" si="4"/>
        <v>#REF!</v>
      </c>
      <c r="N48" s="14" t="e">
        <f t="shared" si="5"/>
        <v>#REF!</v>
      </c>
      <c r="O48" s="14">
        <v>0</v>
      </c>
      <c r="P48" s="15" t="e">
        <f t="shared" si="6"/>
        <v>#REF!</v>
      </c>
      <c r="Q48" s="14" t="e">
        <f t="shared" si="7"/>
        <v>#REF!</v>
      </c>
      <c r="R48" s="14">
        <v>0</v>
      </c>
      <c r="S48" s="15" t="e">
        <f t="shared" si="8"/>
        <v>#REF!</v>
      </c>
      <c r="T48" s="14" t="e">
        <f t="shared" si="9"/>
        <v>#REF!</v>
      </c>
      <c r="U48" s="14">
        <v>0</v>
      </c>
      <c r="V48" s="15" t="e">
        <f t="shared" si="10"/>
        <v>#REF!</v>
      </c>
      <c r="W48" s="14" t="e">
        <f t="shared" si="11"/>
        <v>#REF!</v>
      </c>
      <c r="X48" s="14">
        <v>0</v>
      </c>
      <c r="Y48" s="15" t="e">
        <f t="shared" si="12"/>
        <v>#REF!</v>
      </c>
      <c r="Z48" s="14" t="e">
        <f t="shared" si="13"/>
        <v>#REF!</v>
      </c>
      <c r="AA48" s="14">
        <v>0</v>
      </c>
      <c r="AB48" s="15" t="e">
        <f t="shared" si="14"/>
        <v>#REF!</v>
      </c>
      <c r="AC48" s="14" t="e">
        <f t="shared" si="15"/>
        <v>#REF!</v>
      </c>
      <c r="AD48" s="14">
        <v>0</v>
      </c>
      <c r="AE48" s="15" t="e">
        <f t="shared" si="16"/>
        <v>#REF!</v>
      </c>
      <c r="AF48" s="14" t="e">
        <f t="shared" si="17"/>
        <v>#REF!</v>
      </c>
      <c r="AG48" s="14">
        <v>0</v>
      </c>
      <c r="AH48" s="15" t="e">
        <f t="shared" si="18"/>
        <v>#REF!</v>
      </c>
      <c r="AI48" s="14" t="e">
        <f t="shared" si="19"/>
        <v>#REF!</v>
      </c>
      <c r="AJ48" s="14">
        <v>0</v>
      </c>
      <c r="AK48" s="15" t="e">
        <f t="shared" si="20"/>
        <v>#REF!</v>
      </c>
      <c r="AL48" s="14" t="e">
        <f t="shared" si="21"/>
        <v>#REF!</v>
      </c>
      <c r="AM48" s="14">
        <v>0</v>
      </c>
      <c r="AN48" s="15" t="e">
        <f t="shared" si="22"/>
        <v>#REF!</v>
      </c>
      <c r="AO48" s="14" t="e">
        <f t="shared" si="23"/>
        <v>#REF!</v>
      </c>
      <c r="AP48" s="16">
        <v>0</v>
      </c>
      <c r="AQ48" s="15" t="e">
        <f t="shared" si="24"/>
        <v>#REF!</v>
      </c>
    </row>
  </sheetData>
  <mergeCells count="55">
    <mergeCell ref="G3:G6"/>
    <mergeCell ref="AM5:AM6"/>
    <mergeCell ref="AN5:AN6"/>
    <mergeCell ref="AO5:AO6"/>
    <mergeCell ref="AP5:AP6"/>
    <mergeCell ref="AE5:AE6"/>
    <mergeCell ref="AF5:AF6"/>
    <mergeCell ref="U5:U6"/>
    <mergeCell ref="V5:V6"/>
    <mergeCell ref="W5:W6"/>
    <mergeCell ref="X5:X6"/>
    <mergeCell ref="Y5:Y6"/>
    <mergeCell ref="Z5:Z6"/>
    <mergeCell ref="AO3:AQ3"/>
    <mergeCell ref="H5:H6"/>
    <mergeCell ref="I5:I6"/>
    <mergeCell ref="AQ5:AQ6"/>
    <mergeCell ref="B3:B6"/>
    <mergeCell ref="C3:C6"/>
    <mergeCell ref="D3:D6"/>
    <mergeCell ref="E3:E6"/>
    <mergeCell ref="F3:F6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Z3:AB3"/>
    <mergeCell ref="AC3:AE3"/>
    <mergeCell ref="J5:J6"/>
    <mergeCell ref="K5:K6"/>
    <mergeCell ref="L5:L6"/>
    <mergeCell ref="M5:M6"/>
    <mergeCell ref="N5:N6"/>
    <mergeCell ref="AF3:AH3"/>
    <mergeCell ref="AI3:AK3"/>
    <mergeCell ref="AL3:AN3"/>
    <mergeCell ref="A3:A6"/>
    <mergeCell ref="H3:J3"/>
    <mergeCell ref="K3:M3"/>
    <mergeCell ref="N3:P3"/>
    <mergeCell ref="Q3:S3"/>
    <mergeCell ref="T3:V3"/>
    <mergeCell ref="Q5:Q6"/>
    <mergeCell ref="R5:R6"/>
    <mergeCell ref="S5:S6"/>
    <mergeCell ref="T5:T6"/>
    <mergeCell ref="O5:O6"/>
    <mergeCell ref="P5:P6"/>
    <mergeCell ref="W3:Y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2B9A-FF4C-41CF-86CB-260D7FC36485}">
  <dimension ref="A2:AR47"/>
  <sheetViews>
    <sheetView topLeftCell="A10" zoomScale="160" zoomScaleNormal="160" workbookViewId="0">
      <selection activeCell="B27" sqref="B27"/>
    </sheetView>
  </sheetViews>
  <sheetFormatPr defaultColWidth="9.140625" defaultRowHeight="12.75" x14ac:dyDescent="0.2"/>
  <cols>
    <col min="1" max="1" width="34.7109375" style="9" bestFit="1" customWidth="1"/>
    <col min="2" max="2" width="34.7109375" style="9" customWidth="1"/>
    <col min="3" max="3" width="21.28515625" style="8" customWidth="1"/>
    <col min="4" max="4" width="15" style="8" customWidth="1"/>
    <col min="5" max="5" width="14.85546875" style="8" customWidth="1"/>
    <col min="6" max="6" width="9.28515625" style="8" customWidth="1"/>
    <col min="7" max="7" width="15.42578125" style="8" customWidth="1"/>
    <col min="8" max="8" width="12.85546875" style="9" bestFit="1" customWidth="1"/>
    <col min="9" max="9" width="7.42578125" style="9" bestFit="1" customWidth="1"/>
    <col min="10" max="11" width="12.85546875" style="9" bestFit="1" customWidth="1"/>
    <col min="12" max="12" width="7.42578125" style="9" bestFit="1" customWidth="1"/>
    <col min="13" max="14" width="12.85546875" style="9" bestFit="1" customWidth="1"/>
    <col min="15" max="15" width="7.42578125" style="9" bestFit="1" customWidth="1"/>
    <col min="16" max="16" width="12.85546875" style="9" bestFit="1" customWidth="1"/>
    <col min="17" max="17" width="13.85546875" style="9" bestFit="1" customWidth="1"/>
    <col min="18" max="18" width="11.7109375" style="9" bestFit="1" customWidth="1"/>
    <col min="19" max="20" width="13.85546875" style="9" bestFit="1" customWidth="1"/>
    <col min="21" max="21" width="7.42578125" style="9" bestFit="1" customWidth="1"/>
    <col min="22" max="23" width="13.85546875" style="9" bestFit="1" customWidth="1"/>
    <col min="24" max="24" width="7.42578125" style="9" bestFit="1" customWidth="1"/>
    <col min="25" max="26" width="13.85546875" style="9" bestFit="1" customWidth="1"/>
    <col min="27" max="27" width="11.7109375" style="9" bestFit="1" customWidth="1"/>
    <col min="28" max="29" width="13.85546875" style="9" bestFit="1" customWidth="1"/>
    <col min="30" max="30" width="7.42578125" style="9" bestFit="1" customWidth="1"/>
    <col min="31" max="32" width="13.85546875" style="9" bestFit="1" customWidth="1"/>
    <col min="33" max="33" width="7.42578125" style="9" bestFit="1" customWidth="1"/>
    <col min="34" max="35" width="13.85546875" style="9" bestFit="1" customWidth="1"/>
    <col min="36" max="36" width="7.42578125" style="9" bestFit="1" customWidth="1"/>
    <col min="37" max="38" width="13.85546875" style="9" bestFit="1" customWidth="1"/>
    <col min="39" max="39" width="7.42578125" style="9" bestFit="1" customWidth="1"/>
    <col min="40" max="41" width="13.85546875" style="9" bestFit="1" customWidth="1"/>
    <col min="42" max="42" width="7.42578125" style="9" bestFit="1" customWidth="1"/>
    <col min="43" max="43" width="13.85546875" style="9" bestFit="1" customWidth="1"/>
    <col min="44" max="16384" width="9.140625" style="9"/>
  </cols>
  <sheetData>
    <row r="2" spans="1:44" x14ac:dyDescent="0.2">
      <c r="I2" s="10"/>
      <c r="J2" s="10"/>
    </row>
    <row r="3" spans="1:44" ht="17.25" x14ac:dyDescent="0.2">
      <c r="A3" s="42" t="s">
        <v>90</v>
      </c>
      <c r="B3" s="38"/>
      <c r="H3" s="40">
        <v>44927</v>
      </c>
      <c r="I3" s="40"/>
      <c r="J3" s="41"/>
      <c r="K3" s="40">
        <v>44958</v>
      </c>
      <c r="L3" s="40"/>
      <c r="M3" s="41"/>
      <c r="N3" s="40">
        <v>44986</v>
      </c>
      <c r="O3" s="40"/>
      <c r="P3" s="41"/>
      <c r="Q3" s="40">
        <v>45017</v>
      </c>
      <c r="R3" s="40"/>
      <c r="S3" s="41"/>
      <c r="T3" s="40">
        <v>45047</v>
      </c>
      <c r="U3" s="40"/>
      <c r="V3" s="41"/>
      <c r="W3" s="40">
        <v>45078</v>
      </c>
      <c r="X3" s="40"/>
      <c r="Y3" s="41"/>
      <c r="Z3" s="40">
        <v>45108</v>
      </c>
      <c r="AA3" s="40"/>
      <c r="AB3" s="41"/>
      <c r="AC3" s="40">
        <v>45139</v>
      </c>
      <c r="AD3" s="40"/>
      <c r="AE3" s="41"/>
      <c r="AF3" s="40">
        <v>45170</v>
      </c>
      <c r="AG3" s="40"/>
      <c r="AH3" s="41"/>
      <c r="AI3" s="40">
        <v>45200</v>
      </c>
      <c r="AJ3" s="40"/>
      <c r="AK3" s="41"/>
      <c r="AL3" s="40">
        <v>45231</v>
      </c>
      <c r="AM3" s="40"/>
      <c r="AN3" s="41"/>
      <c r="AO3" s="40">
        <v>45261</v>
      </c>
      <c r="AP3" s="40"/>
      <c r="AQ3" s="41"/>
      <c r="AR3" s="10"/>
    </row>
    <row r="4" spans="1:44" ht="17.25" x14ac:dyDescent="0.2">
      <c r="A4" s="42"/>
      <c r="B4" s="38"/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1" t="s">
        <v>94</v>
      </c>
      <c r="I4" s="12" t="s">
        <v>95</v>
      </c>
      <c r="J4" s="13" t="s">
        <v>96</v>
      </c>
      <c r="K4" s="11" t="s">
        <v>94</v>
      </c>
      <c r="L4" s="12" t="s">
        <v>95</v>
      </c>
      <c r="M4" s="13" t="s">
        <v>96</v>
      </c>
      <c r="N4" s="11" t="s">
        <v>94</v>
      </c>
      <c r="O4" s="12" t="s">
        <v>95</v>
      </c>
      <c r="P4" s="13" t="s">
        <v>96</v>
      </c>
      <c r="Q4" s="11" t="s">
        <v>94</v>
      </c>
      <c r="R4" s="12" t="s">
        <v>95</v>
      </c>
      <c r="S4" s="13" t="s">
        <v>96</v>
      </c>
      <c r="T4" s="11" t="s">
        <v>94</v>
      </c>
      <c r="U4" s="12" t="s">
        <v>95</v>
      </c>
      <c r="V4" s="13" t="s">
        <v>96</v>
      </c>
      <c r="W4" s="11" t="s">
        <v>94</v>
      </c>
      <c r="X4" s="12" t="s">
        <v>95</v>
      </c>
      <c r="Y4" s="13" t="s">
        <v>96</v>
      </c>
      <c r="Z4" s="11" t="s">
        <v>94</v>
      </c>
      <c r="AA4" s="12" t="s">
        <v>95</v>
      </c>
      <c r="AB4" s="13" t="s">
        <v>96</v>
      </c>
      <c r="AC4" s="11" t="s">
        <v>94</v>
      </c>
      <c r="AD4" s="12" t="s">
        <v>95</v>
      </c>
      <c r="AE4" s="13" t="s">
        <v>96</v>
      </c>
      <c r="AF4" s="11" t="s">
        <v>94</v>
      </c>
      <c r="AG4" s="12" t="s">
        <v>95</v>
      </c>
      <c r="AH4" s="13" t="s">
        <v>96</v>
      </c>
      <c r="AI4" s="11" t="s">
        <v>94</v>
      </c>
      <c r="AJ4" s="12" t="s">
        <v>95</v>
      </c>
      <c r="AK4" s="13" t="s">
        <v>96</v>
      </c>
      <c r="AL4" s="11" t="s">
        <v>94</v>
      </c>
      <c r="AM4" s="12" t="s">
        <v>95</v>
      </c>
      <c r="AN4" s="13" t="s">
        <v>96</v>
      </c>
      <c r="AO4" s="11" t="s">
        <v>94</v>
      </c>
      <c r="AP4" s="12" t="s">
        <v>95</v>
      </c>
      <c r="AQ4" s="13" t="s">
        <v>96</v>
      </c>
    </row>
    <row r="5" spans="1:44" ht="15" customHeight="1" x14ac:dyDescent="0.2">
      <c r="A5" s="42"/>
      <c r="B5" s="38" t="s">
        <v>1</v>
      </c>
      <c r="C5" s="17"/>
      <c r="D5" s="1"/>
      <c r="E5" s="1"/>
      <c r="F5" s="1"/>
      <c r="G5" s="1"/>
      <c r="H5" s="48" t="e">
        <f t="shared" ref="H5:AQ5" si="0">SUM(H7:H47)</f>
        <v>#REF!</v>
      </c>
      <c r="I5" s="44">
        <f t="shared" si="0"/>
        <v>0</v>
      </c>
      <c r="J5" s="45" t="e">
        <f t="shared" si="0"/>
        <v>#REF!</v>
      </c>
      <c r="K5" s="43" t="e">
        <f t="shared" si="0"/>
        <v>#REF!</v>
      </c>
      <c r="L5" s="44">
        <f t="shared" si="0"/>
        <v>0</v>
      </c>
      <c r="M5" s="45" t="e">
        <f t="shared" si="0"/>
        <v>#REF!</v>
      </c>
      <c r="N5" s="43" t="e">
        <f t="shared" si="0"/>
        <v>#REF!</v>
      </c>
      <c r="O5" s="44">
        <f t="shared" si="0"/>
        <v>0</v>
      </c>
      <c r="P5" s="45" t="e">
        <f t="shared" si="0"/>
        <v>#REF!</v>
      </c>
      <c r="Q5" s="43" t="e">
        <f t="shared" si="0"/>
        <v>#REF!</v>
      </c>
      <c r="R5" s="44">
        <f t="shared" si="0"/>
        <v>0</v>
      </c>
      <c r="S5" s="45" t="e">
        <f t="shared" si="0"/>
        <v>#REF!</v>
      </c>
      <c r="T5" s="43" t="e">
        <f t="shared" si="0"/>
        <v>#REF!</v>
      </c>
      <c r="U5" s="44">
        <f t="shared" si="0"/>
        <v>0</v>
      </c>
      <c r="V5" s="45" t="e">
        <f t="shared" si="0"/>
        <v>#REF!</v>
      </c>
      <c r="W5" s="43" t="e">
        <f t="shared" si="0"/>
        <v>#REF!</v>
      </c>
      <c r="X5" s="44">
        <f t="shared" si="0"/>
        <v>0</v>
      </c>
      <c r="Y5" s="45" t="e">
        <f t="shared" si="0"/>
        <v>#REF!</v>
      </c>
      <c r="Z5" s="43" t="e">
        <f t="shared" si="0"/>
        <v>#REF!</v>
      </c>
      <c r="AA5" s="44">
        <f t="shared" si="0"/>
        <v>0</v>
      </c>
      <c r="AB5" s="45" t="e">
        <f t="shared" si="0"/>
        <v>#REF!</v>
      </c>
      <c r="AC5" s="43" t="e">
        <f t="shared" si="0"/>
        <v>#REF!</v>
      </c>
      <c r="AD5" s="44">
        <f t="shared" si="0"/>
        <v>0</v>
      </c>
      <c r="AE5" s="45" t="e">
        <f t="shared" si="0"/>
        <v>#REF!</v>
      </c>
      <c r="AF5" s="43" t="e">
        <f t="shared" si="0"/>
        <v>#REF!</v>
      </c>
      <c r="AG5" s="44">
        <f t="shared" si="0"/>
        <v>0</v>
      </c>
      <c r="AH5" s="45" t="e">
        <f t="shared" si="0"/>
        <v>#REF!</v>
      </c>
      <c r="AI5" s="43" t="e">
        <f t="shared" si="0"/>
        <v>#REF!</v>
      </c>
      <c r="AJ5" s="44">
        <f t="shared" si="0"/>
        <v>0</v>
      </c>
      <c r="AK5" s="45" t="e">
        <f t="shared" si="0"/>
        <v>#REF!</v>
      </c>
      <c r="AL5" s="43" t="e">
        <f t="shared" si="0"/>
        <v>#REF!</v>
      </c>
      <c r="AM5" s="44">
        <f t="shared" si="0"/>
        <v>0</v>
      </c>
      <c r="AN5" s="45" t="e">
        <f t="shared" si="0"/>
        <v>#REF!</v>
      </c>
      <c r="AO5" s="43" t="e">
        <f t="shared" si="0"/>
        <v>#REF!</v>
      </c>
      <c r="AP5" s="44">
        <f t="shared" si="0"/>
        <v>0</v>
      </c>
      <c r="AQ5" s="45" t="e">
        <f t="shared" si="0"/>
        <v>#REF!</v>
      </c>
    </row>
    <row r="6" spans="1:44" ht="17.25" x14ac:dyDescent="0.2">
      <c r="A6" s="42"/>
      <c r="B6" s="38"/>
      <c r="C6" s="17"/>
      <c r="D6" s="1"/>
      <c r="E6" s="1"/>
      <c r="F6" s="1"/>
      <c r="G6" s="1"/>
      <c r="H6" s="48"/>
      <c r="I6" s="44"/>
      <c r="J6" s="45"/>
      <c r="K6" s="43"/>
      <c r="L6" s="44"/>
      <c r="M6" s="45"/>
      <c r="N6" s="43"/>
      <c r="O6" s="44"/>
      <c r="P6" s="45"/>
      <c r="Q6" s="43"/>
      <c r="R6" s="44"/>
      <c r="S6" s="45"/>
      <c r="T6" s="43"/>
      <c r="U6" s="44"/>
      <c r="V6" s="45"/>
      <c r="W6" s="43"/>
      <c r="X6" s="44"/>
      <c r="Y6" s="45"/>
      <c r="Z6" s="43"/>
      <c r="AA6" s="44"/>
      <c r="AB6" s="45"/>
      <c r="AC6" s="43"/>
      <c r="AD6" s="44"/>
      <c r="AE6" s="45"/>
      <c r="AF6" s="43"/>
      <c r="AG6" s="44"/>
      <c r="AH6" s="45"/>
      <c r="AI6" s="43"/>
      <c r="AJ6" s="44"/>
      <c r="AK6" s="45"/>
      <c r="AL6" s="43"/>
      <c r="AM6" s="44"/>
      <c r="AN6" s="45"/>
      <c r="AO6" s="43"/>
      <c r="AP6" s="44"/>
      <c r="AQ6" s="45"/>
    </row>
    <row r="7" spans="1:44" x14ac:dyDescent="0.2">
      <c r="A7" s="18" t="s">
        <v>37</v>
      </c>
      <c r="B7" s="39" t="s">
        <v>98</v>
      </c>
      <c r="C7" s="6" t="e">
        <f>SUMIF('Folha de Pagamento'!#REF!,'Provisões 13º'!A7,'Folha de Pagamento'!V:V)</f>
        <v>#REF!</v>
      </c>
      <c r="D7" s="6" t="e">
        <f>SUMIF('Folha de Pagamento'!#REF!,'Provisões 13º'!A7,'Folha de Pagamento'!W:W)</f>
        <v>#REF!</v>
      </c>
      <c r="E7" s="6" t="e">
        <f>SUMIF('Folha de Pagamento'!#REF!,'Provisões 13º'!A7,'Folha de Pagamento'!X:X)</f>
        <v>#REF!</v>
      </c>
      <c r="F7" s="6" t="e">
        <f>SUMIF('Folha de Pagamento'!#REF!,'Provisões 13º'!A7,'Folha de Pagamento'!Y:Y)</f>
        <v>#REF!</v>
      </c>
      <c r="G7" s="6" t="e">
        <f>SUMIF('Folha de Pagamento'!#REF!,'Provisões 13º'!A7,'Folha de Pagamento'!Z:Z)</f>
        <v>#REF!</v>
      </c>
      <c r="H7" s="14" t="e">
        <f>C7</f>
        <v>#REF!</v>
      </c>
      <c r="I7" s="14">
        <v>0</v>
      </c>
      <c r="J7" s="15" t="e">
        <f>H7-I7</f>
        <v>#REF!</v>
      </c>
      <c r="K7" s="14" t="e">
        <f>(J7)+C7</f>
        <v>#REF!</v>
      </c>
      <c r="L7" s="14">
        <v>0</v>
      </c>
      <c r="M7" s="15" t="e">
        <f>K7-L7</f>
        <v>#REF!</v>
      </c>
      <c r="N7" s="14" t="e">
        <f>(M7)+C7</f>
        <v>#REF!</v>
      </c>
      <c r="O7" s="14">
        <v>0</v>
      </c>
      <c r="P7" s="15" t="e">
        <f>N7-O7</f>
        <v>#REF!</v>
      </c>
      <c r="Q7" s="14" t="e">
        <f>(P7)+C7</f>
        <v>#REF!</v>
      </c>
      <c r="R7" s="14">
        <v>0</v>
      </c>
      <c r="S7" s="15" t="e">
        <f>Q7-R7</f>
        <v>#REF!</v>
      </c>
      <c r="T7" s="14" t="e">
        <f>(S7)+C7</f>
        <v>#REF!</v>
      </c>
      <c r="U7" s="14">
        <v>0</v>
      </c>
      <c r="V7" s="15" t="e">
        <f>T7-U7</f>
        <v>#REF!</v>
      </c>
      <c r="W7" s="14" t="e">
        <f>(V7)+C7</f>
        <v>#REF!</v>
      </c>
      <c r="X7" s="14">
        <v>0</v>
      </c>
      <c r="Y7" s="15" t="e">
        <f>W7-X7</f>
        <v>#REF!</v>
      </c>
      <c r="Z7" s="14" t="e">
        <f>(Y7)+C7</f>
        <v>#REF!</v>
      </c>
      <c r="AA7" s="14">
        <v>0</v>
      </c>
      <c r="AB7" s="15" t="e">
        <f>Z7-AA7</f>
        <v>#REF!</v>
      </c>
      <c r="AC7" s="14" t="e">
        <f>(AB7)+C7</f>
        <v>#REF!</v>
      </c>
      <c r="AD7" s="14">
        <v>0</v>
      </c>
      <c r="AE7" s="15" t="e">
        <f>AC7-AD7</f>
        <v>#REF!</v>
      </c>
      <c r="AF7" s="14" t="e">
        <f>(AE7)+C7</f>
        <v>#REF!</v>
      </c>
      <c r="AG7" s="14">
        <v>0</v>
      </c>
      <c r="AH7" s="15" t="e">
        <f>AF7-AG7</f>
        <v>#REF!</v>
      </c>
      <c r="AI7" s="14" t="e">
        <f>(AH7)+C7</f>
        <v>#REF!</v>
      </c>
      <c r="AJ7" s="14">
        <v>0</v>
      </c>
      <c r="AK7" s="15" t="e">
        <f>AI7-AJ7</f>
        <v>#REF!</v>
      </c>
      <c r="AL7" s="14" t="e">
        <f>(AK7)+C7</f>
        <v>#REF!</v>
      </c>
      <c r="AM7" s="14">
        <v>0</v>
      </c>
      <c r="AN7" s="15" t="e">
        <f>AL7-AM7</f>
        <v>#REF!</v>
      </c>
      <c r="AO7" s="14" t="e">
        <f>(AN7)+C7</f>
        <v>#REF!</v>
      </c>
      <c r="AP7" s="16">
        <v>0</v>
      </c>
      <c r="AQ7" s="15" t="e">
        <f>AO7-AP7</f>
        <v>#REF!</v>
      </c>
    </row>
    <row r="8" spans="1:44" x14ac:dyDescent="0.2">
      <c r="A8" s="2" t="s">
        <v>41</v>
      </c>
      <c r="B8" s="2" t="s">
        <v>98</v>
      </c>
      <c r="C8" s="6" t="e">
        <f>SUMIF('Folha de Pagamento'!#REF!,'Provisões 13º'!A8,'Folha de Pagamento'!V:V)</f>
        <v>#REF!</v>
      </c>
      <c r="D8" s="6" t="e">
        <f>SUMIF('Folha de Pagamento'!#REF!,'Provisões 13º'!A8,'Folha de Pagamento'!W:W)</f>
        <v>#REF!</v>
      </c>
      <c r="E8" s="6" t="e">
        <f>SUMIF('Folha de Pagamento'!#REF!,'Provisões 13º'!A8,'Folha de Pagamento'!X:X)</f>
        <v>#REF!</v>
      </c>
      <c r="F8" s="6" t="e">
        <f>SUMIF('Folha de Pagamento'!#REF!,'Provisões 13º'!A8,'Folha de Pagamento'!Y:Y)</f>
        <v>#REF!</v>
      </c>
      <c r="G8" s="6" t="e">
        <f>SUMIF('Folha de Pagamento'!#REF!,'Provisões 13º'!A8,'Folha de Pagamento'!Z:Z)</f>
        <v>#REF!</v>
      </c>
      <c r="H8" s="14" t="e">
        <f t="shared" ref="H8:H47" si="1">C8</f>
        <v>#REF!</v>
      </c>
      <c r="I8" s="14">
        <v>0</v>
      </c>
      <c r="J8" s="15" t="e">
        <f t="shared" ref="J8:J47" si="2">H8-I8</f>
        <v>#REF!</v>
      </c>
      <c r="K8" s="14" t="e">
        <f t="shared" ref="K8:K47" si="3">(J8)+C8</f>
        <v>#REF!</v>
      </c>
      <c r="L8" s="14">
        <v>0</v>
      </c>
      <c r="M8" s="15" t="e">
        <f t="shared" ref="M8:M47" si="4">K8-L8</f>
        <v>#REF!</v>
      </c>
      <c r="N8" s="14" t="e">
        <f t="shared" ref="N8:N47" si="5">(M8)+C8</f>
        <v>#REF!</v>
      </c>
      <c r="O8" s="14">
        <v>0</v>
      </c>
      <c r="P8" s="15" t="e">
        <f t="shared" ref="P8:P47" si="6">N8-O8</f>
        <v>#REF!</v>
      </c>
      <c r="Q8" s="14" t="e">
        <f t="shared" ref="Q8:Q47" si="7">(P8)+C8</f>
        <v>#REF!</v>
      </c>
      <c r="R8" s="14">
        <v>0</v>
      </c>
      <c r="S8" s="15" t="e">
        <f t="shared" ref="S8:S47" si="8">Q8-R8</f>
        <v>#REF!</v>
      </c>
      <c r="T8" s="14" t="e">
        <f t="shared" ref="T8:T47" si="9">(S8)+C8</f>
        <v>#REF!</v>
      </c>
      <c r="U8" s="14">
        <v>0</v>
      </c>
      <c r="V8" s="15" t="e">
        <f t="shared" ref="V8:V47" si="10">T8-U8</f>
        <v>#REF!</v>
      </c>
      <c r="W8" s="14" t="e">
        <f t="shared" ref="W8:W47" si="11">(V8)+C8</f>
        <v>#REF!</v>
      </c>
      <c r="X8" s="14">
        <v>0</v>
      </c>
      <c r="Y8" s="15" t="e">
        <f t="shared" ref="Y8:Y47" si="12">W8-X8</f>
        <v>#REF!</v>
      </c>
      <c r="Z8" s="14" t="e">
        <f t="shared" ref="Z8:Z47" si="13">(Y8)+C8</f>
        <v>#REF!</v>
      </c>
      <c r="AA8" s="14">
        <v>0</v>
      </c>
      <c r="AB8" s="15" t="e">
        <f t="shared" ref="AB8:AB47" si="14">Z8-AA8</f>
        <v>#REF!</v>
      </c>
      <c r="AC8" s="14" t="e">
        <f t="shared" ref="AC8:AC47" si="15">(AB8)+C8</f>
        <v>#REF!</v>
      </c>
      <c r="AD8" s="14">
        <v>0</v>
      </c>
      <c r="AE8" s="15" t="e">
        <f t="shared" ref="AE8:AE47" si="16">AC8-AD8</f>
        <v>#REF!</v>
      </c>
      <c r="AF8" s="14" t="e">
        <f t="shared" ref="AF8:AF47" si="17">(AE8)+C8</f>
        <v>#REF!</v>
      </c>
      <c r="AG8" s="14">
        <v>0</v>
      </c>
      <c r="AH8" s="15" t="e">
        <f t="shared" ref="AH8:AH47" si="18">AF8-AG8</f>
        <v>#REF!</v>
      </c>
      <c r="AI8" s="14" t="e">
        <f t="shared" ref="AI8:AI47" si="19">(AH8)+C8</f>
        <v>#REF!</v>
      </c>
      <c r="AJ8" s="14">
        <v>0</v>
      </c>
      <c r="AK8" s="15" t="e">
        <f t="shared" ref="AK8:AK47" si="20">AI8-AJ8</f>
        <v>#REF!</v>
      </c>
      <c r="AL8" s="14" t="e">
        <f t="shared" ref="AL8:AL47" si="21">(AK8)+C8</f>
        <v>#REF!</v>
      </c>
      <c r="AM8" s="14">
        <v>0</v>
      </c>
      <c r="AN8" s="15" t="e">
        <f t="shared" ref="AN8:AN47" si="22">AL8-AM8</f>
        <v>#REF!</v>
      </c>
      <c r="AO8" s="14" t="e">
        <f t="shared" ref="AO8:AO47" si="23">(AN8)+C8</f>
        <v>#REF!</v>
      </c>
      <c r="AP8" s="16">
        <v>0</v>
      </c>
      <c r="AQ8" s="15" t="e">
        <f t="shared" ref="AQ8:AQ47" si="24">AO8-AP8</f>
        <v>#REF!</v>
      </c>
    </row>
    <row r="9" spans="1:44" x14ac:dyDescent="0.2">
      <c r="A9" s="2" t="s">
        <v>43</v>
      </c>
      <c r="B9" s="2" t="s">
        <v>45</v>
      </c>
      <c r="C9" s="6" t="e">
        <f>SUMIF('Folha de Pagamento'!#REF!,'Provisões 13º'!A9,'Folha de Pagamento'!V:V)</f>
        <v>#REF!</v>
      </c>
      <c r="D9" s="6" t="e">
        <f>SUMIF('Folha de Pagamento'!#REF!,'Provisões 13º'!A9,'Folha de Pagamento'!W:W)</f>
        <v>#REF!</v>
      </c>
      <c r="E9" s="6" t="e">
        <f>SUMIF('Folha de Pagamento'!#REF!,'Provisões 13º'!A9,'Folha de Pagamento'!X:X)</f>
        <v>#REF!</v>
      </c>
      <c r="F9" s="6" t="e">
        <f>SUMIF('Folha de Pagamento'!#REF!,'Provisões 13º'!A9,'Folha de Pagamento'!Y:Y)</f>
        <v>#REF!</v>
      </c>
      <c r="G9" s="6" t="e">
        <f>SUMIF('Folha de Pagamento'!#REF!,'Provisões 13º'!A9,'Folha de Pagamento'!Z:Z)</f>
        <v>#REF!</v>
      </c>
      <c r="H9" s="14" t="e">
        <f t="shared" si="1"/>
        <v>#REF!</v>
      </c>
      <c r="I9" s="14">
        <v>0</v>
      </c>
      <c r="J9" s="15" t="e">
        <f t="shared" si="2"/>
        <v>#REF!</v>
      </c>
      <c r="K9" s="14" t="e">
        <f t="shared" si="3"/>
        <v>#REF!</v>
      </c>
      <c r="L9" s="14">
        <v>0</v>
      </c>
      <c r="M9" s="15" t="e">
        <f t="shared" si="4"/>
        <v>#REF!</v>
      </c>
      <c r="N9" s="14" t="e">
        <f t="shared" si="5"/>
        <v>#REF!</v>
      </c>
      <c r="O9" s="14">
        <v>0</v>
      </c>
      <c r="P9" s="15" t="e">
        <f t="shared" si="6"/>
        <v>#REF!</v>
      </c>
      <c r="Q9" s="14" t="e">
        <f t="shared" si="7"/>
        <v>#REF!</v>
      </c>
      <c r="R9" s="14">
        <v>0</v>
      </c>
      <c r="S9" s="15" t="e">
        <f t="shared" si="8"/>
        <v>#REF!</v>
      </c>
      <c r="T9" s="14" t="e">
        <f t="shared" si="9"/>
        <v>#REF!</v>
      </c>
      <c r="U9" s="14">
        <v>0</v>
      </c>
      <c r="V9" s="15" t="e">
        <f t="shared" si="10"/>
        <v>#REF!</v>
      </c>
      <c r="W9" s="14" t="e">
        <f t="shared" si="11"/>
        <v>#REF!</v>
      </c>
      <c r="X9" s="14">
        <v>0</v>
      </c>
      <c r="Y9" s="15" t="e">
        <f t="shared" si="12"/>
        <v>#REF!</v>
      </c>
      <c r="Z9" s="14" t="e">
        <f t="shared" si="13"/>
        <v>#REF!</v>
      </c>
      <c r="AA9" s="14">
        <v>0</v>
      </c>
      <c r="AB9" s="15" t="e">
        <f t="shared" si="14"/>
        <v>#REF!</v>
      </c>
      <c r="AC9" s="14" t="e">
        <f t="shared" si="15"/>
        <v>#REF!</v>
      </c>
      <c r="AD9" s="14">
        <v>0</v>
      </c>
      <c r="AE9" s="15" t="e">
        <f t="shared" si="16"/>
        <v>#REF!</v>
      </c>
      <c r="AF9" s="14" t="e">
        <f t="shared" si="17"/>
        <v>#REF!</v>
      </c>
      <c r="AG9" s="14">
        <v>0</v>
      </c>
      <c r="AH9" s="15" t="e">
        <f t="shared" si="18"/>
        <v>#REF!</v>
      </c>
      <c r="AI9" s="14" t="e">
        <f t="shared" si="19"/>
        <v>#REF!</v>
      </c>
      <c r="AJ9" s="14">
        <v>0</v>
      </c>
      <c r="AK9" s="15" t="e">
        <f t="shared" si="20"/>
        <v>#REF!</v>
      </c>
      <c r="AL9" s="14" t="e">
        <f t="shared" si="21"/>
        <v>#REF!</v>
      </c>
      <c r="AM9" s="14">
        <v>0</v>
      </c>
      <c r="AN9" s="15" t="e">
        <f t="shared" si="22"/>
        <v>#REF!</v>
      </c>
      <c r="AO9" s="14" t="e">
        <f t="shared" si="23"/>
        <v>#REF!</v>
      </c>
      <c r="AP9" s="16">
        <v>0</v>
      </c>
      <c r="AQ9" s="15" t="e">
        <f t="shared" si="24"/>
        <v>#REF!</v>
      </c>
    </row>
    <row r="10" spans="1:44" x14ac:dyDescent="0.2">
      <c r="A10" s="2" t="s">
        <v>46</v>
      </c>
      <c r="B10" s="2" t="s">
        <v>48</v>
      </c>
      <c r="C10" s="6" t="e">
        <f>SUMIF('Folha de Pagamento'!#REF!,'Provisões 13º'!A10,'Folha de Pagamento'!V:V)</f>
        <v>#REF!</v>
      </c>
      <c r="D10" s="6" t="e">
        <f>SUMIF('Folha de Pagamento'!#REF!,'Provisões 13º'!A10,'Folha de Pagamento'!W:W)</f>
        <v>#REF!</v>
      </c>
      <c r="E10" s="6" t="e">
        <f>SUMIF('Folha de Pagamento'!#REF!,'Provisões 13º'!A10,'Folha de Pagamento'!X:X)</f>
        <v>#REF!</v>
      </c>
      <c r="F10" s="6" t="e">
        <f>SUMIF('Folha de Pagamento'!#REF!,'Provisões 13º'!A10,'Folha de Pagamento'!Y:Y)</f>
        <v>#REF!</v>
      </c>
      <c r="G10" s="6" t="e">
        <f>SUMIF('Folha de Pagamento'!#REF!,'Provisões 13º'!A10,'Folha de Pagamento'!Z:Z)</f>
        <v>#REF!</v>
      </c>
      <c r="H10" s="14" t="e">
        <f t="shared" si="1"/>
        <v>#REF!</v>
      </c>
      <c r="I10" s="14">
        <v>0</v>
      </c>
      <c r="J10" s="15" t="e">
        <f t="shared" si="2"/>
        <v>#REF!</v>
      </c>
      <c r="K10" s="14" t="e">
        <f t="shared" si="3"/>
        <v>#REF!</v>
      </c>
      <c r="L10" s="14">
        <v>0</v>
      </c>
      <c r="M10" s="15" t="e">
        <f t="shared" si="4"/>
        <v>#REF!</v>
      </c>
      <c r="N10" s="14" t="e">
        <f t="shared" si="5"/>
        <v>#REF!</v>
      </c>
      <c r="O10" s="14">
        <v>0</v>
      </c>
      <c r="P10" s="15" t="e">
        <f t="shared" si="6"/>
        <v>#REF!</v>
      </c>
      <c r="Q10" s="14" t="e">
        <f t="shared" si="7"/>
        <v>#REF!</v>
      </c>
      <c r="R10" s="14">
        <v>0</v>
      </c>
      <c r="S10" s="15" t="e">
        <f t="shared" si="8"/>
        <v>#REF!</v>
      </c>
      <c r="T10" s="14" t="e">
        <f t="shared" si="9"/>
        <v>#REF!</v>
      </c>
      <c r="U10" s="14">
        <v>0</v>
      </c>
      <c r="V10" s="15" t="e">
        <f t="shared" si="10"/>
        <v>#REF!</v>
      </c>
      <c r="W10" s="14" t="e">
        <f t="shared" si="11"/>
        <v>#REF!</v>
      </c>
      <c r="X10" s="14">
        <v>0</v>
      </c>
      <c r="Y10" s="15" t="e">
        <f t="shared" si="12"/>
        <v>#REF!</v>
      </c>
      <c r="Z10" s="14" t="e">
        <f t="shared" si="13"/>
        <v>#REF!</v>
      </c>
      <c r="AA10" s="14">
        <v>0</v>
      </c>
      <c r="AB10" s="15" t="e">
        <f t="shared" si="14"/>
        <v>#REF!</v>
      </c>
      <c r="AC10" s="14" t="e">
        <f t="shared" si="15"/>
        <v>#REF!</v>
      </c>
      <c r="AD10" s="14">
        <v>0</v>
      </c>
      <c r="AE10" s="15" t="e">
        <f t="shared" si="16"/>
        <v>#REF!</v>
      </c>
      <c r="AF10" s="14" t="e">
        <f t="shared" si="17"/>
        <v>#REF!</v>
      </c>
      <c r="AG10" s="14">
        <v>0</v>
      </c>
      <c r="AH10" s="15" t="e">
        <f t="shared" si="18"/>
        <v>#REF!</v>
      </c>
      <c r="AI10" s="14" t="e">
        <f t="shared" si="19"/>
        <v>#REF!</v>
      </c>
      <c r="AJ10" s="14">
        <v>0</v>
      </c>
      <c r="AK10" s="15" t="e">
        <f t="shared" si="20"/>
        <v>#REF!</v>
      </c>
      <c r="AL10" s="14" t="e">
        <f t="shared" si="21"/>
        <v>#REF!</v>
      </c>
      <c r="AM10" s="14">
        <v>0</v>
      </c>
      <c r="AN10" s="15" t="e">
        <f t="shared" si="22"/>
        <v>#REF!</v>
      </c>
      <c r="AO10" s="14" t="e">
        <f t="shared" si="23"/>
        <v>#REF!</v>
      </c>
      <c r="AP10" s="16">
        <v>0</v>
      </c>
      <c r="AQ10" s="15" t="e">
        <f t="shared" si="24"/>
        <v>#REF!</v>
      </c>
    </row>
    <row r="11" spans="1:44" x14ac:dyDescent="0.2">
      <c r="A11" s="2" t="s">
        <v>49</v>
      </c>
      <c r="B11" s="2" t="s">
        <v>51</v>
      </c>
      <c r="C11" s="6" t="e">
        <f>SUMIF('Folha de Pagamento'!#REF!,'Provisões 13º'!A11,'Folha de Pagamento'!V:V)</f>
        <v>#REF!</v>
      </c>
      <c r="D11" s="6" t="e">
        <f>SUMIF('Folha de Pagamento'!#REF!,'Provisões 13º'!A11,'Folha de Pagamento'!W:W)</f>
        <v>#REF!</v>
      </c>
      <c r="E11" s="6" t="e">
        <f>SUMIF('Folha de Pagamento'!#REF!,'Provisões 13º'!A11,'Folha de Pagamento'!X:X)</f>
        <v>#REF!</v>
      </c>
      <c r="F11" s="6" t="e">
        <f>SUMIF('Folha de Pagamento'!#REF!,'Provisões 13º'!A11,'Folha de Pagamento'!Y:Y)</f>
        <v>#REF!</v>
      </c>
      <c r="G11" s="6" t="e">
        <f>SUMIF('Folha de Pagamento'!#REF!,'Provisões 13º'!A11,'Folha de Pagamento'!Z:Z)</f>
        <v>#REF!</v>
      </c>
      <c r="H11" s="14" t="e">
        <f t="shared" si="1"/>
        <v>#REF!</v>
      </c>
      <c r="I11" s="14">
        <v>0</v>
      </c>
      <c r="J11" s="15" t="e">
        <f t="shared" si="2"/>
        <v>#REF!</v>
      </c>
      <c r="K11" s="14" t="e">
        <f t="shared" si="3"/>
        <v>#REF!</v>
      </c>
      <c r="L11" s="14">
        <v>0</v>
      </c>
      <c r="M11" s="15" t="e">
        <f t="shared" si="4"/>
        <v>#REF!</v>
      </c>
      <c r="N11" s="14" t="e">
        <f t="shared" si="5"/>
        <v>#REF!</v>
      </c>
      <c r="O11" s="14">
        <v>0</v>
      </c>
      <c r="P11" s="15" t="e">
        <f t="shared" si="6"/>
        <v>#REF!</v>
      </c>
      <c r="Q11" s="14" t="e">
        <f t="shared" si="7"/>
        <v>#REF!</v>
      </c>
      <c r="R11" s="14">
        <v>0</v>
      </c>
      <c r="S11" s="15" t="e">
        <f t="shared" si="8"/>
        <v>#REF!</v>
      </c>
      <c r="T11" s="14" t="e">
        <f t="shared" si="9"/>
        <v>#REF!</v>
      </c>
      <c r="U11" s="14">
        <v>0</v>
      </c>
      <c r="V11" s="15" t="e">
        <f t="shared" si="10"/>
        <v>#REF!</v>
      </c>
      <c r="W11" s="14" t="e">
        <f t="shared" si="11"/>
        <v>#REF!</v>
      </c>
      <c r="X11" s="14">
        <v>0</v>
      </c>
      <c r="Y11" s="15" t="e">
        <f t="shared" si="12"/>
        <v>#REF!</v>
      </c>
      <c r="Z11" s="14" t="e">
        <f t="shared" si="13"/>
        <v>#REF!</v>
      </c>
      <c r="AA11" s="14">
        <v>0</v>
      </c>
      <c r="AB11" s="15" t="e">
        <f t="shared" si="14"/>
        <v>#REF!</v>
      </c>
      <c r="AC11" s="14" t="e">
        <f t="shared" si="15"/>
        <v>#REF!</v>
      </c>
      <c r="AD11" s="14">
        <v>0</v>
      </c>
      <c r="AE11" s="15" t="e">
        <f t="shared" si="16"/>
        <v>#REF!</v>
      </c>
      <c r="AF11" s="14" t="e">
        <f t="shared" si="17"/>
        <v>#REF!</v>
      </c>
      <c r="AG11" s="14">
        <v>0</v>
      </c>
      <c r="AH11" s="15" t="e">
        <f t="shared" si="18"/>
        <v>#REF!</v>
      </c>
      <c r="AI11" s="14" t="e">
        <f t="shared" si="19"/>
        <v>#REF!</v>
      </c>
      <c r="AJ11" s="14">
        <v>0</v>
      </c>
      <c r="AK11" s="15" t="e">
        <f t="shared" si="20"/>
        <v>#REF!</v>
      </c>
      <c r="AL11" s="14" t="e">
        <f t="shared" si="21"/>
        <v>#REF!</v>
      </c>
      <c r="AM11" s="14">
        <v>0</v>
      </c>
      <c r="AN11" s="15" t="e">
        <f t="shared" si="22"/>
        <v>#REF!</v>
      </c>
      <c r="AO11" s="14" t="e">
        <f t="shared" si="23"/>
        <v>#REF!</v>
      </c>
      <c r="AP11" s="16">
        <v>0</v>
      </c>
      <c r="AQ11" s="15" t="e">
        <f t="shared" si="24"/>
        <v>#REF!</v>
      </c>
    </row>
    <row r="12" spans="1:44" x14ac:dyDescent="0.2">
      <c r="A12" s="2" t="s">
        <v>52</v>
      </c>
      <c r="B12" s="2" t="s">
        <v>39</v>
      </c>
      <c r="C12" s="6" t="e">
        <f>SUMIF('Folha de Pagamento'!#REF!,'Provisões 13º'!A12,'Folha de Pagamento'!V:V)</f>
        <v>#REF!</v>
      </c>
      <c r="D12" s="6" t="e">
        <f>SUMIF('Folha de Pagamento'!#REF!,'Provisões 13º'!A12,'Folha de Pagamento'!W:W)</f>
        <v>#REF!</v>
      </c>
      <c r="E12" s="6" t="e">
        <f>SUMIF('Folha de Pagamento'!#REF!,'Provisões 13º'!A12,'Folha de Pagamento'!X:X)</f>
        <v>#REF!</v>
      </c>
      <c r="F12" s="6" t="e">
        <f>SUMIF('Folha de Pagamento'!#REF!,'Provisões 13º'!A12,'Folha de Pagamento'!Y:Y)</f>
        <v>#REF!</v>
      </c>
      <c r="G12" s="6" t="e">
        <f>SUMIF('Folha de Pagamento'!#REF!,'Provisões 13º'!A12,'Folha de Pagamento'!Z:Z)</f>
        <v>#REF!</v>
      </c>
      <c r="H12" s="14" t="e">
        <f t="shared" si="1"/>
        <v>#REF!</v>
      </c>
      <c r="I12" s="14">
        <v>0</v>
      </c>
      <c r="J12" s="15" t="e">
        <f t="shared" si="2"/>
        <v>#REF!</v>
      </c>
      <c r="K12" s="14" t="e">
        <f t="shared" si="3"/>
        <v>#REF!</v>
      </c>
      <c r="L12" s="14">
        <v>0</v>
      </c>
      <c r="M12" s="15" t="e">
        <f t="shared" si="4"/>
        <v>#REF!</v>
      </c>
      <c r="N12" s="14" t="e">
        <f t="shared" si="5"/>
        <v>#REF!</v>
      </c>
      <c r="O12" s="14">
        <v>0</v>
      </c>
      <c r="P12" s="15" t="e">
        <f t="shared" si="6"/>
        <v>#REF!</v>
      </c>
      <c r="Q12" s="14" t="e">
        <f t="shared" si="7"/>
        <v>#REF!</v>
      </c>
      <c r="R12" s="14">
        <v>0</v>
      </c>
      <c r="S12" s="15" t="e">
        <f t="shared" si="8"/>
        <v>#REF!</v>
      </c>
      <c r="T12" s="14" t="e">
        <f t="shared" si="9"/>
        <v>#REF!</v>
      </c>
      <c r="U12" s="14">
        <v>0</v>
      </c>
      <c r="V12" s="15" t="e">
        <f t="shared" si="10"/>
        <v>#REF!</v>
      </c>
      <c r="W12" s="14" t="e">
        <f t="shared" si="11"/>
        <v>#REF!</v>
      </c>
      <c r="X12" s="14">
        <v>0</v>
      </c>
      <c r="Y12" s="15" t="e">
        <f t="shared" si="12"/>
        <v>#REF!</v>
      </c>
      <c r="Z12" s="14" t="e">
        <f t="shared" si="13"/>
        <v>#REF!</v>
      </c>
      <c r="AA12" s="14">
        <v>0</v>
      </c>
      <c r="AB12" s="15" t="e">
        <f t="shared" si="14"/>
        <v>#REF!</v>
      </c>
      <c r="AC12" s="14" t="e">
        <f t="shared" si="15"/>
        <v>#REF!</v>
      </c>
      <c r="AD12" s="14">
        <v>0</v>
      </c>
      <c r="AE12" s="15" t="e">
        <f t="shared" si="16"/>
        <v>#REF!</v>
      </c>
      <c r="AF12" s="14" t="e">
        <f t="shared" si="17"/>
        <v>#REF!</v>
      </c>
      <c r="AG12" s="14">
        <v>0</v>
      </c>
      <c r="AH12" s="15" t="e">
        <f t="shared" si="18"/>
        <v>#REF!</v>
      </c>
      <c r="AI12" s="14" t="e">
        <f t="shared" si="19"/>
        <v>#REF!</v>
      </c>
      <c r="AJ12" s="14">
        <v>0</v>
      </c>
      <c r="AK12" s="15" t="e">
        <f t="shared" si="20"/>
        <v>#REF!</v>
      </c>
      <c r="AL12" s="14" t="e">
        <f t="shared" si="21"/>
        <v>#REF!</v>
      </c>
      <c r="AM12" s="14">
        <v>0</v>
      </c>
      <c r="AN12" s="15" t="e">
        <f t="shared" si="22"/>
        <v>#REF!</v>
      </c>
      <c r="AO12" s="14" t="e">
        <f t="shared" si="23"/>
        <v>#REF!</v>
      </c>
      <c r="AP12" s="16">
        <v>0</v>
      </c>
      <c r="AQ12" s="15" t="e">
        <f t="shared" si="24"/>
        <v>#REF!</v>
      </c>
    </row>
    <row r="13" spans="1:44" x14ac:dyDescent="0.2">
      <c r="A13" s="2" t="s">
        <v>54</v>
      </c>
      <c r="B13" s="2" t="s">
        <v>56</v>
      </c>
      <c r="C13" s="6" t="e">
        <f>SUMIF('Folha de Pagamento'!#REF!,'Provisões 13º'!A13,'Folha de Pagamento'!V:V)</f>
        <v>#REF!</v>
      </c>
      <c r="D13" s="6" t="e">
        <f>SUMIF('Folha de Pagamento'!#REF!,'Provisões 13º'!A13,'Folha de Pagamento'!W:W)</f>
        <v>#REF!</v>
      </c>
      <c r="E13" s="6" t="e">
        <f>SUMIF('Folha de Pagamento'!#REF!,'Provisões 13º'!A13,'Folha de Pagamento'!X:X)</f>
        <v>#REF!</v>
      </c>
      <c r="F13" s="6" t="e">
        <f>SUMIF('Folha de Pagamento'!#REF!,'Provisões 13º'!A13,'Folha de Pagamento'!Y:Y)</f>
        <v>#REF!</v>
      </c>
      <c r="G13" s="6" t="e">
        <f>SUMIF('Folha de Pagamento'!#REF!,'Provisões 13º'!A13,'Folha de Pagamento'!Z:Z)</f>
        <v>#REF!</v>
      </c>
      <c r="H13" s="14" t="e">
        <f t="shared" si="1"/>
        <v>#REF!</v>
      </c>
      <c r="I13" s="14">
        <v>0</v>
      </c>
      <c r="J13" s="15" t="e">
        <f t="shared" si="2"/>
        <v>#REF!</v>
      </c>
      <c r="K13" s="14" t="e">
        <f t="shared" si="3"/>
        <v>#REF!</v>
      </c>
      <c r="L13" s="14">
        <v>0</v>
      </c>
      <c r="M13" s="15" t="e">
        <f t="shared" si="4"/>
        <v>#REF!</v>
      </c>
      <c r="N13" s="14" t="e">
        <f t="shared" si="5"/>
        <v>#REF!</v>
      </c>
      <c r="O13" s="14">
        <v>0</v>
      </c>
      <c r="P13" s="15" t="e">
        <f t="shared" si="6"/>
        <v>#REF!</v>
      </c>
      <c r="Q13" s="14" t="e">
        <f t="shared" si="7"/>
        <v>#REF!</v>
      </c>
      <c r="R13" s="14">
        <v>0</v>
      </c>
      <c r="S13" s="15" t="e">
        <f t="shared" si="8"/>
        <v>#REF!</v>
      </c>
      <c r="T13" s="14" t="e">
        <f t="shared" si="9"/>
        <v>#REF!</v>
      </c>
      <c r="U13" s="14">
        <v>0</v>
      </c>
      <c r="V13" s="15" t="e">
        <f t="shared" si="10"/>
        <v>#REF!</v>
      </c>
      <c r="W13" s="14" t="e">
        <f t="shared" si="11"/>
        <v>#REF!</v>
      </c>
      <c r="X13" s="14">
        <v>0</v>
      </c>
      <c r="Y13" s="15" t="e">
        <f t="shared" si="12"/>
        <v>#REF!</v>
      </c>
      <c r="Z13" s="14" t="e">
        <f t="shared" si="13"/>
        <v>#REF!</v>
      </c>
      <c r="AA13" s="14">
        <v>0</v>
      </c>
      <c r="AB13" s="15" t="e">
        <f t="shared" si="14"/>
        <v>#REF!</v>
      </c>
      <c r="AC13" s="14" t="e">
        <f t="shared" si="15"/>
        <v>#REF!</v>
      </c>
      <c r="AD13" s="14">
        <v>0</v>
      </c>
      <c r="AE13" s="15" t="e">
        <f t="shared" si="16"/>
        <v>#REF!</v>
      </c>
      <c r="AF13" s="14" t="e">
        <f t="shared" si="17"/>
        <v>#REF!</v>
      </c>
      <c r="AG13" s="14">
        <v>0</v>
      </c>
      <c r="AH13" s="15" t="e">
        <f t="shared" si="18"/>
        <v>#REF!</v>
      </c>
      <c r="AI13" s="14" t="e">
        <f t="shared" si="19"/>
        <v>#REF!</v>
      </c>
      <c r="AJ13" s="14">
        <v>0</v>
      </c>
      <c r="AK13" s="15" t="e">
        <f t="shared" si="20"/>
        <v>#REF!</v>
      </c>
      <c r="AL13" s="14" t="e">
        <f t="shared" si="21"/>
        <v>#REF!</v>
      </c>
      <c r="AM13" s="14">
        <v>0</v>
      </c>
      <c r="AN13" s="15" t="e">
        <f t="shared" si="22"/>
        <v>#REF!</v>
      </c>
      <c r="AO13" s="14" t="e">
        <f t="shared" si="23"/>
        <v>#REF!</v>
      </c>
      <c r="AP13" s="16">
        <v>0</v>
      </c>
      <c r="AQ13" s="15" t="e">
        <f t="shared" si="24"/>
        <v>#REF!</v>
      </c>
    </row>
    <row r="14" spans="1:44" x14ac:dyDescent="0.2">
      <c r="A14" s="2" t="s">
        <v>57</v>
      </c>
      <c r="B14" s="2" t="s">
        <v>51</v>
      </c>
      <c r="C14" s="6" t="e">
        <f>SUMIF('Folha de Pagamento'!#REF!,'Provisões 13º'!A14,'Folha de Pagamento'!V:V)</f>
        <v>#REF!</v>
      </c>
      <c r="D14" s="6" t="e">
        <f>SUMIF('Folha de Pagamento'!#REF!,'Provisões 13º'!A14,'Folha de Pagamento'!W:W)</f>
        <v>#REF!</v>
      </c>
      <c r="E14" s="6" t="e">
        <f>SUMIF('Folha de Pagamento'!#REF!,'Provisões 13º'!A14,'Folha de Pagamento'!X:X)</f>
        <v>#REF!</v>
      </c>
      <c r="F14" s="6" t="e">
        <f>SUMIF('Folha de Pagamento'!#REF!,'Provisões 13º'!A14,'Folha de Pagamento'!Y:Y)</f>
        <v>#REF!</v>
      </c>
      <c r="G14" s="6" t="e">
        <f>SUMIF('Folha de Pagamento'!#REF!,'Provisões 13º'!A14,'Folha de Pagamento'!Z:Z)</f>
        <v>#REF!</v>
      </c>
      <c r="H14" s="14" t="e">
        <f t="shared" si="1"/>
        <v>#REF!</v>
      </c>
      <c r="I14" s="14">
        <v>0</v>
      </c>
      <c r="J14" s="15" t="e">
        <f t="shared" si="2"/>
        <v>#REF!</v>
      </c>
      <c r="K14" s="14" t="e">
        <f t="shared" si="3"/>
        <v>#REF!</v>
      </c>
      <c r="L14" s="14">
        <v>0</v>
      </c>
      <c r="M14" s="15" t="e">
        <f t="shared" si="4"/>
        <v>#REF!</v>
      </c>
      <c r="N14" s="14" t="e">
        <f t="shared" si="5"/>
        <v>#REF!</v>
      </c>
      <c r="O14" s="14">
        <v>0</v>
      </c>
      <c r="P14" s="15" t="e">
        <f t="shared" si="6"/>
        <v>#REF!</v>
      </c>
      <c r="Q14" s="14" t="e">
        <f t="shared" si="7"/>
        <v>#REF!</v>
      </c>
      <c r="R14" s="14">
        <v>0</v>
      </c>
      <c r="S14" s="15" t="e">
        <f t="shared" si="8"/>
        <v>#REF!</v>
      </c>
      <c r="T14" s="14" t="e">
        <f t="shared" si="9"/>
        <v>#REF!</v>
      </c>
      <c r="U14" s="14">
        <v>0</v>
      </c>
      <c r="V14" s="15" t="e">
        <f t="shared" si="10"/>
        <v>#REF!</v>
      </c>
      <c r="W14" s="14" t="e">
        <f t="shared" si="11"/>
        <v>#REF!</v>
      </c>
      <c r="X14" s="14">
        <v>0</v>
      </c>
      <c r="Y14" s="15" t="e">
        <f t="shared" si="12"/>
        <v>#REF!</v>
      </c>
      <c r="Z14" s="14" t="e">
        <f t="shared" si="13"/>
        <v>#REF!</v>
      </c>
      <c r="AA14" s="14">
        <v>0</v>
      </c>
      <c r="AB14" s="15" t="e">
        <f t="shared" si="14"/>
        <v>#REF!</v>
      </c>
      <c r="AC14" s="14" t="e">
        <f t="shared" si="15"/>
        <v>#REF!</v>
      </c>
      <c r="AD14" s="14">
        <v>0</v>
      </c>
      <c r="AE14" s="15" t="e">
        <f t="shared" si="16"/>
        <v>#REF!</v>
      </c>
      <c r="AF14" s="14" t="e">
        <f t="shared" si="17"/>
        <v>#REF!</v>
      </c>
      <c r="AG14" s="14">
        <v>0</v>
      </c>
      <c r="AH14" s="15" t="e">
        <f t="shared" si="18"/>
        <v>#REF!</v>
      </c>
      <c r="AI14" s="14" t="e">
        <f t="shared" si="19"/>
        <v>#REF!</v>
      </c>
      <c r="AJ14" s="14">
        <v>0</v>
      </c>
      <c r="AK14" s="15" t="e">
        <f t="shared" si="20"/>
        <v>#REF!</v>
      </c>
      <c r="AL14" s="14" t="e">
        <f t="shared" si="21"/>
        <v>#REF!</v>
      </c>
      <c r="AM14" s="14">
        <v>0</v>
      </c>
      <c r="AN14" s="15" t="e">
        <f t="shared" si="22"/>
        <v>#REF!</v>
      </c>
      <c r="AO14" s="14" t="e">
        <f t="shared" si="23"/>
        <v>#REF!</v>
      </c>
      <c r="AP14" s="16">
        <v>0</v>
      </c>
      <c r="AQ14" s="15" t="e">
        <f t="shared" si="24"/>
        <v>#REF!</v>
      </c>
    </row>
    <row r="15" spans="1:44" x14ac:dyDescent="0.2">
      <c r="A15" s="2" t="s">
        <v>58</v>
      </c>
      <c r="B15" s="2" t="s">
        <v>39</v>
      </c>
      <c r="C15" s="6" t="e">
        <f>SUMIF('Folha de Pagamento'!#REF!,'Provisões 13º'!A15,'Folha de Pagamento'!V:V)</f>
        <v>#REF!</v>
      </c>
      <c r="D15" s="6" t="e">
        <f>SUMIF('Folha de Pagamento'!#REF!,'Provisões 13º'!A15,'Folha de Pagamento'!W:W)</f>
        <v>#REF!</v>
      </c>
      <c r="E15" s="6" t="e">
        <f>SUMIF('Folha de Pagamento'!#REF!,'Provisões 13º'!A15,'Folha de Pagamento'!X:X)</f>
        <v>#REF!</v>
      </c>
      <c r="F15" s="6" t="e">
        <f>SUMIF('Folha de Pagamento'!#REF!,'Provisões 13º'!A15,'Folha de Pagamento'!Y:Y)</f>
        <v>#REF!</v>
      </c>
      <c r="G15" s="6" t="e">
        <f>SUMIF('Folha de Pagamento'!#REF!,'Provisões 13º'!A15,'Folha de Pagamento'!Z:Z)</f>
        <v>#REF!</v>
      </c>
      <c r="H15" s="14" t="e">
        <f t="shared" si="1"/>
        <v>#REF!</v>
      </c>
      <c r="I15" s="14">
        <v>0</v>
      </c>
      <c r="J15" s="15" t="e">
        <f t="shared" si="2"/>
        <v>#REF!</v>
      </c>
      <c r="K15" s="14" t="e">
        <f t="shared" si="3"/>
        <v>#REF!</v>
      </c>
      <c r="L15" s="14">
        <v>0</v>
      </c>
      <c r="M15" s="15" t="e">
        <f t="shared" si="4"/>
        <v>#REF!</v>
      </c>
      <c r="N15" s="14" t="e">
        <f t="shared" si="5"/>
        <v>#REF!</v>
      </c>
      <c r="O15" s="14">
        <v>0</v>
      </c>
      <c r="P15" s="15" t="e">
        <f t="shared" si="6"/>
        <v>#REF!</v>
      </c>
      <c r="Q15" s="14" t="e">
        <f t="shared" si="7"/>
        <v>#REF!</v>
      </c>
      <c r="R15" s="14">
        <v>0</v>
      </c>
      <c r="S15" s="15" t="e">
        <f t="shared" si="8"/>
        <v>#REF!</v>
      </c>
      <c r="T15" s="14" t="e">
        <f t="shared" si="9"/>
        <v>#REF!</v>
      </c>
      <c r="U15" s="14">
        <v>0</v>
      </c>
      <c r="V15" s="15" t="e">
        <f t="shared" si="10"/>
        <v>#REF!</v>
      </c>
      <c r="W15" s="14" t="e">
        <f t="shared" si="11"/>
        <v>#REF!</v>
      </c>
      <c r="X15" s="14">
        <v>0</v>
      </c>
      <c r="Y15" s="15" t="e">
        <f t="shared" si="12"/>
        <v>#REF!</v>
      </c>
      <c r="Z15" s="14" t="e">
        <f t="shared" si="13"/>
        <v>#REF!</v>
      </c>
      <c r="AA15" s="14">
        <v>0</v>
      </c>
      <c r="AB15" s="15" t="e">
        <f t="shared" si="14"/>
        <v>#REF!</v>
      </c>
      <c r="AC15" s="14" t="e">
        <f t="shared" si="15"/>
        <v>#REF!</v>
      </c>
      <c r="AD15" s="14">
        <v>0</v>
      </c>
      <c r="AE15" s="15" t="e">
        <f t="shared" si="16"/>
        <v>#REF!</v>
      </c>
      <c r="AF15" s="14" t="e">
        <f t="shared" si="17"/>
        <v>#REF!</v>
      </c>
      <c r="AG15" s="14">
        <v>0</v>
      </c>
      <c r="AH15" s="15" t="e">
        <f t="shared" si="18"/>
        <v>#REF!</v>
      </c>
      <c r="AI15" s="14" t="e">
        <f t="shared" si="19"/>
        <v>#REF!</v>
      </c>
      <c r="AJ15" s="14">
        <v>0</v>
      </c>
      <c r="AK15" s="15" t="e">
        <f t="shared" si="20"/>
        <v>#REF!</v>
      </c>
      <c r="AL15" s="14" t="e">
        <f t="shared" si="21"/>
        <v>#REF!</v>
      </c>
      <c r="AM15" s="14">
        <v>0</v>
      </c>
      <c r="AN15" s="15" t="e">
        <f t="shared" si="22"/>
        <v>#REF!</v>
      </c>
      <c r="AO15" s="14" t="e">
        <f t="shared" si="23"/>
        <v>#REF!</v>
      </c>
      <c r="AP15" s="16">
        <v>0</v>
      </c>
      <c r="AQ15" s="15" t="e">
        <f t="shared" si="24"/>
        <v>#REF!</v>
      </c>
    </row>
    <row r="16" spans="1:44" x14ac:dyDescent="0.2">
      <c r="A16" s="2" t="s">
        <v>60</v>
      </c>
      <c r="B16" s="2" t="s">
        <v>45</v>
      </c>
      <c r="C16" s="6" t="e">
        <f>SUMIF('Folha de Pagamento'!#REF!,'Provisões 13º'!A16,'Folha de Pagamento'!V:V)</f>
        <v>#REF!</v>
      </c>
      <c r="D16" s="6" t="e">
        <f>SUMIF('Folha de Pagamento'!#REF!,'Provisões 13º'!A16,'Folha de Pagamento'!W:W)</f>
        <v>#REF!</v>
      </c>
      <c r="E16" s="6" t="e">
        <f>SUMIF('Folha de Pagamento'!#REF!,'Provisões 13º'!A16,'Folha de Pagamento'!X:X)</f>
        <v>#REF!</v>
      </c>
      <c r="F16" s="6" t="e">
        <f>SUMIF('Folha de Pagamento'!#REF!,'Provisões 13º'!A16,'Folha de Pagamento'!Y:Y)</f>
        <v>#REF!</v>
      </c>
      <c r="G16" s="6" t="e">
        <f>SUMIF('Folha de Pagamento'!#REF!,'Provisões 13º'!A16,'Folha de Pagamento'!Z:Z)</f>
        <v>#REF!</v>
      </c>
      <c r="H16" s="14" t="e">
        <f t="shared" si="1"/>
        <v>#REF!</v>
      </c>
      <c r="I16" s="14">
        <v>0</v>
      </c>
      <c r="J16" s="15" t="e">
        <f t="shared" si="2"/>
        <v>#REF!</v>
      </c>
      <c r="K16" s="14" t="e">
        <f t="shared" si="3"/>
        <v>#REF!</v>
      </c>
      <c r="L16" s="14">
        <v>0</v>
      </c>
      <c r="M16" s="15" t="e">
        <f t="shared" si="4"/>
        <v>#REF!</v>
      </c>
      <c r="N16" s="14" t="e">
        <f t="shared" si="5"/>
        <v>#REF!</v>
      </c>
      <c r="O16" s="14">
        <v>0</v>
      </c>
      <c r="P16" s="15" t="e">
        <f t="shared" si="6"/>
        <v>#REF!</v>
      </c>
      <c r="Q16" s="14" t="e">
        <f t="shared" si="7"/>
        <v>#REF!</v>
      </c>
      <c r="R16" s="14">
        <v>0</v>
      </c>
      <c r="S16" s="15" t="e">
        <f t="shared" si="8"/>
        <v>#REF!</v>
      </c>
      <c r="T16" s="14" t="e">
        <f t="shared" si="9"/>
        <v>#REF!</v>
      </c>
      <c r="U16" s="14">
        <v>0</v>
      </c>
      <c r="V16" s="15" t="e">
        <f t="shared" si="10"/>
        <v>#REF!</v>
      </c>
      <c r="W16" s="14" t="e">
        <f t="shared" si="11"/>
        <v>#REF!</v>
      </c>
      <c r="X16" s="14">
        <v>0</v>
      </c>
      <c r="Y16" s="15" t="e">
        <f t="shared" si="12"/>
        <v>#REF!</v>
      </c>
      <c r="Z16" s="14" t="e">
        <f t="shared" si="13"/>
        <v>#REF!</v>
      </c>
      <c r="AA16" s="14">
        <v>0</v>
      </c>
      <c r="AB16" s="15" t="e">
        <f t="shared" si="14"/>
        <v>#REF!</v>
      </c>
      <c r="AC16" s="14" t="e">
        <f t="shared" si="15"/>
        <v>#REF!</v>
      </c>
      <c r="AD16" s="14">
        <v>0</v>
      </c>
      <c r="AE16" s="15" t="e">
        <f t="shared" si="16"/>
        <v>#REF!</v>
      </c>
      <c r="AF16" s="14" t="e">
        <f t="shared" si="17"/>
        <v>#REF!</v>
      </c>
      <c r="AG16" s="14">
        <v>0</v>
      </c>
      <c r="AH16" s="15" t="e">
        <f t="shared" si="18"/>
        <v>#REF!</v>
      </c>
      <c r="AI16" s="14" t="e">
        <f t="shared" si="19"/>
        <v>#REF!</v>
      </c>
      <c r="AJ16" s="14">
        <v>0</v>
      </c>
      <c r="AK16" s="15" t="e">
        <f t="shared" si="20"/>
        <v>#REF!</v>
      </c>
      <c r="AL16" s="14" t="e">
        <f t="shared" si="21"/>
        <v>#REF!</v>
      </c>
      <c r="AM16" s="14">
        <v>0</v>
      </c>
      <c r="AN16" s="15" t="e">
        <f t="shared" si="22"/>
        <v>#REF!</v>
      </c>
      <c r="AO16" s="14" t="e">
        <f t="shared" si="23"/>
        <v>#REF!</v>
      </c>
      <c r="AP16" s="16">
        <v>0</v>
      </c>
      <c r="AQ16" s="15" t="e">
        <f t="shared" si="24"/>
        <v>#REF!</v>
      </c>
    </row>
    <row r="17" spans="1:43" x14ac:dyDescent="0.2">
      <c r="A17" s="2" t="s">
        <v>62</v>
      </c>
      <c r="B17" s="2" t="s">
        <v>64</v>
      </c>
      <c r="C17" s="6" t="e">
        <f>SUMIF('Folha de Pagamento'!#REF!,'Provisões 13º'!A17,'Folha de Pagamento'!V:V)</f>
        <v>#REF!</v>
      </c>
      <c r="D17" s="6" t="e">
        <f>SUMIF('Folha de Pagamento'!#REF!,'Provisões 13º'!A17,'Folha de Pagamento'!W:W)</f>
        <v>#REF!</v>
      </c>
      <c r="E17" s="6" t="e">
        <f>SUMIF('Folha de Pagamento'!#REF!,'Provisões 13º'!A17,'Folha de Pagamento'!X:X)</f>
        <v>#REF!</v>
      </c>
      <c r="F17" s="6" t="e">
        <f>SUMIF('Folha de Pagamento'!#REF!,'Provisões 13º'!A17,'Folha de Pagamento'!Y:Y)</f>
        <v>#REF!</v>
      </c>
      <c r="G17" s="6" t="e">
        <f>SUMIF('Folha de Pagamento'!#REF!,'Provisões 13º'!A17,'Folha de Pagamento'!Z:Z)</f>
        <v>#REF!</v>
      </c>
      <c r="H17" s="14" t="e">
        <f t="shared" si="1"/>
        <v>#REF!</v>
      </c>
      <c r="I17" s="14">
        <v>0</v>
      </c>
      <c r="J17" s="15" t="e">
        <f t="shared" si="2"/>
        <v>#REF!</v>
      </c>
      <c r="K17" s="14" t="e">
        <f t="shared" si="3"/>
        <v>#REF!</v>
      </c>
      <c r="L17" s="14">
        <v>0</v>
      </c>
      <c r="M17" s="15" t="e">
        <f t="shared" si="4"/>
        <v>#REF!</v>
      </c>
      <c r="N17" s="14" t="e">
        <f t="shared" si="5"/>
        <v>#REF!</v>
      </c>
      <c r="O17" s="14">
        <v>0</v>
      </c>
      <c r="P17" s="15" t="e">
        <f t="shared" si="6"/>
        <v>#REF!</v>
      </c>
      <c r="Q17" s="14" t="e">
        <f t="shared" si="7"/>
        <v>#REF!</v>
      </c>
      <c r="R17" s="14">
        <v>0</v>
      </c>
      <c r="S17" s="15" t="e">
        <f t="shared" si="8"/>
        <v>#REF!</v>
      </c>
      <c r="T17" s="14" t="e">
        <f t="shared" si="9"/>
        <v>#REF!</v>
      </c>
      <c r="U17" s="14">
        <v>0</v>
      </c>
      <c r="V17" s="15" t="e">
        <f t="shared" si="10"/>
        <v>#REF!</v>
      </c>
      <c r="W17" s="14" t="e">
        <f t="shared" si="11"/>
        <v>#REF!</v>
      </c>
      <c r="X17" s="14">
        <v>0</v>
      </c>
      <c r="Y17" s="15" t="e">
        <f t="shared" si="12"/>
        <v>#REF!</v>
      </c>
      <c r="Z17" s="14" t="e">
        <f t="shared" si="13"/>
        <v>#REF!</v>
      </c>
      <c r="AA17" s="14">
        <v>0</v>
      </c>
      <c r="AB17" s="15" t="e">
        <f t="shared" si="14"/>
        <v>#REF!</v>
      </c>
      <c r="AC17" s="14" t="e">
        <f t="shared" si="15"/>
        <v>#REF!</v>
      </c>
      <c r="AD17" s="14">
        <v>0</v>
      </c>
      <c r="AE17" s="15" t="e">
        <f t="shared" si="16"/>
        <v>#REF!</v>
      </c>
      <c r="AF17" s="14" t="e">
        <f t="shared" si="17"/>
        <v>#REF!</v>
      </c>
      <c r="AG17" s="14">
        <v>0</v>
      </c>
      <c r="AH17" s="15" t="e">
        <f t="shared" si="18"/>
        <v>#REF!</v>
      </c>
      <c r="AI17" s="14" t="e">
        <f t="shared" si="19"/>
        <v>#REF!</v>
      </c>
      <c r="AJ17" s="14">
        <v>0</v>
      </c>
      <c r="AK17" s="15" t="e">
        <f t="shared" si="20"/>
        <v>#REF!</v>
      </c>
      <c r="AL17" s="14" t="e">
        <f t="shared" si="21"/>
        <v>#REF!</v>
      </c>
      <c r="AM17" s="14">
        <v>0</v>
      </c>
      <c r="AN17" s="15" t="e">
        <f t="shared" si="22"/>
        <v>#REF!</v>
      </c>
      <c r="AO17" s="14" t="e">
        <f t="shared" si="23"/>
        <v>#REF!</v>
      </c>
      <c r="AP17" s="16">
        <v>0</v>
      </c>
      <c r="AQ17" s="15" t="e">
        <f t="shared" si="24"/>
        <v>#REF!</v>
      </c>
    </row>
    <row r="18" spans="1:43" x14ac:dyDescent="0.2">
      <c r="A18" s="2" t="s">
        <v>65</v>
      </c>
      <c r="B18" s="2" t="s">
        <v>39</v>
      </c>
      <c r="C18" s="6" t="e">
        <f>SUMIF('Folha de Pagamento'!#REF!,'Provisões 13º'!A18,'Folha de Pagamento'!V:V)</f>
        <v>#REF!</v>
      </c>
      <c r="D18" s="6" t="e">
        <f>SUMIF('Folha de Pagamento'!#REF!,'Provisões 13º'!A18,'Folha de Pagamento'!W:W)</f>
        <v>#REF!</v>
      </c>
      <c r="E18" s="6" t="e">
        <f>SUMIF('Folha de Pagamento'!#REF!,'Provisões 13º'!A18,'Folha de Pagamento'!X:X)</f>
        <v>#REF!</v>
      </c>
      <c r="F18" s="6" t="e">
        <f>SUMIF('Folha de Pagamento'!#REF!,'Provisões 13º'!A18,'Folha de Pagamento'!Y:Y)</f>
        <v>#REF!</v>
      </c>
      <c r="G18" s="6" t="e">
        <f>SUMIF('Folha de Pagamento'!#REF!,'Provisões 13º'!A18,'Folha de Pagamento'!Z:Z)</f>
        <v>#REF!</v>
      </c>
      <c r="H18" s="14" t="e">
        <f t="shared" si="1"/>
        <v>#REF!</v>
      </c>
      <c r="I18" s="14">
        <v>0</v>
      </c>
      <c r="J18" s="15" t="e">
        <f t="shared" si="2"/>
        <v>#REF!</v>
      </c>
      <c r="K18" s="14" t="e">
        <f t="shared" si="3"/>
        <v>#REF!</v>
      </c>
      <c r="L18" s="14">
        <v>0</v>
      </c>
      <c r="M18" s="15" t="e">
        <f t="shared" si="4"/>
        <v>#REF!</v>
      </c>
      <c r="N18" s="14" t="e">
        <f t="shared" si="5"/>
        <v>#REF!</v>
      </c>
      <c r="O18" s="14">
        <v>0</v>
      </c>
      <c r="P18" s="15" t="e">
        <f t="shared" si="6"/>
        <v>#REF!</v>
      </c>
      <c r="Q18" s="14" t="e">
        <f t="shared" si="7"/>
        <v>#REF!</v>
      </c>
      <c r="R18" s="14">
        <v>0</v>
      </c>
      <c r="S18" s="15" t="e">
        <f t="shared" si="8"/>
        <v>#REF!</v>
      </c>
      <c r="T18" s="14" t="e">
        <f t="shared" si="9"/>
        <v>#REF!</v>
      </c>
      <c r="U18" s="14">
        <v>0</v>
      </c>
      <c r="V18" s="15" t="e">
        <f t="shared" si="10"/>
        <v>#REF!</v>
      </c>
      <c r="W18" s="14" t="e">
        <f t="shared" si="11"/>
        <v>#REF!</v>
      </c>
      <c r="X18" s="14">
        <v>0</v>
      </c>
      <c r="Y18" s="15" t="e">
        <f t="shared" si="12"/>
        <v>#REF!</v>
      </c>
      <c r="Z18" s="14" t="e">
        <f t="shared" si="13"/>
        <v>#REF!</v>
      </c>
      <c r="AA18" s="14">
        <v>0</v>
      </c>
      <c r="AB18" s="15" t="e">
        <f t="shared" si="14"/>
        <v>#REF!</v>
      </c>
      <c r="AC18" s="14" t="e">
        <f t="shared" si="15"/>
        <v>#REF!</v>
      </c>
      <c r="AD18" s="14">
        <v>0</v>
      </c>
      <c r="AE18" s="15" t="e">
        <f t="shared" si="16"/>
        <v>#REF!</v>
      </c>
      <c r="AF18" s="14" t="e">
        <f t="shared" si="17"/>
        <v>#REF!</v>
      </c>
      <c r="AG18" s="14">
        <v>0</v>
      </c>
      <c r="AH18" s="15" t="e">
        <f t="shared" si="18"/>
        <v>#REF!</v>
      </c>
      <c r="AI18" s="14" t="e">
        <f t="shared" si="19"/>
        <v>#REF!</v>
      </c>
      <c r="AJ18" s="14">
        <v>0</v>
      </c>
      <c r="AK18" s="15" t="e">
        <f t="shared" si="20"/>
        <v>#REF!</v>
      </c>
      <c r="AL18" s="14" t="e">
        <f t="shared" si="21"/>
        <v>#REF!</v>
      </c>
      <c r="AM18" s="14">
        <v>0</v>
      </c>
      <c r="AN18" s="15" t="e">
        <f t="shared" si="22"/>
        <v>#REF!</v>
      </c>
      <c r="AO18" s="14" t="e">
        <f t="shared" si="23"/>
        <v>#REF!</v>
      </c>
      <c r="AP18" s="16">
        <v>0</v>
      </c>
      <c r="AQ18" s="15" t="e">
        <f t="shared" si="24"/>
        <v>#REF!</v>
      </c>
    </row>
    <row r="19" spans="1:43" x14ac:dyDescent="0.2">
      <c r="A19" s="5" t="s">
        <v>67</v>
      </c>
      <c r="B19" s="5" t="s">
        <v>51</v>
      </c>
      <c r="C19" s="6" t="e">
        <f>SUMIF('Folha de Pagamento'!#REF!,'Provisões 13º'!A19,'Folha de Pagamento'!V:V)</f>
        <v>#REF!</v>
      </c>
      <c r="D19" s="6" t="e">
        <f>SUMIF('Folha de Pagamento'!#REF!,'Provisões 13º'!A19,'Folha de Pagamento'!W:W)</f>
        <v>#REF!</v>
      </c>
      <c r="E19" s="6" t="e">
        <f>SUMIF('Folha de Pagamento'!#REF!,'Provisões 13º'!A19,'Folha de Pagamento'!X:X)</f>
        <v>#REF!</v>
      </c>
      <c r="F19" s="6" t="e">
        <f>SUMIF('Folha de Pagamento'!#REF!,'Provisões 13º'!A19,'Folha de Pagamento'!Y:Y)</f>
        <v>#REF!</v>
      </c>
      <c r="G19" s="6" t="e">
        <f>SUMIF('Folha de Pagamento'!#REF!,'Provisões 13º'!A19,'Folha de Pagamento'!Z:Z)</f>
        <v>#REF!</v>
      </c>
      <c r="H19" s="14" t="e">
        <f t="shared" si="1"/>
        <v>#REF!</v>
      </c>
      <c r="I19" s="14">
        <v>0</v>
      </c>
      <c r="J19" s="15" t="e">
        <f t="shared" si="2"/>
        <v>#REF!</v>
      </c>
      <c r="K19" s="14" t="e">
        <f t="shared" si="3"/>
        <v>#REF!</v>
      </c>
      <c r="L19" s="14">
        <v>0</v>
      </c>
      <c r="M19" s="15" t="e">
        <f t="shared" si="4"/>
        <v>#REF!</v>
      </c>
      <c r="N19" s="14" t="e">
        <f t="shared" si="5"/>
        <v>#REF!</v>
      </c>
      <c r="O19" s="14">
        <v>0</v>
      </c>
      <c r="P19" s="15" t="e">
        <f t="shared" si="6"/>
        <v>#REF!</v>
      </c>
      <c r="Q19" s="14" t="e">
        <f t="shared" si="7"/>
        <v>#REF!</v>
      </c>
      <c r="R19" s="14">
        <v>0</v>
      </c>
      <c r="S19" s="15" t="e">
        <f t="shared" si="8"/>
        <v>#REF!</v>
      </c>
      <c r="T19" s="14" t="e">
        <f t="shared" si="9"/>
        <v>#REF!</v>
      </c>
      <c r="U19" s="14">
        <v>0</v>
      </c>
      <c r="V19" s="15" t="e">
        <f t="shared" si="10"/>
        <v>#REF!</v>
      </c>
      <c r="W19" s="14" t="e">
        <f t="shared" si="11"/>
        <v>#REF!</v>
      </c>
      <c r="X19" s="14">
        <v>0</v>
      </c>
      <c r="Y19" s="15" t="e">
        <f t="shared" si="12"/>
        <v>#REF!</v>
      </c>
      <c r="Z19" s="14" t="e">
        <f t="shared" si="13"/>
        <v>#REF!</v>
      </c>
      <c r="AA19" s="14">
        <v>0</v>
      </c>
      <c r="AB19" s="15" t="e">
        <f t="shared" si="14"/>
        <v>#REF!</v>
      </c>
      <c r="AC19" s="14" t="e">
        <f t="shared" si="15"/>
        <v>#REF!</v>
      </c>
      <c r="AD19" s="14">
        <v>0</v>
      </c>
      <c r="AE19" s="15" t="e">
        <f t="shared" si="16"/>
        <v>#REF!</v>
      </c>
      <c r="AF19" s="14" t="e">
        <f t="shared" si="17"/>
        <v>#REF!</v>
      </c>
      <c r="AG19" s="14">
        <v>0</v>
      </c>
      <c r="AH19" s="15" t="e">
        <f t="shared" si="18"/>
        <v>#REF!</v>
      </c>
      <c r="AI19" s="14" t="e">
        <f t="shared" si="19"/>
        <v>#REF!</v>
      </c>
      <c r="AJ19" s="14">
        <v>0</v>
      </c>
      <c r="AK19" s="15" t="e">
        <f t="shared" si="20"/>
        <v>#REF!</v>
      </c>
      <c r="AL19" s="14" t="e">
        <f t="shared" si="21"/>
        <v>#REF!</v>
      </c>
      <c r="AM19" s="14">
        <v>0</v>
      </c>
      <c r="AN19" s="15" t="e">
        <f t="shared" si="22"/>
        <v>#REF!</v>
      </c>
      <c r="AO19" s="14" t="e">
        <f t="shared" si="23"/>
        <v>#REF!</v>
      </c>
      <c r="AP19" s="16">
        <v>0</v>
      </c>
      <c r="AQ19" s="15" t="e">
        <f t="shared" si="24"/>
        <v>#REF!</v>
      </c>
    </row>
    <row r="20" spans="1:43" x14ac:dyDescent="0.2">
      <c r="A20" s="2" t="s">
        <v>69</v>
      </c>
      <c r="B20" s="2" t="s">
        <v>39</v>
      </c>
      <c r="C20" s="6" t="e">
        <f>SUMIF('Folha de Pagamento'!#REF!,'Provisões 13º'!A20,'Folha de Pagamento'!V:V)</f>
        <v>#REF!</v>
      </c>
      <c r="D20" s="6" t="e">
        <f>SUMIF('Folha de Pagamento'!#REF!,'Provisões 13º'!A20,'Folha de Pagamento'!W:W)</f>
        <v>#REF!</v>
      </c>
      <c r="E20" s="6" t="e">
        <f>SUMIF('Folha de Pagamento'!#REF!,'Provisões 13º'!A20,'Folha de Pagamento'!X:X)</f>
        <v>#REF!</v>
      </c>
      <c r="F20" s="6" t="e">
        <f>SUMIF('Folha de Pagamento'!#REF!,'Provisões 13º'!A20,'Folha de Pagamento'!Y:Y)</f>
        <v>#REF!</v>
      </c>
      <c r="G20" s="6" t="e">
        <f>SUMIF('Folha de Pagamento'!#REF!,'Provisões 13º'!A20,'Folha de Pagamento'!Z:Z)</f>
        <v>#REF!</v>
      </c>
      <c r="H20" s="14" t="e">
        <f t="shared" si="1"/>
        <v>#REF!</v>
      </c>
      <c r="I20" s="14">
        <v>0</v>
      </c>
      <c r="J20" s="15" t="e">
        <f t="shared" si="2"/>
        <v>#REF!</v>
      </c>
      <c r="K20" s="14" t="e">
        <f t="shared" si="3"/>
        <v>#REF!</v>
      </c>
      <c r="L20" s="14">
        <v>0</v>
      </c>
      <c r="M20" s="15" t="e">
        <f t="shared" si="4"/>
        <v>#REF!</v>
      </c>
      <c r="N20" s="14" t="e">
        <f t="shared" si="5"/>
        <v>#REF!</v>
      </c>
      <c r="O20" s="14">
        <v>0</v>
      </c>
      <c r="P20" s="15" t="e">
        <f t="shared" si="6"/>
        <v>#REF!</v>
      </c>
      <c r="Q20" s="14" t="e">
        <f t="shared" si="7"/>
        <v>#REF!</v>
      </c>
      <c r="R20" s="14">
        <v>0</v>
      </c>
      <c r="S20" s="15" t="e">
        <f t="shared" si="8"/>
        <v>#REF!</v>
      </c>
      <c r="T20" s="14" t="e">
        <f t="shared" si="9"/>
        <v>#REF!</v>
      </c>
      <c r="U20" s="14">
        <v>0</v>
      </c>
      <c r="V20" s="15" t="e">
        <f t="shared" si="10"/>
        <v>#REF!</v>
      </c>
      <c r="W20" s="14" t="e">
        <f t="shared" si="11"/>
        <v>#REF!</v>
      </c>
      <c r="X20" s="14">
        <v>0</v>
      </c>
      <c r="Y20" s="15" t="e">
        <f t="shared" si="12"/>
        <v>#REF!</v>
      </c>
      <c r="Z20" s="14" t="e">
        <f t="shared" si="13"/>
        <v>#REF!</v>
      </c>
      <c r="AA20" s="14">
        <v>0</v>
      </c>
      <c r="AB20" s="15" t="e">
        <f t="shared" si="14"/>
        <v>#REF!</v>
      </c>
      <c r="AC20" s="14" t="e">
        <f t="shared" si="15"/>
        <v>#REF!</v>
      </c>
      <c r="AD20" s="14">
        <v>0</v>
      </c>
      <c r="AE20" s="15" t="e">
        <f t="shared" si="16"/>
        <v>#REF!</v>
      </c>
      <c r="AF20" s="14" t="e">
        <f t="shared" si="17"/>
        <v>#REF!</v>
      </c>
      <c r="AG20" s="14">
        <v>0</v>
      </c>
      <c r="AH20" s="15" t="e">
        <f t="shared" si="18"/>
        <v>#REF!</v>
      </c>
      <c r="AI20" s="14" t="e">
        <f t="shared" si="19"/>
        <v>#REF!</v>
      </c>
      <c r="AJ20" s="14">
        <v>0</v>
      </c>
      <c r="AK20" s="15" t="e">
        <f t="shared" si="20"/>
        <v>#REF!</v>
      </c>
      <c r="AL20" s="14" t="e">
        <f t="shared" si="21"/>
        <v>#REF!</v>
      </c>
      <c r="AM20" s="14">
        <v>0</v>
      </c>
      <c r="AN20" s="15" t="e">
        <f t="shared" si="22"/>
        <v>#REF!</v>
      </c>
      <c r="AO20" s="14" t="e">
        <f t="shared" si="23"/>
        <v>#REF!</v>
      </c>
      <c r="AP20" s="16">
        <v>0</v>
      </c>
      <c r="AQ20" s="15" t="e">
        <f t="shared" si="24"/>
        <v>#REF!</v>
      </c>
    </row>
    <row r="21" spans="1:43" x14ac:dyDescent="0.2">
      <c r="A21" s="2" t="s">
        <v>71</v>
      </c>
      <c r="B21" s="2" t="s">
        <v>39</v>
      </c>
      <c r="C21" s="6" t="e">
        <f>SUMIF('Folha de Pagamento'!#REF!,'Provisões 13º'!A21,'Folha de Pagamento'!V:V)</f>
        <v>#REF!</v>
      </c>
      <c r="D21" s="6" t="e">
        <f>SUMIF('Folha de Pagamento'!#REF!,'Provisões 13º'!A21,'Folha de Pagamento'!W:W)</f>
        <v>#REF!</v>
      </c>
      <c r="E21" s="6" t="e">
        <f>SUMIF('Folha de Pagamento'!#REF!,'Provisões 13º'!A21,'Folha de Pagamento'!X:X)</f>
        <v>#REF!</v>
      </c>
      <c r="F21" s="6" t="e">
        <f>SUMIF('Folha de Pagamento'!#REF!,'Provisões 13º'!A21,'Folha de Pagamento'!Y:Y)</f>
        <v>#REF!</v>
      </c>
      <c r="G21" s="6" t="e">
        <f>SUMIF('Folha de Pagamento'!#REF!,'Provisões 13º'!A21,'Folha de Pagamento'!Z:Z)</f>
        <v>#REF!</v>
      </c>
      <c r="H21" s="14" t="e">
        <f t="shared" si="1"/>
        <v>#REF!</v>
      </c>
      <c r="I21" s="14">
        <v>0</v>
      </c>
      <c r="J21" s="15" t="e">
        <f t="shared" si="2"/>
        <v>#REF!</v>
      </c>
      <c r="K21" s="14" t="e">
        <f t="shared" si="3"/>
        <v>#REF!</v>
      </c>
      <c r="L21" s="14">
        <v>0</v>
      </c>
      <c r="M21" s="15" t="e">
        <f t="shared" si="4"/>
        <v>#REF!</v>
      </c>
      <c r="N21" s="14" t="e">
        <f t="shared" si="5"/>
        <v>#REF!</v>
      </c>
      <c r="O21" s="14">
        <v>0</v>
      </c>
      <c r="P21" s="15" t="e">
        <f t="shared" si="6"/>
        <v>#REF!</v>
      </c>
      <c r="Q21" s="14" t="e">
        <f t="shared" si="7"/>
        <v>#REF!</v>
      </c>
      <c r="R21" s="14">
        <v>0</v>
      </c>
      <c r="S21" s="15" t="e">
        <f t="shared" si="8"/>
        <v>#REF!</v>
      </c>
      <c r="T21" s="14" t="e">
        <f t="shared" si="9"/>
        <v>#REF!</v>
      </c>
      <c r="U21" s="14">
        <v>0</v>
      </c>
      <c r="V21" s="15" t="e">
        <f t="shared" si="10"/>
        <v>#REF!</v>
      </c>
      <c r="W21" s="14" t="e">
        <f t="shared" si="11"/>
        <v>#REF!</v>
      </c>
      <c r="X21" s="14">
        <v>0</v>
      </c>
      <c r="Y21" s="15" t="e">
        <f t="shared" si="12"/>
        <v>#REF!</v>
      </c>
      <c r="Z21" s="14" t="e">
        <f t="shared" si="13"/>
        <v>#REF!</v>
      </c>
      <c r="AA21" s="14">
        <v>0</v>
      </c>
      <c r="AB21" s="15" t="e">
        <f t="shared" si="14"/>
        <v>#REF!</v>
      </c>
      <c r="AC21" s="14" t="e">
        <f t="shared" si="15"/>
        <v>#REF!</v>
      </c>
      <c r="AD21" s="14">
        <v>0</v>
      </c>
      <c r="AE21" s="15" t="e">
        <f t="shared" si="16"/>
        <v>#REF!</v>
      </c>
      <c r="AF21" s="14" t="e">
        <f t="shared" si="17"/>
        <v>#REF!</v>
      </c>
      <c r="AG21" s="14">
        <v>0</v>
      </c>
      <c r="AH21" s="15" t="e">
        <f t="shared" si="18"/>
        <v>#REF!</v>
      </c>
      <c r="AI21" s="14" t="e">
        <f t="shared" si="19"/>
        <v>#REF!</v>
      </c>
      <c r="AJ21" s="14">
        <v>0</v>
      </c>
      <c r="AK21" s="15" t="e">
        <f t="shared" si="20"/>
        <v>#REF!</v>
      </c>
      <c r="AL21" s="14" t="e">
        <f t="shared" si="21"/>
        <v>#REF!</v>
      </c>
      <c r="AM21" s="14">
        <v>0</v>
      </c>
      <c r="AN21" s="15" t="e">
        <f t="shared" si="22"/>
        <v>#REF!</v>
      </c>
      <c r="AO21" s="14" t="e">
        <f t="shared" si="23"/>
        <v>#REF!</v>
      </c>
      <c r="AP21" s="16">
        <v>0</v>
      </c>
      <c r="AQ21" s="15" t="e">
        <f t="shared" si="24"/>
        <v>#REF!</v>
      </c>
    </row>
    <row r="22" spans="1:43" x14ac:dyDescent="0.2">
      <c r="A22" s="5" t="s">
        <v>73</v>
      </c>
      <c r="B22" s="5" t="s">
        <v>51</v>
      </c>
      <c r="C22" s="6" t="e">
        <f>SUMIF('Folha de Pagamento'!#REF!,'Provisões 13º'!A22,'Folha de Pagamento'!V:V)</f>
        <v>#REF!</v>
      </c>
      <c r="D22" s="6" t="e">
        <f>SUMIF('Folha de Pagamento'!#REF!,'Provisões 13º'!A22,'Folha de Pagamento'!W:W)</f>
        <v>#REF!</v>
      </c>
      <c r="E22" s="6" t="e">
        <f>SUMIF('Folha de Pagamento'!#REF!,'Provisões 13º'!A22,'Folha de Pagamento'!X:X)</f>
        <v>#REF!</v>
      </c>
      <c r="F22" s="6" t="e">
        <f>SUMIF('Folha de Pagamento'!#REF!,'Provisões 13º'!A22,'Folha de Pagamento'!Y:Y)</f>
        <v>#REF!</v>
      </c>
      <c r="G22" s="6" t="e">
        <f>SUMIF('Folha de Pagamento'!#REF!,'Provisões 13º'!A22,'Folha de Pagamento'!Z:Z)</f>
        <v>#REF!</v>
      </c>
      <c r="H22" s="14" t="e">
        <f t="shared" si="1"/>
        <v>#REF!</v>
      </c>
      <c r="I22" s="14">
        <v>0</v>
      </c>
      <c r="J22" s="15" t="e">
        <f t="shared" si="2"/>
        <v>#REF!</v>
      </c>
      <c r="K22" s="14" t="e">
        <f t="shared" si="3"/>
        <v>#REF!</v>
      </c>
      <c r="L22" s="14">
        <v>0</v>
      </c>
      <c r="M22" s="15" t="e">
        <f t="shared" si="4"/>
        <v>#REF!</v>
      </c>
      <c r="N22" s="14" t="e">
        <f t="shared" si="5"/>
        <v>#REF!</v>
      </c>
      <c r="O22" s="14">
        <v>0</v>
      </c>
      <c r="P22" s="15" t="e">
        <f t="shared" si="6"/>
        <v>#REF!</v>
      </c>
      <c r="Q22" s="14" t="e">
        <f t="shared" si="7"/>
        <v>#REF!</v>
      </c>
      <c r="R22" s="14">
        <v>0</v>
      </c>
      <c r="S22" s="15" t="e">
        <f t="shared" si="8"/>
        <v>#REF!</v>
      </c>
      <c r="T22" s="14" t="e">
        <f t="shared" si="9"/>
        <v>#REF!</v>
      </c>
      <c r="U22" s="14">
        <v>0</v>
      </c>
      <c r="V22" s="15" t="e">
        <f t="shared" si="10"/>
        <v>#REF!</v>
      </c>
      <c r="W22" s="14" t="e">
        <f t="shared" si="11"/>
        <v>#REF!</v>
      </c>
      <c r="X22" s="14">
        <v>0</v>
      </c>
      <c r="Y22" s="15" t="e">
        <f t="shared" si="12"/>
        <v>#REF!</v>
      </c>
      <c r="Z22" s="14" t="e">
        <f t="shared" si="13"/>
        <v>#REF!</v>
      </c>
      <c r="AA22" s="14">
        <v>0</v>
      </c>
      <c r="AB22" s="15" t="e">
        <f t="shared" si="14"/>
        <v>#REF!</v>
      </c>
      <c r="AC22" s="14" t="e">
        <f t="shared" si="15"/>
        <v>#REF!</v>
      </c>
      <c r="AD22" s="14">
        <v>0</v>
      </c>
      <c r="AE22" s="15" t="e">
        <f t="shared" si="16"/>
        <v>#REF!</v>
      </c>
      <c r="AF22" s="14" t="e">
        <f t="shared" si="17"/>
        <v>#REF!</v>
      </c>
      <c r="AG22" s="14">
        <v>0</v>
      </c>
      <c r="AH22" s="15" t="e">
        <f t="shared" si="18"/>
        <v>#REF!</v>
      </c>
      <c r="AI22" s="14" t="e">
        <f t="shared" si="19"/>
        <v>#REF!</v>
      </c>
      <c r="AJ22" s="14">
        <v>0</v>
      </c>
      <c r="AK22" s="15" t="e">
        <f t="shared" si="20"/>
        <v>#REF!</v>
      </c>
      <c r="AL22" s="14" t="e">
        <f t="shared" si="21"/>
        <v>#REF!</v>
      </c>
      <c r="AM22" s="14">
        <v>0</v>
      </c>
      <c r="AN22" s="15" t="e">
        <f t="shared" si="22"/>
        <v>#REF!</v>
      </c>
      <c r="AO22" s="14" t="e">
        <f t="shared" si="23"/>
        <v>#REF!</v>
      </c>
      <c r="AP22" s="16">
        <v>0</v>
      </c>
      <c r="AQ22" s="15" t="e">
        <f t="shared" si="24"/>
        <v>#REF!</v>
      </c>
    </row>
    <row r="23" spans="1:43" x14ac:dyDescent="0.2">
      <c r="A23" s="2" t="s">
        <v>75</v>
      </c>
      <c r="B23" s="2" t="s">
        <v>48</v>
      </c>
      <c r="C23" s="6" t="e">
        <f>SUMIF('Folha de Pagamento'!#REF!,'Provisões 13º'!A23,'Folha de Pagamento'!V:V)</f>
        <v>#REF!</v>
      </c>
      <c r="D23" s="6" t="e">
        <f>SUMIF('Folha de Pagamento'!#REF!,'Provisões 13º'!A23,'Folha de Pagamento'!W:W)</f>
        <v>#REF!</v>
      </c>
      <c r="E23" s="6" t="e">
        <f>SUMIF('Folha de Pagamento'!#REF!,'Provisões 13º'!A23,'Folha de Pagamento'!X:X)</f>
        <v>#REF!</v>
      </c>
      <c r="F23" s="6" t="e">
        <f>SUMIF('Folha de Pagamento'!#REF!,'Provisões 13º'!A23,'Folha de Pagamento'!Y:Y)</f>
        <v>#REF!</v>
      </c>
      <c r="G23" s="6" t="e">
        <f>SUMIF('Folha de Pagamento'!#REF!,'Provisões 13º'!A23,'Folha de Pagamento'!Z:Z)</f>
        <v>#REF!</v>
      </c>
      <c r="H23" s="14" t="e">
        <f t="shared" si="1"/>
        <v>#REF!</v>
      </c>
      <c r="I23" s="14">
        <v>0</v>
      </c>
      <c r="J23" s="15" t="e">
        <f t="shared" si="2"/>
        <v>#REF!</v>
      </c>
      <c r="K23" s="14" t="e">
        <f t="shared" si="3"/>
        <v>#REF!</v>
      </c>
      <c r="L23" s="14">
        <v>0</v>
      </c>
      <c r="M23" s="15" t="e">
        <f t="shared" si="4"/>
        <v>#REF!</v>
      </c>
      <c r="N23" s="14" t="e">
        <f t="shared" si="5"/>
        <v>#REF!</v>
      </c>
      <c r="O23" s="14">
        <v>0</v>
      </c>
      <c r="P23" s="15" t="e">
        <f t="shared" si="6"/>
        <v>#REF!</v>
      </c>
      <c r="Q23" s="14" t="e">
        <f t="shared" si="7"/>
        <v>#REF!</v>
      </c>
      <c r="R23" s="14">
        <v>0</v>
      </c>
      <c r="S23" s="15" t="e">
        <f t="shared" si="8"/>
        <v>#REF!</v>
      </c>
      <c r="T23" s="14" t="e">
        <f t="shared" si="9"/>
        <v>#REF!</v>
      </c>
      <c r="U23" s="14">
        <v>0</v>
      </c>
      <c r="V23" s="15" t="e">
        <f t="shared" si="10"/>
        <v>#REF!</v>
      </c>
      <c r="W23" s="14" t="e">
        <f t="shared" si="11"/>
        <v>#REF!</v>
      </c>
      <c r="X23" s="14">
        <v>0</v>
      </c>
      <c r="Y23" s="15" t="e">
        <f t="shared" si="12"/>
        <v>#REF!</v>
      </c>
      <c r="Z23" s="14" t="e">
        <f t="shared" si="13"/>
        <v>#REF!</v>
      </c>
      <c r="AA23" s="14">
        <v>0</v>
      </c>
      <c r="AB23" s="15" t="e">
        <f t="shared" si="14"/>
        <v>#REF!</v>
      </c>
      <c r="AC23" s="14" t="e">
        <f t="shared" si="15"/>
        <v>#REF!</v>
      </c>
      <c r="AD23" s="14">
        <v>0</v>
      </c>
      <c r="AE23" s="15" t="e">
        <f t="shared" si="16"/>
        <v>#REF!</v>
      </c>
      <c r="AF23" s="14" t="e">
        <f t="shared" si="17"/>
        <v>#REF!</v>
      </c>
      <c r="AG23" s="14">
        <v>0</v>
      </c>
      <c r="AH23" s="15" t="e">
        <f t="shared" si="18"/>
        <v>#REF!</v>
      </c>
      <c r="AI23" s="14" t="e">
        <f t="shared" si="19"/>
        <v>#REF!</v>
      </c>
      <c r="AJ23" s="14">
        <v>0</v>
      </c>
      <c r="AK23" s="15" t="e">
        <f t="shared" si="20"/>
        <v>#REF!</v>
      </c>
      <c r="AL23" s="14" t="e">
        <f t="shared" si="21"/>
        <v>#REF!</v>
      </c>
      <c r="AM23" s="14">
        <v>0</v>
      </c>
      <c r="AN23" s="15" t="e">
        <f t="shared" si="22"/>
        <v>#REF!</v>
      </c>
      <c r="AO23" s="14" t="e">
        <f t="shared" si="23"/>
        <v>#REF!</v>
      </c>
      <c r="AP23" s="16">
        <v>0</v>
      </c>
      <c r="AQ23" s="15" t="e">
        <f t="shared" si="24"/>
        <v>#REF!</v>
      </c>
    </row>
    <row r="24" spans="1:43" x14ac:dyDescent="0.2">
      <c r="A24" s="2" t="s">
        <v>76</v>
      </c>
      <c r="B24" s="2" t="s">
        <v>45</v>
      </c>
      <c r="C24" s="6" t="e">
        <f>SUMIF('Folha de Pagamento'!#REF!,'Provisões 13º'!A24,'Folha de Pagamento'!V:V)</f>
        <v>#REF!</v>
      </c>
      <c r="D24" s="6" t="e">
        <f>SUMIF('Folha de Pagamento'!#REF!,'Provisões 13º'!A24,'Folha de Pagamento'!W:W)</f>
        <v>#REF!</v>
      </c>
      <c r="E24" s="6" t="e">
        <f>SUMIF('Folha de Pagamento'!#REF!,'Provisões 13º'!A24,'Folha de Pagamento'!X:X)</f>
        <v>#REF!</v>
      </c>
      <c r="F24" s="6" t="e">
        <f>SUMIF('Folha de Pagamento'!#REF!,'Provisões 13º'!A24,'Folha de Pagamento'!Y:Y)</f>
        <v>#REF!</v>
      </c>
      <c r="G24" s="6" t="e">
        <f>SUMIF('Folha de Pagamento'!#REF!,'Provisões 13º'!A24,'Folha de Pagamento'!Z:Z)</f>
        <v>#REF!</v>
      </c>
      <c r="H24" s="14" t="e">
        <f t="shared" si="1"/>
        <v>#REF!</v>
      </c>
      <c r="I24" s="14">
        <v>0</v>
      </c>
      <c r="J24" s="15" t="e">
        <f t="shared" si="2"/>
        <v>#REF!</v>
      </c>
      <c r="K24" s="14" t="e">
        <f t="shared" si="3"/>
        <v>#REF!</v>
      </c>
      <c r="L24" s="14">
        <v>0</v>
      </c>
      <c r="M24" s="15" t="e">
        <f t="shared" si="4"/>
        <v>#REF!</v>
      </c>
      <c r="N24" s="14" t="e">
        <f t="shared" si="5"/>
        <v>#REF!</v>
      </c>
      <c r="O24" s="14">
        <v>0</v>
      </c>
      <c r="P24" s="15" t="e">
        <f t="shared" si="6"/>
        <v>#REF!</v>
      </c>
      <c r="Q24" s="14" t="e">
        <f t="shared" si="7"/>
        <v>#REF!</v>
      </c>
      <c r="R24" s="14">
        <v>0</v>
      </c>
      <c r="S24" s="15" t="e">
        <f t="shared" si="8"/>
        <v>#REF!</v>
      </c>
      <c r="T24" s="14" t="e">
        <f t="shared" si="9"/>
        <v>#REF!</v>
      </c>
      <c r="U24" s="14">
        <v>0</v>
      </c>
      <c r="V24" s="15" t="e">
        <f t="shared" si="10"/>
        <v>#REF!</v>
      </c>
      <c r="W24" s="14" t="e">
        <f t="shared" si="11"/>
        <v>#REF!</v>
      </c>
      <c r="X24" s="14">
        <v>0</v>
      </c>
      <c r="Y24" s="15" t="e">
        <f t="shared" si="12"/>
        <v>#REF!</v>
      </c>
      <c r="Z24" s="14" t="e">
        <f t="shared" si="13"/>
        <v>#REF!</v>
      </c>
      <c r="AA24" s="14">
        <v>0</v>
      </c>
      <c r="AB24" s="15" t="e">
        <f t="shared" si="14"/>
        <v>#REF!</v>
      </c>
      <c r="AC24" s="14" t="e">
        <f t="shared" si="15"/>
        <v>#REF!</v>
      </c>
      <c r="AD24" s="14">
        <v>0</v>
      </c>
      <c r="AE24" s="15" t="e">
        <f t="shared" si="16"/>
        <v>#REF!</v>
      </c>
      <c r="AF24" s="14" t="e">
        <f t="shared" si="17"/>
        <v>#REF!</v>
      </c>
      <c r="AG24" s="14">
        <v>0</v>
      </c>
      <c r="AH24" s="15" t="e">
        <f t="shared" si="18"/>
        <v>#REF!</v>
      </c>
      <c r="AI24" s="14" t="e">
        <f t="shared" si="19"/>
        <v>#REF!</v>
      </c>
      <c r="AJ24" s="14">
        <v>0</v>
      </c>
      <c r="AK24" s="15" t="e">
        <f t="shared" si="20"/>
        <v>#REF!</v>
      </c>
      <c r="AL24" s="14" t="e">
        <f t="shared" si="21"/>
        <v>#REF!</v>
      </c>
      <c r="AM24" s="14">
        <v>0</v>
      </c>
      <c r="AN24" s="15" t="e">
        <f t="shared" si="22"/>
        <v>#REF!</v>
      </c>
      <c r="AO24" s="14" t="e">
        <f t="shared" si="23"/>
        <v>#REF!</v>
      </c>
      <c r="AP24" s="16">
        <v>0</v>
      </c>
      <c r="AQ24" s="15" t="e">
        <f t="shared" si="24"/>
        <v>#REF!</v>
      </c>
    </row>
    <row r="25" spans="1:43" x14ac:dyDescent="0.2">
      <c r="A25" s="4" t="s">
        <v>78</v>
      </c>
      <c r="B25" s="4" t="s">
        <v>39</v>
      </c>
      <c r="C25" s="6" t="e">
        <f>SUMIF('Folha de Pagamento'!#REF!,'Provisões 13º'!A25,'Folha de Pagamento'!V:V)</f>
        <v>#REF!</v>
      </c>
      <c r="D25" s="6" t="e">
        <f>SUMIF('Folha de Pagamento'!#REF!,'Provisões 13º'!A25,'Folha de Pagamento'!W:W)</f>
        <v>#REF!</v>
      </c>
      <c r="E25" s="6" t="e">
        <f>SUMIF('Folha de Pagamento'!#REF!,'Provisões 13º'!A25,'Folha de Pagamento'!X:X)</f>
        <v>#REF!</v>
      </c>
      <c r="F25" s="6" t="e">
        <f>SUMIF('Folha de Pagamento'!#REF!,'Provisões 13º'!A25,'Folha de Pagamento'!Y:Y)</f>
        <v>#REF!</v>
      </c>
      <c r="G25" s="6" t="e">
        <f>SUMIF('Folha de Pagamento'!#REF!,'Provisões 13º'!A25,'Folha de Pagamento'!Z:Z)</f>
        <v>#REF!</v>
      </c>
      <c r="H25" s="14" t="e">
        <f t="shared" si="1"/>
        <v>#REF!</v>
      </c>
      <c r="I25" s="14">
        <v>0</v>
      </c>
      <c r="J25" s="15" t="e">
        <f t="shared" si="2"/>
        <v>#REF!</v>
      </c>
      <c r="K25" s="14" t="e">
        <f t="shared" si="3"/>
        <v>#REF!</v>
      </c>
      <c r="L25" s="14">
        <v>0</v>
      </c>
      <c r="M25" s="15" t="e">
        <f t="shared" si="4"/>
        <v>#REF!</v>
      </c>
      <c r="N25" s="14" t="e">
        <f t="shared" si="5"/>
        <v>#REF!</v>
      </c>
      <c r="O25" s="14">
        <v>0</v>
      </c>
      <c r="P25" s="15" t="e">
        <f t="shared" si="6"/>
        <v>#REF!</v>
      </c>
      <c r="Q25" s="14" t="e">
        <f t="shared" si="7"/>
        <v>#REF!</v>
      </c>
      <c r="R25" s="14">
        <v>0</v>
      </c>
      <c r="S25" s="15" t="e">
        <f t="shared" si="8"/>
        <v>#REF!</v>
      </c>
      <c r="T25" s="14" t="e">
        <f t="shared" si="9"/>
        <v>#REF!</v>
      </c>
      <c r="U25" s="14">
        <v>0</v>
      </c>
      <c r="V25" s="15" t="e">
        <f t="shared" si="10"/>
        <v>#REF!</v>
      </c>
      <c r="W25" s="14" t="e">
        <f t="shared" si="11"/>
        <v>#REF!</v>
      </c>
      <c r="X25" s="14">
        <v>0</v>
      </c>
      <c r="Y25" s="15" t="e">
        <f t="shared" si="12"/>
        <v>#REF!</v>
      </c>
      <c r="Z25" s="14" t="e">
        <f t="shared" si="13"/>
        <v>#REF!</v>
      </c>
      <c r="AA25" s="14">
        <v>0</v>
      </c>
      <c r="AB25" s="15" t="e">
        <f t="shared" si="14"/>
        <v>#REF!</v>
      </c>
      <c r="AC25" s="14" t="e">
        <f t="shared" si="15"/>
        <v>#REF!</v>
      </c>
      <c r="AD25" s="14">
        <v>0</v>
      </c>
      <c r="AE25" s="15" t="e">
        <f t="shared" si="16"/>
        <v>#REF!</v>
      </c>
      <c r="AF25" s="14" t="e">
        <f t="shared" si="17"/>
        <v>#REF!</v>
      </c>
      <c r="AG25" s="14">
        <v>0</v>
      </c>
      <c r="AH25" s="15" t="e">
        <f t="shared" si="18"/>
        <v>#REF!</v>
      </c>
      <c r="AI25" s="14" t="e">
        <f t="shared" si="19"/>
        <v>#REF!</v>
      </c>
      <c r="AJ25" s="14">
        <v>0</v>
      </c>
      <c r="AK25" s="15" t="e">
        <f t="shared" si="20"/>
        <v>#REF!</v>
      </c>
      <c r="AL25" s="14" t="e">
        <f t="shared" si="21"/>
        <v>#REF!</v>
      </c>
      <c r="AM25" s="14">
        <v>0</v>
      </c>
      <c r="AN25" s="15" t="e">
        <f t="shared" si="22"/>
        <v>#REF!</v>
      </c>
      <c r="AO25" s="14" t="e">
        <f t="shared" si="23"/>
        <v>#REF!</v>
      </c>
      <c r="AP25" s="16">
        <v>0</v>
      </c>
      <c r="AQ25" s="15" t="e">
        <f t="shared" si="24"/>
        <v>#REF!</v>
      </c>
    </row>
    <row r="26" spans="1:43" x14ac:dyDescent="0.2">
      <c r="A26" s="4" t="s">
        <v>80</v>
      </c>
      <c r="B26" s="4" t="s">
        <v>51</v>
      </c>
      <c r="C26" s="6" t="e">
        <f>SUMIF('Folha de Pagamento'!#REF!,'Provisões 13º'!A26,'Folha de Pagamento'!V:V)</f>
        <v>#REF!</v>
      </c>
      <c r="D26" s="6" t="e">
        <f>SUMIF('Folha de Pagamento'!#REF!,'Provisões 13º'!A26,'Folha de Pagamento'!W:W)</f>
        <v>#REF!</v>
      </c>
      <c r="E26" s="6" t="e">
        <f>SUMIF('Folha de Pagamento'!#REF!,'Provisões 13º'!A26,'Folha de Pagamento'!X:X)</f>
        <v>#REF!</v>
      </c>
      <c r="F26" s="6" t="e">
        <f>SUMIF('Folha de Pagamento'!#REF!,'Provisões 13º'!A26,'Folha de Pagamento'!Y:Y)</f>
        <v>#REF!</v>
      </c>
      <c r="G26" s="6" t="e">
        <f>SUMIF('Folha de Pagamento'!#REF!,'Provisões 13º'!A26,'Folha de Pagamento'!Z:Z)</f>
        <v>#REF!</v>
      </c>
      <c r="H26" s="14" t="e">
        <f t="shared" si="1"/>
        <v>#REF!</v>
      </c>
      <c r="I26" s="14">
        <v>0</v>
      </c>
      <c r="J26" s="15" t="e">
        <f t="shared" si="2"/>
        <v>#REF!</v>
      </c>
      <c r="K26" s="14" t="e">
        <f t="shared" si="3"/>
        <v>#REF!</v>
      </c>
      <c r="L26" s="14">
        <v>0</v>
      </c>
      <c r="M26" s="15" t="e">
        <f t="shared" si="4"/>
        <v>#REF!</v>
      </c>
      <c r="N26" s="14" t="e">
        <f t="shared" si="5"/>
        <v>#REF!</v>
      </c>
      <c r="O26" s="14">
        <v>0</v>
      </c>
      <c r="P26" s="15" t="e">
        <f t="shared" si="6"/>
        <v>#REF!</v>
      </c>
      <c r="Q26" s="14" t="e">
        <f t="shared" si="7"/>
        <v>#REF!</v>
      </c>
      <c r="R26" s="14">
        <v>0</v>
      </c>
      <c r="S26" s="15" t="e">
        <f t="shared" si="8"/>
        <v>#REF!</v>
      </c>
      <c r="T26" s="14" t="e">
        <f t="shared" si="9"/>
        <v>#REF!</v>
      </c>
      <c r="U26" s="14">
        <v>0</v>
      </c>
      <c r="V26" s="15" t="e">
        <f t="shared" si="10"/>
        <v>#REF!</v>
      </c>
      <c r="W26" s="14" t="e">
        <f t="shared" si="11"/>
        <v>#REF!</v>
      </c>
      <c r="X26" s="14">
        <v>0</v>
      </c>
      <c r="Y26" s="15" t="e">
        <f t="shared" si="12"/>
        <v>#REF!</v>
      </c>
      <c r="Z26" s="14" t="e">
        <f t="shared" si="13"/>
        <v>#REF!</v>
      </c>
      <c r="AA26" s="14">
        <v>0</v>
      </c>
      <c r="AB26" s="15" t="e">
        <f t="shared" si="14"/>
        <v>#REF!</v>
      </c>
      <c r="AC26" s="14" t="e">
        <f t="shared" si="15"/>
        <v>#REF!</v>
      </c>
      <c r="AD26" s="14">
        <v>0</v>
      </c>
      <c r="AE26" s="15" t="e">
        <f t="shared" si="16"/>
        <v>#REF!</v>
      </c>
      <c r="AF26" s="14" t="e">
        <f t="shared" si="17"/>
        <v>#REF!</v>
      </c>
      <c r="AG26" s="14">
        <v>0</v>
      </c>
      <c r="AH26" s="15" t="e">
        <f t="shared" si="18"/>
        <v>#REF!</v>
      </c>
      <c r="AI26" s="14" t="e">
        <f t="shared" si="19"/>
        <v>#REF!</v>
      </c>
      <c r="AJ26" s="14">
        <v>0</v>
      </c>
      <c r="AK26" s="15" t="e">
        <f t="shared" si="20"/>
        <v>#REF!</v>
      </c>
      <c r="AL26" s="14" t="e">
        <f t="shared" si="21"/>
        <v>#REF!</v>
      </c>
      <c r="AM26" s="14">
        <v>0</v>
      </c>
      <c r="AN26" s="15" t="e">
        <f t="shared" si="22"/>
        <v>#REF!</v>
      </c>
      <c r="AO26" s="14" t="e">
        <f t="shared" si="23"/>
        <v>#REF!</v>
      </c>
      <c r="AP26" s="16">
        <v>0</v>
      </c>
      <c r="AQ26" s="15" t="e">
        <f t="shared" si="24"/>
        <v>#REF!</v>
      </c>
    </row>
    <row r="27" spans="1:43" x14ac:dyDescent="0.2">
      <c r="A27" s="5" t="s">
        <v>82</v>
      </c>
      <c r="B27" s="5" t="s">
        <v>39</v>
      </c>
      <c r="C27" s="6" t="e">
        <f>SUMIF('Folha de Pagamento'!#REF!,'Provisões 13º'!A27,'Folha de Pagamento'!V:V)</f>
        <v>#REF!</v>
      </c>
      <c r="D27" s="6" t="e">
        <f>SUMIF('Folha de Pagamento'!#REF!,'Provisões 13º'!A27,'Folha de Pagamento'!W:W)</f>
        <v>#REF!</v>
      </c>
      <c r="E27" s="6" t="e">
        <f>SUMIF('Folha de Pagamento'!#REF!,'Provisões 13º'!A27,'Folha de Pagamento'!X:X)</f>
        <v>#REF!</v>
      </c>
      <c r="F27" s="6" t="e">
        <f>SUMIF('Folha de Pagamento'!#REF!,'Provisões 13º'!A27,'Folha de Pagamento'!Y:Y)</f>
        <v>#REF!</v>
      </c>
      <c r="G27" s="6" t="e">
        <f>SUMIF('Folha de Pagamento'!#REF!,'Provisões 13º'!A27,'Folha de Pagamento'!Z:Z)</f>
        <v>#REF!</v>
      </c>
      <c r="H27" s="14" t="e">
        <f t="shared" si="1"/>
        <v>#REF!</v>
      </c>
      <c r="I27" s="14">
        <v>0</v>
      </c>
      <c r="J27" s="15" t="e">
        <f t="shared" si="2"/>
        <v>#REF!</v>
      </c>
      <c r="K27" s="14" t="e">
        <f t="shared" si="3"/>
        <v>#REF!</v>
      </c>
      <c r="L27" s="14">
        <v>0</v>
      </c>
      <c r="M27" s="15" t="e">
        <f t="shared" si="4"/>
        <v>#REF!</v>
      </c>
      <c r="N27" s="14" t="e">
        <f t="shared" si="5"/>
        <v>#REF!</v>
      </c>
      <c r="O27" s="14">
        <v>0</v>
      </c>
      <c r="P27" s="15" t="e">
        <f t="shared" si="6"/>
        <v>#REF!</v>
      </c>
      <c r="Q27" s="14" t="e">
        <f t="shared" si="7"/>
        <v>#REF!</v>
      </c>
      <c r="R27" s="14">
        <v>0</v>
      </c>
      <c r="S27" s="15" t="e">
        <f t="shared" si="8"/>
        <v>#REF!</v>
      </c>
      <c r="T27" s="14" t="e">
        <f t="shared" si="9"/>
        <v>#REF!</v>
      </c>
      <c r="U27" s="14">
        <v>0</v>
      </c>
      <c r="V27" s="15" t="e">
        <f t="shared" si="10"/>
        <v>#REF!</v>
      </c>
      <c r="W27" s="14" t="e">
        <f t="shared" si="11"/>
        <v>#REF!</v>
      </c>
      <c r="X27" s="14">
        <v>0</v>
      </c>
      <c r="Y27" s="15" t="e">
        <f t="shared" si="12"/>
        <v>#REF!</v>
      </c>
      <c r="Z27" s="14" t="e">
        <f t="shared" si="13"/>
        <v>#REF!</v>
      </c>
      <c r="AA27" s="14">
        <v>0</v>
      </c>
      <c r="AB27" s="15" t="e">
        <f t="shared" si="14"/>
        <v>#REF!</v>
      </c>
      <c r="AC27" s="14" t="e">
        <f t="shared" si="15"/>
        <v>#REF!</v>
      </c>
      <c r="AD27" s="14">
        <v>0</v>
      </c>
      <c r="AE27" s="15" t="e">
        <f t="shared" si="16"/>
        <v>#REF!</v>
      </c>
      <c r="AF27" s="14" t="e">
        <f t="shared" si="17"/>
        <v>#REF!</v>
      </c>
      <c r="AG27" s="14">
        <v>0</v>
      </c>
      <c r="AH27" s="15" t="e">
        <f t="shared" si="18"/>
        <v>#REF!</v>
      </c>
      <c r="AI27" s="14" t="e">
        <f t="shared" si="19"/>
        <v>#REF!</v>
      </c>
      <c r="AJ27" s="14">
        <v>0</v>
      </c>
      <c r="AK27" s="15" t="e">
        <f t="shared" si="20"/>
        <v>#REF!</v>
      </c>
      <c r="AL27" s="14" t="e">
        <f t="shared" si="21"/>
        <v>#REF!</v>
      </c>
      <c r="AM27" s="14">
        <v>0</v>
      </c>
      <c r="AN27" s="15" t="e">
        <f t="shared" si="22"/>
        <v>#REF!</v>
      </c>
      <c r="AO27" s="14" t="e">
        <f t="shared" si="23"/>
        <v>#REF!</v>
      </c>
      <c r="AP27" s="16">
        <v>0</v>
      </c>
      <c r="AQ27" s="15" t="e">
        <f t="shared" si="24"/>
        <v>#REF!</v>
      </c>
    </row>
    <row r="28" spans="1:43" x14ac:dyDescent="0.2">
      <c r="A28" s="5" t="s">
        <v>83</v>
      </c>
      <c r="B28" s="5" t="s">
        <v>39</v>
      </c>
      <c r="C28" s="6" t="e">
        <f>SUMIF('Folha de Pagamento'!#REF!,'Provisões 13º'!A28,'Folha de Pagamento'!V:V)</f>
        <v>#REF!</v>
      </c>
      <c r="D28" s="6" t="e">
        <f>SUMIF('Folha de Pagamento'!#REF!,'Provisões 13º'!A28,'Folha de Pagamento'!W:W)</f>
        <v>#REF!</v>
      </c>
      <c r="E28" s="6" t="e">
        <f>SUMIF('Folha de Pagamento'!#REF!,'Provisões 13º'!A28,'Folha de Pagamento'!X:X)</f>
        <v>#REF!</v>
      </c>
      <c r="F28" s="6" t="e">
        <f>SUMIF('Folha de Pagamento'!#REF!,'Provisões 13º'!A28,'Folha de Pagamento'!Y:Y)</f>
        <v>#REF!</v>
      </c>
      <c r="G28" s="6" t="e">
        <f>SUMIF('Folha de Pagamento'!#REF!,'Provisões 13º'!A28,'Folha de Pagamento'!Z:Z)</f>
        <v>#REF!</v>
      </c>
      <c r="H28" s="14" t="e">
        <f t="shared" si="1"/>
        <v>#REF!</v>
      </c>
      <c r="I28" s="14">
        <v>0</v>
      </c>
      <c r="J28" s="15" t="e">
        <f t="shared" si="2"/>
        <v>#REF!</v>
      </c>
      <c r="K28" s="14" t="e">
        <f t="shared" si="3"/>
        <v>#REF!</v>
      </c>
      <c r="L28" s="14">
        <v>0</v>
      </c>
      <c r="M28" s="15" t="e">
        <f t="shared" si="4"/>
        <v>#REF!</v>
      </c>
      <c r="N28" s="14" t="e">
        <f t="shared" si="5"/>
        <v>#REF!</v>
      </c>
      <c r="O28" s="14">
        <v>0</v>
      </c>
      <c r="P28" s="15" t="e">
        <f t="shared" si="6"/>
        <v>#REF!</v>
      </c>
      <c r="Q28" s="14" t="e">
        <f t="shared" si="7"/>
        <v>#REF!</v>
      </c>
      <c r="R28" s="14">
        <v>0</v>
      </c>
      <c r="S28" s="15" t="e">
        <f t="shared" si="8"/>
        <v>#REF!</v>
      </c>
      <c r="T28" s="14" t="e">
        <f t="shared" si="9"/>
        <v>#REF!</v>
      </c>
      <c r="U28" s="14">
        <v>0</v>
      </c>
      <c r="V28" s="15" t="e">
        <f t="shared" si="10"/>
        <v>#REF!</v>
      </c>
      <c r="W28" s="14" t="e">
        <f t="shared" si="11"/>
        <v>#REF!</v>
      </c>
      <c r="X28" s="14">
        <v>0</v>
      </c>
      <c r="Y28" s="15" t="e">
        <f t="shared" si="12"/>
        <v>#REF!</v>
      </c>
      <c r="Z28" s="14" t="e">
        <f t="shared" si="13"/>
        <v>#REF!</v>
      </c>
      <c r="AA28" s="14">
        <v>0</v>
      </c>
      <c r="AB28" s="15" t="e">
        <f t="shared" si="14"/>
        <v>#REF!</v>
      </c>
      <c r="AC28" s="14" t="e">
        <f t="shared" si="15"/>
        <v>#REF!</v>
      </c>
      <c r="AD28" s="14">
        <v>0</v>
      </c>
      <c r="AE28" s="15" t="e">
        <f t="shared" si="16"/>
        <v>#REF!</v>
      </c>
      <c r="AF28" s="14" t="e">
        <f t="shared" si="17"/>
        <v>#REF!</v>
      </c>
      <c r="AG28" s="14">
        <v>0</v>
      </c>
      <c r="AH28" s="15" t="e">
        <f t="shared" si="18"/>
        <v>#REF!</v>
      </c>
      <c r="AI28" s="14" t="e">
        <f t="shared" si="19"/>
        <v>#REF!</v>
      </c>
      <c r="AJ28" s="14">
        <v>0</v>
      </c>
      <c r="AK28" s="15" t="e">
        <f t="shared" si="20"/>
        <v>#REF!</v>
      </c>
      <c r="AL28" s="14" t="e">
        <f t="shared" si="21"/>
        <v>#REF!</v>
      </c>
      <c r="AM28" s="14">
        <v>0</v>
      </c>
      <c r="AN28" s="15" t="e">
        <f t="shared" si="22"/>
        <v>#REF!</v>
      </c>
      <c r="AO28" s="14" t="e">
        <f t="shared" si="23"/>
        <v>#REF!</v>
      </c>
      <c r="AP28" s="16">
        <v>0</v>
      </c>
      <c r="AQ28" s="15" t="e">
        <f t="shared" si="24"/>
        <v>#REF!</v>
      </c>
    </row>
    <row r="29" spans="1:43" x14ac:dyDescent="0.2">
      <c r="A29" s="5" t="s">
        <v>83</v>
      </c>
      <c r="B29" s="5" t="s">
        <v>39</v>
      </c>
      <c r="C29" s="6" t="e">
        <f>SUMIF('Folha de Pagamento'!#REF!,'Provisões 13º'!A29,'Folha de Pagamento'!V:V)</f>
        <v>#REF!</v>
      </c>
      <c r="D29" s="6" t="e">
        <f>SUMIF('Folha de Pagamento'!#REF!,'Provisões 13º'!A29,'Folha de Pagamento'!W:W)</f>
        <v>#REF!</v>
      </c>
      <c r="E29" s="6" t="e">
        <f>SUMIF('Folha de Pagamento'!#REF!,'Provisões 13º'!A29,'Folha de Pagamento'!X:X)</f>
        <v>#REF!</v>
      </c>
      <c r="F29" s="6" t="e">
        <f>SUMIF('Folha de Pagamento'!#REF!,'Provisões 13º'!A29,'Folha de Pagamento'!Y:Y)</f>
        <v>#REF!</v>
      </c>
      <c r="G29" s="6" t="e">
        <f>SUMIF('Folha de Pagamento'!#REF!,'Provisões 13º'!A29,'Folha de Pagamento'!Z:Z)</f>
        <v>#REF!</v>
      </c>
      <c r="H29" s="14" t="e">
        <f t="shared" si="1"/>
        <v>#REF!</v>
      </c>
      <c r="I29" s="14">
        <v>0</v>
      </c>
      <c r="J29" s="15" t="e">
        <f t="shared" si="2"/>
        <v>#REF!</v>
      </c>
      <c r="K29" s="14" t="e">
        <f t="shared" si="3"/>
        <v>#REF!</v>
      </c>
      <c r="L29" s="14">
        <v>0</v>
      </c>
      <c r="M29" s="15" t="e">
        <f t="shared" si="4"/>
        <v>#REF!</v>
      </c>
      <c r="N29" s="14" t="e">
        <f t="shared" si="5"/>
        <v>#REF!</v>
      </c>
      <c r="O29" s="14">
        <v>0</v>
      </c>
      <c r="P29" s="15" t="e">
        <f t="shared" si="6"/>
        <v>#REF!</v>
      </c>
      <c r="Q29" s="14" t="e">
        <f t="shared" si="7"/>
        <v>#REF!</v>
      </c>
      <c r="R29" s="14">
        <v>0</v>
      </c>
      <c r="S29" s="15" t="e">
        <f t="shared" si="8"/>
        <v>#REF!</v>
      </c>
      <c r="T29" s="14" t="e">
        <f t="shared" si="9"/>
        <v>#REF!</v>
      </c>
      <c r="U29" s="14">
        <v>0</v>
      </c>
      <c r="V29" s="15" t="e">
        <f t="shared" si="10"/>
        <v>#REF!</v>
      </c>
      <c r="W29" s="14" t="e">
        <f t="shared" si="11"/>
        <v>#REF!</v>
      </c>
      <c r="X29" s="14">
        <v>0</v>
      </c>
      <c r="Y29" s="15" t="e">
        <f t="shared" si="12"/>
        <v>#REF!</v>
      </c>
      <c r="Z29" s="14" t="e">
        <f t="shared" si="13"/>
        <v>#REF!</v>
      </c>
      <c r="AA29" s="14">
        <v>0</v>
      </c>
      <c r="AB29" s="15" t="e">
        <f t="shared" si="14"/>
        <v>#REF!</v>
      </c>
      <c r="AC29" s="14" t="e">
        <f t="shared" si="15"/>
        <v>#REF!</v>
      </c>
      <c r="AD29" s="14">
        <v>0</v>
      </c>
      <c r="AE29" s="15" t="e">
        <f t="shared" si="16"/>
        <v>#REF!</v>
      </c>
      <c r="AF29" s="14" t="e">
        <f t="shared" si="17"/>
        <v>#REF!</v>
      </c>
      <c r="AG29" s="14">
        <v>0</v>
      </c>
      <c r="AH29" s="15" t="e">
        <f t="shared" si="18"/>
        <v>#REF!</v>
      </c>
      <c r="AI29" s="14" t="e">
        <f t="shared" si="19"/>
        <v>#REF!</v>
      </c>
      <c r="AJ29" s="14">
        <v>0</v>
      </c>
      <c r="AK29" s="15" t="e">
        <f t="shared" si="20"/>
        <v>#REF!</v>
      </c>
      <c r="AL29" s="14" t="e">
        <f t="shared" si="21"/>
        <v>#REF!</v>
      </c>
      <c r="AM29" s="14">
        <v>0</v>
      </c>
      <c r="AN29" s="15" t="e">
        <f t="shared" si="22"/>
        <v>#REF!</v>
      </c>
      <c r="AO29" s="14" t="e">
        <f t="shared" si="23"/>
        <v>#REF!</v>
      </c>
      <c r="AP29" s="16">
        <v>0</v>
      </c>
      <c r="AQ29" s="15" t="e">
        <f t="shared" si="24"/>
        <v>#REF!</v>
      </c>
    </row>
    <row r="30" spans="1:43" x14ac:dyDescent="0.2">
      <c r="A30" s="5" t="s">
        <v>84</v>
      </c>
      <c r="B30" s="5" t="s">
        <v>39</v>
      </c>
      <c r="C30" s="6" t="e">
        <f>SUMIF('Folha de Pagamento'!#REF!,'Provisões 13º'!A30,'Folha de Pagamento'!V:V)</f>
        <v>#REF!</v>
      </c>
      <c r="D30" s="6" t="e">
        <f>SUMIF('Folha de Pagamento'!#REF!,'Provisões 13º'!A30,'Folha de Pagamento'!W:W)</f>
        <v>#REF!</v>
      </c>
      <c r="E30" s="6" t="e">
        <f>SUMIF('Folha de Pagamento'!#REF!,'Provisões 13º'!A30,'Folha de Pagamento'!X:X)</f>
        <v>#REF!</v>
      </c>
      <c r="F30" s="6" t="e">
        <f>SUMIF('Folha de Pagamento'!#REF!,'Provisões 13º'!A30,'Folha de Pagamento'!Y:Y)</f>
        <v>#REF!</v>
      </c>
      <c r="G30" s="6" t="e">
        <f>SUMIF('Folha de Pagamento'!#REF!,'Provisões 13º'!A30,'Folha de Pagamento'!Z:Z)</f>
        <v>#REF!</v>
      </c>
      <c r="H30" s="14" t="e">
        <f t="shared" si="1"/>
        <v>#REF!</v>
      </c>
      <c r="I30" s="14">
        <v>0</v>
      </c>
      <c r="J30" s="15" t="e">
        <f t="shared" si="2"/>
        <v>#REF!</v>
      </c>
      <c r="K30" s="14" t="e">
        <f t="shared" si="3"/>
        <v>#REF!</v>
      </c>
      <c r="L30" s="14">
        <v>0</v>
      </c>
      <c r="M30" s="15" t="e">
        <f t="shared" si="4"/>
        <v>#REF!</v>
      </c>
      <c r="N30" s="14" t="e">
        <f t="shared" si="5"/>
        <v>#REF!</v>
      </c>
      <c r="O30" s="14">
        <v>0</v>
      </c>
      <c r="P30" s="15" t="e">
        <f t="shared" si="6"/>
        <v>#REF!</v>
      </c>
      <c r="Q30" s="14" t="e">
        <f t="shared" si="7"/>
        <v>#REF!</v>
      </c>
      <c r="R30" s="14">
        <v>0</v>
      </c>
      <c r="S30" s="15" t="e">
        <f t="shared" si="8"/>
        <v>#REF!</v>
      </c>
      <c r="T30" s="14" t="e">
        <f t="shared" si="9"/>
        <v>#REF!</v>
      </c>
      <c r="U30" s="14">
        <v>0</v>
      </c>
      <c r="V30" s="15" t="e">
        <f t="shared" si="10"/>
        <v>#REF!</v>
      </c>
      <c r="W30" s="14" t="e">
        <f t="shared" si="11"/>
        <v>#REF!</v>
      </c>
      <c r="X30" s="14">
        <v>0</v>
      </c>
      <c r="Y30" s="15" t="e">
        <f t="shared" si="12"/>
        <v>#REF!</v>
      </c>
      <c r="Z30" s="14" t="e">
        <f t="shared" si="13"/>
        <v>#REF!</v>
      </c>
      <c r="AA30" s="14">
        <v>0</v>
      </c>
      <c r="AB30" s="15" t="e">
        <f t="shared" si="14"/>
        <v>#REF!</v>
      </c>
      <c r="AC30" s="14" t="e">
        <f t="shared" si="15"/>
        <v>#REF!</v>
      </c>
      <c r="AD30" s="14">
        <v>0</v>
      </c>
      <c r="AE30" s="15" t="e">
        <f t="shared" si="16"/>
        <v>#REF!</v>
      </c>
      <c r="AF30" s="14" t="e">
        <f t="shared" si="17"/>
        <v>#REF!</v>
      </c>
      <c r="AG30" s="14">
        <v>0</v>
      </c>
      <c r="AH30" s="15" t="e">
        <f t="shared" si="18"/>
        <v>#REF!</v>
      </c>
      <c r="AI30" s="14" t="e">
        <f t="shared" si="19"/>
        <v>#REF!</v>
      </c>
      <c r="AJ30" s="14">
        <v>0</v>
      </c>
      <c r="AK30" s="15" t="e">
        <f t="shared" si="20"/>
        <v>#REF!</v>
      </c>
      <c r="AL30" s="14" t="e">
        <f t="shared" si="21"/>
        <v>#REF!</v>
      </c>
      <c r="AM30" s="14">
        <v>0</v>
      </c>
      <c r="AN30" s="15" t="e">
        <f t="shared" si="22"/>
        <v>#REF!</v>
      </c>
      <c r="AO30" s="14" t="e">
        <f t="shared" si="23"/>
        <v>#REF!</v>
      </c>
      <c r="AP30" s="16">
        <v>0</v>
      </c>
      <c r="AQ30" s="15" t="e">
        <f t="shared" si="24"/>
        <v>#REF!</v>
      </c>
    </row>
    <row r="31" spans="1:43" x14ac:dyDescent="0.2">
      <c r="A31" s="5" t="s">
        <v>85</v>
      </c>
      <c r="B31" s="5" t="s">
        <v>39</v>
      </c>
      <c r="C31" s="6" t="e">
        <f>SUMIF('Folha de Pagamento'!#REF!,'Provisões 13º'!A31,'Folha de Pagamento'!V:V)</f>
        <v>#REF!</v>
      </c>
      <c r="D31" s="6" t="e">
        <f>SUMIF('Folha de Pagamento'!#REF!,'Provisões 13º'!A31,'Folha de Pagamento'!W:W)</f>
        <v>#REF!</v>
      </c>
      <c r="E31" s="6" t="e">
        <f>SUMIF('Folha de Pagamento'!#REF!,'Provisões 13º'!A31,'Folha de Pagamento'!X:X)</f>
        <v>#REF!</v>
      </c>
      <c r="F31" s="6" t="e">
        <f>SUMIF('Folha de Pagamento'!#REF!,'Provisões 13º'!A31,'Folha de Pagamento'!Y:Y)</f>
        <v>#REF!</v>
      </c>
      <c r="G31" s="6" t="e">
        <f>SUMIF('Folha de Pagamento'!#REF!,'Provisões 13º'!A31,'Folha de Pagamento'!Z:Z)</f>
        <v>#REF!</v>
      </c>
      <c r="H31" s="14" t="e">
        <f t="shared" si="1"/>
        <v>#REF!</v>
      </c>
      <c r="I31" s="14">
        <v>0</v>
      </c>
      <c r="J31" s="15" t="e">
        <f t="shared" si="2"/>
        <v>#REF!</v>
      </c>
      <c r="K31" s="14" t="e">
        <f t="shared" si="3"/>
        <v>#REF!</v>
      </c>
      <c r="L31" s="14">
        <v>0</v>
      </c>
      <c r="M31" s="15" t="e">
        <f t="shared" si="4"/>
        <v>#REF!</v>
      </c>
      <c r="N31" s="14" t="e">
        <f t="shared" si="5"/>
        <v>#REF!</v>
      </c>
      <c r="O31" s="14">
        <v>0</v>
      </c>
      <c r="P31" s="15" t="e">
        <f t="shared" si="6"/>
        <v>#REF!</v>
      </c>
      <c r="Q31" s="14" t="e">
        <f t="shared" si="7"/>
        <v>#REF!</v>
      </c>
      <c r="R31" s="14">
        <v>0</v>
      </c>
      <c r="S31" s="15" t="e">
        <f t="shared" si="8"/>
        <v>#REF!</v>
      </c>
      <c r="T31" s="14" t="e">
        <f t="shared" si="9"/>
        <v>#REF!</v>
      </c>
      <c r="U31" s="14">
        <v>0</v>
      </c>
      <c r="V31" s="15" t="e">
        <f t="shared" si="10"/>
        <v>#REF!</v>
      </c>
      <c r="W31" s="14" t="e">
        <f t="shared" si="11"/>
        <v>#REF!</v>
      </c>
      <c r="X31" s="14">
        <v>0</v>
      </c>
      <c r="Y31" s="15" t="e">
        <f t="shared" si="12"/>
        <v>#REF!</v>
      </c>
      <c r="Z31" s="14" t="e">
        <f t="shared" si="13"/>
        <v>#REF!</v>
      </c>
      <c r="AA31" s="14">
        <v>0</v>
      </c>
      <c r="AB31" s="15" t="e">
        <f t="shared" si="14"/>
        <v>#REF!</v>
      </c>
      <c r="AC31" s="14" t="e">
        <f t="shared" si="15"/>
        <v>#REF!</v>
      </c>
      <c r="AD31" s="14">
        <v>0</v>
      </c>
      <c r="AE31" s="15" t="e">
        <f t="shared" si="16"/>
        <v>#REF!</v>
      </c>
      <c r="AF31" s="14" t="e">
        <f t="shared" si="17"/>
        <v>#REF!</v>
      </c>
      <c r="AG31" s="14">
        <v>0</v>
      </c>
      <c r="AH31" s="15" t="e">
        <f t="shared" si="18"/>
        <v>#REF!</v>
      </c>
      <c r="AI31" s="14" t="e">
        <f t="shared" si="19"/>
        <v>#REF!</v>
      </c>
      <c r="AJ31" s="14">
        <v>0</v>
      </c>
      <c r="AK31" s="15" t="e">
        <f t="shared" si="20"/>
        <v>#REF!</v>
      </c>
      <c r="AL31" s="14" t="e">
        <f t="shared" si="21"/>
        <v>#REF!</v>
      </c>
      <c r="AM31" s="14">
        <v>0</v>
      </c>
      <c r="AN31" s="15" t="e">
        <f t="shared" si="22"/>
        <v>#REF!</v>
      </c>
      <c r="AO31" s="14" t="e">
        <f t="shared" si="23"/>
        <v>#REF!</v>
      </c>
      <c r="AP31" s="16">
        <v>0</v>
      </c>
      <c r="AQ31" s="15" t="e">
        <f t="shared" si="24"/>
        <v>#REF!</v>
      </c>
    </row>
    <row r="32" spans="1:43" x14ac:dyDescent="0.2">
      <c r="A32" s="5" t="s">
        <v>85</v>
      </c>
      <c r="B32" s="5" t="s">
        <v>39</v>
      </c>
      <c r="C32" s="6" t="e">
        <f>SUMIF('Folha de Pagamento'!#REF!,'Provisões 13º'!A32,'Folha de Pagamento'!V:V)</f>
        <v>#REF!</v>
      </c>
      <c r="D32" s="6" t="e">
        <f>SUMIF('Folha de Pagamento'!#REF!,'Provisões 13º'!A32,'Folha de Pagamento'!W:W)</f>
        <v>#REF!</v>
      </c>
      <c r="E32" s="6" t="e">
        <f>SUMIF('Folha de Pagamento'!#REF!,'Provisões 13º'!A32,'Folha de Pagamento'!X:X)</f>
        <v>#REF!</v>
      </c>
      <c r="F32" s="6" t="e">
        <f>SUMIF('Folha de Pagamento'!#REF!,'Provisões 13º'!A32,'Folha de Pagamento'!Y:Y)</f>
        <v>#REF!</v>
      </c>
      <c r="G32" s="6" t="e">
        <f>SUMIF('Folha de Pagamento'!#REF!,'Provisões 13º'!A32,'Folha de Pagamento'!Z:Z)</f>
        <v>#REF!</v>
      </c>
      <c r="H32" s="14" t="e">
        <f t="shared" si="1"/>
        <v>#REF!</v>
      </c>
      <c r="I32" s="14">
        <v>0</v>
      </c>
      <c r="J32" s="15" t="e">
        <f t="shared" si="2"/>
        <v>#REF!</v>
      </c>
      <c r="K32" s="14" t="e">
        <f t="shared" si="3"/>
        <v>#REF!</v>
      </c>
      <c r="L32" s="14">
        <v>0</v>
      </c>
      <c r="M32" s="15" t="e">
        <f t="shared" si="4"/>
        <v>#REF!</v>
      </c>
      <c r="N32" s="14" t="e">
        <f t="shared" si="5"/>
        <v>#REF!</v>
      </c>
      <c r="O32" s="14">
        <v>0</v>
      </c>
      <c r="P32" s="15" t="e">
        <f t="shared" si="6"/>
        <v>#REF!</v>
      </c>
      <c r="Q32" s="14" t="e">
        <f t="shared" si="7"/>
        <v>#REF!</v>
      </c>
      <c r="R32" s="14">
        <v>0</v>
      </c>
      <c r="S32" s="15" t="e">
        <f t="shared" si="8"/>
        <v>#REF!</v>
      </c>
      <c r="T32" s="14" t="e">
        <f t="shared" si="9"/>
        <v>#REF!</v>
      </c>
      <c r="U32" s="14">
        <v>0</v>
      </c>
      <c r="V32" s="15" t="e">
        <f t="shared" si="10"/>
        <v>#REF!</v>
      </c>
      <c r="W32" s="14" t="e">
        <f t="shared" si="11"/>
        <v>#REF!</v>
      </c>
      <c r="X32" s="14">
        <v>0</v>
      </c>
      <c r="Y32" s="15" t="e">
        <f t="shared" si="12"/>
        <v>#REF!</v>
      </c>
      <c r="Z32" s="14" t="e">
        <f t="shared" si="13"/>
        <v>#REF!</v>
      </c>
      <c r="AA32" s="14">
        <v>0</v>
      </c>
      <c r="AB32" s="15" t="e">
        <f t="shared" si="14"/>
        <v>#REF!</v>
      </c>
      <c r="AC32" s="14" t="e">
        <f t="shared" si="15"/>
        <v>#REF!</v>
      </c>
      <c r="AD32" s="14">
        <v>0</v>
      </c>
      <c r="AE32" s="15" t="e">
        <f t="shared" si="16"/>
        <v>#REF!</v>
      </c>
      <c r="AF32" s="14" t="e">
        <f t="shared" si="17"/>
        <v>#REF!</v>
      </c>
      <c r="AG32" s="14">
        <v>0</v>
      </c>
      <c r="AH32" s="15" t="e">
        <f t="shared" si="18"/>
        <v>#REF!</v>
      </c>
      <c r="AI32" s="14" t="e">
        <f t="shared" si="19"/>
        <v>#REF!</v>
      </c>
      <c r="AJ32" s="14">
        <v>0</v>
      </c>
      <c r="AK32" s="15" t="e">
        <f t="shared" si="20"/>
        <v>#REF!</v>
      </c>
      <c r="AL32" s="14" t="e">
        <f t="shared" si="21"/>
        <v>#REF!</v>
      </c>
      <c r="AM32" s="14">
        <v>0</v>
      </c>
      <c r="AN32" s="15" t="e">
        <f t="shared" si="22"/>
        <v>#REF!</v>
      </c>
      <c r="AO32" s="14" t="e">
        <f t="shared" si="23"/>
        <v>#REF!</v>
      </c>
      <c r="AP32" s="16">
        <v>0</v>
      </c>
      <c r="AQ32" s="15" t="e">
        <f t="shared" si="24"/>
        <v>#REF!</v>
      </c>
    </row>
    <row r="33" spans="1:43" x14ac:dyDescent="0.2">
      <c r="A33" s="5" t="s">
        <v>85</v>
      </c>
      <c r="B33" s="5" t="s">
        <v>39</v>
      </c>
      <c r="C33" s="6" t="e">
        <f>SUMIF('Folha de Pagamento'!#REF!,'Provisões 13º'!A33,'Folha de Pagamento'!V:V)</f>
        <v>#REF!</v>
      </c>
      <c r="D33" s="6" t="e">
        <f>SUMIF('Folha de Pagamento'!#REF!,'Provisões 13º'!A33,'Folha de Pagamento'!W:W)</f>
        <v>#REF!</v>
      </c>
      <c r="E33" s="6" t="e">
        <f>SUMIF('Folha de Pagamento'!#REF!,'Provisões 13º'!A33,'Folha de Pagamento'!X:X)</f>
        <v>#REF!</v>
      </c>
      <c r="F33" s="6" t="e">
        <f>SUMIF('Folha de Pagamento'!#REF!,'Provisões 13º'!A33,'Folha de Pagamento'!Y:Y)</f>
        <v>#REF!</v>
      </c>
      <c r="G33" s="6" t="e">
        <f>SUMIF('Folha de Pagamento'!#REF!,'Provisões 13º'!A33,'Folha de Pagamento'!Z:Z)</f>
        <v>#REF!</v>
      </c>
      <c r="H33" s="14" t="e">
        <f t="shared" si="1"/>
        <v>#REF!</v>
      </c>
      <c r="I33" s="14">
        <v>0</v>
      </c>
      <c r="J33" s="15" t="e">
        <f t="shared" si="2"/>
        <v>#REF!</v>
      </c>
      <c r="K33" s="14" t="e">
        <f t="shared" si="3"/>
        <v>#REF!</v>
      </c>
      <c r="L33" s="14">
        <v>0</v>
      </c>
      <c r="M33" s="15" t="e">
        <f t="shared" si="4"/>
        <v>#REF!</v>
      </c>
      <c r="N33" s="14" t="e">
        <f t="shared" si="5"/>
        <v>#REF!</v>
      </c>
      <c r="O33" s="14">
        <v>0</v>
      </c>
      <c r="P33" s="15" t="e">
        <f t="shared" si="6"/>
        <v>#REF!</v>
      </c>
      <c r="Q33" s="14" t="e">
        <f t="shared" si="7"/>
        <v>#REF!</v>
      </c>
      <c r="R33" s="14">
        <v>0</v>
      </c>
      <c r="S33" s="15" t="e">
        <f t="shared" si="8"/>
        <v>#REF!</v>
      </c>
      <c r="T33" s="14" t="e">
        <f t="shared" si="9"/>
        <v>#REF!</v>
      </c>
      <c r="U33" s="14">
        <v>0</v>
      </c>
      <c r="V33" s="15" t="e">
        <f t="shared" si="10"/>
        <v>#REF!</v>
      </c>
      <c r="W33" s="14" t="e">
        <f t="shared" si="11"/>
        <v>#REF!</v>
      </c>
      <c r="X33" s="14">
        <v>0</v>
      </c>
      <c r="Y33" s="15" t="e">
        <f t="shared" si="12"/>
        <v>#REF!</v>
      </c>
      <c r="Z33" s="14" t="e">
        <f t="shared" si="13"/>
        <v>#REF!</v>
      </c>
      <c r="AA33" s="14">
        <v>0</v>
      </c>
      <c r="AB33" s="15" t="e">
        <f t="shared" si="14"/>
        <v>#REF!</v>
      </c>
      <c r="AC33" s="14" t="e">
        <f t="shared" si="15"/>
        <v>#REF!</v>
      </c>
      <c r="AD33" s="14">
        <v>0</v>
      </c>
      <c r="AE33" s="15" t="e">
        <f t="shared" si="16"/>
        <v>#REF!</v>
      </c>
      <c r="AF33" s="14" t="e">
        <f t="shared" si="17"/>
        <v>#REF!</v>
      </c>
      <c r="AG33" s="14">
        <v>0</v>
      </c>
      <c r="AH33" s="15" t="e">
        <f t="shared" si="18"/>
        <v>#REF!</v>
      </c>
      <c r="AI33" s="14" t="e">
        <f t="shared" si="19"/>
        <v>#REF!</v>
      </c>
      <c r="AJ33" s="14">
        <v>0</v>
      </c>
      <c r="AK33" s="15" t="e">
        <f t="shared" si="20"/>
        <v>#REF!</v>
      </c>
      <c r="AL33" s="14" t="e">
        <f t="shared" si="21"/>
        <v>#REF!</v>
      </c>
      <c r="AM33" s="14">
        <v>0</v>
      </c>
      <c r="AN33" s="15" t="e">
        <f t="shared" si="22"/>
        <v>#REF!</v>
      </c>
      <c r="AO33" s="14" t="e">
        <f t="shared" si="23"/>
        <v>#REF!</v>
      </c>
      <c r="AP33" s="16">
        <v>0</v>
      </c>
      <c r="AQ33" s="15" t="e">
        <f t="shared" si="24"/>
        <v>#REF!</v>
      </c>
    </row>
    <row r="34" spans="1:43" x14ac:dyDescent="0.2">
      <c r="A34" s="5" t="s">
        <v>85</v>
      </c>
      <c r="B34" s="5" t="s">
        <v>39</v>
      </c>
      <c r="C34" s="6" t="e">
        <f>SUMIF('Folha de Pagamento'!#REF!,'Provisões 13º'!A34,'Folha de Pagamento'!V:V)</f>
        <v>#REF!</v>
      </c>
      <c r="D34" s="6" t="e">
        <f>SUMIF('Folha de Pagamento'!#REF!,'Provisões 13º'!A34,'Folha de Pagamento'!W:W)</f>
        <v>#REF!</v>
      </c>
      <c r="E34" s="6" t="e">
        <f>SUMIF('Folha de Pagamento'!#REF!,'Provisões 13º'!A34,'Folha de Pagamento'!X:X)</f>
        <v>#REF!</v>
      </c>
      <c r="F34" s="6" t="e">
        <f>SUMIF('Folha de Pagamento'!#REF!,'Provisões 13º'!A34,'Folha de Pagamento'!Y:Y)</f>
        <v>#REF!</v>
      </c>
      <c r="G34" s="6" t="e">
        <f>SUMIF('Folha de Pagamento'!#REF!,'Provisões 13º'!A34,'Folha de Pagamento'!Z:Z)</f>
        <v>#REF!</v>
      </c>
      <c r="H34" s="14" t="e">
        <f t="shared" si="1"/>
        <v>#REF!</v>
      </c>
      <c r="I34" s="14">
        <v>0</v>
      </c>
      <c r="J34" s="15" t="e">
        <f t="shared" si="2"/>
        <v>#REF!</v>
      </c>
      <c r="K34" s="14" t="e">
        <f t="shared" si="3"/>
        <v>#REF!</v>
      </c>
      <c r="L34" s="14">
        <v>0</v>
      </c>
      <c r="M34" s="15" t="e">
        <f t="shared" si="4"/>
        <v>#REF!</v>
      </c>
      <c r="N34" s="14" t="e">
        <f t="shared" si="5"/>
        <v>#REF!</v>
      </c>
      <c r="O34" s="14">
        <v>0</v>
      </c>
      <c r="P34" s="15" t="e">
        <f t="shared" si="6"/>
        <v>#REF!</v>
      </c>
      <c r="Q34" s="14" t="e">
        <f t="shared" si="7"/>
        <v>#REF!</v>
      </c>
      <c r="R34" s="14">
        <v>0</v>
      </c>
      <c r="S34" s="15" t="e">
        <f t="shared" si="8"/>
        <v>#REF!</v>
      </c>
      <c r="T34" s="14" t="e">
        <f t="shared" si="9"/>
        <v>#REF!</v>
      </c>
      <c r="U34" s="14">
        <v>0</v>
      </c>
      <c r="V34" s="15" t="e">
        <f t="shared" si="10"/>
        <v>#REF!</v>
      </c>
      <c r="W34" s="14" t="e">
        <f t="shared" si="11"/>
        <v>#REF!</v>
      </c>
      <c r="X34" s="14">
        <v>0</v>
      </c>
      <c r="Y34" s="15" t="e">
        <f t="shared" si="12"/>
        <v>#REF!</v>
      </c>
      <c r="Z34" s="14" t="e">
        <f t="shared" si="13"/>
        <v>#REF!</v>
      </c>
      <c r="AA34" s="14">
        <v>0</v>
      </c>
      <c r="AB34" s="15" t="e">
        <f t="shared" si="14"/>
        <v>#REF!</v>
      </c>
      <c r="AC34" s="14" t="e">
        <f t="shared" si="15"/>
        <v>#REF!</v>
      </c>
      <c r="AD34" s="14">
        <v>0</v>
      </c>
      <c r="AE34" s="15" t="e">
        <f t="shared" si="16"/>
        <v>#REF!</v>
      </c>
      <c r="AF34" s="14" t="e">
        <f t="shared" si="17"/>
        <v>#REF!</v>
      </c>
      <c r="AG34" s="14">
        <v>0</v>
      </c>
      <c r="AH34" s="15" t="e">
        <f t="shared" si="18"/>
        <v>#REF!</v>
      </c>
      <c r="AI34" s="14" t="e">
        <f t="shared" si="19"/>
        <v>#REF!</v>
      </c>
      <c r="AJ34" s="14">
        <v>0</v>
      </c>
      <c r="AK34" s="15" t="e">
        <f t="shared" si="20"/>
        <v>#REF!</v>
      </c>
      <c r="AL34" s="14" t="e">
        <f t="shared" si="21"/>
        <v>#REF!</v>
      </c>
      <c r="AM34" s="14">
        <v>0</v>
      </c>
      <c r="AN34" s="15" t="e">
        <f t="shared" si="22"/>
        <v>#REF!</v>
      </c>
      <c r="AO34" s="14" t="e">
        <f t="shared" si="23"/>
        <v>#REF!</v>
      </c>
      <c r="AP34" s="16">
        <v>0</v>
      </c>
      <c r="AQ34" s="15" t="e">
        <f t="shared" si="24"/>
        <v>#REF!</v>
      </c>
    </row>
    <row r="35" spans="1:43" x14ac:dyDescent="0.2">
      <c r="A35" s="5" t="s">
        <v>85</v>
      </c>
      <c r="B35" s="5" t="s">
        <v>39</v>
      </c>
      <c r="C35" s="6" t="e">
        <f>SUMIF('Folha de Pagamento'!#REF!,'Provisões 13º'!A35,'Folha de Pagamento'!V:V)</f>
        <v>#REF!</v>
      </c>
      <c r="D35" s="6" t="e">
        <f>SUMIF('Folha de Pagamento'!#REF!,'Provisões 13º'!A35,'Folha de Pagamento'!W:W)</f>
        <v>#REF!</v>
      </c>
      <c r="E35" s="6" t="e">
        <f>SUMIF('Folha de Pagamento'!#REF!,'Provisões 13º'!A35,'Folha de Pagamento'!X:X)</f>
        <v>#REF!</v>
      </c>
      <c r="F35" s="6" t="e">
        <f>SUMIF('Folha de Pagamento'!#REF!,'Provisões 13º'!A35,'Folha de Pagamento'!Y:Y)</f>
        <v>#REF!</v>
      </c>
      <c r="G35" s="6" t="e">
        <f>SUMIF('Folha de Pagamento'!#REF!,'Provisões 13º'!A35,'Folha de Pagamento'!Z:Z)</f>
        <v>#REF!</v>
      </c>
      <c r="H35" s="14" t="e">
        <f t="shared" si="1"/>
        <v>#REF!</v>
      </c>
      <c r="I35" s="14">
        <v>0</v>
      </c>
      <c r="J35" s="15" t="e">
        <f t="shared" si="2"/>
        <v>#REF!</v>
      </c>
      <c r="K35" s="14" t="e">
        <f t="shared" si="3"/>
        <v>#REF!</v>
      </c>
      <c r="L35" s="14">
        <v>0</v>
      </c>
      <c r="M35" s="15" t="e">
        <f t="shared" si="4"/>
        <v>#REF!</v>
      </c>
      <c r="N35" s="14" t="e">
        <f t="shared" si="5"/>
        <v>#REF!</v>
      </c>
      <c r="O35" s="14">
        <v>0</v>
      </c>
      <c r="P35" s="15" t="e">
        <f t="shared" si="6"/>
        <v>#REF!</v>
      </c>
      <c r="Q35" s="14" t="e">
        <f t="shared" si="7"/>
        <v>#REF!</v>
      </c>
      <c r="R35" s="14">
        <v>0</v>
      </c>
      <c r="S35" s="15" t="e">
        <f t="shared" si="8"/>
        <v>#REF!</v>
      </c>
      <c r="T35" s="14" t="e">
        <f t="shared" si="9"/>
        <v>#REF!</v>
      </c>
      <c r="U35" s="14">
        <v>0</v>
      </c>
      <c r="V35" s="15" t="e">
        <f t="shared" si="10"/>
        <v>#REF!</v>
      </c>
      <c r="W35" s="14" t="e">
        <f t="shared" si="11"/>
        <v>#REF!</v>
      </c>
      <c r="X35" s="14">
        <v>0</v>
      </c>
      <c r="Y35" s="15" t="e">
        <f t="shared" si="12"/>
        <v>#REF!</v>
      </c>
      <c r="Z35" s="14" t="e">
        <f t="shared" si="13"/>
        <v>#REF!</v>
      </c>
      <c r="AA35" s="14">
        <v>0</v>
      </c>
      <c r="AB35" s="15" t="e">
        <f t="shared" si="14"/>
        <v>#REF!</v>
      </c>
      <c r="AC35" s="14" t="e">
        <f t="shared" si="15"/>
        <v>#REF!</v>
      </c>
      <c r="AD35" s="14">
        <v>0</v>
      </c>
      <c r="AE35" s="15" t="e">
        <f t="shared" si="16"/>
        <v>#REF!</v>
      </c>
      <c r="AF35" s="14" t="e">
        <f t="shared" si="17"/>
        <v>#REF!</v>
      </c>
      <c r="AG35" s="14">
        <v>0</v>
      </c>
      <c r="AH35" s="15" t="e">
        <f t="shared" si="18"/>
        <v>#REF!</v>
      </c>
      <c r="AI35" s="14" t="e">
        <f t="shared" si="19"/>
        <v>#REF!</v>
      </c>
      <c r="AJ35" s="14">
        <v>0</v>
      </c>
      <c r="AK35" s="15" t="e">
        <f t="shared" si="20"/>
        <v>#REF!</v>
      </c>
      <c r="AL35" s="14" t="e">
        <f t="shared" si="21"/>
        <v>#REF!</v>
      </c>
      <c r="AM35" s="14">
        <v>0</v>
      </c>
      <c r="AN35" s="15" t="e">
        <f t="shared" si="22"/>
        <v>#REF!</v>
      </c>
      <c r="AO35" s="14" t="e">
        <f t="shared" si="23"/>
        <v>#REF!</v>
      </c>
      <c r="AP35" s="16">
        <v>0</v>
      </c>
      <c r="AQ35" s="15" t="e">
        <f t="shared" si="24"/>
        <v>#REF!</v>
      </c>
    </row>
    <row r="36" spans="1:43" x14ac:dyDescent="0.2">
      <c r="A36" s="5" t="s">
        <v>85</v>
      </c>
      <c r="B36" s="5" t="s">
        <v>39</v>
      </c>
      <c r="C36" s="6" t="e">
        <f>SUMIF('Folha de Pagamento'!#REF!,'Provisões 13º'!A36,'Folha de Pagamento'!V:V)</f>
        <v>#REF!</v>
      </c>
      <c r="D36" s="6" t="e">
        <f>SUMIF('Folha de Pagamento'!#REF!,'Provisões 13º'!A36,'Folha de Pagamento'!W:W)</f>
        <v>#REF!</v>
      </c>
      <c r="E36" s="6" t="e">
        <f>SUMIF('Folha de Pagamento'!#REF!,'Provisões 13º'!A36,'Folha de Pagamento'!X:X)</f>
        <v>#REF!</v>
      </c>
      <c r="F36" s="6" t="e">
        <f>SUMIF('Folha de Pagamento'!#REF!,'Provisões 13º'!A36,'Folha de Pagamento'!Y:Y)</f>
        <v>#REF!</v>
      </c>
      <c r="G36" s="6" t="e">
        <f>SUMIF('Folha de Pagamento'!#REF!,'Provisões 13º'!A36,'Folha de Pagamento'!Z:Z)</f>
        <v>#REF!</v>
      </c>
      <c r="H36" s="14" t="e">
        <f t="shared" si="1"/>
        <v>#REF!</v>
      </c>
      <c r="I36" s="14">
        <v>0</v>
      </c>
      <c r="J36" s="15" t="e">
        <f t="shared" si="2"/>
        <v>#REF!</v>
      </c>
      <c r="K36" s="14" t="e">
        <f t="shared" si="3"/>
        <v>#REF!</v>
      </c>
      <c r="L36" s="14">
        <v>0</v>
      </c>
      <c r="M36" s="15" t="e">
        <f t="shared" si="4"/>
        <v>#REF!</v>
      </c>
      <c r="N36" s="14" t="e">
        <f t="shared" si="5"/>
        <v>#REF!</v>
      </c>
      <c r="O36" s="14">
        <v>0</v>
      </c>
      <c r="P36" s="15" t="e">
        <f t="shared" si="6"/>
        <v>#REF!</v>
      </c>
      <c r="Q36" s="14" t="e">
        <f t="shared" si="7"/>
        <v>#REF!</v>
      </c>
      <c r="R36" s="14">
        <v>0</v>
      </c>
      <c r="S36" s="15" t="e">
        <f t="shared" si="8"/>
        <v>#REF!</v>
      </c>
      <c r="T36" s="14" t="e">
        <f t="shared" si="9"/>
        <v>#REF!</v>
      </c>
      <c r="U36" s="14">
        <v>0</v>
      </c>
      <c r="V36" s="15" t="e">
        <f t="shared" si="10"/>
        <v>#REF!</v>
      </c>
      <c r="W36" s="14" t="e">
        <f t="shared" si="11"/>
        <v>#REF!</v>
      </c>
      <c r="X36" s="14">
        <v>0</v>
      </c>
      <c r="Y36" s="15" t="e">
        <f t="shared" si="12"/>
        <v>#REF!</v>
      </c>
      <c r="Z36" s="14" t="e">
        <f t="shared" si="13"/>
        <v>#REF!</v>
      </c>
      <c r="AA36" s="14">
        <v>0</v>
      </c>
      <c r="AB36" s="15" t="e">
        <f t="shared" si="14"/>
        <v>#REF!</v>
      </c>
      <c r="AC36" s="14" t="e">
        <f t="shared" si="15"/>
        <v>#REF!</v>
      </c>
      <c r="AD36" s="14">
        <v>0</v>
      </c>
      <c r="AE36" s="15" t="e">
        <f t="shared" si="16"/>
        <v>#REF!</v>
      </c>
      <c r="AF36" s="14" t="e">
        <f t="shared" si="17"/>
        <v>#REF!</v>
      </c>
      <c r="AG36" s="14">
        <v>0</v>
      </c>
      <c r="AH36" s="15" t="e">
        <f t="shared" si="18"/>
        <v>#REF!</v>
      </c>
      <c r="AI36" s="14" t="e">
        <f t="shared" si="19"/>
        <v>#REF!</v>
      </c>
      <c r="AJ36" s="14">
        <v>0</v>
      </c>
      <c r="AK36" s="15" t="e">
        <f t="shared" si="20"/>
        <v>#REF!</v>
      </c>
      <c r="AL36" s="14" t="e">
        <f t="shared" si="21"/>
        <v>#REF!</v>
      </c>
      <c r="AM36" s="14">
        <v>0</v>
      </c>
      <c r="AN36" s="15" t="e">
        <f t="shared" si="22"/>
        <v>#REF!</v>
      </c>
      <c r="AO36" s="14" t="e">
        <f t="shared" si="23"/>
        <v>#REF!</v>
      </c>
      <c r="AP36" s="16">
        <v>0</v>
      </c>
      <c r="AQ36" s="15" t="e">
        <f t="shared" si="24"/>
        <v>#REF!</v>
      </c>
    </row>
    <row r="37" spans="1:43" x14ac:dyDescent="0.2">
      <c r="A37" s="5" t="s">
        <v>85</v>
      </c>
      <c r="B37" s="5" t="s">
        <v>39</v>
      </c>
      <c r="C37" s="6" t="e">
        <f>SUMIF('Folha de Pagamento'!#REF!,'Provisões 13º'!A37,'Folha de Pagamento'!V:V)</f>
        <v>#REF!</v>
      </c>
      <c r="D37" s="6" t="e">
        <f>SUMIF('Folha de Pagamento'!#REF!,'Provisões 13º'!A37,'Folha de Pagamento'!W:W)</f>
        <v>#REF!</v>
      </c>
      <c r="E37" s="6" t="e">
        <f>SUMIF('Folha de Pagamento'!#REF!,'Provisões 13º'!A37,'Folha de Pagamento'!X:X)</f>
        <v>#REF!</v>
      </c>
      <c r="F37" s="6" t="e">
        <f>SUMIF('Folha de Pagamento'!#REF!,'Provisões 13º'!A37,'Folha de Pagamento'!Y:Y)</f>
        <v>#REF!</v>
      </c>
      <c r="G37" s="6" t="e">
        <f>SUMIF('Folha de Pagamento'!#REF!,'Provisões 13º'!A37,'Folha de Pagamento'!Z:Z)</f>
        <v>#REF!</v>
      </c>
      <c r="H37" s="14" t="e">
        <f t="shared" si="1"/>
        <v>#REF!</v>
      </c>
      <c r="I37" s="14">
        <v>0</v>
      </c>
      <c r="J37" s="15" t="e">
        <f t="shared" si="2"/>
        <v>#REF!</v>
      </c>
      <c r="K37" s="14" t="e">
        <f t="shared" si="3"/>
        <v>#REF!</v>
      </c>
      <c r="L37" s="14">
        <v>0</v>
      </c>
      <c r="M37" s="15" t="e">
        <f t="shared" si="4"/>
        <v>#REF!</v>
      </c>
      <c r="N37" s="14" t="e">
        <f t="shared" si="5"/>
        <v>#REF!</v>
      </c>
      <c r="O37" s="14">
        <v>0</v>
      </c>
      <c r="P37" s="15" t="e">
        <f t="shared" si="6"/>
        <v>#REF!</v>
      </c>
      <c r="Q37" s="14" t="e">
        <f t="shared" si="7"/>
        <v>#REF!</v>
      </c>
      <c r="R37" s="14">
        <v>0</v>
      </c>
      <c r="S37" s="15" t="e">
        <f t="shared" si="8"/>
        <v>#REF!</v>
      </c>
      <c r="T37" s="14" t="e">
        <f t="shared" si="9"/>
        <v>#REF!</v>
      </c>
      <c r="U37" s="14">
        <v>0</v>
      </c>
      <c r="V37" s="15" t="e">
        <f t="shared" si="10"/>
        <v>#REF!</v>
      </c>
      <c r="W37" s="14" t="e">
        <f t="shared" si="11"/>
        <v>#REF!</v>
      </c>
      <c r="X37" s="14">
        <v>0</v>
      </c>
      <c r="Y37" s="15" t="e">
        <f t="shared" si="12"/>
        <v>#REF!</v>
      </c>
      <c r="Z37" s="14" t="e">
        <f t="shared" si="13"/>
        <v>#REF!</v>
      </c>
      <c r="AA37" s="14">
        <v>0</v>
      </c>
      <c r="AB37" s="15" t="e">
        <f t="shared" si="14"/>
        <v>#REF!</v>
      </c>
      <c r="AC37" s="14" t="e">
        <f t="shared" si="15"/>
        <v>#REF!</v>
      </c>
      <c r="AD37" s="14">
        <v>0</v>
      </c>
      <c r="AE37" s="15" t="e">
        <f t="shared" si="16"/>
        <v>#REF!</v>
      </c>
      <c r="AF37" s="14" t="e">
        <f t="shared" si="17"/>
        <v>#REF!</v>
      </c>
      <c r="AG37" s="14">
        <v>0</v>
      </c>
      <c r="AH37" s="15" t="e">
        <f t="shared" si="18"/>
        <v>#REF!</v>
      </c>
      <c r="AI37" s="14" t="e">
        <f t="shared" si="19"/>
        <v>#REF!</v>
      </c>
      <c r="AJ37" s="14">
        <v>0</v>
      </c>
      <c r="AK37" s="15" t="e">
        <f t="shared" si="20"/>
        <v>#REF!</v>
      </c>
      <c r="AL37" s="14" t="e">
        <f t="shared" si="21"/>
        <v>#REF!</v>
      </c>
      <c r="AM37" s="14">
        <v>0</v>
      </c>
      <c r="AN37" s="15" t="e">
        <f t="shared" si="22"/>
        <v>#REF!</v>
      </c>
      <c r="AO37" s="14" t="e">
        <f t="shared" si="23"/>
        <v>#REF!</v>
      </c>
      <c r="AP37" s="16">
        <v>0</v>
      </c>
      <c r="AQ37" s="15" t="e">
        <f t="shared" si="24"/>
        <v>#REF!</v>
      </c>
    </row>
    <row r="38" spans="1:43" x14ac:dyDescent="0.2">
      <c r="A38" s="5" t="s">
        <v>85</v>
      </c>
      <c r="B38" s="5" t="s">
        <v>39</v>
      </c>
      <c r="C38" s="6" t="e">
        <f>SUMIF('Folha de Pagamento'!#REF!,'Provisões 13º'!A38,'Folha de Pagamento'!V:V)</f>
        <v>#REF!</v>
      </c>
      <c r="D38" s="6" t="e">
        <f>SUMIF('Folha de Pagamento'!#REF!,'Provisões 13º'!A38,'Folha de Pagamento'!W:W)</f>
        <v>#REF!</v>
      </c>
      <c r="E38" s="6" t="e">
        <f>SUMIF('Folha de Pagamento'!#REF!,'Provisões 13º'!A38,'Folha de Pagamento'!X:X)</f>
        <v>#REF!</v>
      </c>
      <c r="F38" s="6" t="e">
        <f>SUMIF('Folha de Pagamento'!#REF!,'Provisões 13º'!A38,'Folha de Pagamento'!Y:Y)</f>
        <v>#REF!</v>
      </c>
      <c r="G38" s="6" t="e">
        <f>SUMIF('Folha de Pagamento'!#REF!,'Provisões 13º'!A38,'Folha de Pagamento'!Z:Z)</f>
        <v>#REF!</v>
      </c>
      <c r="H38" s="14" t="e">
        <f t="shared" si="1"/>
        <v>#REF!</v>
      </c>
      <c r="I38" s="14">
        <v>0</v>
      </c>
      <c r="J38" s="15" t="e">
        <f t="shared" si="2"/>
        <v>#REF!</v>
      </c>
      <c r="K38" s="14" t="e">
        <f t="shared" si="3"/>
        <v>#REF!</v>
      </c>
      <c r="L38" s="14">
        <v>0</v>
      </c>
      <c r="M38" s="15" t="e">
        <f t="shared" si="4"/>
        <v>#REF!</v>
      </c>
      <c r="N38" s="14" t="e">
        <f t="shared" si="5"/>
        <v>#REF!</v>
      </c>
      <c r="O38" s="14">
        <v>0</v>
      </c>
      <c r="P38" s="15" t="e">
        <f t="shared" si="6"/>
        <v>#REF!</v>
      </c>
      <c r="Q38" s="14" t="e">
        <f t="shared" si="7"/>
        <v>#REF!</v>
      </c>
      <c r="R38" s="14">
        <v>0</v>
      </c>
      <c r="S38" s="15" t="e">
        <f t="shared" si="8"/>
        <v>#REF!</v>
      </c>
      <c r="T38" s="14" t="e">
        <f t="shared" si="9"/>
        <v>#REF!</v>
      </c>
      <c r="U38" s="14">
        <v>0</v>
      </c>
      <c r="V38" s="15" t="e">
        <f t="shared" si="10"/>
        <v>#REF!</v>
      </c>
      <c r="W38" s="14" t="e">
        <f t="shared" si="11"/>
        <v>#REF!</v>
      </c>
      <c r="X38" s="14">
        <v>0</v>
      </c>
      <c r="Y38" s="15" t="e">
        <f t="shared" si="12"/>
        <v>#REF!</v>
      </c>
      <c r="Z38" s="14" t="e">
        <f t="shared" si="13"/>
        <v>#REF!</v>
      </c>
      <c r="AA38" s="14">
        <v>0</v>
      </c>
      <c r="AB38" s="15" t="e">
        <f t="shared" si="14"/>
        <v>#REF!</v>
      </c>
      <c r="AC38" s="14" t="e">
        <f t="shared" si="15"/>
        <v>#REF!</v>
      </c>
      <c r="AD38" s="14">
        <v>0</v>
      </c>
      <c r="AE38" s="15" t="e">
        <f t="shared" si="16"/>
        <v>#REF!</v>
      </c>
      <c r="AF38" s="14" t="e">
        <f t="shared" si="17"/>
        <v>#REF!</v>
      </c>
      <c r="AG38" s="14">
        <v>0</v>
      </c>
      <c r="AH38" s="15" t="e">
        <f t="shared" si="18"/>
        <v>#REF!</v>
      </c>
      <c r="AI38" s="14" t="e">
        <f t="shared" si="19"/>
        <v>#REF!</v>
      </c>
      <c r="AJ38" s="14">
        <v>0</v>
      </c>
      <c r="AK38" s="15" t="e">
        <f t="shared" si="20"/>
        <v>#REF!</v>
      </c>
      <c r="AL38" s="14" t="e">
        <f t="shared" si="21"/>
        <v>#REF!</v>
      </c>
      <c r="AM38" s="14">
        <v>0</v>
      </c>
      <c r="AN38" s="15" t="e">
        <f t="shared" si="22"/>
        <v>#REF!</v>
      </c>
      <c r="AO38" s="14" t="e">
        <f t="shared" si="23"/>
        <v>#REF!</v>
      </c>
      <c r="AP38" s="16">
        <v>0</v>
      </c>
      <c r="AQ38" s="15" t="e">
        <f t="shared" si="24"/>
        <v>#REF!</v>
      </c>
    </row>
    <row r="39" spans="1:43" x14ac:dyDescent="0.2">
      <c r="A39" s="5" t="s">
        <v>86</v>
      </c>
      <c r="B39" s="5" t="s">
        <v>39</v>
      </c>
      <c r="C39" s="6" t="e">
        <f>SUMIF('Folha de Pagamento'!#REF!,'Provisões 13º'!A39,'Folha de Pagamento'!V:V)</f>
        <v>#REF!</v>
      </c>
      <c r="D39" s="6" t="e">
        <f>SUMIF('Folha de Pagamento'!#REF!,'Provisões 13º'!A39,'Folha de Pagamento'!W:W)</f>
        <v>#REF!</v>
      </c>
      <c r="E39" s="6" t="e">
        <f>SUMIF('Folha de Pagamento'!#REF!,'Provisões 13º'!A39,'Folha de Pagamento'!X:X)</f>
        <v>#REF!</v>
      </c>
      <c r="F39" s="6" t="e">
        <f>SUMIF('Folha de Pagamento'!#REF!,'Provisões 13º'!A39,'Folha de Pagamento'!Y:Y)</f>
        <v>#REF!</v>
      </c>
      <c r="G39" s="6" t="e">
        <f>SUMIF('Folha de Pagamento'!#REF!,'Provisões 13º'!A39,'Folha de Pagamento'!Z:Z)</f>
        <v>#REF!</v>
      </c>
      <c r="H39" s="14" t="e">
        <f t="shared" si="1"/>
        <v>#REF!</v>
      </c>
      <c r="I39" s="14">
        <v>0</v>
      </c>
      <c r="J39" s="15" t="e">
        <f t="shared" si="2"/>
        <v>#REF!</v>
      </c>
      <c r="K39" s="14" t="e">
        <f t="shared" si="3"/>
        <v>#REF!</v>
      </c>
      <c r="L39" s="14">
        <v>0</v>
      </c>
      <c r="M39" s="15" t="e">
        <f t="shared" si="4"/>
        <v>#REF!</v>
      </c>
      <c r="N39" s="14" t="e">
        <f t="shared" si="5"/>
        <v>#REF!</v>
      </c>
      <c r="O39" s="14">
        <v>0</v>
      </c>
      <c r="P39" s="15" t="e">
        <f t="shared" si="6"/>
        <v>#REF!</v>
      </c>
      <c r="Q39" s="14" t="e">
        <f t="shared" si="7"/>
        <v>#REF!</v>
      </c>
      <c r="R39" s="14">
        <v>0</v>
      </c>
      <c r="S39" s="15" t="e">
        <f t="shared" si="8"/>
        <v>#REF!</v>
      </c>
      <c r="T39" s="14" t="e">
        <f t="shared" si="9"/>
        <v>#REF!</v>
      </c>
      <c r="U39" s="14">
        <v>0</v>
      </c>
      <c r="V39" s="15" t="e">
        <f t="shared" si="10"/>
        <v>#REF!</v>
      </c>
      <c r="W39" s="14" t="e">
        <f t="shared" si="11"/>
        <v>#REF!</v>
      </c>
      <c r="X39" s="14">
        <v>0</v>
      </c>
      <c r="Y39" s="15" t="e">
        <f t="shared" si="12"/>
        <v>#REF!</v>
      </c>
      <c r="Z39" s="14" t="e">
        <f t="shared" si="13"/>
        <v>#REF!</v>
      </c>
      <c r="AA39" s="14">
        <v>0</v>
      </c>
      <c r="AB39" s="15" t="e">
        <f t="shared" si="14"/>
        <v>#REF!</v>
      </c>
      <c r="AC39" s="14" t="e">
        <f t="shared" si="15"/>
        <v>#REF!</v>
      </c>
      <c r="AD39" s="14">
        <v>0</v>
      </c>
      <c r="AE39" s="15" t="e">
        <f t="shared" si="16"/>
        <v>#REF!</v>
      </c>
      <c r="AF39" s="14" t="e">
        <f t="shared" si="17"/>
        <v>#REF!</v>
      </c>
      <c r="AG39" s="14">
        <v>0</v>
      </c>
      <c r="AH39" s="15" t="e">
        <f t="shared" si="18"/>
        <v>#REF!</v>
      </c>
      <c r="AI39" s="14" t="e">
        <f t="shared" si="19"/>
        <v>#REF!</v>
      </c>
      <c r="AJ39" s="14">
        <v>0</v>
      </c>
      <c r="AK39" s="15" t="e">
        <f t="shared" si="20"/>
        <v>#REF!</v>
      </c>
      <c r="AL39" s="14" t="e">
        <f t="shared" si="21"/>
        <v>#REF!</v>
      </c>
      <c r="AM39" s="14">
        <v>0</v>
      </c>
      <c r="AN39" s="15" t="e">
        <f t="shared" si="22"/>
        <v>#REF!</v>
      </c>
      <c r="AO39" s="14" t="e">
        <f t="shared" si="23"/>
        <v>#REF!</v>
      </c>
      <c r="AP39" s="16">
        <v>0</v>
      </c>
      <c r="AQ39" s="15" t="e">
        <f t="shared" si="24"/>
        <v>#REF!</v>
      </c>
    </row>
    <row r="40" spans="1:43" x14ac:dyDescent="0.2">
      <c r="A40" s="5" t="s">
        <v>86</v>
      </c>
      <c r="B40" s="5" t="s">
        <v>39</v>
      </c>
      <c r="C40" s="6" t="e">
        <f>SUMIF('Folha de Pagamento'!#REF!,'Provisões 13º'!A40,'Folha de Pagamento'!V:V)</f>
        <v>#REF!</v>
      </c>
      <c r="D40" s="6" t="e">
        <f>SUMIF('Folha de Pagamento'!#REF!,'Provisões 13º'!A40,'Folha de Pagamento'!W:W)</f>
        <v>#REF!</v>
      </c>
      <c r="E40" s="6" t="e">
        <f>SUMIF('Folha de Pagamento'!#REF!,'Provisões 13º'!A40,'Folha de Pagamento'!X:X)</f>
        <v>#REF!</v>
      </c>
      <c r="F40" s="6" t="e">
        <f>SUMIF('Folha de Pagamento'!#REF!,'Provisões 13º'!A40,'Folha de Pagamento'!Y:Y)</f>
        <v>#REF!</v>
      </c>
      <c r="G40" s="6" t="e">
        <f>SUMIF('Folha de Pagamento'!#REF!,'Provisões 13º'!A40,'Folha de Pagamento'!Z:Z)</f>
        <v>#REF!</v>
      </c>
      <c r="H40" s="14" t="e">
        <f t="shared" si="1"/>
        <v>#REF!</v>
      </c>
      <c r="I40" s="14">
        <v>0</v>
      </c>
      <c r="J40" s="15" t="e">
        <f t="shared" si="2"/>
        <v>#REF!</v>
      </c>
      <c r="K40" s="14" t="e">
        <f t="shared" si="3"/>
        <v>#REF!</v>
      </c>
      <c r="L40" s="14">
        <v>0</v>
      </c>
      <c r="M40" s="15" t="e">
        <f t="shared" si="4"/>
        <v>#REF!</v>
      </c>
      <c r="N40" s="14" t="e">
        <f t="shared" si="5"/>
        <v>#REF!</v>
      </c>
      <c r="O40" s="14">
        <v>0</v>
      </c>
      <c r="P40" s="15" t="e">
        <f t="shared" si="6"/>
        <v>#REF!</v>
      </c>
      <c r="Q40" s="14" t="e">
        <f t="shared" si="7"/>
        <v>#REF!</v>
      </c>
      <c r="R40" s="14">
        <v>0</v>
      </c>
      <c r="S40" s="15" t="e">
        <f t="shared" si="8"/>
        <v>#REF!</v>
      </c>
      <c r="T40" s="14" t="e">
        <f t="shared" si="9"/>
        <v>#REF!</v>
      </c>
      <c r="U40" s="14">
        <v>0</v>
      </c>
      <c r="V40" s="15" t="e">
        <f t="shared" si="10"/>
        <v>#REF!</v>
      </c>
      <c r="W40" s="14" t="e">
        <f t="shared" si="11"/>
        <v>#REF!</v>
      </c>
      <c r="X40" s="14">
        <v>0</v>
      </c>
      <c r="Y40" s="15" t="e">
        <f t="shared" si="12"/>
        <v>#REF!</v>
      </c>
      <c r="Z40" s="14" t="e">
        <f t="shared" si="13"/>
        <v>#REF!</v>
      </c>
      <c r="AA40" s="14">
        <v>0</v>
      </c>
      <c r="AB40" s="15" t="e">
        <f t="shared" si="14"/>
        <v>#REF!</v>
      </c>
      <c r="AC40" s="14" t="e">
        <f t="shared" si="15"/>
        <v>#REF!</v>
      </c>
      <c r="AD40" s="14">
        <v>0</v>
      </c>
      <c r="AE40" s="15" t="e">
        <f t="shared" si="16"/>
        <v>#REF!</v>
      </c>
      <c r="AF40" s="14" t="e">
        <f t="shared" si="17"/>
        <v>#REF!</v>
      </c>
      <c r="AG40" s="14">
        <v>0</v>
      </c>
      <c r="AH40" s="15" t="e">
        <f t="shared" si="18"/>
        <v>#REF!</v>
      </c>
      <c r="AI40" s="14" t="e">
        <f t="shared" si="19"/>
        <v>#REF!</v>
      </c>
      <c r="AJ40" s="14">
        <v>0</v>
      </c>
      <c r="AK40" s="15" t="e">
        <f t="shared" si="20"/>
        <v>#REF!</v>
      </c>
      <c r="AL40" s="14" t="e">
        <f t="shared" si="21"/>
        <v>#REF!</v>
      </c>
      <c r="AM40" s="14">
        <v>0</v>
      </c>
      <c r="AN40" s="15" t="e">
        <f t="shared" si="22"/>
        <v>#REF!</v>
      </c>
      <c r="AO40" s="14" t="e">
        <f t="shared" si="23"/>
        <v>#REF!</v>
      </c>
      <c r="AP40" s="16">
        <v>0</v>
      </c>
      <c r="AQ40" s="15" t="e">
        <f t="shared" si="24"/>
        <v>#REF!</v>
      </c>
    </row>
    <row r="41" spans="1:43" x14ac:dyDescent="0.2">
      <c r="A41" s="5" t="s">
        <v>86</v>
      </c>
      <c r="B41" s="5" t="s">
        <v>39</v>
      </c>
      <c r="C41" s="6" t="e">
        <f>SUMIF('Folha de Pagamento'!#REF!,'Provisões 13º'!A41,'Folha de Pagamento'!V:V)</f>
        <v>#REF!</v>
      </c>
      <c r="D41" s="6" t="e">
        <f>SUMIF('Folha de Pagamento'!#REF!,'Provisões 13º'!A41,'Folha de Pagamento'!W:W)</f>
        <v>#REF!</v>
      </c>
      <c r="E41" s="6" t="e">
        <f>SUMIF('Folha de Pagamento'!#REF!,'Provisões 13º'!A41,'Folha de Pagamento'!X:X)</f>
        <v>#REF!</v>
      </c>
      <c r="F41" s="6" t="e">
        <f>SUMIF('Folha de Pagamento'!#REF!,'Provisões 13º'!A41,'Folha de Pagamento'!Y:Y)</f>
        <v>#REF!</v>
      </c>
      <c r="G41" s="6" t="e">
        <f>SUMIF('Folha de Pagamento'!#REF!,'Provisões 13º'!A41,'Folha de Pagamento'!Z:Z)</f>
        <v>#REF!</v>
      </c>
      <c r="H41" s="14" t="e">
        <f t="shared" si="1"/>
        <v>#REF!</v>
      </c>
      <c r="I41" s="14">
        <v>0</v>
      </c>
      <c r="J41" s="15" t="e">
        <f t="shared" si="2"/>
        <v>#REF!</v>
      </c>
      <c r="K41" s="14" t="e">
        <f t="shared" si="3"/>
        <v>#REF!</v>
      </c>
      <c r="L41" s="14">
        <v>0</v>
      </c>
      <c r="M41" s="15" t="e">
        <f t="shared" si="4"/>
        <v>#REF!</v>
      </c>
      <c r="N41" s="14" t="e">
        <f t="shared" si="5"/>
        <v>#REF!</v>
      </c>
      <c r="O41" s="14">
        <v>0</v>
      </c>
      <c r="P41" s="15" t="e">
        <f t="shared" si="6"/>
        <v>#REF!</v>
      </c>
      <c r="Q41" s="14" t="e">
        <f t="shared" si="7"/>
        <v>#REF!</v>
      </c>
      <c r="R41" s="14">
        <v>0</v>
      </c>
      <c r="S41" s="15" t="e">
        <f t="shared" si="8"/>
        <v>#REF!</v>
      </c>
      <c r="T41" s="14" t="e">
        <f t="shared" si="9"/>
        <v>#REF!</v>
      </c>
      <c r="U41" s="14">
        <v>0</v>
      </c>
      <c r="V41" s="15" t="e">
        <f t="shared" si="10"/>
        <v>#REF!</v>
      </c>
      <c r="W41" s="14" t="e">
        <f t="shared" si="11"/>
        <v>#REF!</v>
      </c>
      <c r="X41" s="14">
        <v>0</v>
      </c>
      <c r="Y41" s="15" t="e">
        <f t="shared" si="12"/>
        <v>#REF!</v>
      </c>
      <c r="Z41" s="14" t="e">
        <f t="shared" si="13"/>
        <v>#REF!</v>
      </c>
      <c r="AA41" s="14">
        <v>0</v>
      </c>
      <c r="AB41" s="15" t="e">
        <f t="shared" si="14"/>
        <v>#REF!</v>
      </c>
      <c r="AC41" s="14" t="e">
        <f t="shared" si="15"/>
        <v>#REF!</v>
      </c>
      <c r="AD41" s="14">
        <v>0</v>
      </c>
      <c r="AE41" s="15" t="e">
        <f t="shared" si="16"/>
        <v>#REF!</v>
      </c>
      <c r="AF41" s="14" t="e">
        <f t="shared" si="17"/>
        <v>#REF!</v>
      </c>
      <c r="AG41" s="14">
        <v>0</v>
      </c>
      <c r="AH41" s="15" t="e">
        <f t="shared" si="18"/>
        <v>#REF!</v>
      </c>
      <c r="AI41" s="14" t="e">
        <f t="shared" si="19"/>
        <v>#REF!</v>
      </c>
      <c r="AJ41" s="14">
        <v>0</v>
      </c>
      <c r="AK41" s="15" t="e">
        <f t="shared" si="20"/>
        <v>#REF!</v>
      </c>
      <c r="AL41" s="14" t="e">
        <f t="shared" si="21"/>
        <v>#REF!</v>
      </c>
      <c r="AM41" s="14">
        <v>0</v>
      </c>
      <c r="AN41" s="15" t="e">
        <f t="shared" si="22"/>
        <v>#REF!</v>
      </c>
      <c r="AO41" s="14" t="e">
        <f t="shared" si="23"/>
        <v>#REF!</v>
      </c>
      <c r="AP41" s="16">
        <v>0</v>
      </c>
      <c r="AQ41" s="15" t="e">
        <f t="shared" si="24"/>
        <v>#REF!</v>
      </c>
    </row>
    <row r="42" spans="1:43" x14ac:dyDescent="0.2">
      <c r="A42" s="5" t="s">
        <v>86</v>
      </c>
      <c r="B42" s="5" t="s">
        <v>39</v>
      </c>
      <c r="C42" s="6" t="e">
        <f>SUMIF('Folha de Pagamento'!#REF!,'Provisões 13º'!A42,'Folha de Pagamento'!V:V)</f>
        <v>#REF!</v>
      </c>
      <c r="D42" s="6" t="e">
        <f>SUMIF('Folha de Pagamento'!#REF!,'Provisões 13º'!A42,'Folha de Pagamento'!W:W)</f>
        <v>#REF!</v>
      </c>
      <c r="E42" s="6" t="e">
        <f>SUMIF('Folha de Pagamento'!#REF!,'Provisões 13º'!A42,'Folha de Pagamento'!X:X)</f>
        <v>#REF!</v>
      </c>
      <c r="F42" s="6" t="e">
        <f>SUMIF('Folha de Pagamento'!#REF!,'Provisões 13º'!A42,'Folha de Pagamento'!Y:Y)</f>
        <v>#REF!</v>
      </c>
      <c r="G42" s="6" t="e">
        <f>SUMIF('Folha de Pagamento'!#REF!,'Provisões 13º'!A42,'Folha de Pagamento'!Z:Z)</f>
        <v>#REF!</v>
      </c>
      <c r="H42" s="14" t="e">
        <f t="shared" si="1"/>
        <v>#REF!</v>
      </c>
      <c r="I42" s="14">
        <v>0</v>
      </c>
      <c r="J42" s="15" t="e">
        <f t="shared" si="2"/>
        <v>#REF!</v>
      </c>
      <c r="K42" s="14" t="e">
        <f t="shared" si="3"/>
        <v>#REF!</v>
      </c>
      <c r="L42" s="14">
        <v>0</v>
      </c>
      <c r="M42" s="15" t="e">
        <f t="shared" si="4"/>
        <v>#REF!</v>
      </c>
      <c r="N42" s="14" t="e">
        <f t="shared" si="5"/>
        <v>#REF!</v>
      </c>
      <c r="O42" s="14">
        <v>0</v>
      </c>
      <c r="P42" s="15" t="e">
        <f t="shared" si="6"/>
        <v>#REF!</v>
      </c>
      <c r="Q42" s="14" t="e">
        <f t="shared" si="7"/>
        <v>#REF!</v>
      </c>
      <c r="R42" s="14">
        <v>0</v>
      </c>
      <c r="S42" s="15" t="e">
        <f t="shared" si="8"/>
        <v>#REF!</v>
      </c>
      <c r="T42" s="14" t="e">
        <f t="shared" si="9"/>
        <v>#REF!</v>
      </c>
      <c r="U42" s="14">
        <v>0</v>
      </c>
      <c r="V42" s="15" t="e">
        <f t="shared" si="10"/>
        <v>#REF!</v>
      </c>
      <c r="W42" s="14" t="e">
        <f t="shared" si="11"/>
        <v>#REF!</v>
      </c>
      <c r="X42" s="14">
        <v>0</v>
      </c>
      <c r="Y42" s="15" t="e">
        <f t="shared" si="12"/>
        <v>#REF!</v>
      </c>
      <c r="Z42" s="14" t="e">
        <f t="shared" si="13"/>
        <v>#REF!</v>
      </c>
      <c r="AA42" s="14">
        <v>0</v>
      </c>
      <c r="AB42" s="15" t="e">
        <f t="shared" si="14"/>
        <v>#REF!</v>
      </c>
      <c r="AC42" s="14" t="e">
        <f t="shared" si="15"/>
        <v>#REF!</v>
      </c>
      <c r="AD42" s="14">
        <v>0</v>
      </c>
      <c r="AE42" s="15" t="e">
        <f t="shared" si="16"/>
        <v>#REF!</v>
      </c>
      <c r="AF42" s="14" t="e">
        <f t="shared" si="17"/>
        <v>#REF!</v>
      </c>
      <c r="AG42" s="14">
        <v>0</v>
      </c>
      <c r="AH42" s="15" t="e">
        <f t="shared" si="18"/>
        <v>#REF!</v>
      </c>
      <c r="AI42" s="14" t="e">
        <f t="shared" si="19"/>
        <v>#REF!</v>
      </c>
      <c r="AJ42" s="14">
        <v>0</v>
      </c>
      <c r="AK42" s="15" t="e">
        <f t="shared" si="20"/>
        <v>#REF!</v>
      </c>
      <c r="AL42" s="14" t="e">
        <f t="shared" si="21"/>
        <v>#REF!</v>
      </c>
      <c r="AM42" s="14">
        <v>0</v>
      </c>
      <c r="AN42" s="15" t="e">
        <f t="shared" si="22"/>
        <v>#REF!</v>
      </c>
      <c r="AO42" s="14" t="e">
        <f t="shared" si="23"/>
        <v>#REF!</v>
      </c>
      <c r="AP42" s="16">
        <v>0</v>
      </c>
      <c r="AQ42" s="15" t="e">
        <f t="shared" si="24"/>
        <v>#REF!</v>
      </c>
    </row>
    <row r="43" spans="1:43" x14ac:dyDescent="0.2">
      <c r="A43" s="5" t="s">
        <v>86</v>
      </c>
      <c r="B43" s="5" t="s">
        <v>39</v>
      </c>
      <c r="C43" s="6" t="e">
        <f>SUMIF('Folha de Pagamento'!#REF!,'Provisões 13º'!A43,'Folha de Pagamento'!V:V)</f>
        <v>#REF!</v>
      </c>
      <c r="D43" s="6" t="e">
        <f>SUMIF('Folha de Pagamento'!#REF!,'Provisões 13º'!A43,'Folha de Pagamento'!W:W)</f>
        <v>#REF!</v>
      </c>
      <c r="E43" s="6" t="e">
        <f>SUMIF('Folha de Pagamento'!#REF!,'Provisões 13º'!A43,'Folha de Pagamento'!X:X)</f>
        <v>#REF!</v>
      </c>
      <c r="F43" s="6" t="e">
        <f>SUMIF('Folha de Pagamento'!#REF!,'Provisões 13º'!A43,'Folha de Pagamento'!Y:Y)</f>
        <v>#REF!</v>
      </c>
      <c r="G43" s="6" t="e">
        <f>SUMIF('Folha de Pagamento'!#REF!,'Provisões 13º'!A43,'Folha de Pagamento'!Z:Z)</f>
        <v>#REF!</v>
      </c>
      <c r="H43" s="14" t="e">
        <f t="shared" si="1"/>
        <v>#REF!</v>
      </c>
      <c r="I43" s="14">
        <v>0</v>
      </c>
      <c r="J43" s="15" t="e">
        <f t="shared" si="2"/>
        <v>#REF!</v>
      </c>
      <c r="K43" s="14" t="e">
        <f t="shared" si="3"/>
        <v>#REF!</v>
      </c>
      <c r="L43" s="14">
        <v>0</v>
      </c>
      <c r="M43" s="15" t="e">
        <f t="shared" si="4"/>
        <v>#REF!</v>
      </c>
      <c r="N43" s="14" t="e">
        <f t="shared" si="5"/>
        <v>#REF!</v>
      </c>
      <c r="O43" s="14">
        <v>0</v>
      </c>
      <c r="P43" s="15" t="e">
        <f t="shared" si="6"/>
        <v>#REF!</v>
      </c>
      <c r="Q43" s="14" t="e">
        <f t="shared" si="7"/>
        <v>#REF!</v>
      </c>
      <c r="R43" s="14">
        <v>0</v>
      </c>
      <c r="S43" s="15" t="e">
        <f t="shared" si="8"/>
        <v>#REF!</v>
      </c>
      <c r="T43" s="14" t="e">
        <f t="shared" si="9"/>
        <v>#REF!</v>
      </c>
      <c r="U43" s="14">
        <v>0</v>
      </c>
      <c r="V43" s="15" t="e">
        <f t="shared" si="10"/>
        <v>#REF!</v>
      </c>
      <c r="W43" s="14" t="e">
        <f t="shared" si="11"/>
        <v>#REF!</v>
      </c>
      <c r="X43" s="14">
        <v>0</v>
      </c>
      <c r="Y43" s="15" t="e">
        <f t="shared" si="12"/>
        <v>#REF!</v>
      </c>
      <c r="Z43" s="14" t="e">
        <f t="shared" si="13"/>
        <v>#REF!</v>
      </c>
      <c r="AA43" s="14">
        <v>0</v>
      </c>
      <c r="AB43" s="15" t="e">
        <f t="shared" si="14"/>
        <v>#REF!</v>
      </c>
      <c r="AC43" s="14" t="e">
        <f t="shared" si="15"/>
        <v>#REF!</v>
      </c>
      <c r="AD43" s="14">
        <v>0</v>
      </c>
      <c r="AE43" s="15" t="e">
        <f t="shared" si="16"/>
        <v>#REF!</v>
      </c>
      <c r="AF43" s="14" t="e">
        <f t="shared" si="17"/>
        <v>#REF!</v>
      </c>
      <c r="AG43" s="14">
        <v>0</v>
      </c>
      <c r="AH43" s="15" t="e">
        <f t="shared" si="18"/>
        <v>#REF!</v>
      </c>
      <c r="AI43" s="14" t="e">
        <f t="shared" si="19"/>
        <v>#REF!</v>
      </c>
      <c r="AJ43" s="14">
        <v>0</v>
      </c>
      <c r="AK43" s="15" t="e">
        <f t="shared" si="20"/>
        <v>#REF!</v>
      </c>
      <c r="AL43" s="14" t="e">
        <f t="shared" si="21"/>
        <v>#REF!</v>
      </c>
      <c r="AM43" s="14">
        <v>0</v>
      </c>
      <c r="AN43" s="15" t="e">
        <f t="shared" si="22"/>
        <v>#REF!</v>
      </c>
      <c r="AO43" s="14" t="e">
        <f t="shared" si="23"/>
        <v>#REF!</v>
      </c>
      <c r="AP43" s="16">
        <v>0</v>
      </c>
      <c r="AQ43" s="15" t="e">
        <f t="shared" si="24"/>
        <v>#REF!</v>
      </c>
    </row>
    <row r="44" spans="1:43" x14ac:dyDescent="0.2">
      <c r="A44" s="5" t="s">
        <v>86</v>
      </c>
      <c r="B44" s="5" t="s">
        <v>39</v>
      </c>
      <c r="C44" s="6" t="e">
        <f>SUMIF('Folha de Pagamento'!#REF!,'Provisões 13º'!A44,'Folha de Pagamento'!V:V)</f>
        <v>#REF!</v>
      </c>
      <c r="D44" s="6" t="e">
        <f>SUMIF('Folha de Pagamento'!#REF!,'Provisões 13º'!A44,'Folha de Pagamento'!W:W)</f>
        <v>#REF!</v>
      </c>
      <c r="E44" s="6" t="e">
        <f>SUMIF('Folha de Pagamento'!#REF!,'Provisões 13º'!A44,'Folha de Pagamento'!X:X)</f>
        <v>#REF!</v>
      </c>
      <c r="F44" s="6" t="e">
        <f>SUMIF('Folha de Pagamento'!#REF!,'Provisões 13º'!A44,'Folha de Pagamento'!Y:Y)</f>
        <v>#REF!</v>
      </c>
      <c r="G44" s="6" t="e">
        <f>SUMIF('Folha de Pagamento'!#REF!,'Provisões 13º'!A44,'Folha de Pagamento'!Z:Z)</f>
        <v>#REF!</v>
      </c>
      <c r="H44" s="14" t="e">
        <f t="shared" si="1"/>
        <v>#REF!</v>
      </c>
      <c r="I44" s="14">
        <v>0</v>
      </c>
      <c r="J44" s="15" t="e">
        <f t="shared" si="2"/>
        <v>#REF!</v>
      </c>
      <c r="K44" s="14" t="e">
        <f t="shared" si="3"/>
        <v>#REF!</v>
      </c>
      <c r="L44" s="14">
        <v>0</v>
      </c>
      <c r="M44" s="15" t="e">
        <f t="shared" si="4"/>
        <v>#REF!</v>
      </c>
      <c r="N44" s="14" t="e">
        <f t="shared" si="5"/>
        <v>#REF!</v>
      </c>
      <c r="O44" s="14">
        <v>0</v>
      </c>
      <c r="P44" s="15" t="e">
        <f t="shared" si="6"/>
        <v>#REF!</v>
      </c>
      <c r="Q44" s="14" t="e">
        <f t="shared" si="7"/>
        <v>#REF!</v>
      </c>
      <c r="R44" s="14">
        <v>0</v>
      </c>
      <c r="S44" s="15" t="e">
        <f t="shared" si="8"/>
        <v>#REF!</v>
      </c>
      <c r="T44" s="14" t="e">
        <f t="shared" si="9"/>
        <v>#REF!</v>
      </c>
      <c r="U44" s="14">
        <v>0</v>
      </c>
      <c r="V44" s="15" t="e">
        <f t="shared" si="10"/>
        <v>#REF!</v>
      </c>
      <c r="W44" s="14" t="e">
        <f t="shared" si="11"/>
        <v>#REF!</v>
      </c>
      <c r="X44" s="14">
        <v>0</v>
      </c>
      <c r="Y44" s="15" t="e">
        <f t="shared" si="12"/>
        <v>#REF!</v>
      </c>
      <c r="Z44" s="14" t="e">
        <f t="shared" si="13"/>
        <v>#REF!</v>
      </c>
      <c r="AA44" s="14">
        <v>0</v>
      </c>
      <c r="AB44" s="15" t="e">
        <f t="shared" si="14"/>
        <v>#REF!</v>
      </c>
      <c r="AC44" s="14" t="e">
        <f t="shared" si="15"/>
        <v>#REF!</v>
      </c>
      <c r="AD44" s="14">
        <v>0</v>
      </c>
      <c r="AE44" s="15" t="e">
        <f t="shared" si="16"/>
        <v>#REF!</v>
      </c>
      <c r="AF44" s="14" t="e">
        <f t="shared" si="17"/>
        <v>#REF!</v>
      </c>
      <c r="AG44" s="14">
        <v>0</v>
      </c>
      <c r="AH44" s="15" t="e">
        <f t="shared" si="18"/>
        <v>#REF!</v>
      </c>
      <c r="AI44" s="14" t="e">
        <f t="shared" si="19"/>
        <v>#REF!</v>
      </c>
      <c r="AJ44" s="14">
        <v>0</v>
      </c>
      <c r="AK44" s="15" t="e">
        <f t="shared" si="20"/>
        <v>#REF!</v>
      </c>
      <c r="AL44" s="14" t="e">
        <f t="shared" si="21"/>
        <v>#REF!</v>
      </c>
      <c r="AM44" s="14">
        <v>0</v>
      </c>
      <c r="AN44" s="15" t="e">
        <f t="shared" si="22"/>
        <v>#REF!</v>
      </c>
      <c r="AO44" s="14" t="e">
        <f t="shared" si="23"/>
        <v>#REF!</v>
      </c>
      <c r="AP44" s="16">
        <v>0</v>
      </c>
      <c r="AQ44" s="15" t="e">
        <f t="shared" si="24"/>
        <v>#REF!</v>
      </c>
    </row>
    <row r="45" spans="1:43" x14ac:dyDescent="0.2">
      <c r="A45" s="5" t="s">
        <v>86</v>
      </c>
      <c r="B45" s="5" t="s">
        <v>39</v>
      </c>
      <c r="C45" s="6" t="e">
        <f>SUMIF('Folha de Pagamento'!#REF!,'Provisões 13º'!A45,'Folha de Pagamento'!V:V)</f>
        <v>#REF!</v>
      </c>
      <c r="D45" s="6" t="e">
        <f>SUMIF('Folha de Pagamento'!#REF!,'Provisões 13º'!A45,'Folha de Pagamento'!W:W)</f>
        <v>#REF!</v>
      </c>
      <c r="E45" s="6" t="e">
        <f>SUMIF('Folha de Pagamento'!#REF!,'Provisões 13º'!A45,'Folha de Pagamento'!X:X)</f>
        <v>#REF!</v>
      </c>
      <c r="F45" s="6" t="e">
        <f>SUMIF('Folha de Pagamento'!#REF!,'Provisões 13º'!A45,'Folha de Pagamento'!Y:Y)</f>
        <v>#REF!</v>
      </c>
      <c r="G45" s="6" t="e">
        <f>SUMIF('Folha de Pagamento'!#REF!,'Provisões 13º'!A45,'Folha de Pagamento'!Z:Z)</f>
        <v>#REF!</v>
      </c>
      <c r="H45" s="14" t="e">
        <f t="shared" si="1"/>
        <v>#REF!</v>
      </c>
      <c r="I45" s="14">
        <v>0</v>
      </c>
      <c r="J45" s="15" t="e">
        <f t="shared" si="2"/>
        <v>#REF!</v>
      </c>
      <c r="K45" s="14" t="e">
        <f t="shared" si="3"/>
        <v>#REF!</v>
      </c>
      <c r="L45" s="14">
        <v>0</v>
      </c>
      <c r="M45" s="15" t="e">
        <f t="shared" si="4"/>
        <v>#REF!</v>
      </c>
      <c r="N45" s="14" t="e">
        <f t="shared" si="5"/>
        <v>#REF!</v>
      </c>
      <c r="O45" s="14">
        <v>0</v>
      </c>
      <c r="P45" s="15" t="e">
        <f t="shared" si="6"/>
        <v>#REF!</v>
      </c>
      <c r="Q45" s="14" t="e">
        <f t="shared" si="7"/>
        <v>#REF!</v>
      </c>
      <c r="R45" s="14">
        <v>0</v>
      </c>
      <c r="S45" s="15" t="e">
        <f t="shared" si="8"/>
        <v>#REF!</v>
      </c>
      <c r="T45" s="14" t="e">
        <f t="shared" si="9"/>
        <v>#REF!</v>
      </c>
      <c r="U45" s="14">
        <v>0</v>
      </c>
      <c r="V45" s="15" t="e">
        <f t="shared" si="10"/>
        <v>#REF!</v>
      </c>
      <c r="W45" s="14" t="e">
        <f t="shared" si="11"/>
        <v>#REF!</v>
      </c>
      <c r="X45" s="14">
        <v>0</v>
      </c>
      <c r="Y45" s="15" t="e">
        <f t="shared" si="12"/>
        <v>#REF!</v>
      </c>
      <c r="Z45" s="14" t="e">
        <f t="shared" si="13"/>
        <v>#REF!</v>
      </c>
      <c r="AA45" s="14">
        <v>0</v>
      </c>
      <c r="AB45" s="15" t="e">
        <f t="shared" si="14"/>
        <v>#REF!</v>
      </c>
      <c r="AC45" s="14" t="e">
        <f t="shared" si="15"/>
        <v>#REF!</v>
      </c>
      <c r="AD45" s="14">
        <v>0</v>
      </c>
      <c r="AE45" s="15" t="e">
        <f t="shared" si="16"/>
        <v>#REF!</v>
      </c>
      <c r="AF45" s="14" t="e">
        <f t="shared" si="17"/>
        <v>#REF!</v>
      </c>
      <c r="AG45" s="14">
        <v>0</v>
      </c>
      <c r="AH45" s="15" t="e">
        <f t="shared" si="18"/>
        <v>#REF!</v>
      </c>
      <c r="AI45" s="14" t="e">
        <f t="shared" si="19"/>
        <v>#REF!</v>
      </c>
      <c r="AJ45" s="14">
        <v>0</v>
      </c>
      <c r="AK45" s="15" t="e">
        <f t="shared" si="20"/>
        <v>#REF!</v>
      </c>
      <c r="AL45" s="14" t="e">
        <f t="shared" si="21"/>
        <v>#REF!</v>
      </c>
      <c r="AM45" s="14">
        <v>0</v>
      </c>
      <c r="AN45" s="15" t="e">
        <f t="shared" si="22"/>
        <v>#REF!</v>
      </c>
      <c r="AO45" s="14" t="e">
        <f t="shared" si="23"/>
        <v>#REF!</v>
      </c>
      <c r="AP45" s="16">
        <v>0</v>
      </c>
      <c r="AQ45" s="15" t="e">
        <f t="shared" si="24"/>
        <v>#REF!</v>
      </c>
    </row>
    <row r="46" spans="1:43" x14ac:dyDescent="0.2">
      <c r="A46" s="5" t="s">
        <v>86</v>
      </c>
      <c r="B46" s="5" t="s">
        <v>39</v>
      </c>
      <c r="C46" s="6" t="e">
        <f>SUMIF('Folha de Pagamento'!#REF!,'Provisões 13º'!A46,'Folha de Pagamento'!V:V)</f>
        <v>#REF!</v>
      </c>
      <c r="D46" s="6" t="e">
        <f>SUMIF('Folha de Pagamento'!#REF!,'Provisões 13º'!A46,'Folha de Pagamento'!W:W)</f>
        <v>#REF!</v>
      </c>
      <c r="E46" s="6" t="e">
        <f>SUMIF('Folha de Pagamento'!#REF!,'Provisões 13º'!A46,'Folha de Pagamento'!X:X)</f>
        <v>#REF!</v>
      </c>
      <c r="F46" s="6" t="e">
        <f>SUMIF('Folha de Pagamento'!#REF!,'Provisões 13º'!A46,'Folha de Pagamento'!Y:Y)</f>
        <v>#REF!</v>
      </c>
      <c r="G46" s="6" t="e">
        <f>SUMIF('Folha de Pagamento'!#REF!,'Provisões 13º'!A46,'Folha de Pagamento'!Z:Z)</f>
        <v>#REF!</v>
      </c>
      <c r="H46" s="14" t="e">
        <f t="shared" si="1"/>
        <v>#REF!</v>
      </c>
      <c r="I46" s="14">
        <v>0</v>
      </c>
      <c r="J46" s="15" t="e">
        <f t="shared" si="2"/>
        <v>#REF!</v>
      </c>
      <c r="K46" s="14" t="e">
        <f t="shared" si="3"/>
        <v>#REF!</v>
      </c>
      <c r="L46" s="14">
        <v>0</v>
      </c>
      <c r="M46" s="15" t="e">
        <f t="shared" si="4"/>
        <v>#REF!</v>
      </c>
      <c r="N46" s="14" t="e">
        <f t="shared" si="5"/>
        <v>#REF!</v>
      </c>
      <c r="O46" s="14">
        <v>0</v>
      </c>
      <c r="P46" s="15" t="e">
        <f t="shared" si="6"/>
        <v>#REF!</v>
      </c>
      <c r="Q46" s="14" t="e">
        <f t="shared" si="7"/>
        <v>#REF!</v>
      </c>
      <c r="R46" s="14">
        <v>0</v>
      </c>
      <c r="S46" s="15" t="e">
        <f t="shared" si="8"/>
        <v>#REF!</v>
      </c>
      <c r="T46" s="14" t="e">
        <f t="shared" si="9"/>
        <v>#REF!</v>
      </c>
      <c r="U46" s="14">
        <v>0</v>
      </c>
      <c r="V46" s="15" t="e">
        <f t="shared" si="10"/>
        <v>#REF!</v>
      </c>
      <c r="W46" s="14" t="e">
        <f t="shared" si="11"/>
        <v>#REF!</v>
      </c>
      <c r="X46" s="14">
        <v>0</v>
      </c>
      <c r="Y46" s="15" t="e">
        <f t="shared" si="12"/>
        <v>#REF!</v>
      </c>
      <c r="Z46" s="14" t="e">
        <f t="shared" si="13"/>
        <v>#REF!</v>
      </c>
      <c r="AA46" s="14">
        <v>0</v>
      </c>
      <c r="AB46" s="15" t="e">
        <f t="shared" si="14"/>
        <v>#REF!</v>
      </c>
      <c r="AC46" s="14" t="e">
        <f t="shared" si="15"/>
        <v>#REF!</v>
      </c>
      <c r="AD46" s="14">
        <v>0</v>
      </c>
      <c r="AE46" s="15" t="e">
        <f t="shared" si="16"/>
        <v>#REF!</v>
      </c>
      <c r="AF46" s="14" t="e">
        <f t="shared" si="17"/>
        <v>#REF!</v>
      </c>
      <c r="AG46" s="14">
        <v>0</v>
      </c>
      <c r="AH46" s="15" t="e">
        <f t="shared" si="18"/>
        <v>#REF!</v>
      </c>
      <c r="AI46" s="14" t="e">
        <f t="shared" si="19"/>
        <v>#REF!</v>
      </c>
      <c r="AJ46" s="14">
        <v>0</v>
      </c>
      <c r="AK46" s="15" t="e">
        <f t="shared" si="20"/>
        <v>#REF!</v>
      </c>
      <c r="AL46" s="14" t="e">
        <f t="shared" si="21"/>
        <v>#REF!</v>
      </c>
      <c r="AM46" s="14">
        <v>0</v>
      </c>
      <c r="AN46" s="15" t="e">
        <f t="shared" si="22"/>
        <v>#REF!</v>
      </c>
      <c r="AO46" s="14" t="e">
        <f t="shared" si="23"/>
        <v>#REF!</v>
      </c>
      <c r="AP46" s="16">
        <v>0</v>
      </c>
      <c r="AQ46" s="15" t="e">
        <f t="shared" si="24"/>
        <v>#REF!</v>
      </c>
    </row>
    <row r="47" spans="1:43" x14ac:dyDescent="0.2">
      <c r="A47" s="5" t="s">
        <v>97</v>
      </c>
      <c r="B47" s="5" t="s">
        <v>64</v>
      </c>
      <c r="C47" s="6" t="e">
        <f>SUMIF('Folha de Pagamento'!#REF!,'Provisões 13º'!A47,'Folha de Pagamento'!V:V)</f>
        <v>#REF!</v>
      </c>
      <c r="D47" s="6" t="e">
        <f>SUMIF('Folha de Pagamento'!#REF!,'Provisões 13º'!A47,'Folha de Pagamento'!W:W)</f>
        <v>#REF!</v>
      </c>
      <c r="E47" s="6" t="e">
        <f>SUMIF('Folha de Pagamento'!#REF!,'Provisões 13º'!A47,'Folha de Pagamento'!X:X)</f>
        <v>#REF!</v>
      </c>
      <c r="F47" s="6" t="e">
        <f>SUMIF('Folha de Pagamento'!#REF!,'Provisões 13º'!A47,'Folha de Pagamento'!Y:Y)</f>
        <v>#REF!</v>
      </c>
      <c r="G47" s="6" t="e">
        <f>SUMIF('Folha de Pagamento'!#REF!,'Provisões 13º'!A47,'Folha de Pagamento'!Z:Z)</f>
        <v>#REF!</v>
      </c>
      <c r="H47" s="14" t="e">
        <f t="shared" si="1"/>
        <v>#REF!</v>
      </c>
      <c r="I47" s="14">
        <v>0</v>
      </c>
      <c r="J47" s="15" t="e">
        <f t="shared" si="2"/>
        <v>#REF!</v>
      </c>
      <c r="K47" s="14" t="e">
        <f t="shared" si="3"/>
        <v>#REF!</v>
      </c>
      <c r="L47" s="14">
        <v>0</v>
      </c>
      <c r="M47" s="15" t="e">
        <f t="shared" si="4"/>
        <v>#REF!</v>
      </c>
      <c r="N47" s="14" t="e">
        <f t="shared" si="5"/>
        <v>#REF!</v>
      </c>
      <c r="O47" s="14">
        <v>0</v>
      </c>
      <c r="P47" s="15" t="e">
        <f t="shared" si="6"/>
        <v>#REF!</v>
      </c>
      <c r="Q47" s="14" t="e">
        <f t="shared" si="7"/>
        <v>#REF!</v>
      </c>
      <c r="R47" s="14">
        <v>0</v>
      </c>
      <c r="S47" s="15" t="e">
        <f t="shared" si="8"/>
        <v>#REF!</v>
      </c>
      <c r="T47" s="14" t="e">
        <f t="shared" si="9"/>
        <v>#REF!</v>
      </c>
      <c r="U47" s="14">
        <v>0</v>
      </c>
      <c r="V47" s="15" t="e">
        <f t="shared" si="10"/>
        <v>#REF!</v>
      </c>
      <c r="W47" s="14" t="e">
        <f t="shared" si="11"/>
        <v>#REF!</v>
      </c>
      <c r="X47" s="14">
        <v>0</v>
      </c>
      <c r="Y47" s="15" t="e">
        <f t="shared" si="12"/>
        <v>#REF!</v>
      </c>
      <c r="Z47" s="14" t="e">
        <f t="shared" si="13"/>
        <v>#REF!</v>
      </c>
      <c r="AA47" s="14">
        <v>0</v>
      </c>
      <c r="AB47" s="15" t="e">
        <f t="shared" si="14"/>
        <v>#REF!</v>
      </c>
      <c r="AC47" s="14" t="e">
        <f t="shared" si="15"/>
        <v>#REF!</v>
      </c>
      <c r="AD47" s="14">
        <v>0</v>
      </c>
      <c r="AE47" s="15" t="e">
        <f t="shared" si="16"/>
        <v>#REF!</v>
      </c>
      <c r="AF47" s="14" t="e">
        <f t="shared" si="17"/>
        <v>#REF!</v>
      </c>
      <c r="AG47" s="14">
        <v>0</v>
      </c>
      <c r="AH47" s="15" t="e">
        <f t="shared" si="18"/>
        <v>#REF!</v>
      </c>
      <c r="AI47" s="14" t="e">
        <f t="shared" si="19"/>
        <v>#REF!</v>
      </c>
      <c r="AJ47" s="14">
        <v>0</v>
      </c>
      <c r="AK47" s="15" t="e">
        <f t="shared" si="20"/>
        <v>#REF!</v>
      </c>
      <c r="AL47" s="14" t="e">
        <f t="shared" si="21"/>
        <v>#REF!</v>
      </c>
      <c r="AM47" s="14">
        <v>0</v>
      </c>
      <c r="AN47" s="15" t="e">
        <f t="shared" si="22"/>
        <v>#REF!</v>
      </c>
      <c r="AO47" s="14" t="e">
        <f t="shared" si="23"/>
        <v>#REF!</v>
      </c>
      <c r="AP47" s="16">
        <v>0</v>
      </c>
      <c r="AQ47" s="15" t="e">
        <f t="shared" si="24"/>
        <v>#REF!</v>
      </c>
    </row>
  </sheetData>
  <autoFilter ref="A4:AQ47" xr:uid="{267E2B9A-FF4C-41CF-86CB-260D7FC36485}"/>
  <mergeCells count="49">
    <mergeCell ref="AB5:AB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M5:AM6"/>
    <mergeCell ref="AN5:AN6"/>
    <mergeCell ref="AO5:AO6"/>
    <mergeCell ref="AP5:AP6"/>
    <mergeCell ref="AQ5:AQ6"/>
    <mergeCell ref="H5:H6"/>
    <mergeCell ref="I5:I6"/>
    <mergeCell ref="J5:J6"/>
    <mergeCell ref="K5:K6"/>
    <mergeCell ref="L5:L6"/>
    <mergeCell ref="AG5:AG6"/>
    <mergeCell ref="AH5:AH6"/>
    <mergeCell ref="AI5:AI6"/>
    <mergeCell ref="AJ5:AJ6"/>
    <mergeCell ref="AK5:AK6"/>
    <mergeCell ref="AL5:AL6"/>
    <mergeCell ref="A3:A6"/>
    <mergeCell ref="AC5:AC6"/>
    <mergeCell ref="AD5:AD6"/>
    <mergeCell ref="AE5:AE6"/>
    <mergeCell ref="AF5:AF6"/>
    <mergeCell ref="M5:M6"/>
    <mergeCell ref="N5:N6"/>
    <mergeCell ref="O5:O6"/>
    <mergeCell ref="P5:P6"/>
    <mergeCell ref="Q3:S3"/>
    <mergeCell ref="T3:V3"/>
    <mergeCell ref="W3:Y3"/>
    <mergeCell ref="Z3:AB3"/>
    <mergeCell ref="AC3:AE3"/>
    <mergeCell ref="AF3:AH3"/>
    <mergeCell ref="AO3:AQ3"/>
    <mergeCell ref="H3:J3"/>
    <mergeCell ref="K3:M3"/>
    <mergeCell ref="N3:P3"/>
    <mergeCell ref="AI3:AK3"/>
    <mergeCell ref="AL3:A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82A0-3299-46DB-9494-C83C0C16F29E}">
  <dimension ref="A3:Q46"/>
  <sheetViews>
    <sheetView zoomScaleNormal="100" workbookViewId="0">
      <selection activeCell="I31" sqref="I31"/>
    </sheetView>
  </sheetViews>
  <sheetFormatPr defaultColWidth="9.140625" defaultRowHeight="12.75" x14ac:dyDescent="0.2"/>
  <cols>
    <col min="1" max="1" width="34.7109375" style="9" bestFit="1" customWidth="1"/>
    <col min="2" max="2" width="12.85546875" style="9" bestFit="1" customWidth="1"/>
    <col min="3" max="6" width="10.28515625" style="9" bestFit="1" customWidth="1"/>
    <col min="7" max="7" width="11.7109375" style="9" bestFit="1" customWidth="1"/>
    <col min="8" max="8" width="10.28515625" style="9" customWidth="1"/>
    <col min="9" max="12" width="10.28515625" style="9" bestFit="1" customWidth="1"/>
    <col min="13" max="13" width="11.7109375" style="9" bestFit="1" customWidth="1"/>
    <col min="14" max="16384" width="9.140625" style="9"/>
  </cols>
  <sheetData>
    <row r="3" spans="1:17" ht="15" customHeight="1" x14ac:dyDescent="0.2">
      <c r="A3" s="19" t="s">
        <v>90</v>
      </c>
      <c r="B3" s="19"/>
      <c r="C3" s="50" t="s">
        <v>99</v>
      </c>
      <c r="D3" s="50"/>
      <c r="E3" s="50"/>
      <c r="F3" s="50"/>
      <c r="G3" s="50"/>
      <c r="H3" s="50"/>
      <c r="I3" s="51" t="s">
        <v>100</v>
      </c>
      <c r="J3" s="51"/>
      <c r="K3" s="51"/>
      <c r="L3" s="51"/>
      <c r="M3" s="51"/>
      <c r="N3" s="49"/>
      <c r="O3" s="49"/>
      <c r="P3" s="49"/>
      <c r="Q3" s="49"/>
    </row>
    <row r="4" spans="1:17" ht="15" customHeight="1" x14ac:dyDescent="0.2">
      <c r="A4" s="19"/>
      <c r="B4" s="28" t="s">
        <v>101</v>
      </c>
      <c r="C4" s="29" t="s">
        <v>102</v>
      </c>
      <c r="D4" s="29" t="s">
        <v>103</v>
      </c>
      <c r="E4" s="29" t="s">
        <v>104</v>
      </c>
      <c r="F4" s="29" t="s">
        <v>105</v>
      </c>
      <c r="G4" s="29" t="s">
        <v>106</v>
      </c>
      <c r="H4" s="29" t="s">
        <v>107</v>
      </c>
      <c r="I4" s="30" t="s">
        <v>102</v>
      </c>
      <c r="J4" s="30" t="s">
        <v>103</v>
      </c>
      <c r="K4" s="30" t="s">
        <v>104</v>
      </c>
      <c r="L4" s="30" t="s">
        <v>105</v>
      </c>
      <c r="M4" s="30" t="s">
        <v>106</v>
      </c>
      <c r="N4" s="27"/>
      <c r="O4" s="27"/>
      <c r="P4" s="27"/>
      <c r="Q4" s="27"/>
    </row>
    <row r="5" spans="1:17" x14ac:dyDescent="0.2">
      <c r="A5" s="20" t="s">
        <v>37</v>
      </c>
      <c r="B5" s="3">
        <v>44166</v>
      </c>
      <c r="C5" s="31">
        <v>44531</v>
      </c>
      <c r="D5" s="31">
        <v>44895</v>
      </c>
      <c r="E5" s="31">
        <v>45231</v>
      </c>
      <c r="F5" s="9">
        <v>30</v>
      </c>
      <c r="G5" s="9">
        <v>0</v>
      </c>
      <c r="H5" s="9">
        <v>30</v>
      </c>
      <c r="I5" s="31">
        <v>44896</v>
      </c>
      <c r="J5" s="31">
        <v>45260</v>
      </c>
      <c r="K5" s="31">
        <v>45597</v>
      </c>
      <c r="L5" s="9">
        <v>30</v>
      </c>
      <c r="M5" s="9">
        <v>0</v>
      </c>
    </row>
    <row r="6" spans="1:17" x14ac:dyDescent="0.2">
      <c r="A6" s="22" t="s">
        <v>41</v>
      </c>
      <c r="B6" s="3">
        <v>44211</v>
      </c>
      <c r="C6" s="31">
        <v>44576</v>
      </c>
      <c r="D6" s="31">
        <v>44940</v>
      </c>
      <c r="E6" s="31">
        <v>45276</v>
      </c>
      <c r="F6" s="9">
        <v>30</v>
      </c>
      <c r="G6" s="9">
        <v>0</v>
      </c>
      <c r="H6" s="9">
        <v>30</v>
      </c>
      <c r="I6" s="31">
        <v>44941</v>
      </c>
      <c r="J6" s="31">
        <v>45305</v>
      </c>
      <c r="K6" s="31">
        <v>45642</v>
      </c>
      <c r="L6" s="9">
        <v>30</v>
      </c>
      <c r="M6" s="9">
        <v>0</v>
      </c>
    </row>
    <row r="7" spans="1:17" x14ac:dyDescent="0.2">
      <c r="A7" s="22" t="s">
        <v>43</v>
      </c>
      <c r="B7" s="3">
        <v>43892</v>
      </c>
      <c r="C7" s="31">
        <v>44622</v>
      </c>
      <c r="D7" s="31">
        <v>44986</v>
      </c>
      <c r="E7" s="31">
        <v>45323</v>
      </c>
      <c r="F7" s="9">
        <v>28</v>
      </c>
      <c r="G7" s="9">
        <v>0</v>
      </c>
      <c r="H7" s="9">
        <v>28</v>
      </c>
    </row>
    <row r="8" spans="1:17" x14ac:dyDescent="0.2">
      <c r="A8" s="22" t="s">
        <v>46</v>
      </c>
      <c r="B8" s="3">
        <v>44564</v>
      </c>
      <c r="C8" s="31">
        <v>44564</v>
      </c>
      <c r="D8" s="31">
        <v>44928</v>
      </c>
      <c r="E8" s="31">
        <v>45264</v>
      </c>
      <c r="F8" s="9">
        <v>30</v>
      </c>
      <c r="G8" s="9">
        <v>0</v>
      </c>
      <c r="H8" s="9">
        <v>30</v>
      </c>
      <c r="I8" s="31">
        <v>44929</v>
      </c>
      <c r="J8" s="31">
        <v>45293</v>
      </c>
      <c r="K8" s="31">
        <v>45630</v>
      </c>
      <c r="L8" s="9">
        <v>30</v>
      </c>
      <c r="M8" s="9">
        <v>0</v>
      </c>
    </row>
    <row r="9" spans="1:17" x14ac:dyDescent="0.2">
      <c r="A9" s="22" t="s">
        <v>49</v>
      </c>
      <c r="B9" s="3">
        <v>44470</v>
      </c>
      <c r="C9" s="31">
        <v>44550</v>
      </c>
      <c r="D9" s="31">
        <v>44914</v>
      </c>
      <c r="E9" s="31">
        <v>45250</v>
      </c>
      <c r="F9" s="9">
        <v>30</v>
      </c>
      <c r="G9" s="9">
        <v>20</v>
      </c>
      <c r="H9" s="9">
        <v>10</v>
      </c>
      <c r="I9" s="31">
        <v>44915</v>
      </c>
      <c r="J9" s="31">
        <v>45279</v>
      </c>
      <c r="K9" s="31">
        <v>45616</v>
      </c>
      <c r="L9" s="9">
        <v>30</v>
      </c>
      <c r="M9" s="9">
        <v>0</v>
      </c>
    </row>
    <row r="10" spans="1:17" x14ac:dyDescent="0.2">
      <c r="A10" s="22" t="s">
        <v>52</v>
      </c>
      <c r="B10" s="3">
        <v>44417</v>
      </c>
      <c r="C10" s="31">
        <v>44881</v>
      </c>
      <c r="D10" s="31">
        <v>45245</v>
      </c>
      <c r="E10" s="31">
        <v>45582</v>
      </c>
      <c r="F10" s="9">
        <v>8</v>
      </c>
      <c r="G10" s="9">
        <v>0</v>
      </c>
      <c r="H10" s="9">
        <v>8</v>
      </c>
    </row>
    <row r="11" spans="1:17" x14ac:dyDescent="0.2">
      <c r="A11" s="22" t="s">
        <v>54</v>
      </c>
      <c r="B11" s="3">
        <v>44607</v>
      </c>
      <c r="C11" s="31">
        <v>44607</v>
      </c>
      <c r="D11" s="31">
        <v>44971</v>
      </c>
      <c r="E11" s="31">
        <v>45307</v>
      </c>
      <c r="F11" s="9">
        <v>28</v>
      </c>
      <c r="G11" s="9">
        <v>0</v>
      </c>
      <c r="H11" s="9">
        <v>28</v>
      </c>
    </row>
    <row r="12" spans="1:17" x14ac:dyDescent="0.2">
      <c r="A12" s="22" t="s">
        <v>57</v>
      </c>
      <c r="B12" s="3">
        <v>44564</v>
      </c>
      <c r="C12" s="31">
        <v>44564</v>
      </c>
      <c r="D12" s="31">
        <v>44928</v>
      </c>
      <c r="E12" s="31">
        <v>45264</v>
      </c>
      <c r="F12" s="9">
        <v>30</v>
      </c>
      <c r="G12" s="9">
        <v>15</v>
      </c>
      <c r="H12" s="9">
        <v>15</v>
      </c>
      <c r="I12" s="31">
        <v>44929</v>
      </c>
      <c r="J12" s="31">
        <v>45293</v>
      </c>
      <c r="K12" s="31">
        <v>45630</v>
      </c>
      <c r="L12" s="9">
        <v>30</v>
      </c>
      <c r="M12" s="9">
        <v>0</v>
      </c>
    </row>
    <row r="13" spans="1:17" x14ac:dyDescent="0.2">
      <c r="A13" s="22" t="s">
        <v>58</v>
      </c>
      <c r="B13" s="3">
        <v>44369</v>
      </c>
      <c r="C13" s="31">
        <v>44550</v>
      </c>
      <c r="D13" s="31">
        <v>44914</v>
      </c>
      <c r="E13" s="31">
        <v>45250</v>
      </c>
      <c r="F13" s="9">
        <v>30</v>
      </c>
      <c r="G13" s="9">
        <v>0</v>
      </c>
      <c r="H13" s="9">
        <v>30</v>
      </c>
      <c r="I13" s="31">
        <v>44915</v>
      </c>
      <c r="J13" s="31">
        <v>45279</v>
      </c>
      <c r="K13" s="31">
        <v>45616</v>
      </c>
      <c r="L13" s="9">
        <v>30</v>
      </c>
      <c r="M13" s="9">
        <v>0</v>
      </c>
    </row>
    <row r="14" spans="1:17" x14ac:dyDescent="0.2">
      <c r="A14" s="22" t="s">
        <v>60</v>
      </c>
      <c r="B14" s="3">
        <v>44228</v>
      </c>
      <c r="C14" s="31">
        <v>44550</v>
      </c>
      <c r="D14" s="31">
        <v>44914</v>
      </c>
      <c r="E14" s="31">
        <v>45250</v>
      </c>
      <c r="F14" s="9">
        <v>30</v>
      </c>
      <c r="G14" s="9">
        <v>0</v>
      </c>
      <c r="H14" s="9">
        <v>30</v>
      </c>
      <c r="I14" s="31">
        <v>44915</v>
      </c>
      <c r="J14" s="31">
        <v>45279</v>
      </c>
      <c r="K14" s="31">
        <v>45616</v>
      </c>
      <c r="L14" s="9">
        <v>30</v>
      </c>
      <c r="M14" s="9">
        <v>0</v>
      </c>
    </row>
    <row r="15" spans="1:17" x14ac:dyDescent="0.2">
      <c r="A15" s="22" t="s">
        <v>62</v>
      </c>
      <c r="B15" s="3">
        <v>44774</v>
      </c>
      <c r="C15" s="31">
        <v>44409</v>
      </c>
      <c r="D15" s="31">
        <v>45138</v>
      </c>
      <c r="E15" s="31">
        <v>45475</v>
      </c>
      <c r="F15" s="9">
        <v>15</v>
      </c>
      <c r="G15" s="9">
        <v>0</v>
      </c>
      <c r="H15" s="9">
        <v>15</v>
      </c>
    </row>
    <row r="16" spans="1:17" x14ac:dyDescent="0.2">
      <c r="A16" s="22" t="s">
        <v>65</v>
      </c>
      <c r="B16" s="3">
        <v>44669</v>
      </c>
      <c r="C16" s="31">
        <v>44669</v>
      </c>
      <c r="D16" s="31">
        <v>45033</v>
      </c>
      <c r="E16" s="31">
        <v>45370</v>
      </c>
      <c r="F16" s="9">
        <v>23</v>
      </c>
      <c r="G16" s="9">
        <v>0</v>
      </c>
      <c r="H16" s="9">
        <v>23</v>
      </c>
    </row>
    <row r="17" spans="1:13" x14ac:dyDescent="0.2">
      <c r="A17" s="23" t="s">
        <v>67</v>
      </c>
      <c r="B17" s="3">
        <v>44354</v>
      </c>
      <c r="C17" s="31">
        <v>44550</v>
      </c>
      <c r="D17" s="31">
        <v>44914</v>
      </c>
      <c r="E17" s="31">
        <v>45250</v>
      </c>
      <c r="F17" s="9">
        <v>30</v>
      </c>
      <c r="G17" s="9">
        <v>0</v>
      </c>
      <c r="H17" s="9">
        <v>30</v>
      </c>
      <c r="I17" s="31">
        <v>44915</v>
      </c>
      <c r="J17" s="31">
        <v>45279</v>
      </c>
      <c r="K17" s="31">
        <v>45616</v>
      </c>
      <c r="L17" s="9">
        <v>30</v>
      </c>
      <c r="M17" s="9">
        <v>0</v>
      </c>
    </row>
    <row r="18" spans="1:13" x14ac:dyDescent="0.2">
      <c r="A18" s="22" t="s">
        <v>69</v>
      </c>
      <c r="B18" s="3">
        <v>44494</v>
      </c>
      <c r="C18" s="31">
        <v>44550</v>
      </c>
      <c r="D18" s="31">
        <v>44914</v>
      </c>
      <c r="E18" s="31">
        <v>45250</v>
      </c>
      <c r="F18" s="9">
        <v>30</v>
      </c>
      <c r="G18" s="9">
        <v>0</v>
      </c>
      <c r="H18" s="9">
        <v>30</v>
      </c>
      <c r="I18" s="31">
        <v>44915</v>
      </c>
      <c r="J18" s="31">
        <v>45279</v>
      </c>
      <c r="K18" s="31">
        <v>45616</v>
      </c>
      <c r="L18" s="9">
        <v>30</v>
      </c>
      <c r="M18" s="9">
        <v>0</v>
      </c>
    </row>
    <row r="19" spans="1:13" x14ac:dyDescent="0.2">
      <c r="A19" s="22" t="s">
        <v>71</v>
      </c>
      <c r="B19" s="3">
        <v>44697</v>
      </c>
      <c r="C19" s="31">
        <v>44697</v>
      </c>
      <c r="D19" s="31">
        <v>45061</v>
      </c>
      <c r="E19" s="31">
        <v>45398</v>
      </c>
      <c r="F19" s="9">
        <v>23</v>
      </c>
      <c r="G19" s="9">
        <v>0</v>
      </c>
      <c r="H19" s="9">
        <v>23</v>
      </c>
    </row>
    <row r="20" spans="1:13" x14ac:dyDescent="0.2">
      <c r="A20" s="23" t="s">
        <v>73</v>
      </c>
      <c r="B20" s="3">
        <v>44348</v>
      </c>
      <c r="C20" s="31">
        <v>44348</v>
      </c>
      <c r="D20" s="31">
        <v>44712</v>
      </c>
      <c r="E20" s="31">
        <v>45048</v>
      </c>
      <c r="F20" s="9">
        <v>30</v>
      </c>
      <c r="G20" s="9">
        <v>30</v>
      </c>
      <c r="H20" s="9">
        <v>0</v>
      </c>
      <c r="I20" s="31">
        <v>44713</v>
      </c>
      <c r="J20" s="31">
        <v>45077</v>
      </c>
      <c r="K20" s="31">
        <v>45414</v>
      </c>
      <c r="L20" s="9">
        <v>30</v>
      </c>
      <c r="M20" s="9">
        <v>0</v>
      </c>
    </row>
    <row r="21" spans="1:13" x14ac:dyDescent="0.2">
      <c r="A21" s="22" t="s">
        <v>75</v>
      </c>
      <c r="B21" s="3">
        <v>44211</v>
      </c>
      <c r="C21" s="31">
        <v>44576</v>
      </c>
      <c r="D21" s="31">
        <v>44940</v>
      </c>
      <c r="E21" s="31">
        <v>45276</v>
      </c>
      <c r="F21" s="9">
        <v>30</v>
      </c>
      <c r="G21" s="9">
        <v>0</v>
      </c>
      <c r="H21" s="9">
        <v>30</v>
      </c>
      <c r="I21" s="31">
        <v>44941</v>
      </c>
      <c r="J21" s="31">
        <v>45305</v>
      </c>
      <c r="K21" s="31">
        <v>45642</v>
      </c>
      <c r="L21" s="9">
        <v>30</v>
      </c>
      <c r="M21" s="9">
        <v>0</v>
      </c>
    </row>
    <row r="22" spans="1:13" x14ac:dyDescent="0.2">
      <c r="A22" s="22" t="s">
        <v>76</v>
      </c>
      <c r="B22" s="3">
        <v>43871</v>
      </c>
      <c r="C22" s="31">
        <v>44602</v>
      </c>
      <c r="D22" s="31">
        <v>44966</v>
      </c>
      <c r="E22" s="31">
        <v>45302</v>
      </c>
      <c r="F22" s="9">
        <v>30</v>
      </c>
      <c r="G22" s="9">
        <v>0</v>
      </c>
      <c r="H22" s="9">
        <v>30</v>
      </c>
    </row>
    <row r="23" spans="1:13" x14ac:dyDescent="0.2">
      <c r="A23" s="24" t="s">
        <v>78</v>
      </c>
      <c r="B23" s="3">
        <v>44150</v>
      </c>
      <c r="C23" s="31">
        <v>44516</v>
      </c>
      <c r="D23" s="31">
        <v>44880</v>
      </c>
      <c r="E23" s="31">
        <v>45216</v>
      </c>
      <c r="F23" s="9">
        <v>30</v>
      </c>
      <c r="G23" s="9">
        <v>24</v>
      </c>
      <c r="H23" s="9">
        <v>6</v>
      </c>
      <c r="I23" s="31">
        <v>44881</v>
      </c>
      <c r="J23" s="31">
        <v>45245</v>
      </c>
      <c r="K23" s="31">
        <v>45582</v>
      </c>
      <c r="L23" s="9">
        <v>30</v>
      </c>
      <c r="M23" s="9">
        <v>0</v>
      </c>
    </row>
    <row r="24" spans="1:13" x14ac:dyDescent="0.2">
      <c r="A24" s="24" t="s">
        <v>80</v>
      </c>
      <c r="B24" s="3">
        <v>44564</v>
      </c>
      <c r="C24" s="31">
        <v>44564</v>
      </c>
      <c r="D24" s="31">
        <v>44928</v>
      </c>
      <c r="E24" s="31">
        <v>45264</v>
      </c>
      <c r="F24" s="9">
        <v>30</v>
      </c>
      <c r="G24" s="9">
        <v>0</v>
      </c>
      <c r="H24" s="9">
        <v>30</v>
      </c>
      <c r="I24" s="31">
        <v>44929</v>
      </c>
      <c r="J24" s="31">
        <v>45293</v>
      </c>
      <c r="K24" s="31">
        <v>45630</v>
      </c>
      <c r="L24" s="9">
        <v>30</v>
      </c>
      <c r="M24" s="9">
        <v>0</v>
      </c>
    </row>
    <row r="25" spans="1:13" x14ac:dyDescent="0.2">
      <c r="A25" s="5" t="s">
        <v>82</v>
      </c>
      <c r="B25" s="3">
        <v>44621</v>
      </c>
      <c r="C25" s="3">
        <v>44986</v>
      </c>
    </row>
    <row r="26" spans="1:13" x14ac:dyDescent="0.2">
      <c r="A26" s="5" t="s">
        <v>83</v>
      </c>
      <c r="B26" s="3">
        <v>44668</v>
      </c>
      <c r="C26" s="3">
        <v>45033</v>
      </c>
    </row>
    <row r="27" spans="1:13" x14ac:dyDescent="0.2">
      <c r="A27" s="5" t="s">
        <v>83</v>
      </c>
      <c r="B27" s="3">
        <v>44668</v>
      </c>
      <c r="C27" s="3">
        <v>45033</v>
      </c>
    </row>
    <row r="28" spans="1:13" x14ac:dyDescent="0.2">
      <c r="A28" s="5" t="s">
        <v>84</v>
      </c>
      <c r="B28" s="3">
        <v>44668</v>
      </c>
      <c r="C28" s="3">
        <v>45033</v>
      </c>
    </row>
    <row r="29" spans="1:13" x14ac:dyDescent="0.2">
      <c r="A29" s="5" t="s">
        <v>85</v>
      </c>
      <c r="B29" s="3">
        <v>44683</v>
      </c>
      <c r="C29" s="3">
        <v>45048</v>
      </c>
    </row>
    <row r="30" spans="1:13" x14ac:dyDescent="0.2">
      <c r="A30" s="5" t="s">
        <v>85</v>
      </c>
      <c r="B30" s="3">
        <v>44683</v>
      </c>
      <c r="C30" s="3">
        <v>45048</v>
      </c>
    </row>
    <row r="31" spans="1:13" x14ac:dyDescent="0.2">
      <c r="A31" s="5" t="s">
        <v>85</v>
      </c>
      <c r="B31" s="3">
        <v>44683</v>
      </c>
      <c r="C31" s="3">
        <v>45048</v>
      </c>
    </row>
    <row r="32" spans="1:13" x14ac:dyDescent="0.2">
      <c r="A32" s="5" t="s">
        <v>85</v>
      </c>
      <c r="B32" s="3">
        <v>44683</v>
      </c>
      <c r="C32" s="3">
        <v>45048</v>
      </c>
    </row>
    <row r="33" spans="1:3" x14ac:dyDescent="0.2">
      <c r="A33" s="5" t="s">
        <v>85</v>
      </c>
      <c r="B33" s="3">
        <v>44683</v>
      </c>
      <c r="C33" s="3">
        <v>45048</v>
      </c>
    </row>
    <row r="34" spans="1:3" x14ac:dyDescent="0.2">
      <c r="A34" s="5" t="s">
        <v>85</v>
      </c>
      <c r="B34" s="3">
        <v>44683</v>
      </c>
      <c r="C34" s="3">
        <v>45048</v>
      </c>
    </row>
    <row r="35" spans="1:3" x14ac:dyDescent="0.2">
      <c r="A35" s="5" t="s">
        <v>85</v>
      </c>
      <c r="B35" s="3">
        <v>44683</v>
      </c>
      <c r="C35" s="3">
        <v>45048</v>
      </c>
    </row>
    <row r="36" spans="1:3" x14ac:dyDescent="0.2">
      <c r="A36" s="5" t="s">
        <v>85</v>
      </c>
      <c r="B36" s="3">
        <v>44683</v>
      </c>
      <c r="C36" s="3">
        <v>45048</v>
      </c>
    </row>
    <row r="37" spans="1:3" x14ac:dyDescent="0.2">
      <c r="A37" s="5" t="s">
        <v>86</v>
      </c>
      <c r="B37" s="3">
        <v>44683</v>
      </c>
      <c r="C37" s="3">
        <v>45048</v>
      </c>
    </row>
    <row r="38" spans="1:3" x14ac:dyDescent="0.2">
      <c r="A38" s="5" t="s">
        <v>86</v>
      </c>
      <c r="B38" s="3">
        <v>44683</v>
      </c>
      <c r="C38" s="3">
        <v>45048</v>
      </c>
    </row>
    <row r="39" spans="1:3" x14ac:dyDescent="0.2">
      <c r="A39" s="5" t="s">
        <v>86</v>
      </c>
      <c r="B39" s="3">
        <v>44683</v>
      </c>
      <c r="C39" s="3">
        <v>45048</v>
      </c>
    </row>
    <row r="40" spans="1:3" x14ac:dyDescent="0.2">
      <c r="A40" s="5" t="s">
        <v>86</v>
      </c>
      <c r="B40" s="3">
        <v>44683</v>
      </c>
      <c r="C40" s="3">
        <v>45048</v>
      </c>
    </row>
    <row r="41" spans="1:3" x14ac:dyDescent="0.2">
      <c r="A41" s="5" t="s">
        <v>86</v>
      </c>
      <c r="B41" s="3">
        <v>44683</v>
      </c>
      <c r="C41" s="3">
        <v>45048</v>
      </c>
    </row>
    <row r="42" spans="1:3" x14ac:dyDescent="0.2">
      <c r="A42" s="5" t="s">
        <v>86</v>
      </c>
      <c r="B42" s="3">
        <v>44683</v>
      </c>
      <c r="C42" s="3">
        <v>45048</v>
      </c>
    </row>
    <row r="43" spans="1:3" x14ac:dyDescent="0.2">
      <c r="A43" s="5" t="s">
        <v>86</v>
      </c>
      <c r="B43" s="3">
        <v>44683</v>
      </c>
      <c r="C43" s="3">
        <v>45048</v>
      </c>
    </row>
    <row r="44" spans="1:3" x14ac:dyDescent="0.2">
      <c r="A44" s="5" t="s">
        <v>86</v>
      </c>
      <c r="B44" s="3">
        <v>44683</v>
      </c>
      <c r="C44" s="3">
        <v>45048</v>
      </c>
    </row>
    <row r="45" spans="1:3" x14ac:dyDescent="0.2">
      <c r="A45" s="5" t="s">
        <v>97</v>
      </c>
      <c r="B45" s="3">
        <v>44621</v>
      </c>
      <c r="C45" s="3">
        <v>44621</v>
      </c>
    </row>
    <row r="46" spans="1:3" x14ac:dyDescent="0.2">
      <c r="A46" s="5" t="s">
        <v>81</v>
      </c>
      <c r="B46" s="3">
        <v>44621</v>
      </c>
      <c r="C46" s="3">
        <v>44621</v>
      </c>
    </row>
  </sheetData>
  <mergeCells count="4">
    <mergeCell ref="P3:Q3"/>
    <mergeCell ref="C3:H3"/>
    <mergeCell ref="I3:M3"/>
    <mergeCell ref="N3:O3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f22c4-e991-4e1a-8bc7-baf97881d97b">
      <Terms xmlns="http://schemas.microsoft.com/office/infopath/2007/PartnerControls"/>
    </lcf76f155ced4ddcb4097134ff3c332f>
    <TaxCatchAll xmlns="f480bc80-d290-473c-a83a-2bed0d8688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CA2DFE0A341A44AA26BE8EBDC11C92" ma:contentTypeVersion="16" ma:contentTypeDescription="Crie um novo documento." ma:contentTypeScope="" ma:versionID="2e9283885518530fe74003997870b605">
  <xsd:schema xmlns:xsd="http://www.w3.org/2001/XMLSchema" xmlns:xs="http://www.w3.org/2001/XMLSchema" xmlns:p="http://schemas.microsoft.com/office/2006/metadata/properties" xmlns:ns2="0e5f22c4-e991-4e1a-8bc7-baf97881d97b" xmlns:ns3="f480bc80-d290-473c-a83a-2bed0d86880f" targetNamespace="http://schemas.microsoft.com/office/2006/metadata/properties" ma:root="true" ma:fieldsID="6d51616e5686523bfab518aba724a0f8" ns2:_="" ns3:_="">
    <xsd:import namespace="0e5f22c4-e991-4e1a-8bc7-baf97881d97b"/>
    <xsd:import namespace="f480bc80-d290-473c-a83a-2bed0d868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f22c4-e991-4e1a-8bc7-baf97881d9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625dcf8c-0a2a-4299-b73d-1234350c1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0bc80-d290-473c-a83a-2bed0d868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d215cf-2225-4a0a-8a08-e4049de4ceac}" ma:internalName="TaxCatchAll" ma:showField="CatchAllData" ma:web="f480bc80-d290-473c-a83a-2bed0d868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9B0EC4-4A0C-431C-9CED-2BA3E57C96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553DC9-6ED7-40C0-BCE9-9FA357EA6DEB}">
  <ds:schemaRefs>
    <ds:schemaRef ds:uri="http://schemas.microsoft.com/office/2006/metadata/properties"/>
    <ds:schemaRef ds:uri="http://www.w3.org/2000/xmlns/"/>
    <ds:schemaRef ds:uri="0e5f22c4-e991-4e1a-8bc7-baf97881d97b"/>
    <ds:schemaRef ds:uri="http://schemas.microsoft.com/office/infopath/2007/PartnerControls"/>
    <ds:schemaRef ds:uri="f480bc80-d290-473c-a83a-2bed0d86880f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1B2B006E-FDAF-4CAC-BC5D-F333F21EAD4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e5f22c4-e991-4e1a-8bc7-baf97881d97b"/>
    <ds:schemaRef ds:uri="f480bc80-d290-473c-a83a-2bed0d86880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Folha de Pagamento</vt:lpstr>
      <vt:lpstr>Provisão Férias</vt:lpstr>
      <vt:lpstr>Provisões 13º</vt:lpstr>
      <vt:lpstr>Controle Férias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Rodriguez Alvarez</dc:creator>
  <cp:keywords/>
  <dc:description/>
  <cp:lastModifiedBy>Felipe Rodriguez Alvarez</cp:lastModifiedBy>
  <cp:revision/>
  <dcterms:created xsi:type="dcterms:W3CDTF">2023-02-13T12:44:33Z</dcterms:created>
  <dcterms:modified xsi:type="dcterms:W3CDTF">2023-03-09T13:26:53Z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0x010100B40DCAC03036A24E88C71550E6C2F002</vt:lpwstr>
  </property>
  <property fmtid="{D5CDD505-2E9C-101B-9397-08002B2CF9AE}" pid="3" name="MediaServiceImageTags">
    <vt:lpwstr/>
  </property>
</Properties>
</file>