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RodriguezAlvar\Desktop\Power BI\"/>
    </mc:Choice>
  </mc:AlternateContent>
  <xr:revisionPtr revIDLastSave="0" documentId="13_ncr:1_{006E7EEA-460A-414B-9AE3-AE78B8A0D075}" xr6:coauthVersionLast="47" xr6:coauthVersionMax="47" xr10:uidLastSave="{00000000-0000-0000-0000-000000000000}"/>
  <bookViews>
    <workbookView xWindow="-120" yWindow="-120" windowWidth="29040" windowHeight="15720" xr2:uid="{B403045A-A562-4CD4-8E66-5859121A53DD}"/>
  </bookViews>
  <sheets>
    <sheet name="Resumo" sheetId="9" r:id="rId1"/>
    <sheet name="CCLops" sheetId="6" r:id="rId2"/>
    <sheet name="CCProd" sheetId="3" r:id="rId3"/>
    <sheet name="CCProj" sheetId="2" r:id="rId4"/>
    <sheet name="Auxiliar" sheetId="15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C2" i="3"/>
  <c r="C2" i="6"/>
  <c r="D10" i="6"/>
  <c r="C10" i="6"/>
  <c r="C5" i="6"/>
  <c r="D5" i="6"/>
  <c r="D2" i="6" s="1"/>
  <c r="C13" i="2"/>
  <c r="D13" i="2"/>
  <c r="C5" i="2"/>
  <c r="D5" i="2"/>
  <c r="C17" i="3"/>
  <c r="D17" i="3"/>
  <c r="C5" i="3"/>
  <c r="D5" i="3"/>
  <c r="F13" i="2"/>
  <c r="F5" i="2"/>
  <c r="G5" i="2"/>
  <c r="H5" i="2"/>
  <c r="I5" i="2"/>
  <c r="J5" i="2"/>
  <c r="K5" i="2"/>
  <c r="L5" i="2"/>
  <c r="M5" i="2"/>
  <c r="N5" i="2"/>
  <c r="N2" i="2" s="1"/>
  <c r="N8" i="9" s="1"/>
  <c r="E5" i="2"/>
  <c r="N6" i="9"/>
  <c r="E5" i="3"/>
  <c r="N13" i="2"/>
  <c r="M13" i="2"/>
  <c r="L13" i="2"/>
  <c r="K13" i="2"/>
  <c r="J13" i="2"/>
  <c r="I13" i="2"/>
  <c r="H13" i="2"/>
  <c r="G13" i="2"/>
  <c r="E13" i="2"/>
  <c r="N17" i="3"/>
  <c r="N5" i="3" s="1"/>
  <c r="N2" i="3" s="1"/>
  <c r="N7" i="9" s="1"/>
  <c r="M17" i="3"/>
  <c r="M5" i="3" s="1"/>
  <c r="M2" i="3" s="1"/>
  <c r="L17" i="3"/>
  <c r="K17" i="3"/>
  <c r="K5" i="3" s="1"/>
  <c r="K2" i="3" s="1"/>
  <c r="J17" i="3"/>
  <c r="J5" i="3" s="1"/>
  <c r="J2" i="3" s="1"/>
  <c r="I17" i="3"/>
  <c r="I5" i="3" s="1"/>
  <c r="I2" i="3" s="1"/>
  <c r="H17" i="3"/>
  <c r="H5" i="3" s="1"/>
  <c r="H2" i="3" s="1"/>
  <c r="G17" i="3"/>
  <c r="G5" i="3" s="1"/>
  <c r="G2" i="3" s="1"/>
  <c r="F17" i="3"/>
  <c r="F5" i="3" s="1"/>
  <c r="F2" i="3" s="1"/>
  <c r="E17" i="3"/>
  <c r="L5" i="3"/>
  <c r="L2" i="3" s="1"/>
  <c r="E10" i="6"/>
  <c r="G10" i="6"/>
  <c r="H10" i="6"/>
  <c r="I10" i="6"/>
  <c r="I5" i="6" s="1"/>
  <c r="I2" i="6" s="1"/>
  <c r="J10" i="6"/>
  <c r="J5" i="6" s="1"/>
  <c r="J2" i="6" s="1"/>
  <c r="K10" i="6"/>
  <c r="K5" i="6" s="1"/>
  <c r="K2" i="6" s="1"/>
  <c r="L10" i="6"/>
  <c r="L5" i="6" s="1"/>
  <c r="L2" i="6" s="1"/>
  <c r="M10" i="6"/>
  <c r="M5" i="6" s="1"/>
  <c r="M2" i="6" s="1"/>
  <c r="N10" i="6"/>
  <c r="N5" i="6" s="1"/>
  <c r="N2" i="6" s="1"/>
  <c r="F10" i="6"/>
  <c r="E5" i="6"/>
  <c r="H5" i="6"/>
  <c r="H2" i="6" s="1"/>
  <c r="G5" i="6"/>
  <c r="G2" i="6" s="1"/>
  <c r="F5" i="6"/>
  <c r="F2" i="6" s="1"/>
  <c r="D2" i="2" l="1"/>
  <c r="C2" i="2"/>
  <c r="F2" i="2"/>
  <c r="L2" i="2"/>
  <c r="K2" i="2"/>
  <c r="H2" i="2"/>
  <c r="G2" i="2"/>
  <c r="M2" i="2"/>
  <c r="J2" i="2"/>
  <c r="E2" i="2"/>
  <c r="I2" i="2"/>
  <c r="E2" i="6"/>
  <c r="E4" i="9" l="1"/>
  <c r="C4" i="9" l="1"/>
  <c r="D4" i="9"/>
  <c r="N4" i="9"/>
  <c r="L4" i="9" l="1"/>
  <c r="M4" i="9"/>
  <c r="K4" i="9"/>
  <c r="H4" i="9"/>
  <c r="G4" i="9"/>
  <c r="F4" i="9"/>
  <c r="I4" i="9" l="1"/>
  <c r="J4" i="9"/>
</calcChain>
</file>

<file path=xl/sharedStrings.xml><?xml version="1.0" encoding="utf-8"?>
<sst xmlns="http://schemas.openxmlformats.org/spreadsheetml/2006/main" count="49" uniqueCount="30">
  <si>
    <t>RECEITAS</t>
  </si>
  <si>
    <t>Total</t>
  </si>
  <si>
    <t>CCLOPS</t>
  </si>
  <si>
    <t>CCPROD</t>
  </si>
  <si>
    <t>CCPROJ</t>
  </si>
  <si>
    <t>TOTAL CCLOPS</t>
  </si>
  <si>
    <t>Mensalidades</t>
  </si>
  <si>
    <t>Avulso</t>
  </si>
  <si>
    <t>TOTAL CCPROD</t>
  </si>
  <si>
    <t>TOTAL CCPROJ</t>
  </si>
  <si>
    <t>PIS</t>
  </si>
  <si>
    <t>COFINS</t>
  </si>
  <si>
    <t>ADT IRPJ</t>
  </si>
  <si>
    <t>CSSL</t>
  </si>
  <si>
    <t>ISS</t>
  </si>
  <si>
    <t>CPRB</t>
  </si>
  <si>
    <t>ALÍQUOTA</t>
  </si>
  <si>
    <t>IR</t>
  </si>
  <si>
    <t>Alíquota Lucro Presumido</t>
  </si>
  <si>
    <t>Tributo</t>
  </si>
  <si>
    <t>Alíquota</t>
  </si>
  <si>
    <t>Receita Ltda</t>
  </si>
  <si>
    <t>Celular S/A</t>
  </si>
  <si>
    <t>Caneca S/A</t>
  </si>
  <si>
    <t>Relogio Ltda</t>
  </si>
  <si>
    <t>Tela S/A</t>
  </si>
  <si>
    <t>Post It Ltda</t>
  </si>
  <si>
    <t>Bloco S/A</t>
  </si>
  <si>
    <t>Controle Ltda</t>
  </si>
  <si>
    <t>Remoto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</si>
</sst>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7" fontId="2" fillId="0" borderId="0" xfId="0" applyNumberFormat="1" applyFont="1"/>
    <xf numFmtId="44" fontId="0" fillId="0" borderId="0" xfId="1" applyFont="1"/>
    <xf numFmtId="0" fontId="0" fillId="2" borderId="0" xfId="0" applyFill="1"/>
    <xf numFmtId="0" fontId="3" fillId="2" borderId="1" xfId="0" applyFont="1" applyFill="1" applyBorder="1"/>
    <xf numFmtId="0" fontId="3" fillId="2" borderId="0" xfId="0" applyFont="1" applyFill="1"/>
    <xf numFmtId="44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vertical="center"/>
    </xf>
    <xf numFmtId="0" fontId="4" fillId="2" borderId="1" xfId="0" applyFont="1" applyFill="1" applyBorder="1"/>
    <xf numFmtId="0" fontId="7" fillId="2" borderId="0" xfId="0" applyFont="1" applyFill="1"/>
    <xf numFmtId="17" fontId="2" fillId="2" borderId="0" xfId="0" applyNumberFormat="1" applyFont="1" applyFill="1"/>
    <xf numFmtId="44" fontId="5" fillId="2" borderId="0" xfId="0" applyNumberFormat="1" applyFont="1" applyFill="1"/>
    <xf numFmtId="44" fontId="0" fillId="2" borderId="0" xfId="1" applyFont="1" applyFill="1"/>
    <xf numFmtId="44" fontId="7" fillId="3" borderId="0" xfId="0" applyNumberFormat="1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17" fontId="2" fillId="2" borderId="0" xfId="0" applyNumberFormat="1" applyFont="1" applyFill="1" applyAlignment="1">
      <alignment horizontal="center"/>
    </xf>
    <xf numFmtId="44" fontId="7" fillId="3" borderId="0" xfId="0" applyNumberFormat="1" applyFont="1" applyFill="1" applyAlignment="1">
      <alignment horizontal="center" vertical="center"/>
    </xf>
    <xf numFmtId="44" fontId="3" fillId="2" borderId="1" xfId="1" applyFont="1" applyFill="1" applyBorder="1" applyAlignment="1">
      <alignment horizontal="center"/>
    </xf>
    <xf numFmtId="44" fontId="5" fillId="2" borderId="0" xfId="1" applyFont="1" applyFill="1"/>
    <xf numFmtId="44" fontId="7" fillId="3" borderId="0" xfId="0" applyNumberFormat="1" applyFont="1" applyFill="1"/>
    <xf numFmtId="9" fontId="0" fillId="2" borderId="0" xfId="2" applyFont="1" applyFill="1"/>
    <xf numFmtId="44" fontId="6" fillId="3" borderId="0" xfId="0" applyNumberFormat="1" applyFont="1" applyFill="1"/>
    <xf numFmtId="44" fontId="0" fillId="2" borderId="0" xfId="0" applyNumberFormat="1" applyFill="1"/>
    <xf numFmtId="0" fontId="8" fillId="3" borderId="0" xfId="0" applyFont="1" applyFill="1" applyAlignment="1">
      <alignment horizontal="left"/>
    </xf>
    <xf numFmtId="44" fontId="8" fillId="3" borderId="0" xfId="0" applyNumberFormat="1" applyFont="1" applyFill="1" applyAlignment="1">
      <alignment horizontal="left"/>
    </xf>
    <xf numFmtId="17" fontId="8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349B-1AA9-48AE-8468-055B82F0368F}">
  <dimension ref="B1:N15"/>
  <sheetViews>
    <sheetView tabSelected="1" zoomScale="130" zoomScaleNormal="130" workbookViewId="0">
      <selection activeCell="C7" sqref="C7"/>
    </sheetView>
  </sheetViews>
  <sheetFormatPr defaultColWidth="8.85546875" defaultRowHeight="15" x14ac:dyDescent="0.25"/>
  <cols>
    <col min="1" max="1" width="9.140625" style="3"/>
    <col min="2" max="2" width="19.85546875" style="3" bestFit="1" customWidth="1"/>
    <col min="3" max="4" width="19.85546875" style="3" customWidth="1"/>
    <col min="5" max="5" width="16.28515625" style="3" bestFit="1" customWidth="1"/>
    <col min="6" max="6" width="16.28515625" style="14" bestFit="1" customWidth="1"/>
    <col min="7" max="14" width="16.28515625" style="3" bestFit="1" customWidth="1"/>
    <col min="15" max="16384" width="8.85546875" style="3"/>
  </cols>
  <sheetData>
    <row r="1" spans="2:14" x14ac:dyDescent="0.25">
      <c r="B1"/>
      <c r="C1"/>
      <c r="D1"/>
      <c r="E1"/>
      <c r="F1" s="2"/>
      <c r="G1"/>
      <c r="H1"/>
      <c r="I1"/>
      <c r="J1"/>
      <c r="K1"/>
      <c r="L1"/>
      <c r="M1"/>
      <c r="N1"/>
    </row>
    <row r="2" spans="2:14" x14ac:dyDescent="0.25">
      <c r="B2" s="29" t="s">
        <v>0</v>
      </c>
      <c r="C2" s="27">
        <v>44927</v>
      </c>
      <c r="D2" s="27">
        <v>44958</v>
      </c>
      <c r="E2" s="27">
        <v>44986</v>
      </c>
      <c r="F2" s="27">
        <v>45017</v>
      </c>
      <c r="G2" s="27">
        <v>45047</v>
      </c>
      <c r="H2" s="27">
        <v>45078</v>
      </c>
      <c r="I2" s="27">
        <v>45108</v>
      </c>
      <c r="J2" s="27">
        <v>45139</v>
      </c>
      <c r="K2" s="27">
        <v>45170</v>
      </c>
      <c r="L2" s="27">
        <v>45200</v>
      </c>
      <c r="M2" s="27">
        <v>45231</v>
      </c>
      <c r="N2" s="27">
        <v>45261</v>
      </c>
    </row>
    <row r="3" spans="2:14" x14ac:dyDescent="0.25">
      <c r="B3" s="29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14" ht="15" customHeight="1" x14ac:dyDescent="0.25">
      <c r="B4" s="25" t="s">
        <v>1</v>
      </c>
      <c r="C4" s="26">
        <f t="shared" ref="C4:H4" si="0">SUM(C6:C12)</f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>SUM(I6:I12)</f>
        <v>0</v>
      </c>
      <c r="J4" s="26">
        <f>SUM(J6:J12)</f>
        <v>0</v>
      </c>
      <c r="K4" s="26">
        <f>SUM(K6:K12)</f>
        <v>0</v>
      </c>
      <c r="L4" s="26">
        <f>SUM(L6:L12)</f>
        <v>0</v>
      </c>
      <c r="M4" s="26">
        <f>SUM(M6:M12)</f>
        <v>0</v>
      </c>
      <c r="N4" s="26">
        <f>SUM(N6:N12)</f>
        <v>459887.10000000003</v>
      </c>
    </row>
    <row r="5" spans="2:14" ht="15" customHeight="1" x14ac:dyDescent="0.25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2:14" x14ac:dyDescent="0.25">
      <c r="B6" s="5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>
        <f>CCLops!N2</f>
        <v>381686.4</v>
      </c>
    </row>
    <row r="7" spans="2:14" x14ac:dyDescent="0.25">
      <c r="B7" s="5" t="s">
        <v>3</v>
      </c>
      <c r="C7" s="20"/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f>CCProd!N2</f>
        <v>62008.7</v>
      </c>
    </row>
    <row r="8" spans="2:14" x14ac:dyDescent="0.25">
      <c r="B8" s="5" t="s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>
        <f>CCProj!N2</f>
        <v>16192</v>
      </c>
    </row>
    <row r="9" spans="2:14" x14ac:dyDescent="0.25">
      <c r="B9" s="5"/>
      <c r="C9" s="5"/>
      <c r="D9" s="5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x14ac:dyDescent="0.25">
      <c r="B10" s="5"/>
      <c r="C10" s="5"/>
      <c r="D10" s="5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x14ac:dyDescent="0.25">
      <c r="B11" s="5"/>
      <c r="C11" s="5"/>
      <c r="D11" s="5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x14ac:dyDescent="0.25">
      <c r="B12" s="5"/>
      <c r="C12" s="5"/>
      <c r="D12" s="5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x14ac:dyDescent="0.25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5" spans="2:14" x14ac:dyDescent="0.25">
      <c r="C15" s="22"/>
    </row>
  </sheetData>
  <mergeCells count="26">
    <mergeCell ref="F2:F3"/>
    <mergeCell ref="B2:B3"/>
    <mergeCell ref="E2:E3"/>
    <mergeCell ref="G2:G3"/>
    <mergeCell ref="H2:H3"/>
    <mergeCell ref="C2:C3"/>
    <mergeCell ref="D2:D3"/>
    <mergeCell ref="B4:B5"/>
    <mergeCell ref="E4:E5"/>
    <mergeCell ref="F4:F5"/>
    <mergeCell ref="G4:G5"/>
    <mergeCell ref="H4:H5"/>
    <mergeCell ref="C4:C5"/>
    <mergeCell ref="D4:D5"/>
    <mergeCell ref="I2:I3"/>
    <mergeCell ref="J2:J3"/>
    <mergeCell ref="K2:K3"/>
    <mergeCell ref="J4:J5"/>
    <mergeCell ref="K4:K5"/>
    <mergeCell ref="M2:M3"/>
    <mergeCell ref="N2:N3"/>
    <mergeCell ref="L2:L3"/>
    <mergeCell ref="L4:L5"/>
    <mergeCell ref="M4:M5"/>
    <mergeCell ref="N4:N5"/>
    <mergeCell ref="I4:I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3086-29EB-447B-9C09-5F1DB54B1679}">
  <dimension ref="A1:N19"/>
  <sheetViews>
    <sheetView zoomScale="130" zoomScaleNormal="130" workbookViewId="0">
      <pane ySplit="1" topLeftCell="A2" activePane="bottomLeft" state="frozen"/>
      <selection pane="bottomLeft" activeCell="D14" sqref="D14"/>
    </sheetView>
  </sheetViews>
  <sheetFormatPr defaultColWidth="8.85546875" defaultRowHeight="15" outlineLevelRow="2" x14ac:dyDescent="0.25"/>
  <cols>
    <col min="1" max="1" width="8.85546875" style="3"/>
    <col min="2" max="2" width="16.140625" style="3" bestFit="1" customWidth="1"/>
    <col min="3" max="4" width="15" style="3" bestFit="1" customWidth="1"/>
    <col min="5" max="14" width="15" style="7" bestFit="1" customWidth="1"/>
    <col min="15" max="16384" width="8.85546875" style="3"/>
  </cols>
  <sheetData>
    <row r="1" spans="1:14" x14ac:dyDescent="0.25">
      <c r="B1"/>
      <c r="C1" s="1">
        <v>44927</v>
      </c>
      <c r="D1" s="1">
        <v>44958</v>
      </c>
      <c r="E1" s="16">
        <v>44986</v>
      </c>
      <c r="F1" s="16">
        <v>45017</v>
      </c>
      <c r="G1" s="16">
        <v>45047</v>
      </c>
      <c r="H1" s="16">
        <v>45078</v>
      </c>
      <c r="I1" s="16">
        <v>45108</v>
      </c>
      <c r="J1" s="16">
        <v>45139</v>
      </c>
      <c r="K1" s="16">
        <v>45170</v>
      </c>
      <c r="L1" s="16">
        <v>45200</v>
      </c>
      <c r="M1" s="16">
        <v>45231</v>
      </c>
      <c r="N1" s="16">
        <v>45261</v>
      </c>
    </row>
    <row r="2" spans="1:14" x14ac:dyDescent="0.25">
      <c r="B2" s="8" t="s">
        <v>5</v>
      </c>
      <c r="C2" s="15">
        <f>C5+C10</f>
        <v>322003.14</v>
      </c>
      <c r="D2" s="15">
        <f>D5+D10</f>
        <v>529360.06999999995</v>
      </c>
      <c r="E2" s="15">
        <f t="shared" ref="E2:M2" si="0">E5+E10</f>
        <v>144686.39999999999</v>
      </c>
      <c r="F2" s="15">
        <f t="shared" si="0"/>
        <v>144686.39999999999</v>
      </c>
      <c r="G2" s="15">
        <f t="shared" si="0"/>
        <v>381686.4</v>
      </c>
      <c r="H2" s="15">
        <f t="shared" si="0"/>
        <v>381686.4</v>
      </c>
      <c r="I2" s="15">
        <f t="shared" si="0"/>
        <v>381686.4</v>
      </c>
      <c r="J2" s="15">
        <f t="shared" si="0"/>
        <v>381686.4</v>
      </c>
      <c r="K2" s="15">
        <f t="shared" si="0"/>
        <v>381686.4</v>
      </c>
      <c r="L2" s="15">
        <f t="shared" si="0"/>
        <v>381686.4</v>
      </c>
      <c r="M2" s="15">
        <f t="shared" si="0"/>
        <v>381686.4</v>
      </c>
      <c r="N2" s="15">
        <f t="shared" ref="N2" si="1">N5</f>
        <v>381686.4</v>
      </c>
    </row>
    <row r="3" spans="1:14" x14ac:dyDescent="0.25">
      <c r="C3" s="12"/>
      <c r="D3" s="12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C4" s="12"/>
      <c r="D4" s="12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s="11" customFormat="1" x14ac:dyDescent="0.25">
      <c r="A5" s="3"/>
      <c r="B5" s="9" t="s">
        <v>6</v>
      </c>
      <c r="C5" s="18">
        <f t="shared" ref="C5:D5" si="2">C6+C8+C9</f>
        <v>0</v>
      </c>
      <c r="D5" s="18">
        <f t="shared" si="2"/>
        <v>0</v>
      </c>
      <c r="E5" s="18">
        <f>E6+E8+E9</f>
        <v>144686.39999999999</v>
      </c>
      <c r="F5" s="18">
        <f t="shared" ref="F5:N5" si="3">SUM(F6:F18)</f>
        <v>144686.39999999999</v>
      </c>
      <c r="G5" s="18">
        <f t="shared" si="3"/>
        <v>381686.4</v>
      </c>
      <c r="H5" s="18">
        <f t="shared" si="3"/>
        <v>381686.4</v>
      </c>
      <c r="I5" s="18">
        <f t="shared" si="3"/>
        <v>381686.4</v>
      </c>
      <c r="J5" s="18">
        <f t="shared" si="3"/>
        <v>381686.4</v>
      </c>
      <c r="K5" s="18">
        <f t="shared" si="3"/>
        <v>381686.4</v>
      </c>
      <c r="L5" s="18">
        <f t="shared" si="3"/>
        <v>381686.4</v>
      </c>
      <c r="M5" s="18">
        <f t="shared" si="3"/>
        <v>381686.4</v>
      </c>
      <c r="N5" s="18">
        <f t="shared" si="3"/>
        <v>381686.4</v>
      </c>
    </row>
    <row r="6" spans="1:14" outlineLevel="2" x14ac:dyDescent="0.25">
      <c r="B6" s="4" t="s">
        <v>29</v>
      </c>
      <c r="C6" s="19">
        <v>0</v>
      </c>
      <c r="D6" s="19">
        <v>0</v>
      </c>
      <c r="E6" s="19">
        <v>20150</v>
      </c>
      <c r="F6" s="19">
        <v>20150</v>
      </c>
      <c r="G6" s="19">
        <v>20150</v>
      </c>
      <c r="H6" s="19">
        <v>20150</v>
      </c>
      <c r="I6" s="19">
        <v>20150</v>
      </c>
      <c r="J6" s="19">
        <v>20150</v>
      </c>
      <c r="K6" s="19">
        <v>20150</v>
      </c>
      <c r="L6" s="19">
        <v>20150</v>
      </c>
      <c r="M6" s="19">
        <v>20150</v>
      </c>
      <c r="N6" s="19">
        <v>20150</v>
      </c>
    </row>
    <row r="7" spans="1:14" outlineLevel="2" x14ac:dyDescent="0.25">
      <c r="B7" s="4" t="s">
        <v>28</v>
      </c>
      <c r="C7" s="19">
        <v>0</v>
      </c>
      <c r="D7" s="19">
        <v>0</v>
      </c>
      <c r="E7" s="19">
        <v>0</v>
      </c>
      <c r="F7" s="19">
        <v>0</v>
      </c>
      <c r="G7" s="19">
        <v>237000</v>
      </c>
      <c r="H7" s="19">
        <v>237000</v>
      </c>
      <c r="I7" s="19">
        <v>237000</v>
      </c>
      <c r="J7" s="19">
        <v>237000</v>
      </c>
      <c r="K7" s="19">
        <v>237000</v>
      </c>
      <c r="L7" s="19">
        <v>237000</v>
      </c>
      <c r="M7" s="19">
        <v>237000</v>
      </c>
      <c r="N7" s="19">
        <v>237000</v>
      </c>
    </row>
    <row r="8" spans="1:14" outlineLevel="2" x14ac:dyDescent="0.25">
      <c r="B8" s="4" t="s">
        <v>27</v>
      </c>
      <c r="C8" s="19">
        <v>0</v>
      </c>
      <c r="D8" s="19">
        <v>0</v>
      </c>
      <c r="E8" s="19">
        <v>76026</v>
      </c>
      <c r="F8" s="19">
        <v>76026</v>
      </c>
      <c r="G8" s="19">
        <v>76026</v>
      </c>
      <c r="H8" s="19">
        <v>76026</v>
      </c>
      <c r="I8" s="19">
        <v>76026</v>
      </c>
      <c r="J8" s="19">
        <v>76026</v>
      </c>
      <c r="K8" s="19">
        <v>76026</v>
      </c>
      <c r="L8" s="19">
        <v>76026</v>
      </c>
      <c r="M8" s="19">
        <v>76026</v>
      </c>
      <c r="N8" s="19">
        <v>76026</v>
      </c>
    </row>
    <row r="9" spans="1:14" outlineLevel="2" x14ac:dyDescent="0.25">
      <c r="B9" s="4" t="s">
        <v>26</v>
      </c>
      <c r="C9" s="19">
        <v>0</v>
      </c>
      <c r="D9" s="19">
        <v>0</v>
      </c>
      <c r="E9" s="19">
        <v>48510.400000000001</v>
      </c>
      <c r="F9" s="19">
        <v>48510.400000000001</v>
      </c>
      <c r="G9" s="19">
        <v>48510.400000000001</v>
      </c>
      <c r="H9" s="19">
        <v>48510.400000000001</v>
      </c>
      <c r="I9" s="19">
        <v>48510.400000000001</v>
      </c>
      <c r="J9" s="19">
        <v>48510.400000000001</v>
      </c>
      <c r="K9" s="19">
        <v>48510.400000000001</v>
      </c>
      <c r="L9" s="19">
        <v>48510.400000000001</v>
      </c>
      <c r="M9" s="19">
        <v>48510.400000000001</v>
      </c>
      <c r="N9" s="19">
        <v>48510.400000000001</v>
      </c>
    </row>
    <row r="10" spans="1:14" s="11" customFormat="1" x14ac:dyDescent="0.25">
      <c r="A10" s="3"/>
      <c r="B10" s="9" t="s">
        <v>7</v>
      </c>
      <c r="C10" s="21">
        <f>SUM(C11:C18)</f>
        <v>322003.14</v>
      </c>
      <c r="D10" s="21">
        <f>SUM(D11:D18)</f>
        <v>529360.06999999995</v>
      </c>
      <c r="E10" s="18">
        <f>SUM(E11:E18)</f>
        <v>0</v>
      </c>
      <c r="F10" s="18">
        <f>SUM(F11:F18)</f>
        <v>0</v>
      </c>
      <c r="G10" s="18">
        <f t="shared" ref="G10:N10" si="4">SUM(G11:G18)</f>
        <v>0</v>
      </c>
      <c r="H10" s="18">
        <f t="shared" si="4"/>
        <v>0</v>
      </c>
      <c r="I10" s="18">
        <f t="shared" si="4"/>
        <v>0</v>
      </c>
      <c r="J10" s="18">
        <f t="shared" si="4"/>
        <v>0</v>
      </c>
      <c r="K10" s="18">
        <f t="shared" si="4"/>
        <v>0</v>
      </c>
      <c r="L10" s="18">
        <f t="shared" si="4"/>
        <v>0</v>
      </c>
      <c r="M10" s="18">
        <f t="shared" si="4"/>
        <v>0</v>
      </c>
      <c r="N10" s="18">
        <f t="shared" si="4"/>
        <v>0</v>
      </c>
    </row>
    <row r="11" spans="1:14" outlineLevel="2" x14ac:dyDescent="0.25">
      <c r="B11" s="4" t="s">
        <v>24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/>
      <c r="L11" s="19"/>
      <c r="M11" s="19"/>
      <c r="N11" s="19"/>
    </row>
    <row r="12" spans="1:14" outlineLevel="2" x14ac:dyDescent="0.25">
      <c r="B12" s="4" t="s">
        <v>23</v>
      </c>
      <c r="C12" s="19">
        <v>322003.14</v>
      </c>
      <c r="D12" s="19">
        <v>529360.06999999995</v>
      </c>
      <c r="E12" s="19">
        <v>0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outlineLevel="2" x14ac:dyDescent="0.25">
      <c r="B13" s="4"/>
      <c r="C13" s="19">
        <v>0</v>
      </c>
      <c r="D13" s="19">
        <v>0</v>
      </c>
      <c r="E13" s="19">
        <v>0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outlineLevel="2" x14ac:dyDescent="0.25">
      <c r="B14" s="4"/>
      <c r="C14" s="19">
        <v>0</v>
      </c>
      <c r="D14" s="19">
        <v>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outlineLevel="2" x14ac:dyDescent="0.25">
      <c r="B15" s="4"/>
      <c r="C15" s="19">
        <v>0</v>
      </c>
      <c r="D15" s="19"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outlineLevel="2" x14ac:dyDescent="0.25">
      <c r="B16" s="4"/>
      <c r="C16" s="19">
        <v>0</v>
      </c>
      <c r="D16" s="19">
        <v>0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2:14" outlineLevel="2" x14ac:dyDescent="0.25">
      <c r="B17" s="4"/>
      <c r="C17" s="19">
        <v>0</v>
      </c>
      <c r="D17" s="19">
        <v>0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2:14" outlineLevel="2" x14ac:dyDescent="0.25">
      <c r="B18" s="4"/>
      <c r="C18" s="19">
        <v>0</v>
      </c>
      <c r="D18" s="19">
        <v>0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2:14" x14ac:dyDescent="0.25">
      <c r="E19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F999-BDB0-4C8C-961D-D4D7E35A4772}">
  <dimension ref="A1:N26"/>
  <sheetViews>
    <sheetView zoomScale="140" zoomScaleNormal="140" workbookViewId="0">
      <pane ySplit="1" topLeftCell="A2" activePane="bottomLeft" state="frozen"/>
      <selection pane="bottomLeft" activeCell="B11" sqref="B11:B12"/>
    </sheetView>
  </sheetViews>
  <sheetFormatPr defaultColWidth="8.85546875" defaultRowHeight="15" outlineLevelRow="2" x14ac:dyDescent="0.25"/>
  <cols>
    <col min="1" max="1" width="8.85546875" style="3"/>
    <col min="2" max="2" width="14.42578125" style="3" bestFit="1" customWidth="1"/>
    <col min="3" max="4" width="7.85546875" style="3" hidden="1" customWidth="1"/>
    <col min="5" max="14" width="13.7109375" style="7" bestFit="1" customWidth="1"/>
    <col min="15" max="16384" width="8.85546875" style="3"/>
  </cols>
  <sheetData>
    <row r="1" spans="1:14" x14ac:dyDescent="0.25">
      <c r="B1"/>
      <c r="C1" s="1">
        <v>44927</v>
      </c>
      <c r="D1" s="1">
        <v>44958</v>
      </c>
      <c r="E1" s="16">
        <v>44986</v>
      </c>
      <c r="F1" s="16">
        <v>45017</v>
      </c>
      <c r="G1" s="16">
        <v>45047</v>
      </c>
      <c r="H1" s="16">
        <v>45078</v>
      </c>
      <c r="I1" s="16">
        <v>45108</v>
      </c>
      <c r="J1" s="16">
        <v>45139</v>
      </c>
      <c r="K1" s="16">
        <v>45170</v>
      </c>
      <c r="L1" s="16">
        <v>45200</v>
      </c>
      <c r="M1" s="16">
        <v>45231</v>
      </c>
      <c r="N1" s="16">
        <v>45261</v>
      </c>
    </row>
    <row r="2" spans="1:14" x14ac:dyDescent="0.25">
      <c r="B2" s="8" t="s">
        <v>8</v>
      </c>
      <c r="C2" s="23">
        <f>SUM(C5+C17)</f>
        <v>0</v>
      </c>
      <c r="D2" s="23">
        <f>D5+D17</f>
        <v>0</v>
      </c>
      <c r="E2" s="15">
        <f>E5+E17</f>
        <v>31922.699999999997</v>
      </c>
      <c r="F2" s="15">
        <f t="shared" ref="F2:M2" si="0">F5+F17</f>
        <v>31922.699999999997</v>
      </c>
      <c r="G2" s="15">
        <f t="shared" si="0"/>
        <v>44522.7</v>
      </c>
      <c r="H2" s="15">
        <f t="shared" si="0"/>
        <v>44522.7</v>
      </c>
      <c r="I2" s="15">
        <f t="shared" si="0"/>
        <v>48122.7</v>
      </c>
      <c r="J2" s="15">
        <f t="shared" si="0"/>
        <v>62008.7</v>
      </c>
      <c r="K2" s="15">
        <f t="shared" si="0"/>
        <v>62008.7</v>
      </c>
      <c r="L2" s="15">
        <f t="shared" si="0"/>
        <v>62008.7</v>
      </c>
      <c r="M2" s="15">
        <f t="shared" si="0"/>
        <v>62008.7</v>
      </c>
      <c r="N2" s="15">
        <f t="shared" ref="N2" si="1">N5</f>
        <v>62008.7</v>
      </c>
    </row>
    <row r="3" spans="1:14" x14ac:dyDescent="0.25">
      <c r="C3" s="12"/>
      <c r="D3" s="12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C4" s="12"/>
      <c r="D4" s="12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s="11" customFormat="1" x14ac:dyDescent="0.25">
      <c r="A5" s="3"/>
      <c r="B5" s="9" t="s">
        <v>6</v>
      </c>
      <c r="C5" s="18">
        <f t="shared" ref="C5:D5" si="2">C6+C7+C8+C9+C10+C11+C13</f>
        <v>0</v>
      </c>
      <c r="D5" s="18">
        <f t="shared" si="2"/>
        <v>0</v>
      </c>
      <c r="E5" s="18">
        <f>E6+E7+E8+E9+E10+E11+E13</f>
        <v>31922.699999999997</v>
      </c>
      <c r="F5" s="18">
        <f t="shared" ref="F5:N5" si="3">SUM(F6:F25)</f>
        <v>31922.699999999997</v>
      </c>
      <c r="G5" s="18">
        <f t="shared" si="3"/>
        <v>44522.7</v>
      </c>
      <c r="H5" s="18">
        <f t="shared" si="3"/>
        <v>44522.7</v>
      </c>
      <c r="I5" s="18">
        <f t="shared" si="3"/>
        <v>48122.7</v>
      </c>
      <c r="J5" s="18">
        <f t="shared" si="3"/>
        <v>62008.7</v>
      </c>
      <c r="K5" s="18">
        <f t="shared" si="3"/>
        <v>62008.7</v>
      </c>
      <c r="L5" s="18">
        <f t="shared" si="3"/>
        <v>62008.7</v>
      </c>
      <c r="M5" s="18">
        <f t="shared" si="3"/>
        <v>62008.7</v>
      </c>
      <c r="N5" s="18">
        <f t="shared" si="3"/>
        <v>62008.7</v>
      </c>
    </row>
    <row r="6" spans="1:14" outlineLevel="2" x14ac:dyDescent="0.25">
      <c r="B6" s="4" t="s">
        <v>29</v>
      </c>
      <c r="C6" s="19">
        <v>0</v>
      </c>
      <c r="D6" s="19">
        <v>0</v>
      </c>
      <c r="E6" s="19">
        <v>5670.39</v>
      </c>
      <c r="F6" s="19">
        <v>5670.39</v>
      </c>
      <c r="G6" s="19">
        <v>5670.39</v>
      </c>
      <c r="H6" s="19">
        <v>5670.39</v>
      </c>
      <c r="I6" s="19">
        <v>5670.39</v>
      </c>
      <c r="J6" s="19">
        <v>5670.39</v>
      </c>
      <c r="K6" s="19">
        <v>5670.39</v>
      </c>
      <c r="L6" s="19">
        <v>5670.39</v>
      </c>
      <c r="M6" s="19">
        <v>5670.39</v>
      </c>
      <c r="N6" s="19">
        <v>5670.39</v>
      </c>
    </row>
    <row r="7" spans="1:14" outlineLevel="2" x14ac:dyDescent="0.25">
      <c r="B7" s="4" t="s">
        <v>28</v>
      </c>
      <c r="C7" s="19">
        <v>0</v>
      </c>
      <c r="D7" s="19">
        <v>0</v>
      </c>
      <c r="E7" s="19">
        <v>0</v>
      </c>
      <c r="F7" s="19">
        <v>0</v>
      </c>
      <c r="G7" s="19">
        <v>10000</v>
      </c>
      <c r="H7" s="19">
        <v>10000</v>
      </c>
      <c r="I7" s="19">
        <v>10000</v>
      </c>
      <c r="J7" s="19">
        <v>10000</v>
      </c>
      <c r="K7" s="19">
        <v>10000</v>
      </c>
      <c r="L7" s="19">
        <v>10000</v>
      </c>
      <c r="M7" s="19">
        <v>10000</v>
      </c>
      <c r="N7" s="19">
        <v>10000</v>
      </c>
    </row>
    <row r="8" spans="1:14" outlineLevel="2" x14ac:dyDescent="0.25">
      <c r="B8" s="4" t="s">
        <v>27</v>
      </c>
      <c r="C8" s="19">
        <v>0</v>
      </c>
      <c r="D8" s="19">
        <v>0</v>
      </c>
      <c r="E8" s="19">
        <v>0</v>
      </c>
      <c r="F8" s="19">
        <v>0</v>
      </c>
      <c r="G8" s="19">
        <v>2600</v>
      </c>
      <c r="H8" s="19">
        <v>2600</v>
      </c>
      <c r="I8" s="19">
        <v>2600</v>
      </c>
      <c r="J8" s="19">
        <v>2600</v>
      </c>
      <c r="K8" s="19">
        <v>2600</v>
      </c>
      <c r="L8" s="19">
        <v>2600</v>
      </c>
      <c r="M8" s="19">
        <v>2600</v>
      </c>
      <c r="N8" s="19">
        <v>2600</v>
      </c>
    </row>
    <row r="9" spans="1:14" outlineLevel="2" x14ac:dyDescent="0.25">
      <c r="B9" s="4" t="s">
        <v>26</v>
      </c>
      <c r="C9" s="19">
        <v>0</v>
      </c>
      <c r="D9" s="19">
        <v>0</v>
      </c>
      <c r="E9" s="19">
        <v>13009.41</v>
      </c>
      <c r="F9" s="19">
        <v>13009.41</v>
      </c>
      <c r="G9" s="19">
        <v>13009.41</v>
      </c>
      <c r="H9" s="19">
        <v>13009.41</v>
      </c>
      <c r="I9" s="19">
        <v>13009.41</v>
      </c>
      <c r="J9" s="19">
        <v>13009.41</v>
      </c>
      <c r="K9" s="19">
        <v>13009.41</v>
      </c>
      <c r="L9" s="19">
        <v>13009.41</v>
      </c>
      <c r="M9" s="19">
        <v>13009.41</v>
      </c>
      <c r="N9" s="19">
        <v>13009.41</v>
      </c>
    </row>
    <row r="10" spans="1:14" outlineLevel="2" x14ac:dyDescent="0.25">
      <c r="B10" s="4" t="s">
        <v>25</v>
      </c>
      <c r="C10" s="19">
        <v>0</v>
      </c>
      <c r="D10" s="19">
        <v>0</v>
      </c>
      <c r="E10" s="19">
        <v>1440</v>
      </c>
      <c r="F10" s="19">
        <v>1440</v>
      </c>
      <c r="G10" s="19">
        <v>1440</v>
      </c>
      <c r="H10" s="19">
        <v>1440</v>
      </c>
      <c r="I10" s="19">
        <v>1440</v>
      </c>
      <c r="J10" s="19">
        <v>1440</v>
      </c>
      <c r="K10" s="19">
        <v>1440</v>
      </c>
      <c r="L10" s="19">
        <v>1440</v>
      </c>
      <c r="M10" s="19">
        <v>1440</v>
      </c>
      <c r="N10" s="19">
        <v>1440</v>
      </c>
    </row>
    <row r="11" spans="1:14" outlineLevel="2" x14ac:dyDescent="0.25">
      <c r="B11" s="4" t="s">
        <v>24</v>
      </c>
      <c r="C11" s="19">
        <v>0</v>
      </c>
      <c r="D11" s="19">
        <v>0</v>
      </c>
      <c r="E11" s="19">
        <v>10803.9</v>
      </c>
      <c r="F11" s="19">
        <v>10803.9</v>
      </c>
      <c r="G11" s="19">
        <v>10803.9</v>
      </c>
      <c r="H11" s="19">
        <v>10803.9</v>
      </c>
      <c r="I11" s="19">
        <v>10803.9</v>
      </c>
      <c r="J11" s="19">
        <v>10803.9</v>
      </c>
      <c r="K11" s="19">
        <v>10803.9</v>
      </c>
      <c r="L11" s="19">
        <v>10803.9</v>
      </c>
      <c r="M11" s="19">
        <v>10803.9</v>
      </c>
      <c r="N11" s="19">
        <v>10803.9</v>
      </c>
    </row>
    <row r="12" spans="1:14" outlineLevel="2" x14ac:dyDescent="0.25">
      <c r="B12" s="4" t="s">
        <v>23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13886</v>
      </c>
      <c r="K12" s="19">
        <v>13886</v>
      </c>
      <c r="L12" s="19">
        <v>13886</v>
      </c>
      <c r="M12" s="19">
        <v>13886</v>
      </c>
      <c r="N12" s="19">
        <v>13886</v>
      </c>
    </row>
    <row r="13" spans="1:14" outlineLevel="2" x14ac:dyDescent="0.25">
      <c r="B13" s="4" t="s">
        <v>22</v>
      </c>
      <c r="C13" s="19">
        <v>0</v>
      </c>
      <c r="D13" s="19">
        <v>0</v>
      </c>
      <c r="E13" s="19">
        <v>999</v>
      </c>
      <c r="F13" s="19">
        <v>999</v>
      </c>
      <c r="G13" s="19">
        <v>999</v>
      </c>
      <c r="H13" s="19">
        <v>999</v>
      </c>
      <c r="I13" s="19">
        <v>999</v>
      </c>
      <c r="J13" s="19">
        <v>999</v>
      </c>
      <c r="K13" s="19">
        <v>999</v>
      </c>
      <c r="L13" s="19">
        <v>999</v>
      </c>
      <c r="M13" s="19">
        <v>999</v>
      </c>
      <c r="N13" s="19">
        <v>999</v>
      </c>
    </row>
    <row r="14" spans="1:14" outlineLevel="2" x14ac:dyDescent="0.25">
      <c r="B14" s="4" t="s">
        <v>21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3600</v>
      </c>
      <c r="J14" s="19">
        <v>3600</v>
      </c>
      <c r="K14" s="19">
        <v>3600</v>
      </c>
      <c r="L14" s="19">
        <v>3600</v>
      </c>
      <c r="M14" s="19">
        <v>3600</v>
      </c>
      <c r="N14" s="19">
        <v>3600</v>
      </c>
    </row>
    <row r="15" spans="1:14" outlineLevel="2" x14ac:dyDescent="0.25">
      <c r="B15" s="4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outlineLevel="2" x14ac:dyDescent="0.25">
      <c r="B16" s="4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s="11" customFormat="1" x14ac:dyDescent="0.25">
      <c r="A17" s="3"/>
      <c r="B17" s="9" t="s">
        <v>7</v>
      </c>
      <c r="C17" s="18">
        <f t="shared" ref="C17:D17" si="4">SUM(C18:C25)</f>
        <v>0</v>
      </c>
      <c r="D17" s="18">
        <f t="shared" si="4"/>
        <v>0</v>
      </c>
      <c r="E17" s="18">
        <f>SUM(E18:E25)</f>
        <v>0</v>
      </c>
      <c r="F17" s="18">
        <f>SUM(F18:F25)</f>
        <v>0</v>
      </c>
      <c r="G17" s="18">
        <f t="shared" ref="G17:N17" si="5">SUM(G18:G25)</f>
        <v>0</v>
      </c>
      <c r="H17" s="18">
        <f t="shared" si="5"/>
        <v>0</v>
      </c>
      <c r="I17" s="18">
        <f t="shared" si="5"/>
        <v>0</v>
      </c>
      <c r="J17" s="18">
        <f t="shared" si="5"/>
        <v>0</v>
      </c>
      <c r="K17" s="18">
        <f t="shared" si="5"/>
        <v>0</v>
      </c>
      <c r="L17" s="18">
        <f t="shared" si="5"/>
        <v>0</v>
      </c>
      <c r="M17" s="18">
        <f t="shared" si="5"/>
        <v>0</v>
      </c>
      <c r="N17" s="18">
        <f t="shared" si="5"/>
        <v>0</v>
      </c>
    </row>
    <row r="18" spans="1:14" outlineLevel="2" x14ac:dyDescent="0.25">
      <c r="B18" s="4"/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/>
      <c r="L18" s="19"/>
      <c r="M18" s="19"/>
      <c r="N18" s="19"/>
    </row>
    <row r="19" spans="1:14" outlineLevel="2" x14ac:dyDescent="0.25">
      <c r="B19" s="4"/>
      <c r="C19" s="19">
        <v>0</v>
      </c>
      <c r="D19" s="19">
        <v>0</v>
      </c>
      <c r="E19" s="19">
        <v>0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outlineLevel="2" x14ac:dyDescent="0.25">
      <c r="B20" s="4"/>
      <c r="C20" s="19">
        <v>0</v>
      </c>
      <c r="D20" s="19">
        <v>0</v>
      </c>
      <c r="E20" s="19">
        <v>0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outlineLevel="2" x14ac:dyDescent="0.25">
      <c r="B21" s="4"/>
      <c r="C21" s="19">
        <v>0</v>
      </c>
      <c r="D21" s="19">
        <v>0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outlineLevel="2" x14ac:dyDescent="0.25">
      <c r="B22" s="4"/>
      <c r="C22" s="19">
        <v>0</v>
      </c>
      <c r="D22" s="19">
        <v>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outlineLevel="2" x14ac:dyDescent="0.25">
      <c r="B23" s="4"/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outlineLevel="2" x14ac:dyDescent="0.25">
      <c r="B24" s="4"/>
      <c r="C24" s="19">
        <v>0</v>
      </c>
      <c r="D24" s="19">
        <v>0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outlineLevel="2" x14ac:dyDescent="0.25">
      <c r="B25" s="4"/>
      <c r="C25" s="19">
        <v>0</v>
      </c>
      <c r="D25" s="19">
        <v>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5">
      <c r="E26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3D57-3320-4BC2-83E5-8645FC23078C}">
  <dimension ref="A1:N33"/>
  <sheetViews>
    <sheetView zoomScale="135" zoomScaleNormal="100" workbookViewId="0">
      <pane ySplit="1" topLeftCell="A2" activePane="bottomLeft" state="frozen"/>
      <selection pane="bottomLeft" activeCell="A3" sqref="A3"/>
    </sheetView>
  </sheetViews>
  <sheetFormatPr defaultColWidth="8.85546875" defaultRowHeight="15" outlineLevelRow="2" x14ac:dyDescent="0.25"/>
  <cols>
    <col min="1" max="1" width="8.85546875" style="3"/>
    <col min="2" max="2" width="14.28515625" style="3" bestFit="1" customWidth="1"/>
    <col min="3" max="4" width="8.85546875" style="3"/>
    <col min="5" max="8" width="13.28515625" style="7" bestFit="1" customWidth="1"/>
    <col min="9" max="9" width="14.5703125" style="7" bestFit="1" customWidth="1"/>
    <col min="10" max="14" width="13.28515625" style="7" bestFit="1" customWidth="1"/>
    <col min="15" max="16384" width="8.85546875" style="3"/>
  </cols>
  <sheetData>
    <row r="1" spans="1:14" x14ac:dyDescent="0.25">
      <c r="B1"/>
      <c r="C1" s="16">
        <v>44927</v>
      </c>
      <c r="D1" s="16">
        <v>44958</v>
      </c>
      <c r="E1" s="16">
        <v>44986</v>
      </c>
      <c r="F1" s="16">
        <v>45017</v>
      </c>
      <c r="G1" s="16">
        <v>45047</v>
      </c>
      <c r="H1" s="16">
        <v>45078</v>
      </c>
      <c r="I1" s="16">
        <v>45108</v>
      </c>
      <c r="J1" s="16">
        <v>45139</v>
      </c>
      <c r="K1" s="16">
        <v>45170</v>
      </c>
      <c r="L1" s="16">
        <v>45200</v>
      </c>
      <c r="M1" s="16">
        <v>45231</v>
      </c>
      <c r="N1" s="16">
        <v>45261</v>
      </c>
    </row>
    <row r="2" spans="1:14" x14ac:dyDescent="0.25">
      <c r="B2" s="8" t="s">
        <v>9</v>
      </c>
      <c r="C2" s="15">
        <f t="shared" ref="C2:M2" si="0">C5+C13</f>
        <v>0</v>
      </c>
      <c r="D2" s="15">
        <f t="shared" si="0"/>
        <v>0</v>
      </c>
      <c r="E2" s="15">
        <f t="shared" si="0"/>
        <v>69026</v>
      </c>
      <c r="F2" s="15">
        <f t="shared" si="0"/>
        <v>69026</v>
      </c>
      <c r="G2" s="15">
        <f t="shared" si="0"/>
        <v>85792</v>
      </c>
      <c r="H2" s="15">
        <f t="shared" si="0"/>
        <v>16792</v>
      </c>
      <c r="I2" s="15">
        <f t="shared" si="0"/>
        <v>125792</v>
      </c>
      <c r="J2" s="15">
        <f t="shared" si="0"/>
        <v>16792</v>
      </c>
      <c r="K2" s="15">
        <f t="shared" si="0"/>
        <v>16792</v>
      </c>
      <c r="L2" s="15">
        <f t="shared" si="0"/>
        <v>16792</v>
      </c>
      <c r="M2" s="15">
        <f t="shared" si="0"/>
        <v>16792</v>
      </c>
      <c r="N2" s="15">
        <f t="shared" ref="N2" si="1">N5</f>
        <v>16192</v>
      </c>
    </row>
    <row r="3" spans="1:14" x14ac:dyDescent="0.25">
      <c r="C3" s="12"/>
      <c r="D3" s="12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C4" s="12"/>
      <c r="D4" s="12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s="11" customFormat="1" x14ac:dyDescent="0.25">
      <c r="A5" s="3"/>
      <c r="B5" s="9" t="s">
        <v>6</v>
      </c>
      <c r="C5" s="18">
        <f t="shared" ref="C5:D5" si="2">SUM(C6:C12)</f>
        <v>0</v>
      </c>
      <c r="D5" s="18">
        <f t="shared" si="2"/>
        <v>0</v>
      </c>
      <c r="E5" s="18">
        <f>SUM(E6:E12)</f>
        <v>16192</v>
      </c>
      <c r="F5" s="18">
        <f t="shared" ref="F5:N5" si="3">SUM(F6:F12)</f>
        <v>16192</v>
      </c>
      <c r="G5" s="18">
        <f t="shared" si="3"/>
        <v>16192</v>
      </c>
      <c r="H5" s="18">
        <f t="shared" si="3"/>
        <v>16192</v>
      </c>
      <c r="I5" s="18">
        <f t="shared" si="3"/>
        <v>16192</v>
      </c>
      <c r="J5" s="18">
        <f t="shared" si="3"/>
        <v>16192</v>
      </c>
      <c r="K5" s="18">
        <f t="shared" si="3"/>
        <v>16192</v>
      </c>
      <c r="L5" s="18">
        <f t="shared" si="3"/>
        <v>16192</v>
      </c>
      <c r="M5" s="18">
        <f t="shared" si="3"/>
        <v>16192</v>
      </c>
      <c r="N5" s="18">
        <f t="shared" si="3"/>
        <v>16192</v>
      </c>
    </row>
    <row r="6" spans="1:14" outlineLevel="2" x14ac:dyDescent="0.25">
      <c r="B6" s="4" t="s">
        <v>29</v>
      </c>
      <c r="C6" s="19">
        <v>0</v>
      </c>
      <c r="D6" s="19">
        <v>0</v>
      </c>
      <c r="E6" s="19">
        <v>8160</v>
      </c>
      <c r="F6" s="19">
        <v>8160</v>
      </c>
      <c r="G6" s="19">
        <v>8160</v>
      </c>
      <c r="H6" s="19">
        <v>8160</v>
      </c>
      <c r="I6" s="19">
        <v>8160</v>
      </c>
      <c r="J6" s="19">
        <v>8160</v>
      </c>
      <c r="K6" s="19">
        <v>8160</v>
      </c>
      <c r="L6" s="19">
        <v>8160</v>
      </c>
      <c r="M6" s="19">
        <v>8160</v>
      </c>
      <c r="N6" s="19">
        <v>8160</v>
      </c>
    </row>
    <row r="7" spans="1:14" outlineLevel="2" x14ac:dyDescent="0.25">
      <c r="B7" s="4" t="s">
        <v>23</v>
      </c>
      <c r="C7" s="19">
        <v>0</v>
      </c>
      <c r="D7" s="19">
        <v>0</v>
      </c>
      <c r="E7" s="19">
        <v>8032</v>
      </c>
      <c r="F7" s="19">
        <v>8032</v>
      </c>
      <c r="G7" s="19">
        <v>8032</v>
      </c>
      <c r="H7" s="19">
        <v>8032</v>
      </c>
      <c r="I7" s="19">
        <v>8032</v>
      </c>
      <c r="J7" s="19">
        <v>8032</v>
      </c>
      <c r="K7" s="19">
        <v>8032</v>
      </c>
      <c r="L7" s="19">
        <v>8032</v>
      </c>
      <c r="M7" s="19">
        <v>8032</v>
      </c>
      <c r="N7" s="19">
        <v>8032</v>
      </c>
    </row>
    <row r="8" spans="1:14" outlineLevel="2" x14ac:dyDescent="0.25">
      <c r="B8" s="4"/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</row>
    <row r="9" spans="1:14" outlineLevel="2" x14ac:dyDescent="0.25">
      <c r="B9" s="4"/>
      <c r="C9" s="19">
        <v>0</v>
      </c>
      <c r="D9" s="19">
        <v>0</v>
      </c>
      <c r="E9" s="19">
        <v>0</v>
      </c>
      <c r="F9" s="19">
        <v>0</v>
      </c>
      <c r="G9" s="19"/>
      <c r="H9" s="19"/>
      <c r="I9" s="19"/>
      <c r="J9" s="19"/>
      <c r="K9" s="19"/>
      <c r="L9" s="19"/>
      <c r="M9" s="19"/>
      <c r="N9" s="19"/>
    </row>
    <row r="10" spans="1:14" outlineLevel="2" x14ac:dyDescent="0.25">
      <c r="B10" s="4"/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/>
      <c r="K10" s="19"/>
      <c r="L10" s="19"/>
      <c r="M10" s="19"/>
      <c r="N10" s="19"/>
    </row>
    <row r="11" spans="1:14" outlineLevel="2" x14ac:dyDescent="0.25">
      <c r="B11" s="4"/>
      <c r="C11" s="19">
        <v>0</v>
      </c>
      <c r="D11" s="19">
        <v>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outlineLevel="2" x14ac:dyDescent="0.25">
      <c r="B12" s="4"/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</row>
    <row r="13" spans="1:14" s="11" customFormat="1" x14ac:dyDescent="0.25">
      <c r="A13" s="3"/>
      <c r="B13" s="9" t="s">
        <v>7</v>
      </c>
      <c r="C13" s="18">
        <f t="shared" ref="C13:D13" si="4">SUM(C14:C21)</f>
        <v>0</v>
      </c>
      <c r="D13" s="18">
        <f t="shared" si="4"/>
        <v>0</v>
      </c>
      <c r="E13" s="18">
        <f>SUM(E14:E21)</f>
        <v>52834</v>
      </c>
      <c r="F13" s="18">
        <f>SUM(F14:F21)</f>
        <v>52834</v>
      </c>
      <c r="G13" s="18">
        <f t="shared" ref="G13:N13" si="5">SUM(G14:G21)</f>
        <v>69600</v>
      </c>
      <c r="H13" s="18">
        <f t="shared" si="5"/>
        <v>600</v>
      </c>
      <c r="I13" s="18">
        <f t="shared" si="5"/>
        <v>109600</v>
      </c>
      <c r="J13" s="18">
        <f t="shared" si="5"/>
        <v>600</v>
      </c>
      <c r="K13" s="18">
        <f t="shared" si="5"/>
        <v>600</v>
      </c>
      <c r="L13" s="18">
        <f t="shared" si="5"/>
        <v>600</v>
      </c>
      <c r="M13" s="18">
        <f t="shared" si="5"/>
        <v>600</v>
      </c>
      <c r="N13" s="18">
        <f t="shared" si="5"/>
        <v>600</v>
      </c>
    </row>
    <row r="14" spans="1:14" outlineLevel="2" x14ac:dyDescent="0.25">
      <c r="B14" s="4" t="s">
        <v>29</v>
      </c>
      <c r="C14" s="19">
        <v>0</v>
      </c>
      <c r="D14" s="19">
        <v>0</v>
      </c>
      <c r="E14" s="19">
        <v>0</v>
      </c>
      <c r="F14" s="19">
        <v>0</v>
      </c>
      <c r="G14" s="19">
        <v>54000</v>
      </c>
      <c r="H14" s="19">
        <v>0</v>
      </c>
      <c r="I14" s="19">
        <v>0</v>
      </c>
      <c r="J14" s="19">
        <v>0</v>
      </c>
      <c r="K14" s="19"/>
      <c r="L14" s="19"/>
      <c r="M14" s="19"/>
      <c r="N14" s="19"/>
    </row>
    <row r="15" spans="1:14" outlineLevel="2" x14ac:dyDescent="0.25">
      <c r="B15" s="4" t="s">
        <v>28</v>
      </c>
      <c r="C15" s="19">
        <v>0</v>
      </c>
      <c r="D15" s="19">
        <v>0</v>
      </c>
      <c r="E15" s="19">
        <v>0</v>
      </c>
      <c r="F15" s="19">
        <v>0</v>
      </c>
      <c r="G15" s="19">
        <v>15000</v>
      </c>
      <c r="H15" s="19"/>
      <c r="I15" s="19"/>
      <c r="J15" s="19"/>
      <c r="K15" s="19"/>
      <c r="L15" s="19"/>
      <c r="M15" s="19"/>
      <c r="N15" s="19"/>
    </row>
    <row r="16" spans="1:14" outlineLevel="2" x14ac:dyDescent="0.25">
      <c r="B16" s="4" t="s">
        <v>27</v>
      </c>
      <c r="C16" s="19">
        <v>0</v>
      </c>
      <c r="D16" s="19">
        <v>0</v>
      </c>
      <c r="E16" s="19">
        <v>600</v>
      </c>
      <c r="F16" s="19">
        <v>600</v>
      </c>
      <c r="G16" s="19">
        <v>600</v>
      </c>
      <c r="H16" s="19">
        <v>600</v>
      </c>
      <c r="I16" s="19">
        <v>600</v>
      </c>
      <c r="J16" s="19">
        <v>600</v>
      </c>
      <c r="K16" s="19">
        <v>600</v>
      </c>
      <c r="L16" s="19">
        <v>600</v>
      </c>
      <c r="M16" s="19">
        <v>600</v>
      </c>
      <c r="N16" s="19">
        <v>600</v>
      </c>
    </row>
    <row r="17" spans="2:14" outlineLevel="2" x14ac:dyDescent="0.25">
      <c r="B17" s="4" t="s">
        <v>26</v>
      </c>
      <c r="C17" s="19">
        <v>0</v>
      </c>
      <c r="D17" s="19">
        <v>0</v>
      </c>
      <c r="E17" s="19">
        <v>27234</v>
      </c>
      <c r="F17" s="19">
        <v>27234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</row>
    <row r="18" spans="2:14" outlineLevel="2" x14ac:dyDescent="0.25">
      <c r="B18" s="4" t="s">
        <v>23</v>
      </c>
      <c r="C18" s="19">
        <v>0</v>
      </c>
      <c r="D18" s="19">
        <v>0</v>
      </c>
      <c r="E18" s="19">
        <v>25000</v>
      </c>
      <c r="F18" s="19">
        <v>25000</v>
      </c>
      <c r="G18" s="19"/>
      <c r="H18" s="19"/>
      <c r="I18" s="19"/>
      <c r="J18" s="19"/>
      <c r="K18" s="19"/>
      <c r="L18" s="19"/>
      <c r="M18" s="19"/>
      <c r="N18" s="19"/>
    </row>
    <row r="19" spans="2:14" outlineLevel="2" x14ac:dyDescent="0.25">
      <c r="B19" s="4" t="s">
        <v>22</v>
      </c>
      <c r="C19" s="19">
        <v>0</v>
      </c>
      <c r="D19" s="19">
        <v>0</v>
      </c>
      <c r="E19" s="19"/>
      <c r="F19" s="19"/>
      <c r="G19" s="19"/>
      <c r="H19" s="19"/>
      <c r="I19" s="19">
        <v>67000</v>
      </c>
      <c r="J19" s="19"/>
      <c r="K19" s="19"/>
      <c r="L19" s="19"/>
      <c r="M19" s="19"/>
      <c r="N19" s="19"/>
    </row>
    <row r="20" spans="2:14" outlineLevel="2" x14ac:dyDescent="0.25">
      <c r="B20" s="4" t="s">
        <v>21</v>
      </c>
      <c r="C20" s="19">
        <v>0</v>
      </c>
      <c r="D20" s="19">
        <v>0</v>
      </c>
      <c r="E20" s="19"/>
      <c r="F20" s="19"/>
      <c r="G20" s="19"/>
      <c r="H20" s="19"/>
      <c r="I20" s="19">
        <v>42000</v>
      </c>
      <c r="J20" s="19"/>
      <c r="K20" s="19"/>
      <c r="L20" s="19"/>
      <c r="M20" s="19"/>
      <c r="N20" s="19"/>
    </row>
    <row r="21" spans="2:14" outlineLevel="2" x14ac:dyDescent="0.25">
      <c r="B21" s="4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2:14" x14ac:dyDescent="0.25">
      <c r="E22" s="6"/>
    </row>
    <row r="23" spans="2:14" x14ac:dyDescent="0.25">
      <c r="D23" s="7"/>
    </row>
    <row r="24" spans="2:14" x14ac:dyDescent="0.25">
      <c r="D24" s="7"/>
    </row>
    <row r="25" spans="2:14" x14ac:dyDescent="0.25">
      <c r="D25" s="7"/>
    </row>
    <row r="26" spans="2:14" x14ac:dyDescent="0.25">
      <c r="D26" s="7"/>
    </row>
    <row r="27" spans="2:14" x14ac:dyDescent="0.25">
      <c r="D27" s="7"/>
    </row>
    <row r="28" spans="2:14" x14ac:dyDescent="0.25">
      <c r="D28" s="7"/>
    </row>
    <row r="29" spans="2:14" x14ac:dyDescent="0.25">
      <c r="D29" s="7"/>
    </row>
    <row r="30" spans="2:14" x14ac:dyDescent="0.25">
      <c r="D30" s="7"/>
    </row>
    <row r="31" spans="2:14" x14ac:dyDescent="0.25">
      <c r="D31" s="7"/>
    </row>
    <row r="32" spans="2:14" x14ac:dyDescent="0.25">
      <c r="D32" s="7"/>
    </row>
    <row r="33" spans="4:4" x14ac:dyDescent="0.25">
      <c r="D33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24C8-5D6E-4E95-9E80-7851F09F73CC}">
  <dimension ref="C2:O11"/>
  <sheetViews>
    <sheetView workbookViewId="0">
      <selection activeCell="C10" sqref="C10"/>
    </sheetView>
  </sheetViews>
  <sheetFormatPr defaultRowHeight="15" x14ac:dyDescent="0.25"/>
  <cols>
    <col min="2" max="2" width="5.7109375" bestFit="1" customWidth="1"/>
    <col min="3" max="3" width="24" bestFit="1" customWidth="1"/>
    <col min="5" max="5" width="12.42578125" bestFit="1" customWidth="1"/>
    <col min="10" max="10" width="10.140625" bestFit="1" customWidth="1"/>
    <col min="11" max="11" width="7" bestFit="1" customWidth="1"/>
    <col min="12" max="12" width="7.5703125" bestFit="1" customWidth="1"/>
    <col min="13" max="13" width="5" bestFit="1" customWidth="1"/>
    <col min="14" max="14" width="8.5703125" bestFit="1" customWidth="1"/>
    <col min="15" max="15" width="5" bestFit="1" customWidth="1"/>
  </cols>
  <sheetData>
    <row r="2" spans="3:15" x14ac:dyDescent="0.25">
      <c r="J2" t="s">
        <v>16</v>
      </c>
      <c r="K2" t="s">
        <v>10</v>
      </c>
      <c r="L2" t="s">
        <v>11</v>
      </c>
      <c r="M2" t="s">
        <v>17</v>
      </c>
      <c r="N2" t="s">
        <v>12</v>
      </c>
      <c r="O2" t="s">
        <v>13</v>
      </c>
    </row>
    <row r="3" spans="3:15" x14ac:dyDescent="0.25">
      <c r="C3" t="s">
        <v>18</v>
      </c>
      <c r="D3">
        <v>0.32</v>
      </c>
      <c r="N3">
        <v>20000</v>
      </c>
    </row>
    <row r="4" spans="3:15" x14ac:dyDescent="0.25">
      <c r="K4">
        <v>6.4999999999999997E-3</v>
      </c>
      <c r="L4">
        <v>0.03</v>
      </c>
      <c r="M4">
        <v>0.15</v>
      </c>
      <c r="N4">
        <v>0.1</v>
      </c>
      <c r="O4">
        <v>0.09</v>
      </c>
    </row>
    <row r="9" spans="3:15" x14ac:dyDescent="0.25">
      <c r="C9" t="s">
        <v>19</v>
      </c>
      <c r="D9" t="s">
        <v>20</v>
      </c>
    </row>
    <row r="10" spans="3:15" x14ac:dyDescent="0.25">
      <c r="C10" t="s">
        <v>14</v>
      </c>
      <c r="D10">
        <v>0.05</v>
      </c>
    </row>
    <row r="11" spans="3:15" x14ac:dyDescent="0.25">
      <c r="C11" t="s">
        <v>15</v>
      </c>
      <c r="D11">
        <v>4.4999999999999998E-2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CA2DFE0A341A44AA26BE8EBDC11C92" ma:contentTypeVersion="16" ma:contentTypeDescription="Crie um novo documento." ma:contentTypeScope="" ma:versionID="2e9283885518530fe74003997870b605">
  <xsd:schema xmlns:xsd="http://www.w3.org/2001/XMLSchema" xmlns:xs="http://www.w3.org/2001/XMLSchema" xmlns:p="http://schemas.microsoft.com/office/2006/metadata/properties" xmlns:ns2="0e5f22c4-e991-4e1a-8bc7-baf97881d97b" xmlns:ns3="f480bc80-d290-473c-a83a-2bed0d86880f" targetNamespace="http://schemas.microsoft.com/office/2006/metadata/properties" ma:root="true" ma:fieldsID="6d51616e5686523bfab518aba724a0f8" ns2:_="" ns3:_="">
    <xsd:import namespace="0e5f22c4-e991-4e1a-8bc7-baf97881d97b"/>
    <xsd:import namespace="f480bc80-d290-473c-a83a-2bed0d868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f22c4-e991-4e1a-8bc7-baf97881d9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625dcf8c-0a2a-4299-b73d-1234350c1c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0bc80-d290-473c-a83a-2bed0d868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d215cf-2225-4a0a-8a08-e4049de4ceac}" ma:internalName="TaxCatchAll" ma:showField="CatchAllData" ma:web="f480bc80-d290-473c-a83a-2bed0d868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5f22c4-e991-4e1a-8bc7-baf97881d97b">
      <Terms xmlns="http://schemas.microsoft.com/office/infopath/2007/PartnerControls"/>
    </lcf76f155ced4ddcb4097134ff3c332f>
    <TaxCatchAll xmlns="f480bc80-d290-473c-a83a-2bed0d86880f" xsi:nil="true"/>
    <SharedWithUsers xmlns="f480bc80-d290-473c-a83a-2bed0d86880f">
      <UserInfo>
        <DisplayName>Andressa Gonçalves</DisplayName>
        <AccountId>42</AccountId>
        <AccountType/>
      </UserInfo>
      <UserInfo>
        <DisplayName>Cibele Rodriguez Alvarez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CA83119-0238-423C-B1F2-54BF4C8803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4D1D6-BBFC-45FF-9295-BC9418B3D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5f22c4-e991-4e1a-8bc7-baf97881d97b"/>
    <ds:schemaRef ds:uri="f480bc80-d290-473c-a83a-2bed0d868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FB1CC8-8CB4-4B78-ABD8-C0A599750A62}">
  <ds:schemaRefs>
    <ds:schemaRef ds:uri="http://schemas.microsoft.com/office/2006/metadata/properties"/>
    <ds:schemaRef ds:uri="http://schemas.microsoft.com/office/infopath/2007/PartnerControls"/>
    <ds:schemaRef ds:uri="0e5f22c4-e991-4e1a-8bc7-baf97881d97b"/>
    <ds:schemaRef ds:uri="f480bc80-d290-473c-a83a-2bed0d8688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CCLops</vt:lpstr>
      <vt:lpstr>CCProd</vt:lpstr>
      <vt:lpstr>CCProj</vt:lpstr>
      <vt:lpstr>Auxiliar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Rodriguez Alvarez</dc:creator>
  <cp:keywords/>
  <dc:description/>
  <cp:lastModifiedBy>Felipe Rodriguez Alvarez</cp:lastModifiedBy>
  <cp:revision/>
  <dcterms:created xsi:type="dcterms:W3CDTF">2023-02-12T14:26:09Z</dcterms:created>
  <dcterms:modified xsi:type="dcterms:W3CDTF">2023-03-09T13:19:34Z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0x01010071CA2DFE0A341A44AA26BE8EBDC11C92</vt:lpwstr>
  </property>
  <property fmtid="{D5CDD505-2E9C-101B-9397-08002B2CF9AE}" pid="3" name="MediaServiceImageTags">
    <vt:lpwstr/>
  </property>
</Properties>
</file>