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SilvaDantasAbra\www\studySpace\Alura\formacaoDataScience\ExcelAndVBA\ExcelProcvLogicaBooleanaEBuscaPorValores\excel-procv-material-inicial\"/>
    </mc:Choice>
  </mc:AlternateContent>
  <xr:revisionPtr revIDLastSave="0" documentId="13_ncr:1_{3B33912A-774C-4544-8157-86783B2A09EE}" xr6:coauthVersionLast="47" xr6:coauthVersionMax="47" xr10:uidLastSave="{00000000-0000-0000-0000-000000000000}"/>
  <bookViews>
    <workbookView xWindow="33210" yWindow="-3705" windowWidth="19425" windowHeight="10635" firstSheet="1" activeTab="1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7" l="1"/>
  <c r="E4" i="17" s="1"/>
  <c r="E12" i="17"/>
  <c r="D12" i="17"/>
  <c r="E11" i="17" l="1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<sst xmlns="http://schemas.openxmlformats.org/spreadsheetml/2006/main" count="184" uniqueCount="32">
  <si>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</si>
  <si>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</si>
  <si>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</si>
  <si>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</si>
  <si>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</si>
  <si>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</si>
  <si>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</si>
  <si>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</si>
  <si>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</si>
  <si>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</si>
  <si>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</si>
  <si>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</si>
  <si>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</si>
  <si>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</si>
  <si>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</si>
  <si>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</si>
  <si>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</si>
  <si>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</si>
  <si>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</si>
  <si>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</si>
  <si>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</si>
  <si>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</si>
  <si>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</si>
  <si>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</si>
  <si>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</si>
  <si>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</si>
  <si>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</si>
  <si>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</si>
  <si>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Tamanhos</t>
  </si>
  <si>
    <t>Preço</t>
  </si>
  <si>
    <t>Quantidade</t>
  </si>
  <si>
    <t>Preço: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</si>
</sst>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_-"$"* #.##000_-;\-"$"* #.##000_-;_-"$"*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.##000_-;\-&quot;$&quot;* #.##0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iceresolve-my.sharepoint.com/personal/r_sabino_officeresolve_com_br/Documents/Alura/Excel%20(Curso%203)/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08984375" defaultRowHeight="14.5" x14ac:dyDescent="0.35"/>
  <cols>
    <col min="1" max="1" width="37" style="1" customWidth="1"/>
    <col min="2" max="3" width="18.36328125" style="1" customWidth="1"/>
    <col min="4" max="4" width="19" style="1" customWidth="1"/>
    <col min="5" max="6" width="18.36328125" style="1" customWidth="1"/>
    <col min="7" max="16384" width="9.08984375" style="1"/>
  </cols>
  <sheetData>
    <row r="1" spans="1:6" ht="21.5" thickBot="1" x14ac:dyDescent="0.55000000000000004">
      <c r="A1" s="72" t="s">
        <v>3</v>
      </c>
      <c r="B1" s="73"/>
      <c r="C1" s="73"/>
      <c r="D1" s="73"/>
      <c r="E1" s="73"/>
      <c r="F1" s="74"/>
    </row>
    <row r="2" spans="1:6" ht="16" thickBot="1" x14ac:dyDescent="0.4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3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3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3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3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3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3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3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3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3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3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3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3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3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3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3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3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3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3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3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3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3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3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3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3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3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3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3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3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3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3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3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3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3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3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3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3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3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3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3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3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3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3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3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3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3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3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3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3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3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3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3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3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3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3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3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3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3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3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3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3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3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3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3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3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3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3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3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3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3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3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3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3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3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3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3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3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3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3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3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3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3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3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3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3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3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3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3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3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3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3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3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3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3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3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3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3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3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3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3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3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3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3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3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3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3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3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3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3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3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3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3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3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3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3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3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3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3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3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" thickBot="1" x14ac:dyDescent="0.4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" thickBot="1" x14ac:dyDescent="0.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" thickBot="1" x14ac:dyDescent="0.5">
      <c r="A124" s="4"/>
      <c r="B124" s="5" t="s">
        <v>7</v>
      </c>
      <c r="C124" s="75">
        <v>0.1</v>
      </c>
      <c r="D124" s="76"/>
      <c r="E124" s="76"/>
      <c r="F124" s="77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tabSelected="1" zoomScale="130" zoomScaleNormal="130" workbookViewId="0">
      <selection activeCell="G8" sqref="G8"/>
    </sheetView>
  </sheetViews>
  <sheetFormatPr defaultRowHeight="14.5" x14ac:dyDescent="0.35"/>
  <cols>
    <col min="1" max="1" width="22.54296875" customWidth="1"/>
    <col min="2" max="2" width="11.90625" bestFit="1" customWidth="1"/>
    <col min="3" max="22" width="9.453125" bestFit="1" customWidth="1"/>
  </cols>
  <sheetData>
    <row r="1" spans="1:22" ht="21.5" thickBot="1" x14ac:dyDescent="0.55000000000000004">
      <c r="A1" s="40"/>
      <c r="B1" s="41"/>
      <c r="C1" s="80" t="s">
        <v>28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</row>
    <row r="2" spans="1:22" ht="21.5" thickBot="1" x14ac:dyDescent="0.55000000000000004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35">
      <c r="A3" s="83" t="s">
        <v>13</v>
      </c>
      <c r="B3" s="45" t="s">
        <v>29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4">
      <c r="A4" s="84"/>
      <c r="B4" s="49" t="s">
        <v>30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35">
      <c r="A5" s="78" t="s">
        <v>14</v>
      </c>
      <c r="B5" s="45" t="s">
        <v>29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4">
      <c r="A6" s="79"/>
      <c r="B6" s="49" t="s">
        <v>30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35">
      <c r="A7" s="78" t="s">
        <v>12</v>
      </c>
      <c r="B7" s="45" t="s">
        <v>29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4">
      <c r="A8" s="79"/>
      <c r="B8" s="49" t="s">
        <v>30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35">
      <c r="A9" s="78" t="s">
        <v>10</v>
      </c>
      <c r="B9" s="45" t="s">
        <v>29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4">
      <c r="A10" s="79"/>
      <c r="B10" s="49" t="s">
        <v>30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35">
      <c r="A11" s="78" t="s">
        <v>11</v>
      </c>
      <c r="B11" s="45" t="s">
        <v>29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4">
      <c r="A12" s="79"/>
      <c r="B12" s="49" t="s">
        <v>30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35">
      <c r="A13" s="78" t="s">
        <v>9</v>
      </c>
      <c r="B13" s="45" t="s">
        <v>29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4">
      <c r="A14" s="79"/>
      <c r="B14" s="49" t="s">
        <v>30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G14"/>
  <sheetViews>
    <sheetView zoomScale="160" zoomScaleNormal="160" workbookViewId="0">
      <selection activeCell="E20" sqref="E20"/>
    </sheetView>
  </sheetViews>
  <sheetFormatPr defaultColWidth="9.08984375" defaultRowHeight="14.5" x14ac:dyDescent="0.35"/>
  <cols>
    <col min="1" max="1" width="1.6328125" style="54" customWidth="1"/>
    <col min="2" max="2" width="2.453125" style="54" customWidth="1"/>
    <col min="3" max="3" width="1.6328125" style="54" customWidth="1"/>
    <col min="4" max="4" width="15.6328125" style="54" customWidth="1"/>
    <col min="5" max="5" width="25.54296875" style="54" customWidth="1"/>
    <col min="6" max="6" width="3.36328125" style="54" customWidth="1"/>
    <col min="7" max="7" width="2.08984375" style="54" customWidth="1"/>
    <col min="8" max="9" width="1.6328125" style="54" customWidth="1"/>
    <col min="10" max="16384" width="9.08984375" style="54"/>
  </cols>
  <sheetData>
    <row r="1" spans="2:7" ht="7.5" customHeight="1" x14ac:dyDescent="0.35"/>
    <row r="2" spans="2:7" ht="7.5" customHeight="1" thickBot="1" x14ac:dyDescent="0.4"/>
    <row r="3" spans="2:7" ht="7.5" customHeight="1" x14ac:dyDescent="0.35">
      <c r="C3" s="57"/>
      <c r="D3" s="58"/>
      <c r="E3" s="58"/>
      <c r="F3" s="58"/>
      <c r="G3" s="59"/>
    </row>
    <row r="4" spans="2:7" ht="21" customHeight="1" x14ac:dyDescent="0.35">
      <c r="B4" s="53"/>
      <c r="C4" s="63"/>
      <c r="D4" s="55"/>
      <c r="E4" s="71" t="str">
        <f>_xlfn.IFS(E9=0, "Produto Esgotado", E9&lt;=4, "Estoque Baixo", TRUE, "")</f>
        <v>Produto Esgotado</v>
      </c>
      <c r="F4" s="55"/>
      <c r="G4" s="56"/>
    </row>
    <row r="5" spans="2:7" x14ac:dyDescent="0.35">
      <c r="B5" s="53"/>
      <c r="C5" s="63"/>
      <c r="D5" s="64" t="s">
        <v>25</v>
      </c>
      <c r="E5" s="65" t="s">
        <v>13</v>
      </c>
      <c r="F5" s="55"/>
      <c r="G5" s="56"/>
    </row>
    <row r="6" spans="2:7" ht="9.75" customHeight="1" x14ac:dyDescent="0.35">
      <c r="B6" s="53"/>
      <c r="C6" s="63"/>
      <c r="D6" s="64"/>
      <c r="E6" s="55"/>
      <c r="F6" s="55"/>
      <c r="G6" s="56"/>
    </row>
    <row r="7" spans="2:7" x14ac:dyDescent="0.35">
      <c r="B7" s="53"/>
      <c r="C7" s="63"/>
      <c r="D7" s="64" t="s">
        <v>26</v>
      </c>
      <c r="E7" s="66">
        <v>18</v>
      </c>
      <c r="F7" s="55"/>
      <c r="G7" s="56"/>
    </row>
    <row r="8" spans="2:7" ht="9.75" customHeight="1" x14ac:dyDescent="0.35">
      <c r="B8" s="53"/>
      <c r="C8" s="63"/>
      <c r="D8" s="64"/>
      <c r="E8" s="55"/>
      <c r="F8" s="55"/>
      <c r="G8" s="56"/>
    </row>
    <row r="9" spans="2:7" x14ac:dyDescent="0.35">
      <c r="B9" s="53"/>
      <c r="C9" s="63"/>
      <c r="D9" s="64" t="s">
        <v>27</v>
      </c>
      <c r="E9" s="69">
        <f>IFERROR(HLOOKUP(E7,'Produtos Infantis por Colunas'!C2:V14,MATCH(E5,'Produtos Infantis por Colunas'!A2:A14,0)+1,FALSE), "Produto não encontrado!")</f>
        <v>0</v>
      </c>
      <c r="F9" s="55"/>
      <c r="G9" s="56"/>
    </row>
    <row r="10" spans="2:7" ht="9.75" customHeight="1" x14ac:dyDescent="0.35">
      <c r="B10" s="53"/>
      <c r="C10" s="63"/>
      <c r="D10" s="64"/>
      <c r="E10" s="55"/>
      <c r="F10" s="55"/>
      <c r="G10" s="56"/>
    </row>
    <row r="11" spans="2:7" x14ac:dyDescent="0.35">
      <c r="B11" s="53"/>
      <c r="C11" s="63"/>
      <c r="D11" s="64" t="s">
        <v>31</v>
      </c>
      <c r="E11" s="70">
        <f>IFERROR(INDEX('Produtos Infantis por Colunas'!C3:V14,D12,E12), "Produto não encontrado!")</f>
        <v>79.8</v>
      </c>
      <c r="F11" s="55"/>
      <c r="G11" s="56"/>
    </row>
    <row r="12" spans="2:7" ht="21.75" customHeight="1" thickBot="1" x14ac:dyDescent="0.4">
      <c r="B12" s="53"/>
      <c r="C12" s="60"/>
      <c r="D12" s="67">
        <f>MATCH(E5,'Produtos Infantis por Colunas'!A3:A14,0)</f>
        <v>1</v>
      </c>
      <c r="E12" s="68">
        <f>MATCH(E7,'Produtos Infantis por Colunas'!C2:V2,0)</f>
        <v>2</v>
      </c>
      <c r="F12" s="61"/>
      <c r="G12" s="62"/>
    </row>
    <row r="13" spans="2:7" ht="12" customHeight="1" x14ac:dyDescent="0.35">
      <c r="B13" s="53"/>
      <c r="C13" s="53"/>
      <c r="D13" s="53"/>
      <c r="E13" s="53"/>
      <c r="F13" s="53"/>
    </row>
    <row r="14" spans="2:7" ht="7.5" customHeight="1" x14ac:dyDescent="0.35"/>
  </sheetData>
  <sheetProtection selectLockedCells="1"/>
  <conditionalFormatting sqref="E9">
    <cfRule type="cellIs" dxfId="1" priority="2" operator="equal">
      <formula>0</formula>
    </cfRule>
  </conditionalFormatting>
  <conditionalFormatting sqref="E11">
    <cfRule type="expression" dxfId="0" priority="1">
      <formula>E9=0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4.5" x14ac:dyDescent="0.35"/>
  <cols>
    <col min="1" max="1" width="29.36328125" customWidth="1"/>
    <col min="2" max="2" width="14.90625" customWidth="1"/>
    <col min="5" max="5" width="28" bestFit="1" customWidth="1"/>
  </cols>
  <sheetData>
    <row r="1" spans="1:5" ht="21.5" thickBot="1" x14ac:dyDescent="0.55000000000000004">
      <c r="A1" s="85" t="s">
        <v>16</v>
      </c>
      <c r="B1" s="86"/>
      <c r="E1" s="34" t="s">
        <v>17</v>
      </c>
    </row>
    <row r="2" spans="1:5" x14ac:dyDescent="0.3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5">
      <c r="A3" s="28" t="s">
        <v>18</v>
      </c>
      <c r="B3" s="31">
        <f>'Produtos Infantis'!E123</f>
        <v>1273</v>
      </c>
      <c r="E3" s="32" t="s">
        <v>11</v>
      </c>
    </row>
    <row r="4" spans="1:5" x14ac:dyDescent="0.35">
      <c r="A4" s="28"/>
      <c r="B4" s="31"/>
      <c r="E4" s="32" t="s">
        <v>10</v>
      </c>
    </row>
    <row r="5" spans="1:5" x14ac:dyDescent="0.35">
      <c r="A5" s="28" t="s">
        <v>9</v>
      </c>
      <c r="B5" s="31">
        <f>COUNTIF(Descrição, A5)</f>
        <v>20</v>
      </c>
      <c r="E5" s="32" t="s">
        <v>12</v>
      </c>
    </row>
    <row r="6" spans="1:5" x14ac:dyDescent="0.35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4">
      <c r="A7" s="28"/>
      <c r="B7" s="31"/>
      <c r="E7" s="33" t="s">
        <v>13</v>
      </c>
    </row>
    <row r="8" spans="1:5" x14ac:dyDescent="0.35">
      <c r="A8" s="28" t="s">
        <v>20</v>
      </c>
      <c r="B8" s="35">
        <f>AVERAGEIF(Descrição, $A$5, Descontos)</f>
        <v>8.7480000000000011</v>
      </c>
    </row>
    <row r="9" spans="1:5" x14ac:dyDescent="0.35">
      <c r="A9" s="28" t="s">
        <v>21</v>
      </c>
      <c r="B9" s="35">
        <f>AVERAGEIF(Descrição, $A$5, Preços)</f>
        <v>87.480000000000047</v>
      </c>
    </row>
    <row r="10" spans="1:5" x14ac:dyDescent="0.35">
      <c r="A10" s="36" t="s">
        <v>22</v>
      </c>
      <c r="B10" s="38">
        <f>B8/B9</f>
        <v>9.9999999999999964E-2</v>
      </c>
    </row>
    <row r="11" spans="1:5" x14ac:dyDescent="0.35">
      <c r="A11" s="36" t="s">
        <v>23</v>
      </c>
      <c r="B11" s="37">
        <f>_xlfn.MAXIFS(Preços,Descrição,'Meus Números'!A5)</f>
        <v>89.9</v>
      </c>
    </row>
    <row r="12" spans="1:5" ht="15" thickBot="1" x14ac:dyDescent="0.4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5" x14ac:dyDescent="0.35"/>
  <cols>
    <col min="1" max="1" width="26.90625" bestFit="1" customWidth="1"/>
    <col min="2" max="2" width="14.90625" customWidth="1"/>
    <col min="3" max="3" width="14.54296875" bestFit="1" customWidth="1"/>
    <col min="4" max="4" width="11.6328125" customWidth="1"/>
    <col min="5" max="5" width="14.08984375" customWidth="1"/>
    <col min="6" max="6" width="14" customWidth="1"/>
  </cols>
  <sheetData>
    <row r="2" spans="1:5" x14ac:dyDescent="0.35">
      <c r="A2" t="s">
        <v>1</v>
      </c>
      <c r="B2" t="s">
        <v>4</v>
      </c>
    </row>
    <row r="3" spans="1:5" x14ac:dyDescent="0.35">
      <c r="A3" t="s">
        <v>15</v>
      </c>
      <c r="B3">
        <v>8</v>
      </c>
    </row>
    <row r="6" spans="1:5" ht="15" thickBot="1" x14ac:dyDescent="0.4"/>
    <row r="7" spans="1:5" ht="16" thickBot="1" x14ac:dyDescent="0.4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5" x14ac:dyDescent="0.3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3B5CD6-11D3-4621-B54F-0211368AE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16913-B4C6-4479-B3A3-14C15D706E9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44473e96-bad3-4ccd-b3db-2438e2abade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C4D09E-FADE-4999-BF62-958EA78C79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Lucas Silva Dantas Abrantes</cp:lastModifiedBy>
  <cp:lastPrinted>2019-10-11T14:32:55Z</cp:lastPrinted>
  <dcterms:created xsi:type="dcterms:W3CDTF">2019-10-09T14:30:21Z</dcterms:created>
  <dcterms:modified xsi:type="dcterms:W3CDTF">2022-10-21T01:05:11Z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  <property fmtid="{D5CDD505-2E9C-101B-9397-08002B2CF9AE}" pid="3" name="Objeto">
    <vt:lpwstr>20fc5d3f-957b-4c22-8119-ff45392e3c0d</vt:lpwstr>
  </property>
  <property fmtid="{D5CDD505-2E9C-101B-9397-08002B2CF9AE}" pid="4" name="Classificacao">
    <vt:lpwstr>Confidencial Peers</vt:lpwstr>
  </property>
</Properties>
</file>