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02649\Desktop\"/>
    </mc:Choice>
  </mc:AlternateContent>
  <bookViews>
    <workbookView xWindow="0" yWindow="0" windowWidth="20490" windowHeight="7515" xr2:uid="{E875C3F6-2CCA-4FD1-AC3E-3C467579E3D2}"/>
  </bookViews>
  <sheets>
    <sheet name="Planilh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X7" i="1"/>
  <c r="W7" i="1"/>
  <c r="V7" i="1"/>
  <c r="P7" i="1"/>
  <c r="N7" i="1"/>
  <c r="M7" i="1"/>
  <c r="L7" i="1"/>
  <c r="J7" i="1"/>
  <c r="H7" i="1"/>
  <c r="G7" i="1"/>
  <c r="E7" i="1"/>
  <c r="D7" i="1"/>
  <c r="AG6" i="1"/>
  <c r="X6" i="1"/>
  <c r="W6" i="1"/>
  <c r="V6" i="1"/>
  <c r="P6" i="1"/>
  <c r="N6" i="1"/>
  <c r="M6" i="1"/>
  <c r="L6" i="1"/>
  <c r="J6" i="1"/>
  <c r="H6" i="1"/>
  <c r="G6" i="1"/>
  <c r="E6" i="1"/>
  <c r="D6" i="1"/>
  <c r="AG5" i="1"/>
  <c r="X5" i="1"/>
  <c r="W5" i="1"/>
  <c r="V5" i="1"/>
  <c r="P5" i="1"/>
  <c r="N5" i="1"/>
  <c r="M5" i="1"/>
  <c r="L5" i="1"/>
  <c r="J5" i="1"/>
  <c r="H5" i="1"/>
  <c r="G5" i="1"/>
  <c r="E5" i="1"/>
  <c r="D5" i="1"/>
  <c r="AG4" i="1"/>
  <c r="X4" i="1"/>
  <c r="W4" i="1"/>
  <c r="V4" i="1"/>
  <c r="P4" i="1"/>
  <c r="N4" i="1"/>
  <c r="M4" i="1"/>
  <c r="L4" i="1"/>
  <c r="J4" i="1"/>
  <c r="H4" i="1"/>
  <c r="G4" i="1"/>
  <c r="E4" i="1"/>
  <c r="D4" i="1"/>
  <c r="AG3" i="1"/>
  <c r="X3" i="1"/>
  <c r="W3" i="1"/>
  <c r="V3" i="1"/>
  <c r="P3" i="1"/>
  <c r="N3" i="1"/>
  <c r="M3" i="1"/>
  <c r="L3" i="1"/>
  <c r="J3" i="1"/>
  <c r="H3" i="1"/>
  <c r="G3" i="1"/>
  <c r="E3" i="1"/>
  <c r="D3" i="1"/>
  <c r="AG2" i="1"/>
  <c r="X2" i="1"/>
  <c r="W2" i="1"/>
  <c r="V2" i="1"/>
  <c r="P2" i="1"/>
  <c r="N2" i="1"/>
  <c r="M2" i="1"/>
  <c r="L2" i="1"/>
  <c r="J2" i="1"/>
  <c r="H2" i="1"/>
  <c r="G2" i="1"/>
  <c r="E2" i="1"/>
  <c r="D2" i="1"/>
</calcChain>
</file>

<file path=xl/sharedStrings.xml><?xml version="1.0" encoding="utf-8"?>
<sst xmlns="http://schemas.openxmlformats.org/spreadsheetml/2006/main" count="89" uniqueCount="51">
  <si>
    <t>NUM_LOTE</t>
  </si>
  <si>
    <t>IDREC</t>
  </si>
  <si>
    <t>STATUS</t>
  </si>
  <si>
    <t>XNUMCT</t>
  </si>
  <si>
    <t>XTPLIQ</t>
  </si>
  <si>
    <t>XTPMED</t>
  </si>
  <si>
    <t>DTREF</t>
  </si>
  <si>
    <t>DTVENC</t>
  </si>
  <si>
    <t>NOSSONUMERO</t>
  </si>
  <si>
    <t>PRODUT</t>
  </si>
  <si>
    <t>CCUSTO</t>
  </si>
  <si>
    <t>PROGRAMA</t>
  </si>
  <si>
    <t>PATROCINADOR</t>
  </si>
  <si>
    <t>SUBMASSA</t>
  </si>
  <si>
    <t>PROJETO</t>
  </si>
  <si>
    <t>VALMED</t>
  </si>
  <si>
    <t>DTINCL</t>
  </si>
  <si>
    <t>DTINTEG</t>
  </si>
  <si>
    <t>TIPOPAR</t>
  </si>
  <si>
    <t>COD_ASSOC</t>
  </si>
  <si>
    <t>COD_CONVENENTE</t>
  </si>
  <si>
    <t>COD_EMPRS</t>
  </si>
  <si>
    <t>NUM_RGTRO_EMPRG</t>
  </si>
  <si>
    <t>NUM_MATR_PARTF</t>
  </si>
  <si>
    <t>NUM_IDNTF_RPTANT</t>
  </si>
  <si>
    <t>NUM_IDNTF_DPDTE</t>
  </si>
  <si>
    <t>BANCO</t>
  </si>
  <si>
    <t>AGENCIA</t>
  </si>
  <si>
    <t>DVAGE</t>
  </si>
  <si>
    <t>NUMCON</t>
  </si>
  <si>
    <t>DVNUMCON</t>
  </si>
  <si>
    <t>COMPENSAVEL</t>
  </si>
  <si>
    <t>EVENTO</t>
  </si>
  <si>
    <t>ANO_FATURA</t>
  </si>
  <si>
    <t>NUM_SEQ_FATURA</t>
  </si>
  <si>
    <t>NUM_SEQ_ATEND</t>
  </si>
  <si>
    <t>NUM_SEQ_ITEM</t>
  </si>
  <si>
    <t>ERRO_STATUS3</t>
  </si>
  <si>
    <t>TP_PROC</t>
  </si>
  <si>
    <t>MRC_DBT_ATM</t>
  </si>
  <si>
    <t>TP_BLT</t>
  </si>
  <si>
    <t>FLAG_JUDIC</t>
  </si>
  <si>
    <t>DSC_VERBA</t>
  </si>
  <si>
    <t>SEQ_MEDCTR</t>
  </si>
  <si>
    <t>TIPOFOR</t>
  </si>
  <si>
    <t>MRC_PGTO_APRT</t>
  </si>
  <si>
    <t>NF_FATURA_CONVENENTE</t>
  </si>
  <si>
    <t xml:space="preserve"> </t>
  </si>
  <si>
    <t xml:space="preserve">   </t>
  </si>
  <si>
    <t xml:space="preserve">     </t>
  </si>
  <si>
    <t xml:space="preserve">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</si>
</sst>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Alignment="1" applyProtection="1">
      <alignment horizontal="left"/>
    </xf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02649/AppData/Local/Microsoft/Windows/INetCache/Content.Outlook/CT3M7J8X/Medi&#231;&#245;es%20%20-%2030%2004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Carga"/>
      <sheetName val="Programa"/>
      <sheetName val="Patrocinador"/>
      <sheetName val="Contrato"/>
      <sheetName val="Submassa"/>
      <sheetName val="Evento"/>
      <sheetName val="Liquidação"/>
      <sheetName val="Participantes"/>
    </sheetNames>
    <sheetDataSet>
      <sheetData sheetId="0">
        <row r="1">
          <cell r="K1" t="str">
            <v>CAP</v>
          </cell>
        </row>
        <row r="4">
          <cell r="A4">
            <v>42</v>
          </cell>
          <cell r="B4">
            <v>1252</v>
          </cell>
          <cell r="C4">
            <v>57662</v>
          </cell>
          <cell r="F4">
            <v>6102437802</v>
          </cell>
          <cell r="G4">
            <v>102</v>
          </cell>
          <cell r="I4">
            <v>201</v>
          </cell>
          <cell r="K4">
            <v>43191</v>
          </cell>
          <cell r="L4">
            <v>43220</v>
          </cell>
          <cell r="M4">
            <v>23</v>
          </cell>
          <cell r="O4" t="str">
            <v>PRVPP0056</v>
          </cell>
          <cell r="Q4">
            <v>2</v>
          </cell>
          <cell r="S4">
            <v>252.34</v>
          </cell>
          <cell r="T4" t="str">
            <v>03</v>
          </cell>
        </row>
        <row r="5">
          <cell r="A5">
            <v>42</v>
          </cell>
          <cell r="B5">
            <v>1252</v>
          </cell>
          <cell r="C5">
            <v>57662</v>
          </cell>
          <cell r="F5">
            <v>6102437802</v>
          </cell>
          <cell r="G5">
            <v>102</v>
          </cell>
          <cell r="I5">
            <v>201</v>
          </cell>
          <cell r="K5">
            <v>43191</v>
          </cell>
          <cell r="L5">
            <v>43220</v>
          </cell>
          <cell r="M5">
            <v>23</v>
          </cell>
          <cell r="O5" t="str">
            <v>PRVPP0054</v>
          </cell>
          <cell r="Q5">
            <v>3</v>
          </cell>
          <cell r="S5">
            <v>23.01</v>
          </cell>
          <cell r="T5" t="str">
            <v>03</v>
          </cell>
        </row>
        <row r="6">
          <cell r="A6">
            <v>42</v>
          </cell>
          <cell r="B6">
            <v>1058</v>
          </cell>
          <cell r="C6">
            <v>57468</v>
          </cell>
          <cell r="F6">
            <v>51963558634</v>
          </cell>
          <cell r="G6">
            <v>102</v>
          </cell>
          <cell r="I6">
            <v>201</v>
          </cell>
          <cell r="K6">
            <v>43191</v>
          </cell>
          <cell r="L6">
            <v>43220</v>
          </cell>
          <cell r="M6">
            <v>23</v>
          </cell>
          <cell r="O6" t="str">
            <v>PRVPP0049</v>
          </cell>
          <cell r="Q6">
            <v>2</v>
          </cell>
          <cell r="S6">
            <v>22.48</v>
          </cell>
          <cell r="T6" t="str">
            <v>03</v>
          </cell>
        </row>
        <row r="7">
          <cell r="A7">
            <v>42</v>
          </cell>
          <cell r="B7">
            <v>1058</v>
          </cell>
          <cell r="C7">
            <v>57468</v>
          </cell>
          <cell r="F7">
            <v>51963558634</v>
          </cell>
          <cell r="G7">
            <v>102</v>
          </cell>
          <cell r="I7">
            <v>201</v>
          </cell>
          <cell r="K7">
            <v>43191</v>
          </cell>
          <cell r="L7">
            <v>43220</v>
          </cell>
          <cell r="M7">
            <v>23</v>
          </cell>
          <cell r="O7" t="str">
            <v>PRVPP0054</v>
          </cell>
          <cell r="Q7">
            <v>3</v>
          </cell>
          <cell r="S7">
            <v>53.96</v>
          </cell>
          <cell r="T7" t="str">
            <v>03</v>
          </cell>
        </row>
        <row r="8">
          <cell r="A8">
            <v>42</v>
          </cell>
          <cell r="B8">
            <v>1435</v>
          </cell>
          <cell r="C8">
            <v>57841</v>
          </cell>
          <cell r="F8">
            <v>14939478858</v>
          </cell>
          <cell r="G8">
            <v>102</v>
          </cell>
          <cell r="I8">
            <v>201</v>
          </cell>
          <cell r="K8">
            <v>43191</v>
          </cell>
          <cell r="L8">
            <v>43220</v>
          </cell>
          <cell r="M8">
            <v>23</v>
          </cell>
          <cell r="O8" t="str">
            <v>PRVPP0049</v>
          </cell>
          <cell r="Q8">
            <v>2</v>
          </cell>
          <cell r="S8">
            <v>4.83</v>
          </cell>
          <cell r="T8" t="str">
            <v>03</v>
          </cell>
        </row>
        <row r="9">
          <cell r="A9">
            <v>42</v>
          </cell>
          <cell r="B9">
            <v>1435</v>
          </cell>
          <cell r="C9">
            <v>57841</v>
          </cell>
          <cell r="F9">
            <v>14939478858</v>
          </cell>
          <cell r="G9">
            <v>102</v>
          </cell>
          <cell r="I9">
            <v>201</v>
          </cell>
          <cell r="K9">
            <v>43191</v>
          </cell>
          <cell r="L9">
            <v>43220</v>
          </cell>
          <cell r="M9">
            <v>23</v>
          </cell>
          <cell r="O9" t="str">
            <v>PRVPP0054</v>
          </cell>
          <cell r="Q9">
            <v>3</v>
          </cell>
          <cell r="S9">
            <v>0.61</v>
          </cell>
          <cell r="T9" t="str">
            <v>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9159-DF3C-443F-B05B-665422FF0F49}">
  <dimension ref="A1:AV7"/>
  <sheetViews>
    <sheetView tabSelected="1" workbookViewId="0"/>
  </sheetViews>
  <sheetFormatPr defaultRowHeight="15" x14ac:dyDescent="0.25"/>
  <sheetData>
    <row r="1" spans="1:4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/>
    </row>
    <row r="2" spans="1:48" x14ac:dyDescent="0.25">
      <c r="A2" s="2"/>
      <c r="B2" s="2"/>
      <c r="C2" s="2"/>
      <c r="D2" s="2" t="str">
        <f>IF([1]Dados!C4="","",MID([1]Dados!O4,4,2)&amp;[1]Dados!$K$1&amp;REPT("0",14-LEN([1]Dados!F4))&amp;[1]Dados!F4)</f>
        <v>PPCAP00006102437802</v>
      </c>
      <c r="E2" s="2" t="str">
        <f>IF([1]Dados!C4="","",[1]Dados!T4)</f>
        <v>03</v>
      </c>
      <c r="F2" s="2"/>
      <c r="G2" s="2">
        <f>IF([1]Dados!C4="","",(YEAR([1]Dados!K4)*10000)+(MONTH([1]Dados!K4)*100)+DAY([1]Dados!K4))</f>
        <v>20180401</v>
      </c>
      <c r="H2" s="2">
        <f>IF([1]Dados!C4="","",(YEAR([1]Dados!L4)*10000)+(MONTH([1]Dados!L4)*100)+DAY([1]Dados!L4))</f>
        <v>20180430</v>
      </c>
      <c r="I2" s="2" t="s">
        <v>47</v>
      </c>
      <c r="J2" s="2" t="str">
        <f>IF([1]Dados!C4="","",[1]Dados!O4)</f>
        <v>PRVPP0056</v>
      </c>
      <c r="K2" s="2"/>
      <c r="L2" s="2">
        <f>IF([1]Dados!C4="","",[1]Dados!G4)</f>
        <v>102</v>
      </c>
      <c r="M2" s="2">
        <f>IF([1]Dados!C4="","",[1]Dados!I4)</f>
        <v>201</v>
      </c>
      <c r="N2" s="2">
        <f>IF([1]Dados!C4="","",[1]Dados!Q4)</f>
        <v>2</v>
      </c>
      <c r="O2" s="2" t="s">
        <v>47</v>
      </c>
      <c r="P2" s="2">
        <f>IF([1]Dados!C4="","",[1]Dados!S4)</f>
        <v>252.34</v>
      </c>
      <c r="Q2" s="2"/>
      <c r="R2" s="2"/>
      <c r="S2" s="2"/>
      <c r="T2" s="2"/>
      <c r="U2" s="2"/>
      <c r="V2" s="2">
        <f>IF([1]Dados!C4="","",[1]Dados!A4)</f>
        <v>42</v>
      </c>
      <c r="W2" s="2">
        <f>IF([1]Dados!C4="","",[1]Dados!B4)</f>
        <v>1252</v>
      </c>
      <c r="X2" s="2">
        <f>IF([1]Dados!C4="","",[1]Dados!C4)</f>
        <v>57662</v>
      </c>
      <c r="Y2" s="2"/>
      <c r="Z2" s="2"/>
      <c r="AA2" s="2" t="s">
        <v>48</v>
      </c>
      <c r="AB2" s="2" t="s">
        <v>49</v>
      </c>
      <c r="AC2" s="2" t="s">
        <v>47</v>
      </c>
      <c r="AD2" s="2" t="s">
        <v>50</v>
      </c>
      <c r="AE2" s="2" t="s">
        <v>47</v>
      </c>
      <c r="AF2" s="2"/>
      <c r="AG2" s="2">
        <f>IF([1]Dados!C4="","",[1]Dados!M4)</f>
        <v>23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s="2"/>
      <c r="B3" s="2"/>
      <c r="C3" s="2"/>
      <c r="D3" s="2" t="str">
        <f>IF([1]Dados!C5="","",MID([1]Dados!O5,4,2)&amp;[1]Dados!$K$1&amp;REPT("0",14-LEN([1]Dados!F5))&amp;[1]Dados!F5)</f>
        <v>PPCAP00006102437802</v>
      </c>
      <c r="E3" s="2" t="str">
        <f>IF([1]Dados!C5="","",[1]Dados!T5)</f>
        <v>03</v>
      </c>
      <c r="F3" s="2"/>
      <c r="G3" s="2">
        <f>IF([1]Dados!C5="","",(YEAR([1]Dados!K5)*10000)+(MONTH([1]Dados!K5)*100)+DAY([1]Dados!K5))</f>
        <v>20180401</v>
      </c>
      <c r="H3" s="2">
        <f>IF([1]Dados!C5="","",(YEAR([1]Dados!L5)*10000)+(MONTH([1]Dados!L5)*100)+DAY([1]Dados!L5))</f>
        <v>20180430</v>
      </c>
      <c r="I3" s="2" t="s">
        <v>47</v>
      </c>
      <c r="J3" s="2" t="str">
        <f>IF([1]Dados!C5="","",[1]Dados!O5)</f>
        <v>PRVPP0054</v>
      </c>
      <c r="K3" s="2"/>
      <c r="L3" s="2">
        <f>IF([1]Dados!C5="","",[1]Dados!G5)</f>
        <v>102</v>
      </c>
      <c r="M3" s="2">
        <f>IF([1]Dados!C5="","",[1]Dados!I5)</f>
        <v>201</v>
      </c>
      <c r="N3" s="2">
        <f>IF([1]Dados!C5="","",[1]Dados!Q5)</f>
        <v>3</v>
      </c>
      <c r="O3" s="2" t="s">
        <v>47</v>
      </c>
      <c r="P3" s="2">
        <f>IF([1]Dados!C5="","",[1]Dados!S5)</f>
        <v>23.01</v>
      </c>
      <c r="Q3" s="2"/>
      <c r="R3" s="2"/>
      <c r="S3" s="2"/>
      <c r="T3" s="2"/>
      <c r="U3" s="2"/>
      <c r="V3" s="2">
        <f>IF([1]Dados!C5="","",[1]Dados!A5)</f>
        <v>42</v>
      </c>
      <c r="W3" s="2">
        <f>IF([1]Dados!C5="","",[1]Dados!B5)</f>
        <v>1252</v>
      </c>
      <c r="X3" s="2">
        <f>IF([1]Dados!C5="","",[1]Dados!C5)</f>
        <v>57662</v>
      </c>
      <c r="Y3" s="2"/>
      <c r="Z3" s="2"/>
      <c r="AA3" s="2" t="s">
        <v>48</v>
      </c>
      <c r="AB3" s="2" t="s">
        <v>49</v>
      </c>
      <c r="AC3" s="2" t="s">
        <v>47</v>
      </c>
      <c r="AD3" s="2" t="s">
        <v>50</v>
      </c>
      <c r="AE3" s="2" t="s">
        <v>47</v>
      </c>
      <c r="AF3" s="2"/>
      <c r="AG3" s="2">
        <f>IF([1]Dados!C5="","",[1]Dados!M5)</f>
        <v>23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s="2"/>
      <c r="B4" s="2"/>
      <c r="C4" s="2"/>
      <c r="D4" s="2" t="str">
        <f>IF([1]Dados!C6="","",MID([1]Dados!O6,4,2)&amp;[1]Dados!$K$1&amp;REPT("0",14-LEN([1]Dados!F6))&amp;[1]Dados!F6)</f>
        <v>PPCAP00051963558634</v>
      </c>
      <c r="E4" s="2" t="str">
        <f>IF([1]Dados!C6="","",[1]Dados!T6)</f>
        <v>03</v>
      </c>
      <c r="F4" s="2"/>
      <c r="G4" s="2">
        <f>IF([1]Dados!C6="","",(YEAR([1]Dados!K6)*10000)+(MONTH([1]Dados!K6)*100)+DAY([1]Dados!K6))</f>
        <v>20180401</v>
      </c>
      <c r="H4" s="2">
        <f>IF([1]Dados!C6="","",(YEAR([1]Dados!L6)*10000)+(MONTH([1]Dados!L6)*100)+DAY([1]Dados!L6))</f>
        <v>20180430</v>
      </c>
      <c r="I4" s="2" t="s">
        <v>47</v>
      </c>
      <c r="J4" s="2" t="str">
        <f>IF([1]Dados!C6="","",[1]Dados!O6)</f>
        <v>PRVPP0049</v>
      </c>
      <c r="K4" s="2"/>
      <c r="L4" s="2">
        <f>IF([1]Dados!C6="","",[1]Dados!G6)</f>
        <v>102</v>
      </c>
      <c r="M4" s="2">
        <f>IF([1]Dados!C6="","",[1]Dados!I6)</f>
        <v>201</v>
      </c>
      <c r="N4" s="2">
        <f>IF([1]Dados!C6="","",[1]Dados!Q6)</f>
        <v>2</v>
      </c>
      <c r="O4" s="2" t="s">
        <v>47</v>
      </c>
      <c r="P4" s="2">
        <f>IF([1]Dados!C6="","",[1]Dados!S6)</f>
        <v>22.48</v>
      </c>
      <c r="Q4" s="2"/>
      <c r="R4" s="2"/>
      <c r="S4" s="2"/>
      <c r="T4" s="2"/>
      <c r="U4" s="2"/>
      <c r="V4" s="2">
        <f>IF([1]Dados!C6="","",[1]Dados!A6)</f>
        <v>42</v>
      </c>
      <c r="W4" s="2">
        <f>IF([1]Dados!C6="","",[1]Dados!B6)</f>
        <v>1058</v>
      </c>
      <c r="X4" s="2">
        <f>IF([1]Dados!C6="","",[1]Dados!C6)</f>
        <v>57468</v>
      </c>
      <c r="Y4" s="2"/>
      <c r="Z4" s="2"/>
      <c r="AA4" s="2" t="s">
        <v>48</v>
      </c>
      <c r="AB4" s="2" t="s">
        <v>49</v>
      </c>
      <c r="AC4" s="2" t="s">
        <v>47</v>
      </c>
      <c r="AD4" s="2" t="s">
        <v>50</v>
      </c>
      <c r="AE4" s="2" t="s">
        <v>47</v>
      </c>
      <c r="AF4" s="2"/>
      <c r="AG4" s="2">
        <f>IF([1]Dados!C6="","",[1]Dados!M6)</f>
        <v>23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s="2"/>
      <c r="B5" s="2"/>
      <c r="C5" s="2"/>
      <c r="D5" s="2" t="str">
        <f>IF([1]Dados!C7="","",MID([1]Dados!O7,4,2)&amp;[1]Dados!$K$1&amp;REPT("0",14-LEN([1]Dados!F7))&amp;[1]Dados!F7)</f>
        <v>PPCAP00051963558634</v>
      </c>
      <c r="E5" s="2" t="str">
        <f>IF([1]Dados!C7="","",[1]Dados!T7)</f>
        <v>03</v>
      </c>
      <c r="F5" s="2"/>
      <c r="G5" s="2">
        <f>IF([1]Dados!C7="","",(YEAR([1]Dados!K7)*10000)+(MONTH([1]Dados!K7)*100)+DAY([1]Dados!K7))</f>
        <v>20180401</v>
      </c>
      <c r="H5" s="2">
        <f>IF([1]Dados!C7="","",(YEAR([1]Dados!L7)*10000)+(MONTH([1]Dados!L7)*100)+DAY([1]Dados!L7))</f>
        <v>20180430</v>
      </c>
      <c r="I5" s="2" t="s">
        <v>47</v>
      </c>
      <c r="J5" s="2" t="str">
        <f>IF([1]Dados!C7="","",[1]Dados!O7)</f>
        <v>PRVPP0054</v>
      </c>
      <c r="K5" s="2"/>
      <c r="L5" s="2">
        <f>IF([1]Dados!C7="","",[1]Dados!G7)</f>
        <v>102</v>
      </c>
      <c r="M5" s="2">
        <f>IF([1]Dados!C7="","",[1]Dados!I7)</f>
        <v>201</v>
      </c>
      <c r="N5" s="2">
        <f>IF([1]Dados!C7="","",[1]Dados!Q7)</f>
        <v>3</v>
      </c>
      <c r="O5" s="2" t="s">
        <v>47</v>
      </c>
      <c r="P5" s="2">
        <f>IF([1]Dados!C7="","",[1]Dados!S7)</f>
        <v>53.96</v>
      </c>
      <c r="Q5" s="2"/>
      <c r="R5" s="2"/>
      <c r="S5" s="2"/>
      <c r="T5" s="2"/>
      <c r="U5" s="2"/>
      <c r="V5" s="2">
        <f>IF([1]Dados!C7="","",[1]Dados!A7)</f>
        <v>42</v>
      </c>
      <c r="W5" s="2">
        <f>IF([1]Dados!C7="","",[1]Dados!B7)</f>
        <v>1058</v>
      </c>
      <c r="X5" s="2">
        <f>IF([1]Dados!C7="","",[1]Dados!C7)</f>
        <v>57468</v>
      </c>
      <c r="Y5" s="2"/>
      <c r="Z5" s="2"/>
      <c r="AA5" s="2" t="s">
        <v>48</v>
      </c>
      <c r="AB5" s="2" t="s">
        <v>49</v>
      </c>
      <c r="AC5" s="2" t="s">
        <v>47</v>
      </c>
      <c r="AD5" s="2" t="s">
        <v>50</v>
      </c>
      <c r="AE5" s="2" t="s">
        <v>47</v>
      </c>
      <c r="AF5" s="2"/>
      <c r="AG5" s="2">
        <f>IF([1]Dados!C7="","",[1]Dados!M7)</f>
        <v>23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s="2"/>
      <c r="B6" s="2"/>
      <c r="C6" s="2"/>
      <c r="D6" s="2" t="str">
        <f>IF([1]Dados!C8="","",MID([1]Dados!O8,4,2)&amp;[1]Dados!$K$1&amp;REPT("0",14-LEN([1]Dados!F8))&amp;[1]Dados!F8)</f>
        <v>PPCAP00014939478858</v>
      </c>
      <c r="E6" s="2" t="str">
        <f>IF([1]Dados!C8="","",[1]Dados!T8)</f>
        <v>03</v>
      </c>
      <c r="F6" s="2"/>
      <c r="G6" s="2">
        <f>IF([1]Dados!C8="","",(YEAR([1]Dados!K8)*10000)+(MONTH([1]Dados!K8)*100)+DAY([1]Dados!K8))</f>
        <v>20180401</v>
      </c>
      <c r="H6" s="2">
        <f>IF([1]Dados!C8="","",(YEAR([1]Dados!L8)*10000)+(MONTH([1]Dados!L8)*100)+DAY([1]Dados!L8))</f>
        <v>20180430</v>
      </c>
      <c r="I6" s="2" t="s">
        <v>47</v>
      </c>
      <c r="J6" s="2" t="str">
        <f>IF([1]Dados!C8="","",[1]Dados!O8)</f>
        <v>PRVPP0049</v>
      </c>
      <c r="K6" s="2"/>
      <c r="L6" s="2">
        <f>IF([1]Dados!C8="","",[1]Dados!G8)</f>
        <v>102</v>
      </c>
      <c r="M6" s="2">
        <f>IF([1]Dados!C8="","",[1]Dados!I8)</f>
        <v>201</v>
      </c>
      <c r="N6" s="2">
        <f>IF([1]Dados!C8="","",[1]Dados!Q8)</f>
        <v>2</v>
      </c>
      <c r="O6" s="2" t="s">
        <v>47</v>
      </c>
      <c r="P6" s="2">
        <f>IF([1]Dados!C8="","",[1]Dados!S8)</f>
        <v>4.83</v>
      </c>
      <c r="Q6" s="2"/>
      <c r="R6" s="2"/>
      <c r="S6" s="2"/>
      <c r="T6" s="2"/>
      <c r="U6" s="2"/>
      <c r="V6" s="2">
        <f>IF([1]Dados!C8="","",[1]Dados!A8)</f>
        <v>42</v>
      </c>
      <c r="W6" s="2">
        <f>IF([1]Dados!C8="","",[1]Dados!B8)</f>
        <v>1435</v>
      </c>
      <c r="X6" s="2">
        <f>IF([1]Dados!C8="","",[1]Dados!C8)</f>
        <v>57841</v>
      </c>
      <c r="Y6" s="2"/>
      <c r="Z6" s="2"/>
      <c r="AA6" s="2" t="s">
        <v>48</v>
      </c>
      <c r="AB6" s="2" t="s">
        <v>49</v>
      </c>
      <c r="AC6" s="2" t="s">
        <v>47</v>
      </c>
      <c r="AD6" s="2" t="s">
        <v>50</v>
      </c>
      <c r="AE6" s="2" t="s">
        <v>47</v>
      </c>
      <c r="AF6" s="2"/>
      <c r="AG6" s="2">
        <f>IF([1]Dados!C8="","",[1]Dados!M8)</f>
        <v>23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25">
      <c r="A7" s="2"/>
      <c r="B7" s="2"/>
      <c r="C7" s="2"/>
      <c r="D7" s="2" t="str">
        <f>IF([1]Dados!C9="","",MID([1]Dados!O9,4,2)&amp;[1]Dados!$K$1&amp;REPT("0",14-LEN([1]Dados!F9))&amp;[1]Dados!F9)</f>
        <v>PPCAP00014939478858</v>
      </c>
      <c r="E7" s="2" t="str">
        <f>IF([1]Dados!C9="","",[1]Dados!T9)</f>
        <v>03</v>
      </c>
      <c r="F7" s="2"/>
      <c r="G7" s="2">
        <f>IF([1]Dados!C9="","",(YEAR([1]Dados!K9)*10000)+(MONTH([1]Dados!K9)*100)+DAY([1]Dados!K9))</f>
        <v>20180401</v>
      </c>
      <c r="H7" s="2">
        <f>IF([1]Dados!C9="","",(YEAR([1]Dados!L9)*10000)+(MONTH([1]Dados!L9)*100)+DAY([1]Dados!L9))</f>
        <v>20180430</v>
      </c>
      <c r="I7" s="2" t="s">
        <v>47</v>
      </c>
      <c r="J7" s="2" t="str">
        <f>IF([1]Dados!C9="","",[1]Dados!O9)</f>
        <v>PRVPP0054</v>
      </c>
      <c r="K7" s="2"/>
      <c r="L7" s="2">
        <f>IF([1]Dados!C9="","",[1]Dados!G9)</f>
        <v>102</v>
      </c>
      <c r="M7" s="2">
        <f>IF([1]Dados!C9="","",[1]Dados!I9)</f>
        <v>201</v>
      </c>
      <c r="N7" s="2">
        <f>IF([1]Dados!C9="","",[1]Dados!Q9)</f>
        <v>3</v>
      </c>
      <c r="O7" s="2" t="s">
        <v>47</v>
      </c>
      <c r="P7" s="2">
        <f>IF([1]Dados!C9="","",[1]Dados!S9)</f>
        <v>0.61</v>
      </c>
      <c r="Q7" s="2"/>
      <c r="R7" s="2"/>
      <c r="S7" s="2"/>
      <c r="T7" s="2"/>
      <c r="U7" s="2"/>
      <c r="V7" s="2">
        <f>IF([1]Dados!C9="","",[1]Dados!A9)</f>
        <v>42</v>
      </c>
      <c r="W7" s="2">
        <f>IF([1]Dados!C9="","",[1]Dados!B9)</f>
        <v>1435</v>
      </c>
      <c r="X7" s="2">
        <f>IF([1]Dados!C9="","",[1]Dados!C9)</f>
        <v>57841</v>
      </c>
      <c r="Y7" s="2"/>
      <c r="Z7" s="2"/>
      <c r="AA7" s="2" t="s">
        <v>48</v>
      </c>
      <c r="AB7" s="2" t="s">
        <v>49</v>
      </c>
      <c r="AC7" s="2" t="s">
        <v>47</v>
      </c>
      <c r="AD7" s="2" t="s">
        <v>50</v>
      </c>
      <c r="AE7" s="2" t="s">
        <v>47</v>
      </c>
      <c r="AF7" s="2"/>
      <c r="AG7" s="2">
        <f>IF([1]Dados!C9="","",[1]Dados!M9)</f>
        <v>23</v>
      </c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Nissida Assalti</dc:creator>
  <cp:lastModifiedBy>Lucas Nissida Assalti</cp:lastModifiedBy>
  <dcterms:created xsi:type="dcterms:W3CDTF">2018-04-17T20:04:21Z</dcterms:created>
  <dcterms:modified xsi:type="dcterms:W3CDTF">2018-04-17T20:04:54Z</dcterms:modified>
</cp:coreProperties>
</file>