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EB63E482-9205-47FC-91AF-7E06E2242D19}" xr6:coauthVersionLast="47" xr6:coauthVersionMax="47" xr10:uidLastSave="{00000000-0000-0000-0000-000000000000}"/>
  <bookViews>
    <workbookView xWindow="-120" yWindow="-120" windowWidth="29040" windowHeight="15720" activeTab="1" xr2:uid="{42513005-D4E0-48D0-91E0-CD643F0EEFB6}"/>
  </bookViews>
  <sheets>
    <sheet name="NEWTON RAPHSON 12 a" sheetId="3" r:id="rId1"/>
    <sheet name="NEWTON RAPHSON 12 b" sheetId="4" r:id="rId2"/>
    <sheet name="NEWTON RAPHSON 12 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6" i="4"/>
  <c r="C6" i="3"/>
  <c r="F2" i="5"/>
  <c r="F1" i="5"/>
  <c r="L2" i="5" s="1"/>
  <c r="B6" i="5" s="1"/>
  <c r="E6" i="5" s="1"/>
  <c r="D7" i="4"/>
  <c r="C7" i="4"/>
  <c r="D6" i="4"/>
  <c r="C6" i="4"/>
  <c r="J1" i="4"/>
  <c r="F2" i="4"/>
  <c r="F1" i="4"/>
  <c r="D2" i="4"/>
  <c r="D1" i="4"/>
  <c r="J2" i="5" l="1"/>
  <c r="F6" i="5"/>
  <c r="G6" i="5" s="1"/>
  <c r="B7" i="5"/>
  <c r="E7" i="5" s="1"/>
  <c r="L2" i="4"/>
  <c r="B6" i="4" s="1"/>
  <c r="J2" i="4"/>
  <c r="F7" i="5" l="1"/>
  <c r="B8" i="5"/>
  <c r="E8" i="5" s="1"/>
  <c r="E6" i="4"/>
  <c r="B7" i="4" s="1"/>
  <c r="B9" i="5" l="1"/>
  <c r="E9" i="5" s="1"/>
  <c r="F8" i="5"/>
  <c r="J7" i="5"/>
  <c r="G7" i="5"/>
  <c r="G6" i="4"/>
  <c r="J8" i="5" l="1"/>
  <c r="G8" i="5"/>
  <c r="B10" i="5"/>
  <c r="E10" i="5" s="1"/>
  <c r="F9" i="5"/>
  <c r="E7" i="4"/>
  <c r="B8" i="4" s="1"/>
  <c r="G9" i="5" l="1"/>
  <c r="J9" i="5"/>
  <c r="F10" i="5"/>
  <c r="B11" i="5"/>
  <c r="E11" i="5" s="1"/>
  <c r="F11" i="5" s="1"/>
  <c r="G11" i="5" s="1"/>
  <c r="C8" i="4"/>
  <c r="D8" i="4"/>
  <c r="G7" i="4"/>
  <c r="G10" i="5" l="1"/>
  <c r="J10" i="5"/>
  <c r="J7" i="4"/>
  <c r="E8" i="4"/>
  <c r="B9" i="4" l="1"/>
  <c r="J8" i="4"/>
  <c r="G8" i="4"/>
  <c r="C9" i="4" l="1"/>
  <c r="D9" i="4"/>
  <c r="E9" i="4"/>
  <c r="B10" i="4" s="1"/>
  <c r="C10" i="4" l="1"/>
  <c r="D10" i="4"/>
  <c r="G9" i="4"/>
  <c r="J9" i="4" l="1"/>
  <c r="E10" i="4"/>
  <c r="B11" i="4" l="1"/>
  <c r="J10" i="4"/>
  <c r="G10" i="4"/>
  <c r="C11" i="4" l="1"/>
  <c r="D11" i="4"/>
  <c r="E11" i="4"/>
  <c r="G11" i="4" s="1"/>
  <c r="J1" i="3" l="1"/>
  <c r="F2" i="3"/>
  <c r="F1" i="3"/>
  <c r="D2" i="3"/>
  <c r="J2" i="3" l="1"/>
  <c r="L2" i="3" l="1"/>
  <c r="B6" i="3" s="1"/>
  <c r="D6" i="3" s="1"/>
  <c r="E6" i="3" l="1"/>
  <c r="F6" i="3" s="1"/>
  <c r="G6" i="3" s="1"/>
  <c r="B7" i="3" l="1"/>
  <c r="C7" i="3" s="1"/>
  <c r="D7" i="3" l="1"/>
  <c r="E7" i="3" s="1"/>
  <c r="F7" i="3" l="1"/>
  <c r="B8" i="3"/>
  <c r="G7" i="3" l="1"/>
  <c r="J7" i="3"/>
  <c r="C8" i="3"/>
  <c r="D8" i="3"/>
  <c r="E8" i="3" l="1"/>
  <c r="F8" i="3" l="1"/>
  <c r="B9" i="3"/>
  <c r="G8" i="3" l="1"/>
  <c r="J8" i="3"/>
  <c r="D9" i="3"/>
  <c r="C9" i="3"/>
  <c r="E9" i="3" l="1"/>
  <c r="B10" i="3" s="1"/>
  <c r="F9" i="3" l="1"/>
  <c r="G9" i="3" s="1"/>
  <c r="C10" i="3"/>
  <c r="D10" i="3"/>
  <c r="J9" i="3" l="1"/>
  <c r="E10" i="3"/>
  <c r="B11" i="3" s="1"/>
  <c r="F10" i="3" l="1"/>
  <c r="G10" i="3"/>
  <c r="J10" i="3"/>
  <c r="D11" i="3"/>
  <c r="C11" i="3"/>
  <c r="E11" i="3" l="1"/>
  <c r="F11" i="3" s="1"/>
  <c r="G11" i="3" s="1"/>
</calcChain>
</file>

<file path=xl/sharedStrings.xml><?xml version="1.0" encoding="utf-8"?>
<sst xmlns="http://schemas.openxmlformats.org/spreadsheetml/2006/main" count="62" uniqueCount="26">
  <si>
    <t>b=</t>
  </si>
  <si>
    <t>a=</t>
  </si>
  <si>
    <t>f(a)=</t>
  </si>
  <si>
    <t>f(b)=</t>
  </si>
  <si>
    <t>n</t>
  </si>
  <si>
    <t>Error</t>
  </si>
  <si>
    <t>Condición</t>
  </si>
  <si>
    <t>Tolerancia</t>
  </si>
  <si>
    <t>xn</t>
  </si>
  <si>
    <t>f(xn-1)</t>
  </si>
  <si>
    <t>xn-1</t>
  </si>
  <si>
    <t>f''(a)=</t>
  </si>
  <si>
    <t>f(a)*f(b)=</t>
  </si>
  <si>
    <t>f(a)*f''(a)=</t>
  </si>
  <si>
    <t>f('xn-1)</t>
  </si>
  <si>
    <t>en+1/en^2</t>
  </si>
  <si>
    <t>f(x)=</t>
  </si>
  <si>
    <t>f'(x)=</t>
  </si>
  <si>
    <t>f''(x)=</t>
  </si>
  <si>
    <t>VALOR</t>
  </si>
  <si>
    <t>cos^2 (x)-3x</t>
  </si>
  <si>
    <t>-2cos(x) sen (x) -3</t>
  </si>
  <si>
    <t>2(sen^2 (x) - con^2 (x))</t>
  </si>
  <si>
    <t>f(x)= sen x - 0,3x</t>
  </si>
  <si>
    <t>f'(x)= cos x -0,3</t>
  </si>
  <si>
    <t>f''(x)= -sen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</si>
</sst>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quotePrefix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3</xdr:row>
      <xdr:rowOff>38100</xdr:rowOff>
    </xdr:from>
    <xdr:to>
      <xdr:col>26</xdr:col>
      <xdr:colOff>58430</xdr:colOff>
      <xdr:row>10</xdr:row>
      <xdr:rowOff>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C45116-27C0-E136-042E-DC29C99FF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175" y="609600"/>
          <a:ext cx="9173855" cy="1295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</xdr:row>
      <xdr:rowOff>0</xdr:rowOff>
    </xdr:from>
    <xdr:to>
      <xdr:col>22</xdr:col>
      <xdr:colOff>572218</xdr:colOff>
      <xdr:row>7</xdr:row>
      <xdr:rowOff>66764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409A9-ED7B-46D3-84FA-24F34043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762000"/>
          <a:ext cx="5144218" cy="63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314-6546-49FF-98DF-4257EF18130D}">
  <dimension ref="A1:N11"/>
  <sheetViews>
    <sheetView workbookViewId="0">
      <selection activeCell="F19" sqref="F19:F20"/>
    </sheetView>
  </sheetViews>
  <sheetFormatPr baseColWidth="10" defaultRowHeight="15" x14ac:dyDescent="0.25"/>
  <cols>
    <col min="2" max="2" width="12" bestFit="1" customWidth="1"/>
    <col min="4" max="4" width="12" bestFit="1" customWidth="1"/>
    <col min="8" max="8" width="11.85546875" bestFit="1" customWidth="1"/>
    <col min="10" max="10" width="12" bestFit="1" customWidth="1"/>
    <col min="12" max="12" width="12.7109375" bestFit="1" customWidth="1"/>
  </cols>
  <sheetData>
    <row r="1" spans="1:14" x14ac:dyDescent="0.25">
      <c r="A1" t="s">
        <v>16</v>
      </c>
      <c r="B1" t="s">
        <v>20</v>
      </c>
      <c r="C1" t="s">
        <v>1</v>
      </c>
      <c r="D1">
        <v>0</v>
      </c>
      <c r="E1" t="s">
        <v>2</v>
      </c>
      <c r="F1">
        <f>COS(D1)*COS(D1)-3*D1</f>
        <v>1</v>
      </c>
      <c r="I1" t="s">
        <v>11</v>
      </c>
      <c r="J1">
        <f>2*(SIN(D1)*SIN(D1)-COS(D1)*COS(D1))</f>
        <v>-2</v>
      </c>
      <c r="M1" t="s">
        <v>7</v>
      </c>
      <c r="N1">
        <v>5.0000000000000001E-4</v>
      </c>
    </row>
    <row r="2" spans="1:14" x14ac:dyDescent="0.25">
      <c r="A2" t="s">
        <v>17</v>
      </c>
      <c r="B2" s="3" t="s">
        <v>21</v>
      </c>
      <c r="C2" t="s">
        <v>0</v>
      </c>
      <c r="D2">
        <f>PI()/6</f>
        <v>0.52359877559829882</v>
      </c>
      <c r="E2" t="s">
        <v>3</v>
      </c>
      <c r="F2">
        <f>COS(D2)*COS(D2)-3*D2</f>
        <v>-0.82079632679489645</v>
      </c>
      <c r="I2" t="s">
        <v>12</v>
      </c>
      <c r="J2">
        <f>F1*F2</f>
        <v>-0.82079632679489645</v>
      </c>
      <c r="K2" t="s">
        <v>13</v>
      </c>
      <c r="L2">
        <f>F1*J1</f>
        <v>-2</v>
      </c>
    </row>
    <row r="3" spans="1:14" x14ac:dyDescent="0.25">
      <c r="A3" t="s">
        <v>18</v>
      </c>
      <c r="B3" t="s">
        <v>22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>
        <f>IF(L2&gt;0,D1,D2)</f>
        <v>0.52359877559829882</v>
      </c>
      <c r="C6" s="1">
        <f>B6*2^B6-1</f>
        <v>-0.24730755058667464</v>
      </c>
      <c r="D6" s="1">
        <f>2^B6*(1+B6*LN(2))</f>
        <v>1.9592633365645313</v>
      </c>
      <c r="E6" s="1">
        <f>B6-C6/D6</f>
        <v>0.64982353873826337</v>
      </c>
      <c r="F6" s="1">
        <f>ABS(E6-B6)</f>
        <v>0.12622476313996456</v>
      </c>
      <c r="G6" s="1" t="str">
        <f>IF(F6&lt;$N$1,"raíz","")</f>
        <v/>
      </c>
    </row>
    <row r="7" spans="1:14" x14ac:dyDescent="0.25">
      <c r="A7" s="1">
        <v>2</v>
      </c>
      <c r="B7" s="1">
        <f>E6</f>
        <v>0.64982353873826337</v>
      </c>
      <c r="C7" s="1">
        <f t="shared" ref="C7:C11" si="0">B7*2^B7-1</f>
        <v>1.9557716437883288E-2</v>
      </c>
      <c r="D7" s="1">
        <f t="shared" ref="D7" si="1">2^B7*(1+B7*LN(2))</f>
        <v>2.2756798334460338</v>
      </c>
      <c r="E7" s="1">
        <f t="shared" ref="E7" si="2">B7-C7/D7</f>
        <v>0.64122930849970328</v>
      </c>
      <c r="F7" s="1">
        <f t="shared" ref="F7" si="3">ABS(E7-B7)</f>
        <v>8.5942302385600966E-3</v>
      </c>
      <c r="G7" s="1" t="str">
        <f t="shared" ref="G7:G11" si="4">IF(F7&lt;$N$1,"raíz","")</f>
        <v/>
      </c>
      <c r="J7">
        <f>F7/F6^2</f>
        <v>0.53940858643400036</v>
      </c>
    </row>
    <row r="8" spans="1:14" x14ac:dyDescent="0.25">
      <c r="A8" s="1">
        <v>3</v>
      </c>
      <c r="B8" s="1">
        <f t="shared" ref="B8:B11" si="5">E7</f>
        <v>0.64122930849970328</v>
      </c>
      <c r="C8" s="1">
        <f t="shared" si="0"/>
        <v>9.8141629927939178E-5</v>
      </c>
      <c r="D8" s="1">
        <f t="shared" ref="D8:D11" si="6">2^B8*(1+B8*LN(2))</f>
        <v>2.252872771730849</v>
      </c>
      <c r="E8" s="2">
        <f t="shared" ref="E8:E11" si="7">B8-C8/D8</f>
        <v>0.64118574561805308</v>
      </c>
      <c r="F8" s="1">
        <f t="shared" ref="F8:F11" si="8">ABS(E8-B8)</f>
        <v>4.3562881650194285E-5</v>
      </c>
      <c r="G8" s="1" t="str">
        <f t="shared" si="4"/>
        <v>raíz</v>
      </c>
      <c r="J8">
        <f t="shared" ref="J8:J10" si="9">F8/F7^2</f>
        <v>0.58979709868779051</v>
      </c>
    </row>
    <row r="9" spans="1:14" x14ac:dyDescent="0.25">
      <c r="A9" s="1">
        <v>4</v>
      </c>
      <c r="B9" s="1">
        <f t="shared" si="5"/>
        <v>0.64118574561805308</v>
      </c>
      <c r="C9" s="1">
        <f t="shared" si="0"/>
        <v>2.5074704534944203E-9</v>
      </c>
      <c r="D9" s="1">
        <f t="shared" si="6"/>
        <v>2.2527576529636302</v>
      </c>
      <c r="E9" s="1">
        <f t="shared" si="7"/>
        <v>0.641185744504986</v>
      </c>
      <c r="F9" s="1">
        <f t="shared" si="8"/>
        <v>1.1130670829473388E-9</v>
      </c>
      <c r="G9" s="1" t="str">
        <f t="shared" si="4"/>
        <v>raíz</v>
      </c>
      <c r="J9">
        <f t="shared" si="9"/>
        <v>0.58652717529350706</v>
      </c>
    </row>
    <row r="10" spans="1:14" x14ac:dyDescent="0.25">
      <c r="A10" s="1">
        <v>5</v>
      </c>
      <c r="B10" s="1">
        <f t="shared" si="5"/>
        <v>0.641185744504986</v>
      </c>
      <c r="C10" s="1">
        <f t="shared" si="0"/>
        <v>0</v>
      </c>
      <c r="D10" s="1">
        <f t="shared" si="6"/>
        <v>2.2527576500223145</v>
      </c>
      <c r="E10" s="1">
        <f t="shared" si="7"/>
        <v>0.641185744504986</v>
      </c>
      <c r="F10" s="1">
        <f t="shared" si="8"/>
        <v>0</v>
      </c>
      <c r="G10" s="1" t="str">
        <f t="shared" si="4"/>
        <v>raíz</v>
      </c>
      <c r="J10">
        <f t="shared" si="9"/>
        <v>0</v>
      </c>
    </row>
    <row r="11" spans="1:14" x14ac:dyDescent="0.25">
      <c r="A11" s="1">
        <v>6</v>
      </c>
      <c r="B11" s="1">
        <f t="shared" si="5"/>
        <v>0.641185744504986</v>
      </c>
      <c r="C11" s="1">
        <f t="shared" si="0"/>
        <v>0</v>
      </c>
      <c r="D11" s="1">
        <f t="shared" si="6"/>
        <v>2.2527576500223145</v>
      </c>
      <c r="E11" s="1">
        <f t="shared" si="7"/>
        <v>0.641185744504986</v>
      </c>
      <c r="F11" s="1">
        <f t="shared" si="8"/>
        <v>0</v>
      </c>
      <c r="G11" s="1" t="str">
        <f t="shared" si="4"/>
        <v>raíz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1CFC-5FEE-4605-ADF1-8F68D398C552}">
  <dimension ref="A1:N11"/>
  <sheetViews>
    <sheetView tabSelected="1" workbookViewId="0">
      <selection activeCell="G21" sqref="G21"/>
    </sheetView>
  </sheetViews>
  <sheetFormatPr baseColWidth="10" defaultRowHeight="15" x14ac:dyDescent="0.25"/>
  <cols>
    <col min="3" max="3" width="11.7109375" bestFit="1" customWidth="1"/>
  </cols>
  <sheetData>
    <row r="1" spans="1:14" x14ac:dyDescent="0.25">
      <c r="A1" t="s">
        <v>23</v>
      </c>
      <c r="C1" t="s">
        <v>1</v>
      </c>
      <c r="D1">
        <f>PI()/2</f>
        <v>1.5707963267948966</v>
      </c>
      <c r="E1" t="s">
        <v>2</v>
      </c>
      <c r="F1">
        <f>SIN(D1)-0.3*D1</f>
        <v>0.52876110196153103</v>
      </c>
      <c r="I1" t="s">
        <v>11</v>
      </c>
      <c r="J1">
        <f>-SIN(D1)</f>
        <v>-1</v>
      </c>
      <c r="M1" t="s">
        <v>7</v>
      </c>
      <c r="N1">
        <v>5.0000000000000001E-4</v>
      </c>
    </row>
    <row r="2" spans="1:14" x14ac:dyDescent="0.25">
      <c r="A2" t="s">
        <v>24</v>
      </c>
      <c r="C2" t="s">
        <v>0</v>
      </c>
      <c r="D2">
        <f>0.9*PI()</f>
        <v>2.8274333882308138</v>
      </c>
      <c r="E2" t="s">
        <v>3</v>
      </c>
      <c r="F2">
        <f>SIN(D2)-0.3*D2</f>
        <v>-0.53921302209429656</v>
      </c>
      <c r="I2" t="s">
        <v>12</v>
      </c>
      <c r="J2">
        <f>F1*F2</f>
        <v>-0.28511487175458761</v>
      </c>
      <c r="K2" t="s">
        <v>13</v>
      </c>
      <c r="L2">
        <f>F1*J1</f>
        <v>-0.52876110196153103</v>
      </c>
    </row>
    <row r="3" spans="1:14" x14ac:dyDescent="0.25">
      <c r="A3" t="s">
        <v>25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>
        <f>IF(L2&gt;0,D1,D2)</f>
        <v>2.8274333882308138</v>
      </c>
      <c r="C6" s="1">
        <f>SIN(B6)-0.3*B6</f>
        <v>-0.53921302209429656</v>
      </c>
      <c r="D6" s="1">
        <f>COS(B6)-0.3</f>
        <v>-1.2510565162951535</v>
      </c>
      <c r="E6" s="1">
        <f>B6-C6/D6</f>
        <v>2.3964272625514496</v>
      </c>
      <c r="F6" s="1">
        <f>ABS(E6-B6)/E6</f>
        <v>0.17985362310578823</v>
      </c>
      <c r="G6" s="1" t="str">
        <f>IF(F6&lt;$N$1,"raíz","")</f>
        <v/>
      </c>
    </row>
    <row r="7" spans="1:14" x14ac:dyDescent="0.25">
      <c r="A7" s="1">
        <v>2</v>
      </c>
      <c r="B7" s="1">
        <f>E6</f>
        <v>2.3964272625514496</v>
      </c>
      <c r="C7" s="1">
        <f t="shared" ref="C7:C11" si="0">SIN(B7)-0.3*B7</f>
        <v>-4.0834800631512236E-2</v>
      </c>
      <c r="D7" s="1">
        <f t="shared" ref="D7:D11" si="1">COS(B7)-0.3</f>
        <v>-1.0349757618662843</v>
      </c>
      <c r="E7" s="1">
        <f t="shared" ref="E7:E11" si="2">B7-C7/D7</f>
        <v>2.3569724249252251</v>
      </c>
      <c r="F7" s="1">
        <f t="shared" ref="F7:F11" si="3">ABS(E7-B7)/E7</f>
        <v>1.6739626314243444E-2</v>
      </c>
      <c r="G7" s="1" t="str">
        <f t="shared" ref="G7:G11" si="4">IF(F7&lt;$N$1,"raíz","")</f>
        <v/>
      </c>
      <c r="J7">
        <f>F7/F6^2</f>
        <v>0.51749645230577013</v>
      </c>
    </row>
    <row r="8" spans="1:14" x14ac:dyDescent="0.25">
      <c r="A8" s="1">
        <v>3</v>
      </c>
      <c r="B8" s="1">
        <f t="shared" ref="B8:B11" si="5">E7</f>
        <v>2.3569724249252251</v>
      </c>
      <c r="C8" s="1">
        <f t="shared" si="0"/>
        <v>-5.352431247724887E-4</v>
      </c>
      <c r="D8" s="1">
        <f t="shared" si="1"/>
        <v>-1.0076566500917084</v>
      </c>
      <c r="E8" s="2">
        <f t="shared" si="2"/>
        <v>2.3564412488299511</v>
      </c>
      <c r="F8" s="1">
        <f t="shared" si="3"/>
        <v>2.2541452944677636E-4</v>
      </c>
      <c r="G8" s="1" t="str">
        <f t="shared" si="4"/>
        <v>raíz</v>
      </c>
      <c r="J8">
        <f t="shared" ref="J8:J10" si="6">F8/F7^2</f>
        <v>0.80443394443239313</v>
      </c>
    </row>
    <row r="9" spans="1:14" x14ac:dyDescent="0.25">
      <c r="A9" s="1">
        <v>4</v>
      </c>
      <c r="B9" s="1">
        <f t="shared" si="5"/>
        <v>2.3564412488299511</v>
      </c>
      <c r="C9" s="1">
        <f t="shared" si="0"/>
        <v>-9.9694438815411957E-8</v>
      </c>
      <c r="D9" s="1">
        <f t="shared" si="1"/>
        <v>-1.0072812443629404</v>
      </c>
      <c r="E9" s="4">
        <f t="shared" si="2"/>
        <v>2.3564411498561646</v>
      </c>
      <c r="F9" s="1">
        <f t="shared" si="3"/>
        <v>4.2001382680765531E-8</v>
      </c>
      <c r="G9" s="1" t="str">
        <f t="shared" si="4"/>
        <v>raíz</v>
      </c>
      <c r="J9">
        <f t="shared" si="6"/>
        <v>0.82660832729139799</v>
      </c>
    </row>
    <row r="10" spans="1:14" x14ac:dyDescent="0.25">
      <c r="A10" s="1">
        <v>5</v>
      </c>
      <c r="B10" s="1">
        <f t="shared" si="5"/>
        <v>2.3564411498561646</v>
      </c>
      <c r="C10" s="1">
        <f t="shared" si="0"/>
        <v>-3.3306690738754696E-15</v>
      </c>
      <c r="D10" s="1">
        <f t="shared" si="1"/>
        <v>-1.0072811743951728</v>
      </c>
      <c r="E10" s="1">
        <f t="shared" si="2"/>
        <v>2.3564411498561615</v>
      </c>
      <c r="F10" s="1">
        <f t="shared" si="3"/>
        <v>1.3192030996149387E-15</v>
      </c>
      <c r="G10" s="1" t="str">
        <f t="shared" si="4"/>
        <v>raíz</v>
      </c>
      <c r="J10">
        <f t="shared" si="6"/>
        <v>0.74779832483618625</v>
      </c>
    </row>
    <row r="11" spans="1:14" x14ac:dyDescent="0.25">
      <c r="A11" s="1">
        <v>6</v>
      </c>
      <c r="B11" s="1">
        <f t="shared" si="5"/>
        <v>2.3564411498561615</v>
      </c>
      <c r="C11" s="1">
        <f t="shared" si="0"/>
        <v>0</v>
      </c>
      <c r="D11" s="1">
        <f t="shared" si="1"/>
        <v>-1.0072811743951706</v>
      </c>
      <c r="E11" s="1">
        <f t="shared" si="2"/>
        <v>2.3564411498561615</v>
      </c>
      <c r="F11" s="1">
        <f t="shared" si="3"/>
        <v>0</v>
      </c>
      <c r="G11" s="1" t="str">
        <f t="shared" si="4"/>
        <v>raíz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2B65-861B-409B-BD19-A2282F207AD1}">
  <dimension ref="A1:N11"/>
  <sheetViews>
    <sheetView workbookViewId="0">
      <selection activeCell="J18" sqref="J18"/>
    </sheetView>
  </sheetViews>
  <sheetFormatPr baseColWidth="10" defaultRowHeight="15" x14ac:dyDescent="0.25"/>
  <sheetData>
    <row r="1" spans="1:14" x14ac:dyDescent="0.25">
      <c r="A1" t="s">
        <v>16</v>
      </c>
      <c r="C1" t="s">
        <v>1</v>
      </c>
      <c r="D1">
        <v>-1</v>
      </c>
      <c r="E1" t="s">
        <v>2</v>
      </c>
      <c r="F1">
        <f>EXP(D1)-5*(D1)^2</f>
        <v>-4.6321205588285572</v>
      </c>
      <c r="I1" t="s">
        <v>11</v>
      </c>
      <c r="J1" t="s">
        <v>19</v>
      </c>
      <c r="M1" t="s">
        <v>7</v>
      </c>
      <c r="N1" t="s">
        <v>19</v>
      </c>
    </row>
    <row r="2" spans="1:14" x14ac:dyDescent="0.25">
      <c r="A2" t="s">
        <v>17</v>
      </c>
      <c r="C2" t="s">
        <v>0</v>
      </c>
      <c r="D2">
        <v>-0.5</v>
      </c>
      <c r="E2" t="s">
        <v>3</v>
      </c>
      <c r="F2">
        <f>EXP(D2)-5*(D2)^2</f>
        <v>-0.64346934028736658</v>
      </c>
      <c r="I2" t="s">
        <v>12</v>
      </c>
      <c r="J2">
        <f>F1*F2</f>
        <v>2.9806275601209595</v>
      </c>
      <c r="K2" t="s">
        <v>13</v>
      </c>
      <c r="L2" t="e">
        <f>F1*J1</f>
        <v>#VALUE!</v>
      </c>
    </row>
    <row r="3" spans="1:14" x14ac:dyDescent="0.25">
      <c r="A3" t="s">
        <v>18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 t="e">
        <f>IF(L2&gt;0,D1,D2)</f>
        <v>#VALUE!</v>
      </c>
      <c r="C6" s="1"/>
      <c r="D6" s="1"/>
      <c r="E6" s="1" t="e">
        <f>B6-C6/D6</f>
        <v>#VALUE!</v>
      </c>
      <c r="F6" s="1" t="e">
        <f>ABS(E6-B6)</f>
        <v>#VALUE!</v>
      </c>
      <c r="G6" s="1" t="e">
        <f>IF(F6&lt;$N$1,"raíz","")</f>
        <v>#VALUE!</v>
      </c>
    </row>
    <row r="7" spans="1:14" x14ac:dyDescent="0.25">
      <c r="A7" s="1">
        <v>2</v>
      </c>
      <c r="B7" s="1" t="e">
        <f>E6</f>
        <v>#VALUE!</v>
      </c>
      <c r="C7" s="1"/>
      <c r="D7" s="1"/>
      <c r="E7" s="1" t="e">
        <f t="shared" ref="E7:E11" si="0">B7-C7/D7</f>
        <v>#VALUE!</v>
      </c>
      <c r="F7" s="1" t="e">
        <f t="shared" ref="F7:F11" si="1">ABS(E7-B7)</f>
        <v>#VALUE!</v>
      </c>
      <c r="G7" s="1" t="e">
        <f t="shared" ref="G7:G11" si="2">IF(F7&lt;$N$1,"raíz","")</f>
        <v>#VALUE!</v>
      </c>
      <c r="J7" t="e">
        <f>F7/F6^2</f>
        <v>#VALUE!</v>
      </c>
    </row>
    <row r="8" spans="1:14" x14ac:dyDescent="0.25">
      <c r="A8" s="1">
        <v>3</v>
      </c>
      <c r="B8" s="1" t="e">
        <f t="shared" ref="B8:B11" si="3">E7</f>
        <v>#VALUE!</v>
      </c>
      <c r="C8" s="1"/>
      <c r="D8" s="1"/>
      <c r="E8" s="1" t="e">
        <f t="shared" si="0"/>
        <v>#VALUE!</v>
      </c>
      <c r="F8" s="1" t="e">
        <f t="shared" si="1"/>
        <v>#VALUE!</v>
      </c>
      <c r="G8" s="1" t="e">
        <f t="shared" si="2"/>
        <v>#VALUE!</v>
      </c>
      <c r="J8" t="e">
        <f t="shared" ref="J8:J10" si="4">F8/F7^2</f>
        <v>#VALUE!</v>
      </c>
    </row>
    <row r="9" spans="1:14" x14ac:dyDescent="0.25">
      <c r="A9" s="1">
        <v>4</v>
      </c>
      <c r="B9" s="1" t="e">
        <f t="shared" si="3"/>
        <v>#VALUE!</v>
      </c>
      <c r="C9" s="1"/>
      <c r="D9" s="1"/>
      <c r="E9" s="1" t="e">
        <f t="shared" si="0"/>
        <v>#VALUE!</v>
      </c>
      <c r="F9" s="1" t="e">
        <f t="shared" si="1"/>
        <v>#VALUE!</v>
      </c>
      <c r="G9" s="1" t="e">
        <f t="shared" si="2"/>
        <v>#VALUE!</v>
      </c>
      <c r="J9" t="e">
        <f t="shared" si="4"/>
        <v>#VALUE!</v>
      </c>
    </row>
    <row r="10" spans="1:14" x14ac:dyDescent="0.25">
      <c r="A10" s="1">
        <v>5</v>
      </c>
      <c r="B10" s="1" t="e">
        <f t="shared" si="3"/>
        <v>#VALUE!</v>
      </c>
      <c r="C10" s="1"/>
      <c r="D10" s="1"/>
      <c r="E10" s="1" t="e">
        <f t="shared" si="0"/>
        <v>#VALUE!</v>
      </c>
      <c r="F10" s="1" t="e">
        <f t="shared" si="1"/>
        <v>#VALUE!</v>
      </c>
      <c r="G10" s="1" t="e">
        <f t="shared" si="2"/>
        <v>#VALUE!</v>
      </c>
      <c r="J10" t="e">
        <f t="shared" si="4"/>
        <v>#VALUE!</v>
      </c>
    </row>
    <row r="11" spans="1:14" x14ac:dyDescent="0.25">
      <c r="A11" s="1">
        <v>6</v>
      </c>
      <c r="B11" s="1" t="e">
        <f t="shared" si="3"/>
        <v>#VALUE!</v>
      </c>
      <c r="C11" s="1"/>
      <c r="D11" s="1"/>
      <c r="E11" s="1" t="e">
        <f t="shared" si="0"/>
        <v>#VALUE!</v>
      </c>
      <c r="F11" s="1" t="e">
        <f t="shared" si="1"/>
        <v>#VALUE!</v>
      </c>
      <c r="G11" s="1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NEWTON RAPHSON 12 a</vt:lpstr>
      <vt:lpstr>NEWTON RAPHSON 12 b</vt:lpstr>
      <vt:lpstr>NEWTON RAPHSON 12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2024-07-11T14:14:39Z</dcterms:modified>
</cp:coreProperties>
</file>