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SIMULACRO 3\"/>
    </mc:Choice>
  </mc:AlternateContent>
  <xr:revisionPtr revIDLastSave="0" documentId="13_ncr:1_{2A27C63F-67BA-4415-8746-D54724F0F731}" xr6:coauthVersionLast="47" xr6:coauthVersionMax="47" xr10:uidLastSave="{00000000-0000-0000-0000-000000000000}"/>
  <bookViews>
    <workbookView xWindow="-120" yWindow="-120" windowWidth="29040" windowHeight="15720" activeTab="1" xr2:uid="{02229F72-A5D6-495B-A4A7-BADC08C1B74B}"/>
  </bookViews>
  <sheets>
    <sheet name="APROX LINEAL" sheetId="2" r:id="rId1"/>
    <sheet name="APROX POTENCIAL" sheetId="4" r:id="rId2"/>
    <sheet name="APROX EXPONENCIAL" sheetId="3" r:id="rId3"/>
    <sheet name="RESTRICCIONES EN APROXIMACION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F11" i="3"/>
  <c r="E11" i="3"/>
  <c r="D11" i="3"/>
  <c r="C11" i="3"/>
  <c r="B11" i="3"/>
  <c r="D8" i="3"/>
  <c r="E8" i="3" s="1"/>
  <c r="F8" i="3"/>
  <c r="D9" i="3"/>
  <c r="E9" i="3" s="1"/>
  <c r="F9" i="3"/>
  <c r="D10" i="3"/>
  <c r="E10" i="3"/>
  <c r="F10" i="3"/>
  <c r="B19" i="4"/>
  <c r="B18" i="4"/>
  <c r="G11" i="4"/>
  <c r="F11" i="4"/>
  <c r="E11" i="4"/>
  <c r="D11" i="4"/>
  <c r="C11" i="4"/>
  <c r="B11" i="4"/>
  <c r="D8" i="4"/>
  <c r="F8" i="4" s="1"/>
  <c r="E8" i="4"/>
  <c r="D9" i="4"/>
  <c r="E9" i="4"/>
  <c r="D10" i="4"/>
  <c r="E10" i="4"/>
  <c r="F10" i="4"/>
  <c r="G10" i="4"/>
  <c r="B15" i="2"/>
  <c r="B14" i="2"/>
  <c r="E12" i="2"/>
  <c r="D12" i="2"/>
  <c r="C12" i="2"/>
  <c r="B12" i="2"/>
  <c r="F7" i="3"/>
  <c r="D7" i="3"/>
  <c r="E7" i="3" s="1"/>
  <c r="F6" i="3"/>
  <c r="D6" i="3"/>
  <c r="E6" i="3" s="1"/>
  <c r="F5" i="3"/>
  <c r="D5" i="3"/>
  <c r="E5" i="3" s="1"/>
  <c r="F4" i="3"/>
  <c r="D4" i="3"/>
  <c r="E4" i="3" s="1"/>
  <c r="F3" i="3"/>
  <c r="D3" i="3"/>
  <c r="E3" i="3" s="1"/>
  <c r="F2" i="3"/>
  <c r="D2" i="3"/>
  <c r="E7" i="4"/>
  <c r="D7" i="4"/>
  <c r="G7" i="4" s="1"/>
  <c r="E6" i="4"/>
  <c r="D6" i="4"/>
  <c r="G6" i="4" s="1"/>
  <c r="E5" i="4"/>
  <c r="D5" i="4"/>
  <c r="G5" i="4" s="1"/>
  <c r="E4" i="4"/>
  <c r="D4" i="4"/>
  <c r="G4" i="4" s="1"/>
  <c r="E3" i="4"/>
  <c r="D3" i="4"/>
  <c r="G3" i="4" s="1"/>
  <c r="E2" i="4"/>
  <c r="D2" i="4"/>
  <c r="G2" i="4" s="1"/>
  <c r="F9" i="4" l="1"/>
  <c r="G8" i="4"/>
  <c r="G9" i="4"/>
  <c r="E2" i="3"/>
  <c r="F2" i="4"/>
  <c r="F4" i="4"/>
  <c r="F6" i="4"/>
  <c r="F3" i="4"/>
  <c r="F5" i="4"/>
  <c r="F7" i="4"/>
  <c r="G10" i="3" l="1"/>
  <c r="H10" i="3" s="1"/>
  <c r="G8" i="3"/>
  <c r="H8" i="3" s="1"/>
  <c r="G9" i="3"/>
  <c r="H9" i="3" s="1"/>
  <c r="G3" i="3"/>
  <c r="H3" i="3" s="1"/>
  <c r="G6" i="3"/>
  <c r="H6" i="3" s="1"/>
  <c r="G4" i="3"/>
  <c r="H4" i="3" s="1"/>
  <c r="G5" i="3"/>
  <c r="H5" i="3" s="1"/>
  <c r="G7" i="3"/>
  <c r="H7" i="3" s="1"/>
  <c r="G2" i="3"/>
  <c r="H2" i="3" s="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B19" i="2"/>
  <c r="B18" i="2"/>
  <c r="H11" i="3" l="1"/>
  <c r="H5" i="4"/>
  <c r="I5" i="4" s="1"/>
  <c r="H9" i="4"/>
  <c r="I9" i="4" s="1"/>
  <c r="H8" i="4"/>
  <c r="I8" i="4" s="1"/>
  <c r="H10" i="4"/>
  <c r="I10" i="4" s="1"/>
  <c r="H2" i="4"/>
  <c r="I2" i="4" s="1"/>
  <c r="H4" i="4"/>
  <c r="I4" i="4" s="1"/>
  <c r="H6" i="4"/>
  <c r="I6" i="4" s="1"/>
  <c r="E19" i="4"/>
  <c r="H7" i="4"/>
  <c r="I7" i="4" s="1"/>
  <c r="H3" i="4"/>
  <c r="I3" i="4" s="1"/>
  <c r="I11" i="4" l="1"/>
  <c r="F2" i="2"/>
  <c r="G2" i="2" s="1"/>
  <c r="F5" i="2"/>
  <c r="G5" i="2" s="1"/>
  <c r="F8" i="2"/>
  <c r="G8" i="2" s="1"/>
  <c r="F3" i="2"/>
  <c r="G3" i="2" s="1"/>
  <c r="F6" i="2"/>
  <c r="G6" i="2" s="1"/>
  <c r="F9" i="2"/>
  <c r="G9" i="2" s="1"/>
  <c r="F4" i="2"/>
  <c r="G4" i="2" s="1"/>
  <c r="F7" i="2"/>
  <c r="G7" i="2" s="1"/>
  <c r="F10" i="2"/>
  <c r="G10" i="2" s="1"/>
  <c r="G12" i="2" l="1"/>
  <c r="D17" i="2"/>
</calcChain>
</file>

<file path=xl/sharedStrings.xml><?xml version="1.0" encoding="utf-8"?>
<sst xmlns="http://schemas.openxmlformats.org/spreadsheetml/2006/main" count="47" uniqueCount="29">
  <si>
    <t>CASOS EN QUE APROXIMACIONES NO SE PUEDAN USAR:</t>
  </si>
  <si>
    <t>- En la aproximación potencial necesito el logaritmo de x y el logaritmo de y. SI TENEMOS UN VALOR NEGATIVO DE X O DE Y, NO SE VA A PODER USAR LA APROXIMACIÓN POTENCIAL, YA QUE EL LOGARITMO DE UN NÚMERO NEGATIVO NO ESTÁ DEFINIDO.</t>
  </si>
  <si>
    <t>- En la aproximación exponencial, CON QUE TENGAMOS UN VALOR NEGATIVO DE Y, NO VAMOS A PODER USAR LA APROXIMACIÓN EXPONENCIAL</t>
  </si>
  <si>
    <t>i</t>
  </si>
  <si>
    <t>y i</t>
  </si>
  <si>
    <t>xi * yi</t>
  </si>
  <si>
    <t>xi^2</t>
  </si>
  <si>
    <t xml:space="preserve"> x i</t>
  </si>
  <si>
    <t>P(xi)</t>
  </si>
  <si>
    <t>EC=(yi-p(xi))^2</t>
  </si>
  <si>
    <t>Sumas</t>
  </si>
  <si>
    <t>b=</t>
  </si>
  <si>
    <t>a=</t>
  </si>
  <si>
    <t>x=</t>
  </si>
  <si>
    <t>P(X)=</t>
  </si>
  <si>
    <t>Y=a+b*x</t>
  </si>
  <si>
    <t>VALOR X</t>
  </si>
  <si>
    <t>xi</t>
  </si>
  <si>
    <t>yi</t>
  </si>
  <si>
    <t>ln xi</t>
  </si>
  <si>
    <t>ln yi</t>
  </si>
  <si>
    <t>(ln xi) *(ln yi)</t>
  </si>
  <si>
    <t>(ln xi)^2</t>
  </si>
  <si>
    <t>[yi-P(xi)]^2</t>
  </si>
  <si>
    <t>P(x)</t>
  </si>
  <si>
    <t>xi*ln yi</t>
  </si>
  <si>
    <t>(yi-P(xi))^2</t>
  </si>
  <si>
    <t>Y= a* e^(b*x)</t>
  </si>
  <si>
    <t>EC=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</si>
</sst>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2" borderId="0" xfId="0" quotePrefix="1" applyFont="1" applyFill="1"/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AE4-4634-49E9-9E11-CA8735D9B156}">
  <dimension ref="A1:G19"/>
  <sheetViews>
    <sheetView workbookViewId="0">
      <selection activeCell="B2" sqref="B2:C10"/>
    </sheetView>
  </sheetViews>
  <sheetFormatPr baseColWidth="10" defaultRowHeight="15" x14ac:dyDescent="0.25"/>
  <cols>
    <col min="2" max="2" width="12" bestFit="1" customWidth="1"/>
    <col min="6" max="6" width="12" bestFit="1" customWidth="1"/>
  </cols>
  <sheetData>
    <row r="1" spans="1:7" x14ac:dyDescent="0.25">
      <c r="A1" s="5" t="s">
        <v>3</v>
      </c>
      <c r="B1" s="5" t="s">
        <v>7</v>
      </c>
      <c r="C1" s="5" t="s">
        <v>4</v>
      </c>
      <c r="D1" s="5" t="s">
        <v>5</v>
      </c>
      <c r="E1" s="5" t="s">
        <v>6</v>
      </c>
      <c r="F1" s="5" t="s">
        <v>8</v>
      </c>
      <c r="G1" s="5" t="s">
        <v>9</v>
      </c>
    </row>
    <row r="2" spans="1:7" x14ac:dyDescent="0.25">
      <c r="A2" s="5">
        <v>1</v>
      </c>
      <c r="B2" s="5">
        <v>1</v>
      </c>
      <c r="C2" s="5">
        <v>1</v>
      </c>
      <c r="D2" s="5">
        <f>B2*C2</f>
        <v>1</v>
      </c>
      <c r="E2" s="5">
        <f>B2^2</f>
        <v>1</v>
      </c>
      <c r="F2" s="5">
        <f>$B$15+$B$14*B2</f>
        <v>-29.724275555555593</v>
      </c>
      <c r="G2" s="5">
        <f>(C2-F2)^2</f>
        <v>943.9811084137109</v>
      </c>
    </row>
    <row r="3" spans="1:7" x14ac:dyDescent="0.25">
      <c r="A3" s="5">
        <v>2</v>
      </c>
      <c r="B3" s="5">
        <v>1.25</v>
      </c>
      <c r="C3" s="5">
        <v>4.0711000000000004</v>
      </c>
      <c r="D3" s="5">
        <f t="shared" ref="D3:D10" si="0">B3*C3</f>
        <v>5.0888750000000007</v>
      </c>
      <c r="E3" s="5">
        <f t="shared" ref="E3:E10" si="1">B3^2</f>
        <v>1.5625</v>
      </c>
      <c r="F3" s="5">
        <f t="shared" ref="F3:F10" si="2">$B$15+$B$14*B3</f>
        <v>-8.5367455555555836</v>
      </c>
      <c r="G3" s="5">
        <f t="shared" ref="G3:G10" si="3">(C3-F3)^2</f>
        <v>158.95776955274272</v>
      </c>
    </row>
    <row r="4" spans="1:7" x14ac:dyDescent="0.25">
      <c r="A4" s="5">
        <v>3</v>
      </c>
      <c r="B4" s="5">
        <v>1.5</v>
      </c>
      <c r="C4" s="5">
        <v>9</v>
      </c>
      <c r="D4" s="5">
        <f t="shared" si="0"/>
        <v>13.5</v>
      </c>
      <c r="E4" s="5">
        <f t="shared" si="1"/>
        <v>2.25</v>
      </c>
      <c r="F4" s="5">
        <f t="shared" si="2"/>
        <v>12.650784444444426</v>
      </c>
      <c r="G4" s="5">
        <f t="shared" si="3"/>
        <v>13.328227059797396</v>
      </c>
    </row>
    <row r="5" spans="1:7" x14ac:dyDescent="0.25">
      <c r="A5" s="5">
        <v>4</v>
      </c>
      <c r="B5" s="5">
        <v>1.75</v>
      </c>
      <c r="C5" s="5">
        <v>16.798999999999999</v>
      </c>
      <c r="D5" s="5">
        <f t="shared" si="0"/>
        <v>29.398249999999997</v>
      </c>
      <c r="E5" s="5">
        <f t="shared" si="1"/>
        <v>3.0625</v>
      </c>
      <c r="F5" s="5">
        <f t="shared" si="2"/>
        <v>33.838314444444435</v>
      </c>
      <c r="G5" s="5">
        <f t="shared" si="3"/>
        <v>290.33823673665279</v>
      </c>
    </row>
    <row r="6" spans="1:7" x14ac:dyDescent="0.25">
      <c r="A6" s="5">
        <v>5</v>
      </c>
      <c r="B6" s="5">
        <v>2</v>
      </c>
      <c r="C6" s="5">
        <v>29</v>
      </c>
      <c r="D6" s="5">
        <f t="shared" si="0"/>
        <v>58</v>
      </c>
      <c r="E6" s="5">
        <f t="shared" si="1"/>
        <v>4</v>
      </c>
      <c r="F6" s="5">
        <f t="shared" si="2"/>
        <v>55.025844444444445</v>
      </c>
      <c r="G6" s="5">
        <f t="shared" si="3"/>
        <v>677.34457904641977</v>
      </c>
    </row>
    <row r="7" spans="1:7" x14ac:dyDescent="0.25">
      <c r="A7" s="5">
        <v>6</v>
      </c>
      <c r="B7" s="5">
        <v>2.25</v>
      </c>
      <c r="C7" s="5">
        <v>47.911700000000003</v>
      </c>
      <c r="D7" s="5">
        <f t="shared" si="0"/>
        <v>107.80132500000001</v>
      </c>
      <c r="E7" s="5">
        <f t="shared" si="1"/>
        <v>5.0625</v>
      </c>
      <c r="F7" s="5">
        <f t="shared" si="2"/>
        <v>76.213374444444455</v>
      </c>
      <c r="G7" s="5">
        <f t="shared" si="3"/>
        <v>800.98477635932011</v>
      </c>
    </row>
    <row r="8" spans="1:7" x14ac:dyDescent="0.25">
      <c r="A8" s="5">
        <v>7</v>
      </c>
      <c r="B8" s="5">
        <v>2.5</v>
      </c>
      <c r="C8" s="5">
        <v>77</v>
      </c>
      <c r="D8" s="5">
        <f t="shared" si="0"/>
        <v>192.5</v>
      </c>
      <c r="E8" s="5">
        <f t="shared" si="1"/>
        <v>6.25</v>
      </c>
      <c r="F8" s="5">
        <f t="shared" si="2"/>
        <v>97.400904444444464</v>
      </c>
      <c r="G8" s="5">
        <f t="shared" si="3"/>
        <v>416.19690215135387</v>
      </c>
    </row>
    <row r="9" spans="1:7" x14ac:dyDescent="0.25">
      <c r="A9" s="5">
        <v>8</v>
      </c>
      <c r="B9" s="5">
        <v>2.75</v>
      </c>
      <c r="C9" s="5">
        <v>121.4508</v>
      </c>
      <c r="D9" s="5">
        <f t="shared" si="0"/>
        <v>333.98970000000003</v>
      </c>
      <c r="E9" s="5">
        <f t="shared" si="1"/>
        <v>7.5625</v>
      </c>
      <c r="F9" s="5">
        <f t="shared" si="2"/>
        <v>118.58843444444447</v>
      </c>
      <c r="G9" s="5">
        <f t="shared" si="3"/>
        <v>8.1931365736307029</v>
      </c>
    </row>
    <row r="10" spans="1:7" x14ac:dyDescent="0.25">
      <c r="A10" s="5">
        <v>9</v>
      </c>
      <c r="B10" s="5">
        <v>3</v>
      </c>
      <c r="C10" s="5">
        <v>189</v>
      </c>
      <c r="D10" s="5">
        <f t="shared" si="0"/>
        <v>567</v>
      </c>
      <c r="E10" s="5">
        <f t="shared" si="1"/>
        <v>9</v>
      </c>
      <c r="F10" s="5">
        <f t="shared" si="2"/>
        <v>139.77596444444447</v>
      </c>
      <c r="G10" s="5">
        <f t="shared" si="3"/>
        <v>2423.0056763745952</v>
      </c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 t="s">
        <v>10</v>
      </c>
      <c r="B12" s="6">
        <f>SUM(B2:B10)</f>
        <v>18</v>
      </c>
      <c r="C12" s="6">
        <f>SUM(C2:C10)</f>
        <v>495.23259999999999</v>
      </c>
      <c r="D12" s="6">
        <f>SUM(D2:D10)</f>
        <v>1308.2781500000001</v>
      </c>
      <c r="E12" s="6">
        <f>SUM(E2:E10)</f>
        <v>39.75</v>
      </c>
      <c r="F12" s="5" t="s">
        <v>28</v>
      </c>
      <c r="G12" s="7">
        <f>SUM(G2:G10)</f>
        <v>5732.3304122682239</v>
      </c>
    </row>
    <row r="14" spans="1:7" x14ac:dyDescent="0.25">
      <c r="A14" t="s">
        <v>11</v>
      </c>
      <c r="B14">
        <f>($A$10*$D$12-$B$12*$C$12)/($A$10*$E$12-$B$12^2)</f>
        <v>84.750120000000038</v>
      </c>
    </row>
    <row r="15" spans="1:7" x14ac:dyDescent="0.25">
      <c r="A15" t="s">
        <v>12</v>
      </c>
      <c r="B15">
        <f>($C$12-$B$14*$B$12)/$A$10</f>
        <v>-114.47439555555563</v>
      </c>
    </row>
    <row r="16" spans="1:7" x14ac:dyDescent="0.25">
      <c r="A16" t="s">
        <v>15</v>
      </c>
    </row>
    <row r="17" spans="1:4" x14ac:dyDescent="0.25">
      <c r="A17" t="s">
        <v>13</v>
      </c>
      <c r="B17" t="s">
        <v>16</v>
      </c>
      <c r="C17" t="s">
        <v>14</v>
      </c>
      <c r="D17" t="e">
        <f>B15+B14*B17</f>
        <v>#VALUE!</v>
      </c>
    </row>
    <row r="18" spans="1:4" x14ac:dyDescent="0.25">
      <c r="B18" t="e">
        <f>FORECAST(B17,C2:C11,B2:B11)</f>
        <v>#VALUE!</v>
      </c>
    </row>
    <row r="19" spans="1:4" x14ac:dyDescent="0.25">
      <c r="B19" t="e">
        <f>FORECAST(B17,C2:C11,B2:B11)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7D94-3772-4641-80BB-D455FDCD41BC}">
  <dimension ref="A1:I19"/>
  <sheetViews>
    <sheetView tabSelected="1" workbookViewId="0">
      <selection activeCell="I19" sqref="I19"/>
    </sheetView>
  </sheetViews>
  <sheetFormatPr baseColWidth="10" defaultRowHeight="15" x14ac:dyDescent="0.25"/>
  <sheetData>
    <row r="1" spans="1:9" x14ac:dyDescent="0.25">
      <c r="A1" s="5" t="s">
        <v>3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8</v>
      </c>
      <c r="I1" s="5" t="s">
        <v>23</v>
      </c>
    </row>
    <row r="2" spans="1:9" x14ac:dyDescent="0.25">
      <c r="A2" s="5">
        <v>1</v>
      </c>
      <c r="B2" s="5">
        <v>1</v>
      </c>
      <c r="C2" s="5">
        <v>1</v>
      </c>
      <c r="D2" s="5">
        <f>LN(B2)</f>
        <v>0</v>
      </c>
      <c r="E2" s="5">
        <f>LN(C2)</f>
        <v>0</v>
      </c>
      <c r="F2" s="5">
        <f>D2*E2</f>
        <v>0</v>
      </c>
      <c r="G2" s="5">
        <f>D2^2</f>
        <v>0</v>
      </c>
      <c r="H2" s="5">
        <f t="shared" ref="H2:H7" si="0">$B$19*B2^$B$18</f>
        <v>1.2396208673382703</v>
      </c>
      <c r="I2" s="5">
        <f>(C2-H2)^2</f>
        <v>5.7418160063944915E-2</v>
      </c>
    </row>
    <row r="3" spans="1:9" x14ac:dyDescent="0.25">
      <c r="A3" s="5">
        <v>2</v>
      </c>
      <c r="B3" s="5">
        <v>1.25</v>
      </c>
      <c r="C3" s="5">
        <v>4.0711000000000004</v>
      </c>
      <c r="D3" s="5">
        <f t="shared" ref="D3:E7" si="1">LN(B3)</f>
        <v>0.22314355131420976</v>
      </c>
      <c r="E3" s="5">
        <f t="shared" si="1"/>
        <v>1.4039132332083439</v>
      </c>
      <c r="F3" s="5">
        <f t="shared" ref="F3:F7" si="2">D3*E3</f>
        <v>0.31327418459512424</v>
      </c>
      <c r="G3" s="5">
        <f t="shared" ref="G3:G7" si="3">D3^2</f>
        <v>4.9793044493117368E-2</v>
      </c>
      <c r="H3" s="5">
        <f t="shared" si="0"/>
        <v>3.4336864044005102</v>
      </c>
      <c r="I3" s="5">
        <f t="shared" ref="I3:I7" si="4">(C3-H3)^2</f>
        <v>0.40629609185507043</v>
      </c>
    </row>
    <row r="4" spans="1:9" x14ac:dyDescent="0.25">
      <c r="A4" s="5">
        <v>3</v>
      </c>
      <c r="B4" s="5">
        <v>1.5</v>
      </c>
      <c r="C4" s="5">
        <v>9</v>
      </c>
      <c r="D4" s="5">
        <f t="shared" si="1"/>
        <v>0.40546510810816438</v>
      </c>
      <c r="E4" s="5">
        <f t="shared" si="1"/>
        <v>2.1972245773362196</v>
      </c>
      <c r="F4" s="5">
        <f t="shared" si="2"/>
        <v>0.89089790078754605</v>
      </c>
      <c r="G4" s="5">
        <f t="shared" si="3"/>
        <v>0.16440195389316542</v>
      </c>
      <c r="H4" s="5">
        <f t="shared" si="0"/>
        <v>7.8938046177178363</v>
      </c>
      <c r="I4" s="5">
        <f t="shared" si="4"/>
        <v>1.2236682237823824</v>
      </c>
    </row>
    <row r="5" spans="1:9" x14ac:dyDescent="0.25">
      <c r="A5" s="5">
        <v>4</v>
      </c>
      <c r="B5" s="5">
        <v>1.75</v>
      </c>
      <c r="C5" s="5">
        <v>16.798999999999999</v>
      </c>
      <c r="D5" s="5">
        <f t="shared" si="1"/>
        <v>0.55961578793542266</v>
      </c>
      <c r="E5" s="5">
        <f t="shared" si="1"/>
        <v>2.8213193608280771</v>
      </c>
      <c r="F5" s="5">
        <f t="shared" si="2"/>
        <v>1.5788548571272674</v>
      </c>
      <c r="G5" s="5">
        <f t="shared" si="3"/>
        <v>0.31316983010658395</v>
      </c>
      <c r="H5" s="5">
        <f t="shared" si="0"/>
        <v>15.957028987423309</v>
      </c>
      <c r="I5" s="5">
        <f t="shared" si="4"/>
        <v>0.70891518601941805</v>
      </c>
    </row>
    <row r="6" spans="1:9" x14ac:dyDescent="0.25">
      <c r="A6" s="5">
        <v>5</v>
      </c>
      <c r="B6" s="5">
        <v>2</v>
      </c>
      <c r="C6" s="5">
        <v>29</v>
      </c>
      <c r="D6" s="5">
        <f t="shared" si="1"/>
        <v>0.69314718055994529</v>
      </c>
      <c r="E6" s="5">
        <f t="shared" si="1"/>
        <v>3.3672958299864741</v>
      </c>
      <c r="F6" s="5">
        <f t="shared" si="2"/>
        <v>2.3340316106663854</v>
      </c>
      <c r="G6" s="5">
        <f t="shared" si="3"/>
        <v>0.48045301391820139</v>
      </c>
      <c r="H6" s="5">
        <f t="shared" si="0"/>
        <v>29.358352004742962</v>
      </c>
      <c r="I6" s="5">
        <f t="shared" si="4"/>
        <v>0.12841615930329955</v>
      </c>
    </row>
    <row r="7" spans="1:9" x14ac:dyDescent="0.25">
      <c r="A7" s="5">
        <v>6</v>
      </c>
      <c r="B7" s="5">
        <v>2.25</v>
      </c>
      <c r="C7" s="5">
        <v>47.911700000000003</v>
      </c>
      <c r="D7" s="5">
        <f t="shared" si="1"/>
        <v>0.81093021621632877</v>
      </c>
      <c r="E7" s="5">
        <f t="shared" si="1"/>
        <v>3.8693597334631793</v>
      </c>
      <c r="F7" s="5">
        <f t="shared" si="2"/>
        <v>3.1377807252760523</v>
      </c>
      <c r="G7" s="5">
        <f t="shared" si="3"/>
        <v>0.65760781557266168</v>
      </c>
      <c r="H7" s="5">
        <f t="shared" si="0"/>
        <v>50.267104228812222</v>
      </c>
      <c r="I7" s="5">
        <f t="shared" si="4"/>
        <v>5.5479290811064841</v>
      </c>
    </row>
    <row r="8" spans="1:9" x14ac:dyDescent="0.25">
      <c r="A8" s="5">
        <v>7</v>
      </c>
      <c r="B8" s="5">
        <v>2.5</v>
      </c>
      <c r="C8" s="5">
        <v>77</v>
      </c>
      <c r="D8" s="5">
        <f t="shared" ref="D8:D10" si="5">LN(B8)</f>
        <v>0.91629073187415511</v>
      </c>
      <c r="E8" s="5">
        <f t="shared" ref="E8:E10" si="6">LN(C8)</f>
        <v>4.3438054218536841</v>
      </c>
      <c r="F8" s="5">
        <f t="shared" ref="F8:F10" si="7">D8*E8</f>
        <v>3.9801886491092353</v>
      </c>
      <c r="G8" s="5">
        <f t="shared" ref="G8:G10" si="8">D8^2</f>
        <v>0.83958870531847485</v>
      </c>
      <c r="H8" s="5">
        <f t="shared" ref="H8:H10" si="9">$B$19*B8^$B$18</f>
        <v>81.321133574288154</v>
      </c>
      <c r="I8" s="5">
        <f t="shared" ref="I8:I10" si="10">(C8-H8)^2</f>
        <v>18.67219536684032</v>
      </c>
    </row>
    <row r="9" spans="1:9" x14ac:dyDescent="0.25">
      <c r="A9" s="5">
        <v>8</v>
      </c>
      <c r="B9" s="5">
        <v>2.75</v>
      </c>
      <c r="C9" s="5">
        <v>121.4508</v>
      </c>
      <c r="D9" s="5">
        <f t="shared" si="5"/>
        <v>1.0116009116784799</v>
      </c>
      <c r="E9" s="5">
        <f t="shared" si="6"/>
        <v>4.7995092424993562</v>
      </c>
      <c r="F9" s="5">
        <f t="shared" si="7"/>
        <v>4.8551879253216388</v>
      </c>
      <c r="G9" s="5">
        <f t="shared" si="8"/>
        <v>1.0233364045087316</v>
      </c>
      <c r="H9" s="5">
        <f t="shared" si="9"/>
        <v>125.65915974124925</v>
      </c>
      <c r="I9" s="5">
        <f t="shared" si="10"/>
        <v>17.710291711767486</v>
      </c>
    </row>
    <row r="10" spans="1:9" x14ac:dyDescent="0.25">
      <c r="A10" s="5">
        <v>9</v>
      </c>
      <c r="B10" s="5">
        <v>3</v>
      </c>
      <c r="C10" s="5">
        <v>189</v>
      </c>
      <c r="D10" s="5">
        <f t="shared" si="5"/>
        <v>1.0986122886681098</v>
      </c>
      <c r="E10" s="5">
        <f t="shared" si="6"/>
        <v>5.2417470150596426</v>
      </c>
      <c r="F10" s="5">
        <f t="shared" si="7"/>
        <v>5.7586476848339068</v>
      </c>
      <c r="G10" s="5">
        <f t="shared" si="8"/>
        <v>1.2069489608125821</v>
      </c>
      <c r="H10" s="5">
        <f t="shared" si="9"/>
        <v>186.95159199864096</v>
      </c>
      <c r="I10" s="5">
        <f t="shared" si="10"/>
        <v>4.1959753400317199</v>
      </c>
    </row>
    <row r="11" spans="1:9" x14ac:dyDescent="0.25">
      <c r="A11" s="6" t="s">
        <v>10</v>
      </c>
      <c r="B11" s="6">
        <f t="shared" ref="B11:G11" si="11">SUM(B2:B10)</f>
        <v>18</v>
      </c>
      <c r="C11" s="6">
        <f t="shared" si="11"/>
        <v>495.23259999999999</v>
      </c>
      <c r="D11" s="6">
        <f t="shared" si="11"/>
        <v>5.7188057763548157</v>
      </c>
      <c r="E11" s="6">
        <f t="shared" si="11"/>
        <v>28.04417441423498</v>
      </c>
      <c r="F11" s="6">
        <f t="shared" si="11"/>
        <v>22.848863537717154</v>
      </c>
      <c r="G11" s="6">
        <f t="shared" si="11"/>
        <v>4.7352997286235183</v>
      </c>
      <c r="H11" s="5" t="s">
        <v>28</v>
      </c>
      <c r="I11" s="7">
        <f>SUM(I2:I10)</f>
        <v>48.651105320770128</v>
      </c>
    </row>
    <row r="18" spans="1:5" x14ac:dyDescent="0.25">
      <c r="A18" t="s">
        <v>11</v>
      </c>
      <c r="B18">
        <f>(A10*F11-D11*E11)/(A10*G11-D11^2)</f>
        <v>4.5658001353580007</v>
      </c>
      <c r="D18" t="s">
        <v>13</v>
      </c>
      <c r="E18" t="s">
        <v>16</v>
      </c>
    </row>
    <row r="19" spans="1:5" x14ac:dyDescent="0.25">
      <c r="A19" t="s">
        <v>12</v>
      </c>
      <c r="B19">
        <f>EXP((E11-B18*D11)/A10)</f>
        <v>1.2396208673382703</v>
      </c>
      <c r="D19" t="s">
        <v>24</v>
      </c>
      <c r="E19" t="e">
        <f>B19*E18^B18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C27D-F1BD-4199-BC6E-009F073B480D}">
  <dimension ref="A1:H15"/>
  <sheetViews>
    <sheetView workbookViewId="0">
      <selection activeCell="I19" sqref="I19"/>
    </sheetView>
  </sheetViews>
  <sheetFormatPr baseColWidth="10" defaultRowHeight="15" x14ac:dyDescent="0.25"/>
  <sheetData>
    <row r="1" spans="1:8" x14ac:dyDescent="0.25">
      <c r="A1" s="5" t="s">
        <v>3</v>
      </c>
      <c r="B1" s="5" t="s">
        <v>17</v>
      </c>
      <c r="C1" s="5" t="s">
        <v>18</v>
      </c>
      <c r="D1" s="5" t="s">
        <v>20</v>
      </c>
      <c r="E1" s="5" t="s">
        <v>25</v>
      </c>
      <c r="F1" s="5" t="s">
        <v>6</v>
      </c>
      <c r="G1" s="5" t="s">
        <v>8</v>
      </c>
      <c r="H1" s="5" t="s">
        <v>26</v>
      </c>
    </row>
    <row r="2" spans="1:8" x14ac:dyDescent="0.25">
      <c r="A2" s="5">
        <v>1</v>
      </c>
      <c r="B2" s="5">
        <v>1</v>
      </c>
      <c r="C2" s="5">
        <v>1</v>
      </c>
      <c r="D2" s="5">
        <f>LN(C2)</f>
        <v>0</v>
      </c>
      <c r="E2" s="5">
        <f>B2*D2</f>
        <v>0</v>
      </c>
      <c r="F2" s="5">
        <f>B2^2</f>
        <v>1</v>
      </c>
      <c r="G2" s="5">
        <f t="shared" ref="G2:G7" si="0">$B$15*EXP($B$14*B2)</f>
        <v>1.979849508561162</v>
      </c>
      <c r="H2" s="5">
        <f>(C2-G2)^2</f>
        <v>0.96010505942755076</v>
      </c>
    </row>
    <row r="3" spans="1:8" x14ac:dyDescent="0.25">
      <c r="A3" s="5">
        <v>2</v>
      </c>
      <c r="B3" s="5">
        <v>1.25</v>
      </c>
      <c r="C3" s="5">
        <v>4.0711000000000004</v>
      </c>
      <c r="D3" s="5">
        <f t="shared" ref="D3:D7" si="1">LN(C3)</f>
        <v>1.4039132332083439</v>
      </c>
      <c r="E3" s="5">
        <f t="shared" ref="E3:E7" si="2">B3*D3</f>
        <v>1.75489154151043</v>
      </c>
      <c r="F3" s="5">
        <f t="shared" ref="F3:F7" si="3">B3^2</f>
        <v>1.5625</v>
      </c>
      <c r="G3" s="5">
        <f t="shared" si="0"/>
        <v>3.6374048419630811</v>
      </c>
      <c r="H3" s="5">
        <f t="shared" ref="H3:H7" si="4">(C3-G3)^2</f>
        <v>0.18809149010466839</v>
      </c>
    </row>
    <row r="4" spans="1:8" x14ac:dyDescent="0.25">
      <c r="A4" s="5">
        <v>3</v>
      </c>
      <c r="B4" s="5">
        <v>1.5</v>
      </c>
      <c r="C4" s="5">
        <v>9</v>
      </c>
      <c r="D4" s="5">
        <f t="shared" si="1"/>
        <v>2.1972245773362196</v>
      </c>
      <c r="E4" s="5">
        <f t="shared" si="2"/>
        <v>3.2958368660043291</v>
      </c>
      <c r="F4" s="5">
        <f t="shared" si="3"/>
        <v>2.25</v>
      </c>
      <c r="G4" s="5">
        <f t="shared" si="0"/>
        <v>6.6826867027644834</v>
      </c>
      <c r="H4" s="5">
        <f t="shared" si="4"/>
        <v>5.3699409175445414</v>
      </c>
    </row>
    <row r="5" spans="1:8" x14ac:dyDescent="0.25">
      <c r="A5" s="5">
        <v>4</v>
      </c>
      <c r="B5" s="5">
        <v>1.75</v>
      </c>
      <c r="C5" s="5">
        <v>16.798999999999999</v>
      </c>
      <c r="D5" s="5">
        <f t="shared" si="1"/>
        <v>2.8213193608280771</v>
      </c>
      <c r="E5" s="5">
        <f t="shared" si="2"/>
        <v>4.9373088814491348</v>
      </c>
      <c r="F5" s="5">
        <f t="shared" si="3"/>
        <v>3.0625</v>
      </c>
      <c r="G5" s="5">
        <f t="shared" si="0"/>
        <v>12.277517490520372</v>
      </c>
      <c r="H5" s="5">
        <f t="shared" si="4"/>
        <v>20.443804083530186</v>
      </c>
    </row>
    <row r="6" spans="1:8" x14ac:dyDescent="0.25">
      <c r="A6" s="5">
        <v>5</v>
      </c>
      <c r="B6" s="5">
        <v>2</v>
      </c>
      <c r="C6" s="5">
        <v>29</v>
      </c>
      <c r="D6" s="5">
        <f t="shared" si="1"/>
        <v>3.3672958299864741</v>
      </c>
      <c r="E6" s="5">
        <f t="shared" si="2"/>
        <v>6.7345916599729483</v>
      </c>
      <c r="F6" s="5">
        <f t="shared" si="3"/>
        <v>4</v>
      </c>
      <c r="G6" s="5">
        <f t="shared" si="0"/>
        <v>22.55641217890356</v>
      </c>
      <c r="H6" s="5">
        <f t="shared" si="4"/>
        <v>41.519824008182361</v>
      </c>
    </row>
    <row r="7" spans="1:8" x14ac:dyDescent="0.25">
      <c r="A7" s="5">
        <v>6</v>
      </c>
      <c r="B7" s="5">
        <v>2.25</v>
      </c>
      <c r="C7" s="5">
        <v>47.911700000000003</v>
      </c>
      <c r="D7" s="5">
        <f t="shared" si="1"/>
        <v>3.8693597334631793</v>
      </c>
      <c r="E7" s="5">
        <f t="shared" si="2"/>
        <v>8.706059400292153</v>
      </c>
      <c r="F7" s="5">
        <f t="shared" si="3"/>
        <v>5.0625</v>
      </c>
      <c r="G7" s="5">
        <f t="shared" si="0"/>
        <v>41.44092898075148</v>
      </c>
      <c r="H7" s="5">
        <f t="shared" si="4"/>
        <v>41.87087758354658</v>
      </c>
    </row>
    <row r="8" spans="1:8" x14ac:dyDescent="0.25">
      <c r="A8" s="5">
        <v>7</v>
      </c>
      <c r="B8" s="5">
        <v>2.5</v>
      </c>
      <c r="C8" s="5">
        <v>77</v>
      </c>
      <c r="D8" s="5">
        <f t="shared" ref="D8:D10" si="5">LN(C8)</f>
        <v>4.3438054218536841</v>
      </c>
      <c r="E8" s="5">
        <f t="shared" ref="E8:E10" si="6">B8*D8</f>
        <v>10.85951355463421</v>
      </c>
      <c r="F8" s="5">
        <f t="shared" ref="F8:F10" si="7">B8^2</f>
        <v>6.25</v>
      </c>
      <c r="G8" s="5">
        <f t="shared" ref="G8:G10" si="8">$B$15*EXP($B$14*B8)</f>
        <v>76.135804806487883</v>
      </c>
      <c r="H8" s="5">
        <f t="shared" ref="H8:H10" si="9">(C8-G8)^2</f>
        <v>0.74683333248944539</v>
      </c>
    </row>
    <row r="9" spans="1:8" x14ac:dyDescent="0.25">
      <c r="A9" s="5">
        <v>8</v>
      </c>
      <c r="B9" s="5">
        <v>2.75</v>
      </c>
      <c r="C9" s="5">
        <v>121.4508</v>
      </c>
      <c r="D9" s="5">
        <f t="shared" si="5"/>
        <v>4.7995092424993562</v>
      </c>
      <c r="E9" s="5">
        <f t="shared" si="6"/>
        <v>13.19865041687323</v>
      </c>
      <c r="F9" s="5">
        <f t="shared" si="7"/>
        <v>7.5625</v>
      </c>
      <c r="G9" s="5">
        <f t="shared" si="8"/>
        <v>139.87767446584181</v>
      </c>
      <c r="H9" s="5">
        <f t="shared" si="9"/>
        <v>339.54970257989271</v>
      </c>
    </row>
    <row r="10" spans="1:8" x14ac:dyDescent="0.25">
      <c r="A10" s="5">
        <v>9</v>
      </c>
      <c r="B10" s="5">
        <v>3</v>
      </c>
      <c r="C10" s="5">
        <v>189</v>
      </c>
      <c r="D10" s="5">
        <f t="shared" si="5"/>
        <v>5.2417470150596426</v>
      </c>
      <c r="E10" s="5">
        <f t="shared" si="6"/>
        <v>15.725241045178928</v>
      </c>
      <c r="F10" s="5">
        <f t="shared" si="7"/>
        <v>9</v>
      </c>
      <c r="G10" s="5">
        <f t="shared" si="8"/>
        <v>256.98505274491743</v>
      </c>
      <c r="H10" s="5">
        <f t="shared" si="9"/>
        <v>4621.9673967292047</v>
      </c>
    </row>
    <row r="11" spans="1:8" x14ac:dyDescent="0.25">
      <c r="A11" s="6" t="s">
        <v>10</v>
      </c>
      <c r="B11" s="6">
        <f>SUM(B2:B10)</f>
        <v>18</v>
      </c>
      <c r="C11" s="6">
        <f>SUM(C2:C10)</f>
        <v>495.23259999999999</v>
      </c>
      <c r="D11" s="6">
        <f>SUM(D2:D10)</f>
        <v>28.04417441423498</v>
      </c>
      <c r="E11" s="6">
        <f>SUM(E2:E10)</f>
        <v>65.212093365915365</v>
      </c>
      <c r="F11" s="6">
        <f>SUM(F2:F10)</f>
        <v>39.75</v>
      </c>
      <c r="G11" s="5" t="s">
        <v>28</v>
      </c>
      <c r="H11" s="7">
        <f>SUM(H2:H10)</f>
        <v>5072.6165757839226</v>
      </c>
    </row>
    <row r="13" spans="1:8" x14ac:dyDescent="0.25">
      <c r="A13" t="s">
        <v>27</v>
      </c>
    </row>
    <row r="14" spans="1:8" x14ac:dyDescent="0.25">
      <c r="A14" t="s">
        <v>11</v>
      </c>
      <c r="B14">
        <f>(A10*E11-B11*D11)/(A10*F11-B11^2)</f>
        <v>2.4329985433187749</v>
      </c>
    </row>
    <row r="15" spans="1:8" x14ac:dyDescent="0.25">
      <c r="A15" t="s">
        <v>12</v>
      </c>
      <c r="B15">
        <f>EXP((D11-B14*B11)/A10)</f>
        <v>0.17377781738781881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AB7D-54C4-408E-98F3-5297714A9206}">
  <dimension ref="B2:AA5"/>
  <sheetViews>
    <sheetView topLeftCell="E1" workbookViewId="0">
      <selection activeCell="I11" sqref="I11"/>
    </sheetView>
  </sheetViews>
  <sheetFormatPr baseColWidth="10" defaultRowHeight="15" x14ac:dyDescent="0.25"/>
  <sheetData>
    <row r="2" spans="2:27" x14ac:dyDescent="0.25">
      <c r="B2" s="2" t="s">
        <v>0</v>
      </c>
      <c r="C2" s="2"/>
      <c r="D2" s="2"/>
      <c r="E2" s="2"/>
      <c r="F2" s="3"/>
      <c r="G2" s="3"/>
      <c r="H2" s="3"/>
      <c r="I2" s="3"/>
      <c r="J2" s="3"/>
      <c r="K2" s="3"/>
    </row>
    <row r="3" spans="2:27" x14ac:dyDescent="0.25">
      <c r="B3" s="4" t="s">
        <v>1</v>
      </c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5">
      <c r="B5" s="4" t="s">
        <v>2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APROX LINEAL</vt:lpstr>
      <vt:lpstr>APROX POTENCIAL</vt:lpstr>
      <vt:lpstr>APROX EXPONENCIAL</vt:lpstr>
      <vt:lpstr>RESTRICCIONES EN APROXIMACIONES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2024-06-02T00:31:14Z</dcterms:created>
  <dcterms:modified xsi:type="dcterms:W3CDTF">2024-06-06T20:00:27Z</dcterms:modified>
</cp:coreProperties>
</file>