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"/>
    </mc:Choice>
  </mc:AlternateContent>
  <xr:revisionPtr revIDLastSave="0" documentId="13_ncr:1_{D22CE8E9-1251-4428-AF6D-B03F52F41F5E}" xr6:coauthVersionLast="47" xr6:coauthVersionMax="47" xr10:uidLastSave="{00000000-0000-0000-0000-000000000000}"/>
  <bookViews>
    <workbookView xWindow="-108" yWindow="-108" windowWidth="23256" windowHeight="12456" activeTab="1" xr2:uid="{9784D6CE-2BD3-4400-B86E-CAB14670DA21}"/>
  </bookViews>
  <sheets>
    <sheet name="Min Cuad Ejem 2" sheetId="1" r:id="rId1"/>
    <sheet name="Trapeci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E6" i="3"/>
  <c r="B7" i="3"/>
  <c r="B8" i="3"/>
  <c r="B9" i="3"/>
  <c r="B10" i="3"/>
  <c r="B11" i="3"/>
  <c r="B6" i="3"/>
  <c r="A8" i="3"/>
  <c r="A9" i="3"/>
  <c r="A10" i="3"/>
  <c r="A11" i="3"/>
  <c r="A7" i="3"/>
  <c r="A6" i="3"/>
  <c r="E3" i="3"/>
  <c r="H34" i="1"/>
  <c r="H29" i="1"/>
  <c r="H30" i="1"/>
  <c r="H31" i="1"/>
  <c r="H32" i="1"/>
  <c r="H33" i="1"/>
  <c r="H28" i="1"/>
  <c r="G29" i="1"/>
  <c r="G30" i="1"/>
  <c r="G31" i="1"/>
  <c r="G32" i="1"/>
  <c r="G33" i="1"/>
  <c r="G28" i="1"/>
  <c r="B38" i="1"/>
  <c r="B37" i="1"/>
  <c r="F34" i="1"/>
  <c r="F29" i="1"/>
  <c r="F30" i="1"/>
  <c r="F31" i="1"/>
  <c r="F32" i="1"/>
  <c r="F33" i="1"/>
  <c r="F28" i="1"/>
  <c r="E34" i="1"/>
  <c r="E29" i="1"/>
  <c r="E30" i="1"/>
  <c r="E31" i="1"/>
  <c r="E32" i="1"/>
  <c r="E33" i="1"/>
  <c r="E28" i="1"/>
  <c r="D34" i="1"/>
  <c r="D29" i="1"/>
  <c r="D30" i="1"/>
  <c r="D31" i="1"/>
  <c r="D32" i="1"/>
  <c r="D33" i="1"/>
  <c r="D28" i="1"/>
  <c r="C34" i="1"/>
  <c r="B34" i="1"/>
  <c r="D18" i="1"/>
  <c r="I8" i="1"/>
  <c r="I3" i="1"/>
  <c r="I4" i="1"/>
  <c r="I5" i="1"/>
  <c r="I6" i="1"/>
  <c r="I7" i="1"/>
  <c r="I2" i="1"/>
  <c r="H3" i="1"/>
  <c r="H4" i="1"/>
  <c r="H5" i="1"/>
  <c r="H6" i="1"/>
  <c r="H7" i="1"/>
  <c r="H2" i="1"/>
  <c r="E11" i="1"/>
  <c r="B11" i="1"/>
  <c r="B10" i="1"/>
  <c r="G8" i="1"/>
  <c r="F8" i="1"/>
  <c r="E8" i="1"/>
  <c r="D8" i="1"/>
  <c r="C8" i="1"/>
  <c r="B8" i="1"/>
  <c r="G3" i="1"/>
  <c r="G4" i="1"/>
  <c r="G5" i="1"/>
  <c r="G6" i="1"/>
  <c r="G7" i="1"/>
  <c r="G2" i="1"/>
  <c r="F3" i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<sst xmlns="http://schemas.openxmlformats.org/spreadsheetml/2006/main" count="37" uniqueCount="26">
  <si>
    <t>i</t>
  </si>
  <si>
    <t>xi</t>
  </si>
  <si>
    <t>yi</t>
  </si>
  <si>
    <t>ln xi</t>
  </si>
  <si>
    <t>ln yi</t>
  </si>
  <si>
    <t>(ln xi) *(ln yi)</t>
  </si>
  <si>
    <t>(ln xi)^2</t>
  </si>
  <si>
    <t>Sumas</t>
  </si>
  <si>
    <t>b=</t>
  </si>
  <si>
    <t>a=</t>
  </si>
  <si>
    <t>x=</t>
  </si>
  <si>
    <t>P(x)</t>
  </si>
  <si>
    <t>P(xi)</t>
  </si>
  <si>
    <t>Error Cuadrático</t>
  </si>
  <si>
    <t>[yi-P(xi)]^2</t>
  </si>
  <si>
    <t>Aproximación exponencial</t>
  </si>
  <si>
    <t>xi*ln yi</t>
  </si>
  <si>
    <t>xi^2</t>
  </si>
  <si>
    <t>Y= a* e^(b*x)</t>
  </si>
  <si>
    <t>(yi-P(xi))^2</t>
  </si>
  <si>
    <t>EC</t>
  </si>
  <si>
    <t>N=</t>
  </si>
  <si>
    <t>h=</t>
  </si>
  <si>
    <t>F(xi)</t>
  </si>
  <si>
    <t>T(f;P)=</t>
  </si>
  <si>
    <t xml:space="preserve">R^2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</si>
</sst>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Cuad Ejem 2'!$C$1</c:f>
              <c:strCache>
                <c:ptCount val="1"/>
                <c:pt idx="0">
                  <c:v>yi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6402449693788276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'Min Cuad Ejem 2'!$B$2:$B$7</c:f>
              <c:numCache>
                <c:formatCode>General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</c:numCache>
            </c:numRef>
          </c:xVal>
          <c:yVal>
            <c:numRef>
              <c:f>'Min Cuad Ejem 2'!$C$2:$C$7</c:f>
              <c:numCache>
                <c:formatCode>General</c:formatCode>
                <c:ptCount val="6"/>
                <c:pt idx="0">
                  <c:v>1.84</c:v>
                </c:pt>
                <c:pt idx="1">
                  <c:v>1.96</c:v>
                </c:pt>
                <c:pt idx="2">
                  <c:v>2.21</c:v>
                </c:pt>
                <c:pt idx="3">
                  <c:v>2.4500000000000002</c:v>
                </c:pt>
                <c:pt idx="4">
                  <c:v>2.94</c:v>
                </c:pt>
                <c:pt idx="5">
                  <c:v>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5-4BF4-A907-32B824C6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98592"/>
        <c:axId val="407405312"/>
      </c:scatterChart>
      <c:valAx>
        <c:axId val="40739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7405312"/>
        <c:crosses val="autoZero"/>
        <c:crossBetween val="midCat"/>
      </c:valAx>
      <c:valAx>
        <c:axId val="4074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739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0583770778652665E-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'Min Cuad Ejem 2'!$B$28:$B$33</c:f>
              <c:numCache>
                <c:formatCode>General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</c:numCache>
            </c:numRef>
          </c:xVal>
          <c:yVal>
            <c:numRef>
              <c:f>'Min Cuad Ejem 2'!$C$28:$C$33</c:f>
              <c:numCache>
                <c:formatCode>General</c:formatCode>
                <c:ptCount val="6"/>
                <c:pt idx="0">
                  <c:v>1.84</c:v>
                </c:pt>
                <c:pt idx="1">
                  <c:v>1.96</c:v>
                </c:pt>
                <c:pt idx="2">
                  <c:v>2.21</c:v>
                </c:pt>
                <c:pt idx="3">
                  <c:v>2.4500000000000002</c:v>
                </c:pt>
                <c:pt idx="4">
                  <c:v>2.94</c:v>
                </c:pt>
                <c:pt idx="5">
                  <c:v>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E-487F-805C-6A94EC7ED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67968"/>
        <c:axId val="407577088"/>
      </c:scatterChart>
      <c:valAx>
        <c:axId val="4075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7577088"/>
        <c:crosses val="autoZero"/>
        <c:crossBetween val="midCat"/>
      </c:valAx>
      <c:valAx>
        <c:axId val="4075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7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4</xdr:row>
      <xdr:rowOff>11430</xdr:rowOff>
    </xdr:from>
    <xdr:to>
      <xdr:col>15</xdr:col>
      <xdr:colOff>396240</xdr:colOff>
      <xdr:row>18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13F1C8-1CF9-0023-4AC7-F5A4475BB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26</xdr:row>
      <xdr:rowOff>41910</xdr:rowOff>
    </xdr:from>
    <xdr:to>
      <xdr:col>16</xdr:col>
      <xdr:colOff>266700</xdr:colOff>
      <xdr:row>40</xdr:row>
      <xdr:rowOff>118110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FB6A58-7BE7-F22D-7A0A-DAC8490BD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E813-EFB2-4A81-B752-C1E33C92F8CE}">
  <dimension ref="A1:I38"/>
  <sheetViews>
    <sheetView topLeftCell="A16" workbookViewId="0">
      <selection activeCell="H46" sqref="H46"/>
    </sheetView>
  </sheetViews>
  <sheetFormatPr baseColWidth="10" defaultRowHeight="14.4" x14ac:dyDescent="0.3"/>
  <cols>
    <col min="2" max="2" width="12" bestFit="1" customWidth="1"/>
    <col min="4" max="9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14</v>
      </c>
    </row>
    <row r="2" spans="1:9" x14ac:dyDescent="0.3">
      <c r="A2">
        <v>1</v>
      </c>
      <c r="B2">
        <v>1</v>
      </c>
      <c r="C2">
        <v>1.84</v>
      </c>
      <c r="D2">
        <f>LN(B2)</f>
        <v>0</v>
      </c>
      <c r="E2">
        <f>LN(C2)</f>
        <v>0.60976557162089429</v>
      </c>
      <c r="F2">
        <f>D2*E2</f>
        <v>0</v>
      </c>
      <c r="G2">
        <f>D2^2</f>
        <v>0</v>
      </c>
      <c r="H2">
        <f>$B$11*B2^$B$10</f>
        <v>1.8280236780694563</v>
      </c>
      <c r="I2">
        <f>(C2-H2)^2</f>
        <v>1.4343228698402355E-4</v>
      </c>
    </row>
    <row r="3" spans="1:9" x14ac:dyDescent="0.3">
      <c r="A3">
        <v>2</v>
      </c>
      <c r="B3">
        <v>1.1000000000000001</v>
      </c>
      <c r="C3">
        <v>1.96</v>
      </c>
      <c r="D3">
        <f t="shared" ref="D3:D7" si="0">LN(B3)</f>
        <v>9.5310179804324935E-2</v>
      </c>
      <c r="E3">
        <f t="shared" ref="E3:E7" si="1">LN(C3)</f>
        <v>0.67294447324242579</v>
      </c>
      <c r="F3">
        <f t="shared" ref="F3:F7" si="2">D3*E3</f>
        <v>6.4138458743062329E-2</v>
      </c>
      <c r="G3">
        <f t="shared" ref="G3:G7" si="3">D3^2</f>
        <v>9.0840303743327487E-3</v>
      </c>
      <c r="H3">
        <f t="shared" ref="H3:H7" si="4">$B$11*B3^$B$10</f>
        <v>1.961516508546856</v>
      </c>
      <c r="I3">
        <f t="shared" ref="I3:I7" si="5">(C3-H3)^2</f>
        <v>2.2997981726873949E-6</v>
      </c>
    </row>
    <row r="4" spans="1:9" x14ac:dyDescent="0.3">
      <c r="A4">
        <v>3</v>
      </c>
      <c r="B4">
        <v>1.3</v>
      </c>
      <c r="C4">
        <v>2.21</v>
      </c>
      <c r="D4">
        <f t="shared" si="0"/>
        <v>0.26236426446749106</v>
      </c>
      <c r="E4">
        <f t="shared" si="1"/>
        <v>0.79299251552966143</v>
      </c>
      <c r="F4">
        <f t="shared" si="2"/>
        <v>0.20805289806516511</v>
      </c>
      <c r="G4">
        <f t="shared" si="3"/>
        <v>6.8835007269567594E-2</v>
      </c>
      <c r="H4">
        <f t="shared" si="4"/>
        <v>2.2194411910234528</v>
      </c>
      <c r="I4">
        <f t="shared" si="5"/>
        <v>8.9136087941326986E-5</v>
      </c>
    </row>
    <row r="5" spans="1:9" x14ac:dyDescent="0.3">
      <c r="A5">
        <v>4</v>
      </c>
      <c r="B5">
        <v>1.5</v>
      </c>
      <c r="C5">
        <v>2.4500000000000002</v>
      </c>
      <c r="D5">
        <f t="shared" si="0"/>
        <v>0.40546510810816438</v>
      </c>
      <c r="E5">
        <f t="shared" si="1"/>
        <v>0.89608802455663572</v>
      </c>
      <c r="F5">
        <f t="shared" si="2"/>
        <v>0.36333242775128777</v>
      </c>
      <c r="G5">
        <f t="shared" si="3"/>
        <v>0.16440195389316542</v>
      </c>
      <c r="H5">
        <f t="shared" si="4"/>
        <v>2.4671889403101148</v>
      </c>
      <c r="I5">
        <f t="shared" si="5"/>
        <v>2.9545966898468403E-4</v>
      </c>
    </row>
    <row r="6" spans="1:9" x14ac:dyDescent="0.3">
      <c r="A6">
        <v>5</v>
      </c>
      <c r="B6">
        <v>1.9</v>
      </c>
      <c r="C6">
        <v>2.94</v>
      </c>
      <c r="D6">
        <f t="shared" si="0"/>
        <v>0.64185388617239469</v>
      </c>
      <c r="E6">
        <f t="shared" si="1"/>
        <v>1.0784095813505903</v>
      </c>
      <c r="F6">
        <f t="shared" si="2"/>
        <v>0.69218138067542156</v>
      </c>
      <c r="G6">
        <f t="shared" si="3"/>
        <v>0.41197641119460543</v>
      </c>
      <c r="H6">
        <f t="shared" si="4"/>
        <v>2.9384740286891051</v>
      </c>
      <c r="I6">
        <f t="shared" si="5"/>
        <v>2.32858844167407E-6</v>
      </c>
    </row>
    <row r="7" spans="1:9" x14ac:dyDescent="0.3">
      <c r="A7">
        <v>6</v>
      </c>
      <c r="B7">
        <v>2.1</v>
      </c>
      <c r="C7">
        <v>3.18</v>
      </c>
      <c r="D7">
        <f t="shared" si="0"/>
        <v>0.74193734472937733</v>
      </c>
      <c r="E7">
        <f t="shared" si="1"/>
        <v>1.1568811967920856</v>
      </c>
      <c r="F7">
        <f t="shared" si="2"/>
        <v>0.85833336331526422</v>
      </c>
      <c r="G7">
        <f t="shared" si="3"/>
        <v>0.55047102350407895</v>
      </c>
      <c r="H7">
        <f t="shared" si="4"/>
        <v>3.1642078988850044</v>
      </c>
      <c r="I7">
        <f t="shared" si="5"/>
        <v>2.4939045762624961E-4</v>
      </c>
    </row>
    <row r="8" spans="1:9" x14ac:dyDescent="0.3">
      <c r="A8" s="2" t="s">
        <v>7</v>
      </c>
      <c r="B8" s="2">
        <f t="shared" ref="B8:G8" si="6">SUM(B2:B7)</f>
        <v>8.9</v>
      </c>
      <c r="C8" s="2">
        <f t="shared" si="6"/>
        <v>14.58</v>
      </c>
      <c r="D8" s="2">
        <f t="shared" si="6"/>
        <v>2.1469307832817526</v>
      </c>
      <c r="E8" s="2">
        <f t="shared" si="6"/>
        <v>5.2070813630922927</v>
      </c>
      <c r="F8" s="2">
        <f t="shared" si="6"/>
        <v>2.1860385285502009</v>
      </c>
      <c r="G8" s="2">
        <f t="shared" si="6"/>
        <v>1.2047684262357503</v>
      </c>
      <c r="H8" s="1" t="s">
        <v>13</v>
      </c>
      <c r="I8" s="3">
        <f>SUM(I2:I7)</f>
        <v>7.8204688815064569E-4</v>
      </c>
    </row>
    <row r="10" spans="1:9" x14ac:dyDescent="0.3">
      <c r="A10" t="s">
        <v>8</v>
      </c>
      <c r="B10">
        <f>(A7*F8-D8*E8)/(A7*G8-D8^2)</f>
        <v>0.73950628488578407</v>
      </c>
      <c r="D10" t="s">
        <v>10</v>
      </c>
      <c r="E10">
        <v>1.4</v>
      </c>
    </row>
    <row r="11" spans="1:9" x14ac:dyDescent="0.3">
      <c r="A11" t="s">
        <v>9</v>
      </c>
      <c r="B11">
        <f>EXP((E8-B10*D8)/A7)</f>
        <v>1.8280236780694563</v>
      </c>
      <c r="D11" t="s">
        <v>11</v>
      </c>
      <c r="E11">
        <f>B11*E10^B10</f>
        <v>2.3444685840595323</v>
      </c>
    </row>
    <row r="18" spans="1:8" x14ac:dyDescent="0.3">
      <c r="C18" s="5" t="s">
        <v>25</v>
      </c>
      <c r="D18" s="5">
        <f>RSQ(C2:C7,B2:B7)</f>
        <v>0.99998112018032859</v>
      </c>
    </row>
    <row r="19" spans="1:8" x14ac:dyDescent="0.3">
      <c r="C19" s="5">
        <f>RSQ(C2:C7,B2:B7)</f>
        <v>0.99998112018032859</v>
      </c>
    </row>
    <row r="25" spans="1:8" x14ac:dyDescent="0.3">
      <c r="A25" t="s">
        <v>15</v>
      </c>
    </row>
    <row r="27" spans="1:8" x14ac:dyDescent="0.3">
      <c r="A27" t="s">
        <v>0</v>
      </c>
      <c r="B27" t="s">
        <v>1</v>
      </c>
      <c r="C27" t="s">
        <v>2</v>
      </c>
      <c r="D27" t="s">
        <v>4</v>
      </c>
      <c r="E27" t="s">
        <v>16</v>
      </c>
      <c r="F27" t="s">
        <v>17</v>
      </c>
      <c r="G27" t="s">
        <v>12</v>
      </c>
      <c r="H27" t="s">
        <v>19</v>
      </c>
    </row>
    <row r="28" spans="1:8" x14ac:dyDescent="0.3">
      <c r="A28">
        <v>1</v>
      </c>
      <c r="B28">
        <v>1</v>
      </c>
      <c r="C28">
        <v>1.84</v>
      </c>
      <c r="D28">
        <f>LN(C28)</f>
        <v>0.60976557162089429</v>
      </c>
      <c r="E28">
        <f>B28*D28</f>
        <v>0.60976557162089429</v>
      </c>
      <c r="F28">
        <f>B28^2</f>
        <v>1</v>
      </c>
      <c r="G28">
        <f>$B$38*EXP($B$37*B28)</f>
        <v>1.874703596849544</v>
      </c>
      <c r="H28">
        <f>(C28-G28)^2</f>
        <v>1.2043396342956759E-3</v>
      </c>
    </row>
    <row r="29" spans="1:8" x14ac:dyDescent="0.3">
      <c r="A29">
        <v>2</v>
      </c>
      <c r="B29">
        <v>1.1000000000000001</v>
      </c>
      <c r="C29">
        <v>1.96</v>
      </c>
      <c r="D29">
        <f t="shared" ref="D29:D33" si="7">LN(C29)</f>
        <v>0.67294447324242579</v>
      </c>
      <c r="E29">
        <f t="shared" ref="E29:E33" si="8">B29*D29</f>
        <v>0.7402389205666684</v>
      </c>
      <c r="F29">
        <f t="shared" ref="F29:F33" si="9">B29^2</f>
        <v>1.2100000000000002</v>
      </c>
      <c r="G29">
        <f t="shared" ref="G29:G33" si="10">$B$38*EXP($B$37*B29)</f>
        <v>1.9698961785731703</v>
      </c>
      <c r="H29">
        <f t="shared" ref="H29:H33" si="11">(C29-G29)^2</f>
        <v>9.7934350352076494E-5</v>
      </c>
    </row>
    <row r="30" spans="1:8" x14ac:dyDescent="0.3">
      <c r="A30">
        <v>3</v>
      </c>
      <c r="B30">
        <v>1.3</v>
      </c>
      <c r="C30">
        <v>2.21</v>
      </c>
      <c r="D30">
        <f t="shared" si="7"/>
        <v>0.79299251552966143</v>
      </c>
      <c r="E30">
        <f t="shared" si="8"/>
        <v>1.0308902701885598</v>
      </c>
      <c r="F30">
        <f t="shared" si="9"/>
        <v>1.6900000000000002</v>
      </c>
      <c r="G30">
        <f t="shared" si="10"/>
        <v>2.175027677823834</v>
      </c>
      <c r="H30">
        <f t="shared" si="11"/>
        <v>1.2230633183935502E-3</v>
      </c>
    </row>
    <row r="31" spans="1:8" x14ac:dyDescent="0.3">
      <c r="A31">
        <v>4</v>
      </c>
      <c r="B31">
        <v>1.5</v>
      </c>
      <c r="C31">
        <v>2.4500000000000002</v>
      </c>
      <c r="D31">
        <f t="shared" si="7"/>
        <v>0.89608802455663572</v>
      </c>
      <c r="E31">
        <f t="shared" si="8"/>
        <v>1.3441320368349536</v>
      </c>
      <c r="F31">
        <f t="shared" si="9"/>
        <v>2.25</v>
      </c>
      <c r="G31">
        <f t="shared" si="10"/>
        <v>2.4015201667766575</v>
      </c>
      <c r="H31">
        <f t="shared" si="11"/>
        <v>2.3502942293631233E-3</v>
      </c>
    </row>
    <row r="32" spans="1:8" x14ac:dyDescent="0.3">
      <c r="A32">
        <v>5</v>
      </c>
      <c r="B32">
        <v>1.9</v>
      </c>
      <c r="C32">
        <v>2.94</v>
      </c>
      <c r="D32">
        <f t="shared" si="7"/>
        <v>1.0784095813505903</v>
      </c>
      <c r="E32">
        <f t="shared" si="8"/>
        <v>2.0489782045661213</v>
      </c>
      <c r="F32">
        <f t="shared" si="9"/>
        <v>3.61</v>
      </c>
      <c r="G32">
        <f t="shared" si="10"/>
        <v>2.9277172950365031</v>
      </c>
      <c r="H32">
        <f t="shared" si="11"/>
        <v>1.508648412203093E-4</v>
      </c>
    </row>
    <row r="33" spans="1:8" x14ac:dyDescent="0.3">
      <c r="A33">
        <v>6</v>
      </c>
      <c r="B33">
        <v>2.1</v>
      </c>
      <c r="C33">
        <v>3.18</v>
      </c>
      <c r="D33">
        <f t="shared" si="7"/>
        <v>1.1568811967920856</v>
      </c>
      <c r="E33">
        <f t="shared" si="8"/>
        <v>2.4294505132633799</v>
      </c>
      <c r="F33">
        <f t="shared" si="9"/>
        <v>4.41</v>
      </c>
      <c r="G33">
        <f t="shared" si="10"/>
        <v>3.2325897267135559</v>
      </c>
      <c r="H33">
        <f t="shared" si="11"/>
        <v>2.7656793558064816E-3</v>
      </c>
    </row>
    <row r="34" spans="1:8" x14ac:dyDescent="0.3">
      <c r="A34" s="2" t="s">
        <v>7</v>
      </c>
      <c r="B34" s="2">
        <f>SUM(B28:B33)</f>
        <v>8.9</v>
      </c>
      <c r="C34" s="2">
        <f>SUM(C28:C33)</f>
        <v>14.58</v>
      </c>
      <c r="D34" s="2">
        <f>SUM(D28:D33)</f>
        <v>5.2070813630922927</v>
      </c>
      <c r="E34" s="2">
        <f>SUM(E28:E33)</f>
        <v>8.2034555170405774</v>
      </c>
      <c r="F34" s="2">
        <f>SUM(F28:F33)</f>
        <v>14.17</v>
      </c>
      <c r="G34" t="s">
        <v>20</v>
      </c>
      <c r="H34" s="4">
        <f>SUM(H28:H33)</f>
        <v>7.792175729431217E-3</v>
      </c>
    </row>
    <row r="36" spans="1:8" x14ac:dyDescent="0.3">
      <c r="A36" t="s">
        <v>18</v>
      </c>
    </row>
    <row r="37" spans="1:8" x14ac:dyDescent="0.3">
      <c r="A37" t="s">
        <v>8</v>
      </c>
      <c r="B37">
        <f>(A33*E34-B34*D34)/(A33*F34-B34^2)</f>
        <v>0.49530274883340103</v>
      </c>
    </row>
    <row r="38" spans="1:8" x14ac:dyDescent="0.3">
      <c r="A38" t="s">
        <v>9</v>
      </c>
      <c r="B38">
        <f>EXP((D34-B37*B34)/A33)</f>
        <v>1.1424188541073503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6B4A-6512-4D45-AADB-21B214A17F0C}">
  <dimension ref="A1:E11"/>
  <sheetViews>
    <sheetView tabSelected="1" workbookViewId="0">
      <selection activeCell="N6" sqref="N6:N7"/>
    </sheetView>
  </sheetViews>
  <sheetFormatPr baseColWidth="10" defaultRowHeight="14.4" x14ac:dyDescent="0.3"/>
  <sheetData>
    <row r="1" spans="1:5" x14ac:dyDescent="0.3">
      <c r="B1" t="s">
        <v>9</v>
      </c>
      <c r="C1">
        <v>0</v>
      </c>
    </row>
    <row r="2" spans="1:5" x14ac:dyDescent="0.3">
      <c r="B2" t="s">
        <v>8</v>
      </c>
      <c r="C2">
        <v>1</v>
      </c>
    </row>
    <row r="3" spans="1:5" x14ac:dyDescent="0.3">
      <c r="B3" t="s">
        <v>21</v>
      </c>
      <c r="C3">
        <v>5</v>
      </c>
      <c r="D3" t="s">
        <v>22</v>
      </c>
      <c r="E3">
        <f>(C2-C1)/C3</f>
        <v>0.2</v>
      </c>
    </row>
    <row r="5" spans="1:5" x14ac:dyDescent="0.3">
      <c r="A5" s="1" t="s">
        <v>1</v>
      </c>
      <c r="B5" s="1" t="s">
        <v>23</v>
      </c>
    </row>
    <row r="6" spans="1:5" x14ac:dyDescent="0.3">
      <c r="A6" s="1">
        <f>C1</f>
        <v>0</v>
      </c>
      <c r="B6" s="1">
        <f>EXP(-(A6^2))</f>
        <v>1</v>
      </c>
      <c r="D6" t="s">
        <v>24</v>
      </c>
      <c r="E6">
        <f>E3/2*(B6+B11)+E3*SUM(B7:B10)</f>
        <v>0.74436833976366701</v>
      </c>
    </row>
    <row r="7" spans="1:5" x14ac:dyDescent="0.3">
      <c r="A7" s="1">
        <f>A6+$E$3</f>
        <v>0.2</v>
      </c>
      <c r="B7" s="1">
        <f t="shared" ref="B7:B11" si="0">EXP(-(A7^2))</f>
        <v>0.96078943915232318</v>
      </c>
    </row>
    <row r="8" spans="1:5" x14ac:dyDescent="0.3">
      <c r="A8" s="1">
        <f t="shared" ref="A8:A11" si="1">A7+$E$3</f>
        <v>0.4</v>
      </c>
      <c r="B8" s="1">
        <f t="shared" si="0"/>
        <v>0.85214378896621135</v>
      </c>
    </row>
    <row r="9" spans="1:5" x14ac:dyDescent="0.3">
      <c r="A9" s="1">
        <f t="shared" si="1"/>
        <v>0.60000000000000009</v>
      </c>
      <c r="B9" s="1">
        <f t="shared" si="0"/>
        <v>0.69767632607103103</v>
      </c>
    </row>
    <row r="10" spans="1:5" x14ac:dyDescent="0.3">
      <c r="A10" s="1">
        <f t="shared" si="1"/>
        <v>0.8</v>
      </c>
      <c r="B10" s="1">
        <f t="shared" si="0"/>
        <v>0.52729242404304855</v>
      </c>
    </row>
    <row r="11" spans="1:5" x14ac:dyDescent="0.3">
      <c r="A11" s="1">
        <f t="shared" si="1"/>
        <v>1</v>
      </c>
      <c r="B11" s="1">
        <f t="shared" si="0"/>
        <v>0.36787944117144233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Min Cuad Ejem 2</vt:lpstr>
      <vt:lpstr>Trapecios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2024-05-23T22:30:38Z</dcterms:created>
  <dcterms:modified xsi:type="dcterms:W3CDTF">2024-06-03T01:49:02Z</dcterms:modified>
</cp:coreProperties>
</file>