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440" windowHeight="7995" activeTab="1"/>
  </bookViews>
  <sheets>
    <sheet name="FDM - Individual" sheetId="1" r:id="rId1"/>
    <sheet name="FDM - Média e Incerteza" sheetId="2" r:id="rId2"/>
  </sheets>
  <calcPr calcId="125725"/>
</workbook>
</file>

<file path=xl/calcChain.xml><?xml version="1.0" encoding="utf-8"?>
<calcChain xmlns="http://schemas.openxmlformats.org/spreadsheetml/2006/main">
  <c r="AN6" i="2"/>
  <c r="AO6"/>
  <c r="AP6"/>
  <c r="AQ6"/>
  <c r="AR6"/>
  <c r="AS6"/>
  <c r="AS7" s="1"/>
  <c r="AS18" s="1"/>
  <c r="AS19" s="1"/>
  <c r="AS20" s="1"/>
  <c r="AP13"/>
  <c r="AQ13"/>
  <c r="AR13"/>
  <c r="AS13"/>
  <c r="AO13"/>
  <c r="AN13"/>
  <c r="AS3"/>
  <c r="AS4"/>
  <c r="AS5"/>
  <c r="AS8"/>
  <c r="AS10"/>
  <c r="AS11"/>
  <c r="AS12"/>
  <c r="AS14"/>
  <c r="AS15"/>
  <c r="AS16"/>
  <c r="AS17"/>
  <c r="AO10"/>
  <c r="AP10"/>
  <c r="AQ10"/>
  <c r="AR10"/>
  <c r="AO11"/>
  <c r="AP11"/>
  <c r="AQ11"/>
  <c r="AR11"/>
  <c r="AN11"/>
  <c r="AN10"/>
  <c r="AO3"/>
  <c r="AP3"/>
  <c r="AQ3"/>
  <c r="AR3"/>
  <c r="AO4"/>
  <c r="AP4"/>
  <c r="AQ4"/>
  <c r="AR4"/>
  <c r="AN4"/>
  <c r="AN3"/>
  <c r="AS6" i="1"/>
  <c r="AS7"/>
  <c r="AS11"/>
  <c r="AS12"/>
  <c r="AR12"/>
  <c r="AQ12"/>
  <c r="AQ12" i="2" s="1"/>
  <c r="AQ14" s="1"/>
  <c r="AP12" i="1"/>
  <c r="AP12" i="2" s="1"/>
  <c r="AP14" s="1"/>
  <c r="AO12" i="1"/>
  <c r="AO12" i="2" s="1"/>
  <c r="AO14" s="1"/>
  <c r="AN12" i="1"/>
  <c r="AR11"/>
  <c r="AQ11"/>
  <c r="AP11"/>
  <c r="AO11"/>
  <c r="AN11"/>
  <c r="AR7"/>
  <c r="AQ7"/>
  <c r="AQ5" i="2" s="1"/>
  <c r="AQ7" s="1"/>
  <c r="AP7" i="1"/>
  <c r="AO7"/>
  <c r="AO5" i="2" s="1"/>
  <c r="AO7" s="1"/>
  <c r="AN7" i="1"/>
  <c r="AN5" i="2" s="1"/>
  <c r="AN7" s="1"/>
  <c r="AR6" i="1"/>
  <c r="AQ6"/>
  <c r="AP6"/>
  <c r="AO6"/>
  <c r="AN6"/>
  <c r="AR15" i="2"/>
  <c r="AQ15"/>
  <c r="AP15"/>
  <c r="AO15"/>
  <c r="AN15"/>
  <c r="AR12"/>
  <c r="AR14" s="1"/>
  <c r="AN12"/>
  <c r="AN14" s="1"/>
  <c r="AR8"/>
  <c r="AQ8"/>
  <c r="AP8"/>
  <c r="AO8"/>
  <c r="AN8"/>
  <c r="AR5"/>
  <c r="AR7" s="1"/>
  <c r="AP5"/>
  <c r="AP7" s="1"/>
  <c r="AO17"/>
  <c r="E15"/>
  <c r="F15"/>
  <c r="G15"/>
  <c r="H15"/>
  <c r="J15"/>
  <c r="K15"/>
  <c r="L15"/>
  <c r="M15"/>
  <c r="N15"/>
  <c r="P15"/>
  <c r="Q15"/>
  <c r="R15"/>
  <c r="S15"/>
  <c r="T15"/>
  <c r="V15"/>
  <c r="W15"/>
  <c r="X15"/>
  <c r="Y15"/>
  <c r="Z15"/>
  <c r="AB15"/>
  <c r="AC15"/>
  <c r="AD15"/>
  <c r="AE15"/>
  <c r="AF15"/>
  <c r="AH15"/>
  <c r="AI15"/>
  <c r="AJ15"/>
  <c r="AK15"/>
  <c r="AL15"/>
  <c r="E8"/>
  <c r="F8"/>
  <c r="G8"/>
  <c r="H8"/>
  <c r="J8"/>
  <c r="K8"/>
  <c r="L8"/>
  <c r="M8"/>
  <c r="N8"/>
  <c r="P8"/>
  <c r="Q8"/>
  <c r="R8"/>
  <c r="S8"/>
  <c r="T8"/>
  <c r="V8"/>
  <c r="W8"/>
  <c r="X8"/>
  <c r="Y8"/>
  <c r="Z8"/>
  <c r="AB8"/>
  <c r="AC8"/>
  <c r="AD8"/>
  <c r="AE8"/>
  <c r="AF8"/>
  <c r="AH8"/>
  <c r="AI8"/>
  <c r="AJ8"/>
  <c r="AK8"/>
  <c r="AL8"/>
  <c r="D15"/>
  <c r="D8"/>
  <c r="AS9" l="1"/>
  <c r="AS21"/>
  <c r="AQ17"/>
  <c r="AN18"/>
  <c r="AN19" s="1"/>
  <c r="AN20" s="1"/>
  <c r="AN21" s="1"/>
  <c r="AR18"/>
  <c r="AR19" s="1"/>
  <c r="AR20" s="1"/>
  <c r="AR21" s="1"/>
  <c r="AP18"/>
  <c r="AP19" s="1"/>
  <c r="AP20" s="1"/>
  <c r="AP21" s="1"/>
  <c r="AQ9"/>
  <c r="AO9"/>
  <c r="AN16"/>
  <c r="AP16"/>
  <c r="AR16"/>
  <c r="AN9"/>
  <c r="AP9"/>
  <c r="AR9"/>
  <c r="AO16"/>
  <c r="AQ16"/>
  <c r="AN17"/>
  <c r="AP17"/>
  <c r="AR17"/>
  <c r="AO18"/>
  <c r="AQ18"/>
  <c r="E6"/>
  <c r="F6"/>
  <c r="G6"/>
  <c r="H6"/>
  <c r="J6"/>
  <c r="K6"/>
  <c r="L6"/>
  <c r="M6"/>
  <c r="N6"/>
  <c r="P6"/>
  <c r="Q6"/>
  <c r="R6"/>
  <c r="S6"/>
  <c r="T6"/>
  <c r="V6"/>
  <c r="W6"/>
  <c r="X6"/>
  <c r="Y6"/>
  <c r="Z6"/>
  <c r="AB6"/>
  <c r="AC6"/>
  <c r="AD6"/>
  <c r="AE6"/>
  <c r="AF6"/>
  <c r="AH6"/>
  <c r="AI6"/>
  <c r="AJ6"/>
  <c r="AK6"/>
  <c r="AL6"/>
  <c r="E13"/>
  <c r="F13"/>
  <c r="G13"/>
  <c r="H13"/>
  <c r="J13"/>
  <c r="K13"/>
  <c r="L13"/>
  <c r="M13"/>
  <c r="N13"/>
  <c r="P13"/>
  <c r="Q13"/>
  <c r="R13"/>
  <c r="S13"/>
  <c r="T13"/>
  <c r="V13"/>
  <c r="W13"/>
  <c r="X13"/>
  <c r="Y13"/>
  <c r="Z13"/>
  <c r="AB13"/>
  <c r="AC13"/>
  <c r="AD13"/>
  <c r="AE13"/>
  <c r="AF13"/>
  <c r="AH13"/>
  <c r="AI13"/>
  <c r="AJ13"/>
  <c r="AK13"/>
  <c r="AL13"/>
  <c r="D13"/>
  <c r="D6"/>
  <c r="AQ19" l="1"/>
  <c r="AQ20" s="1"/>
  <c r="AQ21" s="1"/>
  <c r="AO19"/>
  <c r="AO20" s="1"/>
  <c r="AO21" s="1"/>
  <c r="AI4"/>
  <c r="AI5" s="1"/>
  <c r="AI7" s="1"/>
  <c r="AI9" s="1"/>
  <c r="AK4"/>
  <c r="AK5" s="1"/>
  <c r="AK7" s="1"/>
  <c r="AK9" s="1"/>
  <c r="AC3"/>
  <c r="AD3"/>
  <c r="AE3"/>
  <c r="AF3"/>
  <c r="Q4"/>
  <c r="Q5" s="1"/>
  <c r="Q7" s="1"/>
  <c r="Q9" s="1"/>
  <c r="S4"/>
  <c r="S5" s="1"/>
  <c r="S7" s="1"/>
  <c r="S9" s="1"/>
  <c r="X4"/>
  <c r="X5" s="1"/>
  <c r="X7" s="1"/>
  <c r="X9" s="1"/>
  <c r="Z4"/>
  <c r="Z5" s="1"/>
  <c r="Z7" s="1"/>
  <c r="Z9" s="1"/>
  <c r="AC4"/>
  <c r="AC5" s="1"/>
  <c r="AC7" s="1"/>
  <c r="AC9" s="1"/>
  <c r="AD4"/>
  <c r="AD5" s="1"/>
  <c r="AD7" s="1"/>
  <c r="AD9" s="1"/>
  <c r="AE4"/>
  <c r="AE5" s="1"/>
  <c r="AE7" s="1"/>
  <c r="AE9" s="1"/>
  <c r="AF4"/>
  <c r="AF5" s="1"/>
  <c r="AF7" s="1"/>
  <c r="AF9" s="1"/>
  <c r="AC10"/>
  <c r="AD10"/>
  <c r="AE10"/>
  <c r="AF10"/>
  <c r="AC11"/>
  <c r="AC12" s="1"/>
  <c r="AC14" s="1"/>
  <c r="AC16" s="1"/>
  <c r="AD11"/>
  <c r="AD12" s="1"/>
  <c r="AD14" s="1"/>
  <c r="AD16" s="1"/>
  <c r="AE11"/>
  <c r="AE12" s="1"/>
  <c r="AF11"/>
  <c r="AF12" s="1"/>
  <c r="AF14" s="1"/>
  <c r="AF16" s="1"/>
  <c r="E12" i="1"/>
  <c r="E11" i="2" s="1"/>
  <c r="E12" s="1"/>
  <c r="E14" s="1"/>
  <c r="E16" s="1"/>
  <c r="F12" i="1"/>
  <c r="F11" i="2" s="1"/>
  <c r="F12" s="1"/>
  <c r="F14" s="1"/>
  <c r="F16" s="1"/>
  <c r="G12" i="1"/>
  <c r="G11" i="2" s="1"/>
  <c r="G12" s="1"/>
  <c r="H12" i="1"/>
  <c r="H11" i="2" s="1"/>
  <c r="H12" s="1"/>
  <c r="H14" s="1"/>
  <c r="H16" s="1"/>
  <c r="J12" i="1"/>
  <c r="J11" i="2" s="1"/>
  <c r="J12" s="1"/>
  <c r="J14" s="1"/>
  <c r="J16" s="1"/>
  <c r="K12" i="1"/>
  <c r="K11" i="2" s="1"/>
  <c r="K12" s="1"/>
  <c r="K14" s="1"/>
  <c r="K16" s="1"/>
  <c r="L12" i="1"/>
  <c r="L11" i="2" s="1"/>
  <c r="L12" s="1"/>
  <c r="L14" s="1"/>
  <c r="L16" s="1"/>
  <c r="M12" i="1"/>
  <c r="M11" i="2" s="1"/>
  <c r="M12" s="1"/>
  <c r="M14" s="1"/>
  <c r="M16" s="1"/>
  <c r="N12" i="1"/>
  <c r="N11" i="2" s="1"/>
  <c r="N12" s="1"/>
  <c r="N14" s="1"/>
  <c r="N16" s="1"/>
  <c r="P12" i="1"/>
  <c r="P11" i="2" s="1"/>
  <c r="P12" s="1"/>
  <c r="P14" s="1"/>
  <c r="P16" s="1"/>
  <c r="Q12" i="1"/>
  <c r="Q11" i="2" s="1"/>
  <c r="Q12" s="1"/>
  <c r="R12" i="1"/>
  <c r="R11" i="2" s="1"/>
  <c r="R12" s="1"/>
  <c r="R14" s="1"/>
  <c r="R16" s="1"/>
  <c r="S12" i="1"/>
  <c r="S11" i="2" s="1"/>
  <c r="S12" s="1"/>
  <c r="S14" s="1"/>
  <c r="S16" s="1"/>
  <c r="T12" i="1"/>
  <c r="T11" i="2" s="1"/>
  <c r="T12" s="1"/>
  <c r="T14" s="1"/>
  <c r="T16" s="1"/>
  <c r="V12" i="1"/>
  <c r="V11" i="2" s="1"/>
  <c r="V12" s="1"/>
  <c r="W12" i="1"/>
  <c r="W11" i="2" s="1"/>
  <c r="W12" s="1"/>
  <c r="W14" s="1"/>
  <c r="W16" s="1"/>
  <c r="X12" i="1"/>
  <c r="X11" i="2" s="1"/>
  <c r="X12" s="1"/>
  <c r="X14" s="1"/>
  <c r="X16" s="1"/>
  <c r="Y12" i="1"/>
  <c r="Y11" i="2" s="1"/>
  <c r="Y12" s="1"/>
  <c r="Y14" s="1"/>
  <c r="Y16" s="1"/>
  <c r="Z12" i="1"/>
  <c r="Z11" i="2" s="1"/>
  <c r="Z12" s="1"/>
  <c r="AB12" i="1"/>
  <c r="AB11" i="2" s="1"/>
  <c r="AB12" s="1"/>
  <c r="AB14" s="1"/>
  <c r="AB16" s="1"/>
  <c r="AC12" i="1"/>
  <c r="AD12"/>
  <c r="AE12"/>
  <c r="AF12"/>
  <c r="AH12"/>
  <c r="AH11" i="2" s="1"/>
  <c r="AH12" s="1"/>
  <c r="AH14" s="1"/>
  <c r="AH16" s="1"/>
  <c r="AI12" i="1"/>
  <c r="AI11" i="2" s="1"/>
  <c r="AI12" s="1"/>
  <c r="AI14" s="1"/>
  <c r="AI16" s="1"/>
  <c r="AJ12" i="1"/>
  <c r="AJ11" i="2" s="1"/>
  <c r="AJ12" s="1"/>
  <c r="AJ14" s="1"/>
  <c r="AJ16" s="1"/>
  <c r="AK12" i="1"/>
  <c r="AK11" i="2" s="1"/>
  <c r="AK12" s="1"/>
  <c r="AK14" s="1"/>
  <c r="AK16" s="1"/>
  <c r="AL12" i="1"/>
  <c r="AL11" i="2" s="1"/>
  <c r="AL12" s="1"/>
  <c r="AL14" s="1"/>
  <c r="AL16" s="1"/>
  <c r="E7" i="1"/>
  <c r="E4" i="2" s="1"/>
  <c r="E5" s="1"/>
  <c r="E7" s="1"/>
  <c r="E9" s="1"/>
  <c r="F7" i="1"/>
  <c r="F4" i="2" s="1"/>
  <c r="F5" s="1"/>
  <c r="F7" s="1"/>
  <c r="F9" s="1"/>
  <c r="G7" i="1"/>
  <c r="G4" i="2" s="1"/>
  <c r="G5" s="1"/>
  <c r="G7" s="1"/>
  <c r="G9" s="1"/>
  <c r="H7" i="1"/>
  <c r="H4" i="2" s="1"/>
  <c r="H5" s="1"/>
  <c r="H7" s="1"/>
  <c r="H9" s="1"/>
  <c r="J7" i="1"/>
  <c r="J4" i="2" s="1"/>
  <c r="J5" s="1"/>
  <c r="J7" s="1"/>
  <c r="J9" s="1"/>
  <c r="K7" i="1"/>
  <c r="K4" i="2" s="1"/>
  <c r="K5" s="1"/>
  <c r="K7" s="1"/>
  <c r="K9" s="1"/>
  <c r="L7" i="1"/>
  <c r="L4" i="2" s="1"/>
  <c r="L5" s="1"/>
  <c r="L7" s="1"/>
  <c r="L9" s="1"/>
  <c r="M7" i="1"/>
  <c r="M4" i="2" s="1"/>
  <c r="M5" s="1"/>
  <c r="M7" s="1"/>
  <c r="M9" s="1"/>
  <c r="N7" i="1"/>
  <c r="N4" i="2" s="1"/>
  <c r="N5" s="1"/>
  <c r="N7" s="1"/>
  <c r="N9" s="1"/>
  <c r="P7" i="1"/>
  <c r="P4" i="2" s="1"/>
  <c r="P5" s="1"/>
  <c r="P7" s="1"/>
  <c r="P9" s="1"/>
  <c r="Q7" i="1"/>
  <c r="R7"/>
  <c r="R4" i="2" s="1"/>
  <c r="R5" s="1"/>
  <c r="R7" s="1"/>
  <c r="R9" s="1"/>
  <c r="S7" i="1"/>
  <c r="T7"/>
  <c r="T4" i="2" s="1"/>
  <c r="T5" s="1"/>
  <c r="T7" s="1"/>
  <c r="T9" s="1"/>
  <c r="V7" i="1"/>
  <c r="V4" i="2" s="1"/>
  <c r="V5" s="1"/>
  <c r="V7" s="1"/>
  <c r="V9" s="1"/>
  <c r="W7" i="1"/>
  <c r="W4" i="2" s="1"/>
  <c r="W5" s="1"/>
  <c r="W7" s="1"/>
  <c r="W9" s="1"/>
  <c r="X7" i="1"/>
  <c r="Y7"/>
  <c r="Y4" i="2" s="1"/>
  <c r="Y5" s="1"/>
  <c r="Y7" s="1"/>
  <c r="Y9" s="1"/>
  <c r="Z7" i="1"/>
  <c r="AB7"/>
  <c r="AB4" i="2" s="1"/>
  <c r="AB5" s="1"/>
  <c r="AB7" s="1"/>
  <c r="AB9" s="1"/>
  <c r="AC7" i="1"/>
  <c r="AD7"/>
  <c r="AE7"/>
  <c r="AF7"/>
  <c r="AH7"/>
  <c r="AH4" i="2" s="1"/>
  <c r="AH5" s="1"/>
  <c r="AH7" s="1"/>
  <c r="AH9" s="1"/>
  <c r="AI7" i="1"/>
  <c r="AJ7"/>
  <c r="AJ4" i="2" s="1"/>
  <c r="AJ5" s="1"/>
  <c r="AJ7" s="1"/>
  <c r="AJ9" s="1"/>
  <c r="AK7" i="1"/>
  <c r="AL7"/>
  <c r="AL4" i="2" s="1"/>
  <c r="AL5" s="1"/>
  <c r="AL7" s="1"/>
  <c r="AL9" s="1"/>
  <c r="D12" i="1"/>
  <c r="D11" i="2" s="1"/>
  <c r="D12" s="1"/>
  <c r="D14" s="1"/>
  <c r="D16" s="1"/>
  <c r="D7" i="1"/>
  <c r="D4" i="2" s="1"/>
  <c r="D5" s="1"/>
  <c r="D7" s="1"/>
  <c r="D9" s="1"/>
  <c r="AF17" l="1"/>
  <c r="AE14"/>
  <c r="Z14"/>
  <c r="V14"/>
  <c r="Q14"/>
  <c r="G14"/>
  <c r="AE17"/>
  <c r="AC17"/>
  <c r="AD17"/>
  <c r="AF18"/>
  <c r="AF19" s="1"/>
  <c r="AF20" s="1"/>
  <c r="AF21" s="1"/>
  <c r="AD18"/>
  <c r="AD19" s="1"/>
  <c r="AD20" s="1"/>
  <c r="AD21" s="1"/>
  <c r="AC18"/>
  <c r="AC19" s="1"/>
  <c r="AC20" s="1"/>
  <c r="AC21" s="1"/>
  <c r="AI6" i="1"/>
  <c r="AI3" i="2" s="1"/>
  <c r="AI17" s="1"/>
  <c r="AJ6" i="1"/>
  <c r="AJ3" i="2" s="1"/>
  <c r="AJ18" s="1"/>
  <c r="AK6" i="1"/>
  <c r="AK3" i="2" s="1"/>
  <c r="AK17" s="1"/>
  <c r="AL6" i="1"/>
  <c r="AL3" i="2" s="1"/>
  <c r="AL17" s="1"/>
  <c r="AI11" i="1"/>
  <c r="AI10" i="2" s="1"/>
  <c r="AJ11" i="1"/>
  <c r="AJ10" i="2" s="1"/>
  <c r="AK11" i="1"/>
  <c r="AK10" i="2" s="1"/>
  <c r="AL11" i="1"/>
  <c r="AL10" i="2" s="1"/>
  <c r="AH11" i="1"/>
  <c r="AH10" i="2" s="1"/>
  <c r="AH6" i="1"/>
  <c r="AH3" i="2" s="1"/>
  <c r="AH17" s="1"/>
  <c r="AC6" i="1"/>
  <c r="AD6"/>
  <c r="AE6"/>
  <c r="AF6"/>
  <c r="AC11"/>
  <c r="AD11"/>
  <c r="AE11"/>
  <c r="AF11"/>
  <c r="AB11"/>
  <c r="AB10" i="2" s="1"/>
  <c r="AB6" i="1"/>
  <c r="AB3" i="2" s="1"/>
  <c r="AB17" s="1"/>
  <c r="AB18" l="1"/>
  <c r="AB19" s="1"/>
  <c r="AB20" s="1"/>
  <c r="AB21" s="1"/>
  <c r="AH18"/>
  <c r="AK18"/>
  <c r="AJ17"/>
  <c r="AL18"/>
  <c r="AL19" s="1"/>
  <c r="AL20" s="1"/>
  <c r="AL21" s="1"/>
  <c r="AI18"/>
  <c r="G16"/>
  <c r="V16"/>
  <c r="AE18"/>
  <c r="AE19" s="1"/>
  <c r="AE20" s="1"/>
  <c r="AE21" s="1"/>
  <c r="AE16"/>
  <c r="Q16"/>
  <c r="Z16"/>
  <c r="AH19"/>
  <c r="AH20" s="1"/>
  <c r="AH21" s="1"/>
  <c r="AI19"/>
  <c r="AI20" s="1"/>
  <c r="AI21" s="1"/>
  <c r="AK19"/>
  <c r="AK20" s="1"/>
  <c r="AK21" s="1"/>
  <c r="AJ19"/>
  <c r="AJ20" s="1"/>
  <c r="AJ21" s="1"/>
  <c r="W11" i="1"/>
  <c r="W10" i="2" s="1"/>
  <c r="X11" i="1"/>
  <c r="X10" i="2" s="1"/>
  <c r="Y11" i="1"/>
  <c r="Y10" i="2" s="1"/>
  <c r="Z11" i="1"/>
  <c r="Z10" i="2" s="1"/>
  <c r="V6" i="1"/>
  <c r="V3" i="2" s="1"/>
  <c r="W6" i="1"/>
  <c r="W3" i="2" s="1"/>
  <c r="X6" i="1"/>
  <c r="X3" i="2" s="1"/>
  <c r="Y6" i="1"/>
  <c r="Y3" i="2" s="1"/>
  <c r="Z6" i="1"/>
  <c r="Z3" i="2" s="1"/>
  <c r="Z17" s="1"/>
  <c r="V10" i="1"/>
  <c r="V11" s="1"/>
  <c r="V10" i="2" s="1"/>
  <c r="Y17" l="1"/>
  <c r="Y18"/>
  <c r="Y19" s="1"/>
  <c r="Y20" s="1"/>
  <c r="Y21" s="1"/>
  <c r="W18"/>
  <c r="W19" s="1"/>
  <c r="W20" s="1"/>
  <c r="W21" s="1"/>
  <c r="W17"/>
  <c r="Z18"/>
  <c r="Z19" s="1"/>
  <c r="Z20" s="1"/>
  <c r="Z21" s="1"/>
  <c r="X18"/>
  <c r="X19" s="1"/>
  <c r="X20" s="1"/>
  <c r="X21" s="1"/>
  <c r="X17"/>
  <c r="V17"/>
  <c r="V18"/>
  <c r="V19" s="1"/>
  <c r="V20" s="1"/>
  <c r="V21" s="1"/>
  <c r="Q11" i="1"/>
  <c r="Q10" i="2" s="1"/>
  <c r="R11" i="1"/>
  <c r="R10" i="2" s="1"/>
  <c r="S11" i="1"/>
  <c r="S10" i="2" s="1"/>
  <c r="T11" i="1"/>
  <c r="T10" i="2" s="1"/>
  <c r="Q6" i="1"/>
  <c r="Q3" i="2" s="1"/>
  <c r="R6" i="1"/>
  <c r="R3" i="2" s="1"/>
  <c r="S6" i="1"/>
  <c r="S3" i="2" s="1"/>
  <c r="T6" i="1"/>
  <c r="T3" i="2" s="1"/>
  <c r="P11" i="1"/>
  <c r="P10" i="2" s="1"/>
  <c r="P6" i="1"/>
  <c r="P3" i="2" s="1"/>
  <c r="S17" l="1"/>
  <c r="S18"/>
  <c r="S19" s="1"/>
  <c r="S20" s="1"/>
  <c r="S21" s="1"/>
  <c r="Q17"/>
  <c r="Q18"/>
  <c r="Q19" s="1"/>
  <c r="Q20" s="1"/>
  <c r="Q21" s="1"/>
  <c r="P18"/>
  <c r="P19" s="1"/>
  <c r="P20" s="1"/>
  <c r="P21" s="1"/>
  <c r="P17"/>
  <c r="T17"/>
  <c r="T18"/>
  <c r="T19" s="1"/>
  <c r="T20" s="1"/>
  <c r="T21" s="1"/>
  <c r="R17"/>
  <c r="R18"/>
  <c r="R19" s="1"/>
  <c r="R20" s="1"/>
  <c r="R21" s="1"/>
  <c r="N11" i="1"/>
  <c r="N10" i="2" s="1"/>
  <c r="M11" i="1"/>
  <c r="M10" i="2" s="1"/>
  <c r="L11" i="1"/>
  <c r="L10" i="2" s="1"/>
  <c r="K11" i="1"/>
  <c r="K10" i="2" s="1"/>
  <c r="J11" i="1"/>
  <c r="J10" i="2" s="1"/>
  <c r="N6" i="1"/>
  <c r="N3" i="2" s="1"/>
  <c r="M6" i="1"/>
  <c r="M3" i="2" s="1"/>
  <c r="L6" i="1"/>
  <c r="L3" i="2" s="1"/>
  <c r="K6" i="1"/>
  <c r="K3" i="2" s="1"/>
  <c r="J6" i="1"/>
  <c r="J3" i="2" s="1"/>
  <c r="E11" i="1"/>
  <c r="E10" i="2" s="1"/>
  <c r="F11" i="1"/>
  <c r="F10" i="2" s="1"/>
  <c r="G11" i="1"/>
  <c r="G10" i="2" s="1"/>
  <c r="H11" i="1"/>
  <c r="H10" i="2" s="1"/>
  <c r="E6" i="1"/>
  <c r="E3" i="2" s="1"/>
  <c r="F6" i="1"/>
  <c r="F3" i="2" s="1"/>
  <c r="G6" i="1"/>
  <c r="G3" i="2" s="1"/>
  <c r="H6" i="1"/>
  <c r="H3" i="2" s="1"/>
  <c r="D11" i="1"/>
  <c r="D10" i="2" s="1"/>
  <c r="D6" i="1"/>
  <c r="D3" i="2" s="1"/>
  <c r="K18" l="1"/>
  <c r="K19" s="1"/>
  <c r="K20" s="1"/>
  <c r="K21" s="1"/>
  <c r="K17"/>
  <c r="M17"/>
  <c r="M18"/>
  <c r="M19" s="1"/>
  <c r="M20" s="1"/>
  <c r="M21" s="1"/>
  <c r="J17"/>
  <c r="J18"/>
  <c r="J19" s="1"/>
  <c r="J20" s="1"/>
  <c r="J21" s="1"/>
  <c r="L18"/>
  <c r="L19" s="1"/>
  <c r="L20" s="1"/>
  <c r="L21" s="1"/>
  <c r="L17"/>
  <c r="N17"/>
  <c r="N18"/>
  <c r="N19" s="1"/>
  <c r="N20" s="1"/>
  <c r="N21" s="1"/>
  <c r="G17"/>
  <c r="G18"/>
  <c r="G19" s="1"/>
  <c r="G20" s="1"/>
  <c r="G21" s="1"/>
  <c r="E18"/>
  <c r="E19" s="1"/>
  <c r="E20" s="1"/>
  <c r="E21" s="1"/>
  <c r="E17"/>
  <c r="D17"/>
  <c r="D18"/>
  <c r="D19" s="1"/>
  <c r="D20" s="1"/>
  <c r="D21" s="1"/>
  <c r="H17"/>
  <c r="H18"/>
  <c r="H19" s="1"/>
  <c r="H20" s="1"/>
  <c r="H21" s="1"/>
  <c r="F18"/>
  <c r="F19" s="1"/>
  <c r="F20" s="1"/>
  <c r="F21" s="1"/>
  <c r="F17"/>
</calcChain>
</file>

<file path=xl/sharedStrings.xml><?xml version="1.0" encoding="utf-8"?>
<sst xmlns="http://schemas.openxmlformats.org/spreadsheetml/2006/main" count="114" uniqueCount="92">
  <si>
    <t>Média</t>
  </si>
  <si>
    <t>CP_XY1_01</t>
  </si>
  <si>
    <t>CP_XY1_02</t>
  </si>
  <si>
    <t>CP_XY1_03</t>
  </si>
  <si>
    <t>CP_XY1_04</t>
  </si>
  <si>
    <t>CP_XY1_05</t>
  </si>
  <si>
    <t>CP_XZ3_01</t>
  </si>
  <si>
    <t>CP_XZ3_02</t>
  </si>
  <si>
    <t>CP_XZ3_03</t>
  </si>
  <si>
    <t>CP_XZ3_04</t>
  </si>
  <si>
    <t>CP_XZ3_05</t>
  </si>
  <si>
    <t>CP_YX2_01</t>
  </si>
  <si>
    <t>CP_YX2_02</t>
  </si>
  <si>
    <t>CP_YX2_03</t>
  </si>
  <si>
    <t>CP_YX2_04</t>
  </si>
  <si>
    <t>CP_YX2_05</t>
  </si>
  <si>
    <t>CP_YZ5_01</t>
  </si>
  <si>
    <t>CP_YZ5_02</t>
  </si>
  <si>
    <t>CP_YZ5_03</t>
  </si>
  <si>
    <t>CP_YZ5_04</t>
  </si>
  <si>
    <t>CP_YZ5_05</t>
  </si>
  <si>
    <t>CP_ZX6_01</t>
  </si>
  <si>
    <t>CP_ZX6_02</t>
  </si>
  <si>
    <t>CP_ZX6_03</t>
  </si>
  <si>
    <t>CP_ZX6_04</t>
  </si>
  <si>
    <t>CP_ZX6_05</t>
  </si>
  <si>
    <t>CP_ZY4_01</t>
  </si>
  <si>
    <t>CP_ZY4_02</t>
  </si>
  <si>
    <t>CP_ZY4_03</t>
  </si>
  <si>
    <t>CP_ZY4_04</t>
  </si>
  <si>
    <t>CP_ZY4_05</t>
  </si>
  <si>
    <t>Largura (mm)</t>
  </si>
  <si>
    <t>Espessura (mm)</t>
  </si>
  <si>
    <t>Medida 1</t>
  </si>
  <si>
    <t>Medida 2</t>
  </si>
  <si>
    <t>Medida 3</t>
  </si>
  <si>
    <t>Desvpad</t>
  </si>
  <si>
    <t>XY</t>
  </si>
  <si>
    <t>XZ</t>
  </si>
  <si>
    <t>YX</t>
  </si>
  <si>
    <t>YZ</t>
  </si>
  <si>
    <t>ZX</t>
  </si>
  <si>
    <t>ZY</t>
  </si>
  <si>
    <t>Incerteza A</t>
  </si>
  <si>
    <t>Incerteza B</t>
  </si>
  <si>
    <t>Incerteza Combinada</t>
  </si>
  <si>
    <t>Incerteza</t>
  </si>
  <si>
    <t>Área transversal (mm^2)</t>
  </si>
  <si>
    <t>FDM_XY1_01</t>
  </si>
  <si>
    <t>FDM_XY1_02</t>
  </si>
  <si>
    <t>FDM_XY1_03</t>
  </si>
  <si>
    <t>FDM_XY1_04</t>
  </si>
  <si>
    <t>FDM_XY1_05</t>
  </si>
  <si>
    <t>FDM_XZ3_01</t>
  </si>
  <si>
    <t>FDM_XZ3_02</t>
  </si>
  <si>
    <t>FDM_XZ3_03</t>
  </si>
  <si>
    <t>FDM_XZ3_04</t>
  </si>
  <si>
    <t>FDM_XZ3_05</t>
  </si>
  <si>
    <t>FDM_YX2_01</t>
  </si>
  <si>
    <t>FDM_YX2_02</t>
  </si>
  <si>
    <t>FDM_YX2_03</t>
  </si>
  <si>
    <t>FDM_YX2_04</t>
  </si>
  <si>
    <t>FDM_YX2_05</t>
  </si>
  <si>
    <t>FDM_YZ5_01</t>
  </si>
  <si>
    <t>FDM_YZ5_02</t>
  </si>
  <si>
    <t>FDM_YZ5_03</t>
  </si>
  <si>
    <t>FDM_YZ5_04</t>
  </si>
  <si>
    <t>FDM_YZ5_05</t>
  </si>
  <si>
    <t>FDM_ZX6_01</t>
  </si>
  <si>
    <t>FDM_ZX6_02</t>
  </si>
  <si>
    <t>FDM_ZX6_03</t>
  </si>
  <si>
    <t>FDM_ZX6_04</t>
  </si>
  <si>
    <t>FDM_ZX6_05</t>
  </si>
  <si>
    <t>FDM_ZY4_01</t>
  </si>
  <si>
    <t>FDM_ZY4_02</t>
  </si>
  <si>
    <t>FDM_ZY4_03</t>
  </si>
  <si>
    <t>FDM_ZY4_04</t>
  </si>
  <si>
    <t>FDM_ZY4_05</t>
  </si>
  <si>
    <t>veff</t>
  </si>
  <si>
    <t>k</t>
  </si>
  <si>
    <t>Incerteza expandida</t>
  </si>
  <si>
    <t>Incerteza Expandida</t>
  </si>
  <si>
    <t>45 graus</t>
  </si>
  <si>
    <t>CP_45_01</t>
  </si>
  <si>
    <t>FDM_45_01</t>
  </si>
  <si>
    <t>FDM_45_02</t>
  </si>
  <si>
    <t>FDM_45_03</t>
  </si>
  <si>
    <t>FDM_45_04</t>
  </si>
  <si>
    <t>FDM_45_05</t>
  </si>
  <si>
    <t>FDM_45_06</t>
  </si>
  <si>
    <t>CP_ZY4_06</t>
  </si>
  <si>
    <t>*Medições com paquímetro analógico!*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</si>
</sst>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2" xfId="0" applyNumberFormat="1" applyBorder="1"/>
    <xf numFmtId="0" fontId="0" fillId="0" borderId="2" xfId="0" applyBorder="1"/>
    <xf numFmtId="2" fontId="0" fillId="2" borderId="2" xfId="0" applyNumberFormat="1" applyFill="1" applyBorder="1"/>
    <xf numFmtId="2" fontId="0" fillId="2" borderId="4" xfId="0" applyNumberForma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3" xfId="0" applyBorder="1"/>
    <xf numFmtId="0" fontId="0" fillId="0" borderId="12" xfId="0" applyBorder="1"/>
    <xf numFmtId="2" fontId="0" fillId="0" borderId="13" xfId="0" applyNumberFormat="1" applyBorder="1"/>
    <xf numFmtId="0" fontId="0" fillId="0" borderId="9" xfId="0" applyFill="1" applyBorder="1"/>
    <xf numFmtId="2" fontId="0" fillId="2" borderId="14" xfId="0" applyNumberFormat="1" applyFill="1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2" xfId="0" applyFill="1" applyBorder="1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S13"/>
  <sheetViews>
    <sheetView zoomScale="85" zoomScaleNormal="85" workbookViewId="0">
      <pane xSplit="3" ySplit="2" topLeftCell="AA3" activePane="bottomRight" state="frozen"/>
      <selection pane="topRight" activeCell="D1" sqref="D1"/>
      <selection pane="bottomLeft" activeCell="A3" sqref="A3"/>
      <selection pane="bottomRight" activeCell="AN2" sqref="AN2:AS12"/>
    </sheetView>
  </sheetViews>
  <sheetFormatPr defaultRowHeight="15"/>
  <cols>
    <col min="2" max="2" width="16" bestFit="1" customWidth="1"/>
    <col min="3" max="3" width="9.7109375" bestFit="1" customWidth="1"/>
    <col min="4" max="8" width="12.28515625" bestFit="1" customWidth="1"/>
    <col min="10" max="14" width="12.28515625" bestFit="1" customWidth="1"/>
    <col min="16" max="20" width="12.28515625" bestFit="1" customWidth="1"/>
    <col min="22" max="26" width="12.28515625" bestFit="1" customWidth="1"/>
    <col min="28" max="32" width="12.28515625" bestFit="1" customWidth="1"/>
    <col min="34" max="38" width="12.28515625" bestFit="1" customWidth="1"/>
    <col min="40" max="44" width="12.28515625" bestFit="1" customWidth="1"/>
    <col min="45" max="45" width="11.28515625" bestFit="1" customWidth="1"/>
  </cols>
  <sheetData>
    <row r="2" spans="2:45" ht="15.75" thickBot="1">
      <c r="D2" s="10" t="s">
        <v>48</v>
      </c>
      <c r="E2" s="10" t="s">
        <v>49</v>
      </c>
      <c r="F2" s="10" t="s">
        <v>50</v>
      </c>
      <c r="G2" s="10" t="s">
        <v>51</v>
      </c>
      <c r="H2" s="10" t="s">
        <v>52</v>
      </c>
      <c r="J2" s="10" t="s">
        <v>53</v>
      </c>
      <c r="K2" s="10" t="s">
        <v>54</v>
      </c>
      <c r="L2" s="10" t="s">
        <v>55</v>
      </c>
      <c r="M2" s="10" t="s">
        <v>56</v>
      </c>
      <c r="N2" s="10" t="s">
        <v>57</v>
      </c>
      <c r="P2" s="10" t="s">
        <v>58</v>
      </c>
      <c r="Q2" s="10" t="s">
        <v>59</v>
      </c>
      <c r="R2" s="10" t="s">
        <v>60</v>
      </c>
      <c r="S2" s="10" t="s">
        <v>61</v>
      </c>
      <c r="T2" s="10" t="s">
        <v>62</v>
      </c>
      <c r="V2" s="10" t="s">
        <v>63</v>
      </c>
      <c r="W2" s="10" t="s">
        <v>64</v>
      </c>
      <c r="X2" s="10" t="s">
        <v>65</v>
      </c>
      <c r="Y2" s="10" t="s">
        <v>66</v>
      </c>
      <c r="Z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N2" s="2" t="s">
        <v>84</v>
      </c>
      <c r="AO2" s="10" t="s">
        <v>85</v>
      </c>
      <c r="AP2" s="10" t="s">
        <v>86</v>
      </c>
      <c r="AQ2" s="10" t="s">
        <v>87</v>
      </c>
      <c r="AR2" s="10" t="s">
        <v>88</v>
      </c>
      <c r="AS2" s="10" t="s">
        <v>89</v>
      </c>
    </row>
    <row r="3" spans="2:45" ht="15" customHeight="1" thickBot="1">
      <c r="B3" s="18" t="s">
        <v>31</v>
      </c>
      <c r="C3" s="5" t="s">
        <v>33</v>
      </c>
      <c r="D3" s="1">
        <v>5.97</v>
      </c>
      <c r="E3" s="12">
        <v>5.97</v>
      </c>
      <c r="F3" s="12">
        <v>5.96</v>
      </c>
      <c r="G3" s="12">
        <v>5.96</v>
      </c>
      <c r="H3" s="12">
        <v>5.95</v>
      </c>
      <c r="J3" s="1">
        <v>6.18</v>
      </c>
      <c r="K3" s="12">
        <v>6.17</v>
      </c>
      <c r="L3" s="12">
        <v>6.16</v>
      </c>
      <c r="M3" s="12">
        <v>6.16</v>
      </c>
      <c r="N3" s="12">
        <v>6.17</v>
      </c>
      <c r="P3" s="12">
        <v>5.93</v>
      </c>
      <c r="Q3" s="12">
        <v>5.89</v>
      </c>
      <c r="R3" s="12">
        <v>5.93</v>
      </c>
      <c r="S3" s="12">
        <v>5.93</v>
      </c>
      <c r="T3" s="12">
        <v>5.93</v>
      </c>
      <c r="V3" s="1">
        <v>6.17</v>
      </c>
      <c r="W3" s="12">
        <v>6.12</v>
      </c>
      <c r="X3" s="12">
        <v>6.1</v>
      </c>
      <c r="Y3" s="12">
        <v>6.12</v>
      </c>
      <c r="Z3" s="12">
        <v>6.1</v>
      </c>
      <c r="AB3" s="1">
        <v>6.1</v>
      </c>
      <c r="AC3" s="12">
        <v>6.17</v>
      </c>
      <c r="AD3" s="12">
        <v>6.12</v>
      </c>
      <c r="AE3" s="12">
        <v>6.14</v>
      </c>
      <c r="AF3" s="12">
        <v>6.22</v>
      </c>
      <c r="AH3" s="1">
        <v>6.17</v>
      </c>
      <c r="AI3" s="12">
        <v>6.14</v>
      </c>
      <c r="AJ3" s="12">
        <v>6.13</v>
      </c>
      <c r="AK3" s="12">
        <v>6.16</v>
      </c>
      <c r="AL3" s="12">
        <v>6.24</v>
      </c>
      <c r="AN3" s="1">
        <v>6</v>
      </c>
      <c r="AO3" s="12">
        <v>6.05</v>
      </c>
      <c r="AP3" s="12">
        <v>6</v>
      </c>
      <c r="AQ3" s="12">
        <v>6</v>
      </c>
      <c r="AR3" s="12">
        <v>6.05</v>
      </c>
      <c r="AS3" s="12">
        <v>6.05</v>
      </c>
    </row>
    <row r="4" spans="2:45" ht="15.75" thickBot="1">
      <c r="B4" s="19"/>
      <c r="C4" s="5" t="s">
        <v>34</v>
      </c>
      <c r="D4" s="1">
        <v>5.97</v>
      </c>
      <c r="E4" s="1">
        <v>5.99</v>
      </c>
      <c r="F4" s="1">
        <v>6</v>
      </c>
      <c r="G4" s="1">
        <v>6</v>
      </c>
      <c r="H4" s="1">
        <v>5.98</v>
      </c>
      <c r="J4" s="1">
        <v>6.19</v>
      </c>
      <c r="K4" s="1">
        <v>6.19</v>
      </c>
      <c r="L4" s="1">
        <v>6.21</v>
      </c>
      <c r="M4" s="1">
        <v>6.16</v>
      </c>
      <c r="N4" s="1">
        <v>6.21</v>
      </c>
      <c r="P4" s="1">
        <v>5.95</v>
      </c>
      <c r="Q4" s="1">
        <v>5.93</v>
      </c>
      <c r="R4" s="1">
        <v>5.98</v>
      </c>
      <c r="S4" s="1">
        <v>5.95</v>
      </c>
      <c r="T4" s="1">
        <v>5.93</v>
      </c>
      <c r="V4" s="1">
        <v>6.18</v>
      </c>
      <c r="W4" s="1">
        <v>6.15</v>
      </c>
      <c r="X4" s="1">
        <v>6.07</v>
      </c>
      <c r="Y4" s="1">
        <v>6.11</v>
      </c>
      <c r="Z4" s="1">
        <v>6.13</v>
      </c>
      <c r="AB4" s="1">
        <v>6.17</v>
      </c>
      <c r="AC4" s="1">
        <v>6.16</v>
      </c>
      <c r="AD4" s="1">
        <v>6.15</v>
      </c>
      <c r="AE4" s="1">
        <v>6.13</v>
      </c>
      <c r="AF4" s="1">
        <v>6.14</v>
      </c>
      <c r="AH4" s="1">
        <v>6.24</v>
      </c>
      <c r="AI4" s="1">
        <v>6.19</v>
      </c>
      <c r="AJ4" s="1">
        <v>6.19</v>
      </c>
      <c r="AK4" s="1">
        <v>6.06</v>
      </c>
      <c r="AL4" s="1">
        <v>6.22</v>
      </c>
      <c r="AN4" s="1">
        <v>6</v>
      </c>
      <c r="AO4" s="1">
        <v>6.05</v>
      </c>
      <c r="AP4" s="1">
        <v>6.05</v>
      </c>
      <c r="AQ4" s="1">
        <v>6.15</v>
      </c>
      <c r="AR4" s="1">
        <v>6.05</v>
      </c>
      <c r="AS4" s="1">
        <v>6.05</v>
      </c>
    </row>
    <row r="5" spans="2:45">
      <c r="B5" s="19"/>
      <c r="C5" s="5" t="s">
        <v>35</v>
      </c>
      <c r="D5" s="1">
        <v>5.98</v>
      </c>
      <c r="E5" s="1">
        <v>5.94</v>
      </c>
      <c r="F5" s="1">
        <v>5.96</v>
      </c>
      <c r="G5" s="1">
        <v>5.97</v>
      </c>
      <c r="H5" s="1">
        <v>5.94</v>
      </c>
      <c r="J5" s="1">
        <v>6.19</v>
      </c>
      <c r="K5" s="1">
        <v>6.18</v>
      </c>
      <c r="L5" s="1">
        <v>6.2</v>
      </c>
      <c r="M5" s="1">
        <v>6.18</v>
      </c>
      <c r="N5" s="1">
        <v>6.26</v>
      </c>
      <c r="P5" s="1">
        <v>5.94</v>
      </c>
      <c r="Q5" s="1">
        <v>5.95</v>
      </c>
      <c r="R5" s="1">
        <v>5.93</v>
      </c>
      <c r="S5" s="1">
        <v>5.9</v>
      </c>
      <c r="T5" s="1">
        <v>5.91</v>
      </c>
      <c r="V5" s="1">
        <v>6.13</v>
      </c>
      <c r="W5" s="1">
        <v>6.13</v>
      </c>
      <c r="X5" s="1">
        <v>6.15</v>
      </c>
      <c r="Y5" s="1">
        <v>6.11</v>
      </c>
      <c r="Z5" s="1">
        <v>6.1</v>
      </c>
      <c r="AB5" s="1">
        <v>6.17</v>
      </c>
      <c r="AC5" s="1">
        <v>6.18</v>
      </c>
      <c r="AD5" s="1">
        <v>6.19</v>
      </c>
      <c r="AE5" s="1">
        <v>6.08</v>
      </c>
      <c r="AF5" s="1">
        <v>6.21</v>
      </c>
      <c r="AH5" s="1">
        <v>6.14</v>
      </c>
      <c r="AI5" s="1">
        <v>6.05</v>
      </c>
      <c r="AJ5" s="1">
        <v>6.07</v>
      </c>
      <c r="AK5" s="1">
        <v>6.11</v>
      </c>
      <c r="AL5" s="1">
        <v>6.1</v>
      </c>
      <c r="AN5" s="1">
        <v>6.05</v>
      </c>
      <c r="AO5" s="1">
        <v>6</v>
      </c>
      <c r="AP5" s="1">
        <v>6</v>
      </c>
      <c r="AQ5" s="1">
        <v>6.05</v>
      </c>
      <c r="AR5" s="1">
        <v>6</v>
      </c>
      <c r="AS5" s="1">
        <v>6</v>
      </c>
    </row>
    <row r="6" spans="2:45" ht="15.75" thickBot="1">
      <c r="B6" s="19"/>
      <c r="C6" s="6" t="s">
        <v>0</v>
      </c>
      <c r="D6" s="3">
        <f>AVERAGE(D3:D5)</f>
        <v>5.9733333333333336</v>
      </c>
      <c r="E6" s="3">
        <f>AVERAGE(E3:E5)</f>
        <v>5.9666666666666677</v>
      </c>
      <c r="F6" s="3">
        <f>AVERAGE(F3:F5)</f>
        <v>5.9733333333333336</v>
      </c>
      <c r="G6" s="3">
        <f>AVERAGE(G3:G5)</f>
        <v>5.9766666666666666</v>
      </c>
      <c r="H6" s="3">
        <f>AVERAGE(H3:H5)</f>
        <v>5.956666666666667</v>
      </c>
      <c r="J6" s="3">
        <f>AVERAGE(J3:J5)</f>
        <v>6.1866666666666674</v>
      </c>
      <c r="K6" s="3">
        <f>AVERAGE(K3:K5)</f>
        <v>6.18</v>
      </c>
      <c r="L6" s="3">
        <f>AVERAGE(L3:L5)</f>
        <v>6.19</v>
      </c>
      <c r="M6" s="3">
        <f>AVERAGE(M3:M5)</f>
        <v>6.166666666666667</v>
      </c>
      <c r="N6" s="3">
        <f>AVERAGE(N3:N5)</f>
        <v>6.2133333333333338</v>
      </c>
      <c r="P6" s="3">
        <f>AVERAGE(P3:P5)</f>
        <v>5.94</v>
      </c>
      <c r="Q6" s="3">
        <f>AVERAGE(Q3:Q5)</f>
        <v>5.9233333333333329</v>
      </c>
      <c r="R6" s="3">
        <f>AVERAGE(R3:R5)</f>
        <v>5.9466666666666663</v>
      </c>
      <c r="S6" s="3">
        <f>AVERAGE(S3:S5)</f>
        <v>5.9266666666666667</v>
      </c>
      <c r="T6" s="3">
        <f>AVERAGE(T3:T5)</f>
        <v>5.9233333333333329</v>
      </c>
      <c r="V6" s="3">
        <f>AVERAGE(V3:V5)</f>
        <v>6.16</v>
      </c>
      <c r="W6" s="3">
        <f>AVERAGE(W3:W5)</f>
        <v>6.1333333333333329</v>
      </c>
      <c r="X6" s="3">
        <f>AVERAGE(X3:X5)</f>
        <v>6.1066666666666665</v>
      </c>
      <c r="Y6" s="3">
        <f>AVERAGE(Y3:Y5)</f>
        <v>6.1133333333333333</v>
      </c>
      <c r="Z6" s="3">
        <f>AVERAGE(Z3:Z5)</f>
        <v>6.1099999999999994</v>
      </c>
      <c r="AB6" s="3">
        <f>AVERAGE(AB3:AB5)</f>
        <v>6.1466666666666656</v>
      </c>
      <c r="AC6" s="3">
        <f>AVERAGE(AC3:AC5)</f>
        <v>6.169999999999999</v>
      </c>
      <c r="AD6" s="3">
        <f>AVERAGE(AD3:AD5)</f>
        <v>6.1533333333333333</v>
      </c>
      <c r="AE6" s="3">
        <f>AVERAGE(AE3:AE5)</f>
        <v>6.1166666666666671</v>
      </c>
      <c r="AF6" s="3">
        <f>AVERAGE(AF3:AF5)</f>
        <v>6.19</v>
      </c>
      <c r="AH6" s="3">
        <f>AVERAGE(AH3:AH5)</f>
        <v>6.1833333333333336</v>
      </c>
      <c r="AI6" s="3">
        <f>AVERAGE(AI3:AI5)</f>
        <v>6.126666666666666</v>
      </c>
      <c r="AJ6" s="3">
        <f>AVERAGE(AJ3:AJ5)</f>
        <v>6.13</v>
      </c>
      <c r="AK6" s="3">
        <f>AVERAGE(AK3:AK5)</f>
        <v>6.1099999999999994</v>
      </c>
      <c r="AL6" s="3">
        <f>AVERAGE(AL3:AL5)</f>
        <v>6.1866666666666674</v>
      </c>
      <c r="AN6" s="3">
        <f>AVERAGE(AN3:AN5)</f>
        <v>6.0166666666666666</v>
      </c>
      <c r="AO6" s="3">
        <f>AVERAGE(AO3:AO5)</f>
        <v>6.0333333333333341</v>
      </c>
      <c r="AP6" s="3">
        <f>AVERAGE(AP3:AP5)</f>
        <v>6.0166666666666666</v>
      </c>
      <c r="AQ6" s="3">
        <f>AVERAGE(AQ3:AQ5)</f>
        <v>6.0666666666666664</v>
      </c>
      <c r="AR6" s="3">
        <f>AVERAGE(AR3:AR5)</f>
        <v>6.0333333333333341</v>
      </c>
      <c r="AS6" s="3">
        <f>AVERAGE(AS3:AS5)</f>
        <v>6.0333333333333341</v>
      </c>
    </row>
    <row r="7" spans="2:45" ht="15.75" thickBot="1">
      <c r="B7" s="20"/>
      <c r="C7" s="9" t="s">
        <v>36</v>
      </c>
      <c r="D7" s="3">
        <f>STDEV(D3:D5)</f>
        <v>5.7735026918966474E-3</v>
      </c>
      <c r="E7" s="4">
        <f t="shared" ref="E7:AL7" si="0">STDEV(E3:E5)</f>
        <v>2.5166114784235707E-2</v>
      </c>
      <c r="F7" s="4">
        <f t="shared" si="0"/>
        <v>2.3094010767585053E-2</v>
      </c>
      <c r="G7" s="4">
        <f t="shared" si="0"/>
        <v>2.0816659994661379E-2</v>
      </c>
      <c r="H7" s="4">
        <f t="shared" si="0"/>
        <v>2.0816659994661382E-2</v>
      </c>
      <c r="J7" s="3">
        <f t="shared" si="0"/>
        <v>5.7735026918966474E-3</v>
      </c>
      <c r="K7" s="4">
        <f t="shared" si="0"/>
        <v>1.0000000000000231E-2</v>
      </c>
      <c r="L7" s="4">
        <f t="shared" si="0"/>
        <v>2.6457513110645845E-2</v>
      </c>
      <c r="M7" s="4">
        <f t="shared" si="0"/>
        <v>1.154700538379227E-2</v>
      </c>
      <c r="N7" s="4">
        <f t="shared" si="0"/>
        <v>4.5092497528228866E-2</v>
      </c>
      <c r="P7" s="4">
        <f t="shared" si="0"/>
        <v>1.0000000000000231E-2</v>
      </c>
      <c r="Q7" s="4">
        <f t="shared" si="0"/>
        <v>3.0550504633039158E-2</v>
      </c>
      <c r="R7" s="4">
        <f t="shared" si="0"/>
        <v>2.88675134594817E-2</v>
      </c>
      <c r="S7" s="4">
        <f t="shared" si="0"/>
        <v>2.5166114784235707E-2</v>
      </c>
      <c r="T7" s="4">
        <f t="shared" si="0"/>
        <v>1.154700538379227E-2</v>
      </c>
      <c r="V7" s="3">
        <f t="shared" si="0"/>
        <v>2.6457513110645845E-2</v>
      </c>
      <c r="W7" s="4">
        <f t="shared" si="0"/>
        <v>1.5275252316519626E-2</v>
      </c>
      <c r="X7" s="4">
        <f t="shared" si="0"/>
        <v>4.0414518843273899E-2</v>
      </c>
      <c r="Y7" s="4">
        <f t="shared" si="0"/>
        <v>5.7735026918961348E-3</v>
      </c>
      <c r="Z7" s="4">
        <f t="shared" si="0"/>
        <v>1.7320508075688915E-2</v>
      </c>
      <c r="AB7" s="3">
        <f t="shared" si="0"/>
        <v>4.0414518843273968E-2</v>
      </c>
      <c r="AC7" s="4">
        <f t="shared" si="0"/>
        <v>9.9999999999997868E-3</v>
      </c>
      <c r="AD7" s="4">
        <f t="shared" si="0"/>
        <v>3.5118845842842597E-2</v>
      </c>
      <c r="AE7" s="4">
        <f t="shared" si="0"/>
        <v>3.2145502536643007E-2</v>
      </c>
      <c r="AF7" s="4">
        <f t="shared" si="0"/>
        <v>4.3588989435406823E-2</v>
      </c>
      <c r="AH7" s="3">
        <f t="shared" si="0"/>
        <v>5.1316014394469103E-2</v>
      </c>
      <c r="AI7" s="4">
        <f t="shared" si="0"/>
        <v>7.094598884597611E-2</v>
      </c>
      <c r="AJ7" s="4">
        <f t="shared" si="0"/>
        <v>6.0000000000000053E-2</v>
      </c>
      <c r="AK7" s="4">
        <f t="shared" si="0"/>
        <v>5.0000000000000266E-2</v>
      </c>
      <c r="AL7" s="4">
        <f t="shared" si="0"/>
        <v>7.5718777944003876E-2</v>
      </c>
      <c r="AN7" s="3">
        <f t="shared" ref="AN7:AR7" si="1">STDEV(AN3:AN5)</f>
        <v>2.8867513459481187E-2</v>
      </c>
      <c r="AO7" s="4">
        <f t="shared" si="1"/>
        <v>2.8867513459481187E-2</v>
      </c>
      <c r="AP7" s="4">
        <f t="shared" si="1"/>
        <v>2.8867513459481187E-2</v>
      </c>
      <c r="AQ7" s="4">
        <f t="shared" si="1"/>
        <v>7.6376261582597541E-2</v>
      </c>
      <c r="AR7" s="4">
        <f t="shared" si="1"/>
        <v>2.8867513459481187E-2</v>
      </c>
      <c r="AS7" s="4">
        <f t="shared" ref="AS7" si="2">STDEV(AS3:AS5)</f>
        <v>2.8867513459481187E-2</v>
      </c>
    </row>
    <row r="8" spans="2:45" ht="15" customHeight="1" thickBot="1">
      <c r="B8" s="18" t="s">
        <v>32</v>
      </c>
      <c r="C8" s="8" t="s">
        <v>33</v>
      </c>
      <c r="D8" s="1">
        <v>3.35</v>
      </c>
      <c r="E8" s="1">
        <v>3.36</v>
      </c>
      <c r="F8" s="1">
        <v>3.35</v>
      </c>
      <c r="G8" s="1">
        <v>3.37</v>
      </c>
      <c r="H8" s="1">
        <v>3.34</v>
      </c>
      <c r="J8" s="1">
        <v>3.34</v>
      </c>
      <c r="K8" s="1">
        <v>3.29</v>
      </c>
      <c r="L8" s="1">
        <v>3.3</v>
      </c>
      <c r="M8" s="1">
        <v>3.34</v>
      </c>
      <c r="N8" s="1">
        <v>3.32</v>
      </c>
      <c r="P8" s="1">
        <v>3.31</v>
      </c>
      <c r="Q8" s="1">
        <v>3.33</v>
      </c>
      <c r="R8" s="1">
        <v>3.32</v>
      </c>
      <c r="S8" s="1">
        <v>3.32</v>
      </c>
      <c r="T8" s="1">
        <v>3.35</v>
      </c>
      <c r="V8" s="1">
        <v>3.28</v>
      </c>
      <c r="W8" s="1">
        <v>3.28</v>
      </c>
      <c r="X8" s="1">
        <v>3.24</v>
      </c>
      <c r="Y8" s="1">
        <v>3.33</v>
      </c>
      <c r="Z8" s="1">
        <v>3.33</v>
      </c>
      <c r="AB8" s="1">
        <v>3.34</v>
      </c>
      <c r="AC8" s="1">
        <v>3.39</v>
      </c>
      <c r="AD8" s="1">
        <v>3.39</v>
      </c>
      <c r="AE8" s="1">
        <v>3.21</v>
      </c>
      <c r="AF8" s="1">
        <v>3.33</v>
      </c>
      <c r="AH8" s="1">
        <v>3.38</v>
      </c>
      <c r="AI8" s="1">
        <v>3.49</v>
      </c>
      <c r="AJ8" s="1">
        <v>3.26</v>
      </c>
      <c r="AK8" s="1">
        <v>3.41</v>
      </c>
      <c r="AL8" s="1">
        <v>3.42</v>
      </c>
      <c r="AN8" s="1">
        <v>3.45</v>
      </c>
      <c r="AO8" s="1">
        <v>3.45</v>
      </c>
      <c r="AP8" s="1">
        <v>3.45</v>
      </c>
      <c r="AQ8" s="1">
        <v>3.4</v>
      </c>
      <c r="AR8" s="1">
        <v>3.45</v>
      </c>
      <c r="AS8" s="1">
        <v>3.4</v>
      </c>
    </row>
    <row r="9" spans="2:45" ht="15.75" thickBot="1">
      <c r="B9" s="19"/>
      <c r="C9" s="8" t="s">
        <v>34</v>
      </c>
      <c r="D9" s="1">
        <v>3.39</v>
      </c>
      <c r="E9" s="1">
        <v>3.33</v>
      </c>
      <c r="F9" s="1">
        <v>3.36</v>
      </c>
      <c r="G9" s="1">
        <v>3.4</v>
      </c>
      <c r="H9" s="1">
        <v>3.35</v>
      </c>
      <c r="J9" s="1">
        <v>3.33</v>
      </c>
      <c r="K9" s="1">
        <v>3.38</v>
      </c>
      <c r="L9" s="1">
        <v>3.32</v>
      </c>
      <c r="M9" s="1">
        <v>3.35</v>
      </c>
      <c r="N9" s="1">
        <v>3.37</v>
      </c>
      <c r="P9" s="1">
        <v>3.33</v>
      </c>
      <c r="Q9" s="1">
        <v>3.37</v>
      </c>
      <c r="R9" s="1">
        <v>3.33</v>
      </c>
      <c r="S9" s="1">
        <v>3.33</v>
      </c>
      <c r="T9" s="1">
        <v>3.36</v>
      </c>
      <c r="V9" s="1">
        <v>3.32</v>
      </c>
      <c r="W9" s="1">
        <v>3.34</v>
      </c>
      <c r="X9" s="1">
        <v>3.28</v>
      </c>
      <c r="Y9" s="1">
        <v>3.38</v>
      </c>
      <c r="Z9" s="1">
        <v>3.32</v>
      </c>
      <c r="AB9" s="1">
        <v>3.27</v>
      </c>
      <c r="AC9" s="1">
        <v>3.4</v>
      </c>
      <c r="AD9" s="1">
        <v>3.34</v>
      </c>
      <c r="AE9" s="1">
        <v>3.16</v>
      </c>
      <c r="AF9" s="1">
        <v>3.41</v>
      </c>
      <c r="AH9" s="1">
        <v>3.35</v>
      </c>
      <c r="AI9" s="1">
        <v>3.41</v>
      </c>
      <c r="AJ9" s="1">
        <v>3.34</v>
      </c>
      <c r="AK9" s="1">
        <v>3.34</v>
      </c>
      <c r="AL9" s="1">
        <v>3.36</v>
      </c>
      <c r="AN9" s="1">
        <v>3.4</v>
      </c>
      <c r="AO9" s="1">
        <v>3.45</v>
      </c>
      <c r="AP9" s="1">
        <v>3.4</v>
      </c>
      <c r="AQ9" s="1">
        <v>3.4</v>
      </c>
      <c r="AR9" s="1">
        <v>3.4</v>
      </c>
      <c r="AS9" s="1">
        <v>3.4</v>
      </c>
    </row>
    <row r="10" spans="2:45">
      <c r="B10" s="19"/>
      <c r="C10" s="8" t="s">
        <v>35</v>
      </c>
      <c r="D10" s="1">
        <v>3.39</v>
      </c>
      <c r="E10" s="1">
        <v>3.33</v>
      </c>
      <c r="F10" s="1">
        <v>3.36</v>
      </c>
      <c r="G10" s="1">
        <v>3.37</v>
      </c>
      <c r="H10" s="1">
        <v>3.34</v>
      </c>
      <c r="J10" s="1">
        <v>3.36</v>
      </c>
      <c r="K10" s="1">
        <v>3.34</v>
      </c>
      <c r="L10" s="1">
        <v>3.33</v>
      </c>
      <c r="M10" s="1">
        <v>3.35</v>
      </c>
      <c r="N10" s="1">
        <v>3.29</v>
      </c>
      <c r="P10" s="1">
        <v>3.34</v>
      </c>
      <c r="Q10" s="1">
        <v>3.32</v>
      </c>
      <c r="R10" s="1">
        <v>3.33</v>
      </c>
      <c r="S10" s="1">
        <v>3.32</v>
      </c>
      <c r="T10" s="1">
        <v>3.33</v>
      </c>
      <c r="V10" s="1">
        <f>3.28</f>
        <v>3.28</v>
      </c>
      <c r="W10" s="1">
        <v>3.31</v>
      </c>
      <c r="X10" s="1">
        <v>3.28</v>
      </c>
      <c r="Y10" s="1">
        <v>3.34</v>
      </c>
      <c r="Z10" s="1">
        <v>3.3</v>
      </c>
      <c r="AB10" s="1">
        <v>3.34</v>
      </c>
      <c r="AC10" s="1">
        <v>3.31</v>
      </c>
      <c r="AD10" s="1">
        <v>3.45</v>
      </c>
      <c r="AE10" s="1">
        <v>3.18</v>
      </c>
      <c r="AF10" s="1">
        <v>3.49</v>
      </c>
      <c r="AH10" s="1">
        <v>3.32</v>
      </c>
      <c r="AI10" s="1">
        <v>3.53</v>
      </c>
      <c r="AJ10" s="1">
        <v>3.28</v>
      </c>
      <c r="AK10" s="1">
        <v>3.36</v>
      </c>
      <c r="AL10" s="1">
        <v>3.34</v>
      </c>
      <c r="AN10" s="1">
        <v>3.45</v>
      </c>
      <c r="AO10" s="1">
        <v>3.4</v>
      </c>
      <c r="AP10" s="1">
        <v>3.4</v>
      </c>
      <c r="AQ10" s="1">
        <v>3.45</v>
      </c>
      <c r="AR10" s="1">
        <v>3.4</v>
      </c>
      <c r="AS10" s="1">
        <v>3.45</v>
      </c>
    </row>
    <row r="11" spans="2:45" ht="15.75" thickBot="1">
      <c r="B11" s="19"/>
      <c r="C11" s="7" t="s">
        <v>0</v>
      </c>
      <c r="D11" s="3">
        <f>AVERAGE(D8:D10)</f>
        <v>3.3766666666666669</v>
      </c>
      <c r="E11" s="3">
        <f t="shared" ref="E11:H11" si="3">AVERAGE(E8:E10)</f>
        <v>3.34</v>
      </c>
      <c r="F11" s="3">
        <f t="shared" si="3"/>
        <v>3.3566666666666669</v>
      </c>
      <c r="G11" s="3">
        <f t="shared" si="3"/>
        <v>3.3800000000000003</v>
      </c>
      <c r="H11" s="3">
        <f t="shared" si="3"/>
        <v>3.3433333333333333</v>
      </c>
      <c r="J11" s="3">
        <f>AVERAGE(J8:J10)</f>
        <v>3.3433333333333333</v>
      </c>
      <c r="K11" s="3">
        <f t="shared" ref="K11" si="4">AVERAGE(K8:K10)</f>
        <v>3.3366666666666664</v>
      </c>
      <c r="L11" s="3">
        <f t="shared" ref="L11" si="5">AVERAGE(L8:L10)</f>
        <v>3.3166666666666664</v>
      </c>
      <c r="M11" s="3">
        <f t="shared" ref="M11" si="6">AVERAGE(M8:M10)</f>
        <v>3.3466666666666662</v>
      </c>
      <c r="N11" s="3">
        <f t="shared" ref="N11:AE11" si="7">AVERAGE(N8:N10)</f>
        <v>3.3266666666666667</v>
      </c>
      <c r="P11" s="3">
        <f t="shared" si="7"/>
        <v>3.3266666666666667</v>
      </c>
      <c r="Q11" s="3">
        <f t="shared" si="7"/>
        <v>3.34</v>
      </c>
      <c r="R11" s="3">
        <f t="shared" si="7"/>
        <v>3.3266666666666667</v>
      </c>
      <c r="S11" s="3">
        <f t="shared" si="7"/>
        <v>3.3233333333333337</v>
      </c>
      <c r="T11" s="3">
        <f t="shared" si="7"/>
        <v>3.3466666666666662</v>
      </c>
      <c r="V11" s="3">
        <f t="shared" si="7"/>
        <v>3.293333333333333</v>
      </c>
      <c r="W11" s="3">
        <f t="shared" si="7"/>
        <v>3.31</v>
      </c>
      <c r="X11" s="3">
        <f t="shared" si="7"/>
        <v>3.2666666666666662</v>
      </c>
      <c r="Y11" s="3">
        <f t="shared" si="7"/>
        <v>3.35</v>
      </c>
      <c r="Z11" s="3">
        <f t="shared" si="7"/>
        <v>3.3166666666666664</v>
      </c>
      <c r="AB11" s="3">
        <f t="shared" si="7"/>
        <v>3.3166666666666664</v>
      </c>
      <c r="AC11" s="3">
        <f t="shared" si="7"/>
        <v>3.3666666666666667</v>
      </c>
      <c r="AD11" s="3">
        <f t="shared" si="7"/>
        <v>3.3933333333333331</v>
      </c>
      <c r="AE11" s="3">
        <f t="shared" si="7"/>
        <v>3.1833333333333336</v>
      </c>
      <c r="AF11" s="3">
        <f>AVERAGE(AF8:AF10)</f>
        <v>3.41</v>
      </c>
      <c r="AH11" s="3">
        <f>AVERAGE(AH8:AH10)</f>
        <v>3.35</v>
      </c>
      <c r="AI11" s="3">
        <f t="shared" ref="AI11:AL11" si="8">AVERAGE(AI8:AI10)</f>
        <v>3.4766666666666666</v>
      </c>
      <c r="AJ11" s="3">
        <f t="shared" si="8"/>
        <v>3.293333333333333</v>
      </c>
      <c r="AK11" s="3">
        <f t="shared" si="8"/>
        <v>3.3699999999999997</v>
      </c>
      <c r="AL11" s="3">
        <f t="shared" si="8"/>
        <v>3.3733333333333331</v>
      </c>
      <c r="AN11" s="3">
        <f>AVERAGE(AN8:AN10)</f>
        <v>3.4333333333333336</v>
      </c>
      <c r="AO11" s="3">
        <f t="shared" ref="AO11:AR11" si="9">AVERAGE(AO8:AO10)</f>
        <v>3.4333333333333336</v>
      </c>
      <c r="AP11" s="3">
        <f t="shared" si="9"/>
        <v>3.4166666666666665</v>
      </c>
      <c r="AQ11" s="3">
        <f t="shared" si="9"/>
        <v>3.4166666666666665</v>
      </c>
      <c r="AR11" s="3">
        <f t="shared" si="9"/>
        <v>3.4166666666666665</v>
      </c>
      <c r="AS11" s="3">
        <f t="shared" ref="AS11" si="10">AVERAGE(AS8:AS10)</f>
        <v>3.4166666666666665</v>
      </c>
    </row>
    <row r="12" spans="2:45" ht="15.75" thickBot="1">
      <c r="B12" s="20"/>
      <c r="C12" s="13" t="s">
        <v>36</v>
      </c>
      <c r="D12" s="3">
        <f>STDEV(D8:D10)</f>
        <v>2.3094010767585049E-2</v>
      </c>
      <c r="E12" s="14">
        <f t="shared" ref="E12:AL12" si="11">STDEV(E8:E10)</f>
        <v>1.7320508075688659E-2</v>
      </c>
      <c r="F12" s="14">
        <f t="shared" si="11"/>
        <v>5.7735026918961348E-3</v>
      </c>
      <c r="G12" s="14">
        <f t="shared" si="11"/>
        <v>1.7320508075688659E-2</v>
      </c>
      <c r="H12" s="14">
        <f t="shared" si="11"/>
        <v>5.7735026918963907E-3</v>
      </c>
      <c r="J12" s="3">
        <f t="shared" si="11"/>
        <v>1.5275252316519383E-2</v>
      </c>
      <c r="K12" s="14">
        <f t="shared" si="11"/>
        <v>4.5092497528228866E-2</v>
      </c>
      <c r="L12" s="14">
        <f t="shared" si="11"/>
        <v>1.5275252316519579E-2</v>
      </c>
      <c r="M12" s="14">
        <f t="shared" si="11"/>
        <v>5.7735026918963907E-3</v>
      </c>
      <c r="N12" s="14">
        <f t="shared" si="11"/>
        <v>4.0414518843273857E-2</v>
      </c>
      <c r="P12" s="14">
        <f t="shared" si="11"/>
        <v>1.5275252316519385E-2</v>
      </c>
      <c r="Q12" s="14">
        <f t="shared" si="11"/>
        <v>2.6457513110646015E-2</v>
      </c>
      <c r="R12" s="14">
        <f t="shared" si="11"/>
        <v>5.7735026918963907E-3</v>
      </c>
      <c r="S12" s="14">
        <f t="shared" si="11"/>
        <v>5.7735026918963907E-3</v>
      </c>
      <c r="T12" s="14">
        <f t="shared" si="11"/>
        <v>1.5275252316519385E-2</v>
      </c>
      <c r="V12" s="3">
        <f t="shared" si="11"/>
        <v>2.3094010767585049E-2</v>
      </c>
      <c r="W12" s="14">
        <f t="shared" si="11"/>
        <v>3.0000000000000027E-2</v>
      </c>
      <c r="X12" s="14">
        <f t="shared" si="11"/>
        <v>2.3094010767584792E-2</v>
      </c>
      <c r="Y12" s="14">
        <f t="shared" si="11"/>
        <v>2.6457513110645845E-2</v>
      </c>
      <c r="Z12" s="14">
        <f t="shared" si="11"/>
        <v>1.5275252316519577E-2</v>
      </c>
      <c r="AB12" s="3">
        <f t="shared" si="11"/>
        <v>4.0414518843273711E-2</v>
      </c>
      <c r="AC12" s="14">
        <f t="shared" si="11"/>
        <v>4.9328828623162443E-2</v>
      </c>
      <c r="AD12" s="14">
        <f t="shared" si="11"/>
        <v>5.5075705472861176E-2</v>
      </c>
      <c r="AE12" s="14">
        <f t="shared" si="11"/>
        <v>2.5166114784235735E-2</v>
      </c>
      <c r="AF12" s="14">
        <f t="shared" si="11"/>
        <v>8.0000000000000071E-2</v>
      </c>
      <c r="AH12" s="3">
        <f t="shared" si="11"/>
        <v>3.0000000000000027E-2</v>
      </c>
      <c r="AI12" s="14">
        <f t="shared" si="11"/>
        <v>6.1101009266103574E-2</v>
      </c>
      <c r="AJ12" s="14">
        <f t="shared" si="11"/>
        <v>4.1633319989322688E-2</v>
      </c>
      <c r="AK12" s="14">
        <f t="shared" si="11"/>
        <v>3.605551275464005E-2</v>
      </c>
      <c r="AL12" s="14">
        <f t="shared" si="11"/>
        <v>4.1633319989322688E-2</v>
      </c>
      <c r="AN12" s="3">
        <f t="shared" ref="AN12:AR12" si="12">STDEV(AN8:AN10)</f>
        <v>2.8867513459481443E-2</v>
      </c>
      <c r="AO12" s="14">
        <f t="shared" si="12"/>
        <v>2.886751345948144E-2</v>
      </c>
      <c r="AP12" s="14">
        <f t="shared" si="12"/>
        <v>2.8867513459481443E-2</v>
      </c>
      <c r="AQ12" s="14">
        <f t="shared" si="12"/>
        <v>2.886751345948144E-2</v>
      </c>
      <c r="AR12" s="14">
        <f t="shared" si="12"/>
        <v>2.8867513459481443E-2</v>
      </c>
      <c r="AS12" s="14">
        <f t="shared" ref="AS12" si="13">STDEV(AS8:AS10)</f>
        <v>2.886751345948144E-2</v>
      </c>
    </row>
    <row r="13" spans="2:45" ht="18.75">
      <c r="AN13" s="28" t="s">
        <v>91</v>
      </c>
      <c r="AO13" s="28"/>
      <c r="AP13" s="28"/>
      <c r="AQ13" s="28"/>
      <c r="AR13" s="28"/>
      <c r="AS13" s="28"/>
    </row>
  </sheetData>
  <mergeCells count="3">
    <mergeCell ref="B8:B12"/>
    <mergeCell ref="B3:B7"/>
    <mergeCell ref="AN13:AS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1"/>
  <sheetViews>
    <sheetView tabSelected="1" workbookViewId="0">
      <pane xSplit="3" ySplit="2" topLeftCell="AF3" activePane="bottomRight" state="frozen"/>
      <selection activeCell="AK13" sqref="AK13"/>
      <selection pane="topRight" activeCell="AK13" sqref="AK13"/>
      <selection pane="bottomLeft" activeCell="AK13" sqref="AK13"/>
      <selection pane="bottomRight" activeCell="AK13" sqref="AK13"/>
    </sheetView>
  </sheetViews>
  <sheetFormatPr defaultRowHeight="15"/>
  <cols>
    <col min="2" max="2" width="23" bestFit="1" customWidth="1"/>
    <col min="3" max="3" width="19.85546875" bestFit="1" customWidth="1"/>
    <col min="4" max="8" width="10.42578125" bestFit="1" customWidth="1"/>
    <col min="9" max="9" width="10.140625" customWidth="1"/>
    <col min="10" max="14" width="10.42578125" bestFit="1" customWidth="1"/>
    <col min="15" max="15" width="10" customWidth="1"/>
    <col min="16" max="20" width="10.42578125" bestFit="1" customWidth="1"/>
    <col min="21" max="21" width="10.140625" customWidth="1"/>
    <col min="22" max="26" width="10.28515625" bestFit="1" customWidth="1"/>
    <col min="27" max="27" width="10" customWidth="1"/>
    <col min="28" max="32" width="10.42578125" bestFit="1" customWidth="1"/>
    <col min="33" max="33" width="10" customWidth="1"/>
    <col min="34" max="38" width="10.28515625" bestFit="1" customWidth="1"/>
    <col min="40" max="40" width="9.28515625" bestFit="1" customWidth="1"/>
    <col min="41" max="45" width="10.28515625" bestFit="1" customWidth="1"/>
  </cols>
  <sheetData>
    <row r="1" spans="2:45" ht="15.75" thickBot="1">
      <c r="D1" s="21" t="s">
        <v>37</v>
      </c>
      <c r="E1" s="21"/>
      <c r="F1" s="21"/>
      <c r="G1" s="21"/>
      <c r="H1" s="21"/>
      <c r="J1" s="27" t="s">
        <v>38</v>
      </c>
      <c r="K1" s="27"/>
      <c r="L1" s="27"/>
      <c r="M1" s="27"/>
      <c r="N1" s="27"/>
      <c r="P1" s="21" t="s">
        <v>39</v>
      </c>
      <c r="Q1" s="21"/>
      <c r="R1" s="21"/>
      <c r="S1" s="21"/>
      <c r="T1" s="21"/>
      <c r="V1" s="26" t="s">
        <v>40</v>
      </c>
      <c r="W1" s="26"/>
      <c r="X1" s="26"/>
      <c r="Y1" s="26"/>
      <c r="Z1" s="26"/>
      <c r="AB1" s="21" t="s">
        <v>41</v>
      </c>
      <c r="AC1" s="21"/>
      <c r="AD1" s="21"/>
      <c r="AE1" s="21"/>
      <c r="AF1" s="21"/>
      <c r="AH1" s="26" t="s">
        <v>42</v>
      </c>
      <c r="AI1" s="26"/>
      <c r="AJ1" s="26"/>
      <c r="AK1" s="26"/>
      <c r="AL1" s="26"/>
      <c r="AN1" s="21" t="s">
        <v>82</v>
      </c>
      <c r="AO1" s="21"/>
      <c r="AP1" s="21"/>
      <c r="AQ1" s="21"/>
      <c r="AR1" s="21"/>
      <c r="AS1" s="21"/>
    </row>
    <row r="2" spans="2:45"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P2" s="10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V2" s="10" t="s">
        <v>16</v>
      </c>
      <c r="W2" s="10" t="s">
        <v>17</v>
      </c>
      <c r="X2" s="10" t="s">
        <v>18</v>
      </c>
      <c r="Y2" s="10" t="s">
        <v>19</v>
      </c>
      <c r="Z2" s="10" t="s">
        <v>20</v>
      </c>
      <c r="AB2" s="10" t="s">
        <v>21</v>
      </c>
      <c r="AC2" s="10" t="s">
        <v>22</v>
      </c>
      <c r="AD2" s="10" t="s">
        <v>23</v>
      </c>
      <c r="AE2" s="10" t="s">
        <v>24</v>
      </c>
      <c r="AF2" s="10" t="s">
        <v>25</v>
      </c>
      <c r="AH2" s="10" t="s">
        <v>26</v>
      </c>
      <c r="AI2" s="10" t="s">
        <v>27</v>
      </c>
      <c r="AJ2" s="10" t="s">
        <v>28</v>
      </c>
      <c r="AK2" s="10" t="s">
        <v>29</v>
      </c>
      <c r="AL2" s="10" t="s">
        <v>30</v>
      </c>
      <c r="AN2" s="10" t="s">
        <v>83</v>
      </c>
      <c r="AO2" s="10" t="s">
        <v>27</v>
      </c>
      <c r="AP2" s="10" t="s">
        <v>28</v>
      </c>
      <c r="AQ2" s="10" t="s">
        <v>29</v>
      </c>
      <c r="AR2" s="10" t="s">
        <v>30</v>
      </c>
      <c r="AS2" s="10" t="s">
        <v>90</v>
      </c>
    </row>
    <row r="3" spans="2:45" ht="14.45" customHeight="1">
      <c r="B3" s="23" t="s">
        <v>31</v>
      </c>
      <c r="C3" s="2" t="s">
        <v>0</v>
      </c>
      <c r="D3" s="1">
        <f>'FDM - Individual'!D6</f>
        <v>5.9733333333333336</v>
      </c>
      <c r="E3" s="1">
        <f>'FDM - Individual'!E6</f>
        <v>5.9666666666666677</v>
      </c>
      <c r="F3" s="1">
        <f>'FDM - Individual'!F6</f>
        <v>5.9733333333333336</v>
      </c>
      <c r="G3" s="1">
        <f>'FDM - Individual'!G6</f>
        <v>5.9766666666666666</v>
      </c>
      <c r="H3" s="1">
        <f>'FDM - Individual'!H6</f>
        <v>5.956666666666667</v>
      </c>
      <c r="J3" s="1">
        <f>'FDM - Individual'!J6</f>
        <v>6.1866666666666674</v>
      </c>
      <c r="K3" s="1">
        <f>'FDM - Individual'!K6</f>
        <v>6.18</v>
      </c>
      <c r="L3" s="1">
        <f>'FDM - Individual'!L6</f>
        <v>6.19</v>
      </c>
      <c r="M3" s="1">
        <f>'FDM - Individual'!M6</f>
        <v>6.166666666666667</v>
      </c>
      <c r="N3" s="1">
        <f>'FDM - Individual'!N6</f>
        <v>6.2133333333333338</v>
      </c>
      <c r="P3" s="1">
        <f>'FDM - Individual'!P6</f>
        <v>5.94</v>
      </c>
      <c r="Q3" s="1">
        <f>'FDM - Individual'!Q6</f>
        <v>5.9233333333333329</v>
      </c>
      <c r="R3" s="1">
        <f>'FDM - Individual'!R6</f>
        <v>5.9466666666666663</v>
      </c>
      <c r="S3" s="1">
        <f>'FDM - Individual'!S6</f>
        <v>5.9266666666666667</v>
      </c>
      <c r="T3" s="1">
        <f>'FDM - Individual'!T6</f>
        <v>5.9233333333333329</v>
      </c>
      <c r="V3" s="1">
        <f>'FDM - Individual'!V6</f>
        <v>6.16</v>
      </c>
      <c r="W3" s="1">
        <f>'FDM - Individual'!W6</f>
        <v>6.1333333333333329</v>
      </c>
      <c r="X3" s="1">
        <f>'FDM - Individual'!X6</f>
        <v>6.1066666666666665</v>
      </c>
      <c r="Y3" s="1">
        <f>'FDM - Individual'!Y6</f>
        <v>6.1133333333333333</v>
      </c>
      <c r="Z3" s="1">
        <f>'FDM - Individual'!Z6</f>
        <v>6.1099999999999994</v>
      </c>
      <c r="AB3" s="1">
        <f>'FDM - Individual'!AB6</f>
        <v>6.1466666666666656</v>
      </c>
      <c r="AC3" s="1">
        <f>'FDM - Individual'!AC6</f>
        <v>6.169999999999999</v>
      </c>
      <c r="AD3" s="1">
        <f>'FDM - Individual'!AD6</f>
        <v>6.1533333333333333</v>
      </c>
      <c r="AE3" s="1">
        <f>'FDM - Individual'!AE6</f>
        <v>6.1166666666666671</v>
      </c>
      <c r="AF3" s="1">
        <f>'FDM - Individual'!AF6</f>
        <v>6.19</v>
      </c>
      <c r="AH3" s="1">
        <f>'FDM - Individual'!AH6</f>
        <v>6.1833333333333336</v>
      </c>
      <c r="AI3" s="1">
        <f>'FDM - Individual'!AI6</f>
        <v>6.126666666666666</v>
      </c>
      <c r="AJ3" s="1">
        <f>'FDM - Individual'!AJ6</f>
        <v>6.13</v>
      </c>
      <c r="AK3" s="1">
        <f>'FDM - Individual'!AK6</f>
        <v>6.1099999999999994</v>
      </c>
      <c r="AL3" s="1">
        <f>'FDM - Individual'!AL6</f>
        <v>6.1866666666666674</v>
      </c>
      <c r="AN3" s="1">
        <f>'FDM - Individual'!AN6</f>
        <v>6.0166666666666666</v>
      </c>
      <c r="AO3" s="1">
        <f>'FDM - Individual'!AO6</f>
        <v>6.0333333333333341</v>
      </c>
      <c r="AP3" s="1">
        <f>'FDM - Individual'!AP6</f>
        <v>6.0166666666666666</v>
      </c>
      <c r="AQ3" s="1">
        <f>'FDM - Individual'!AQ6</f>
        <v>6.0666666666666664</v>
      </c>
      <c r="AR3" s="1">
        <f>'FDM - Individual'!AR6</f>
        <v>6.0333333333333341</v>
      </c>
      <c r="AS3" s="1">
        <f>'FDM - Individual'!AS6</f>
        <v>6.0333333333333341</v>
      </c>
    </row>
    <row r="4" spans="2:45">
      <c r="B4" s="24"/>
      <c r="C4" s="2" t="s">
        <v>36</v>
      </c>
      <c r="D4" s="1">
        <f>'FDM - Individual'!D7</f>
        <v>5.7735026918966474E-3</v>
      </c>
      <c r="E4" s="1">
        <f>'FDM - Individual'!E7</f>
        <v>2.5166114784235707E-2</v>
      </c>
      <c r="F4" s="1">
        <f>'FDM - Individual'!F7</f>
        <v>2.3094010767585053E-2</v>
      </c>
      <c r="G4" s="1">
        <f>'FDM - Individual'!G7</f>
        <v>2.0816659994661379E-2</v>
      </c>
      <c r="H4" s="1">
        <f>'FDM - Individual'!H7</f>
        <v>2.0816659994661382E-2</v>
      </c>
      <c r="J4" s="1">
        <f>'FDM - Individual'!J7</f>
        <v>5.7735026918966474E-3</v>
      </c>
      <c r="K4" s="1">
        <f>'FDM - Individual'!K7</f>
        <v>1.0000000000000231E-2</v>
      </c>
      <c r="L4" s="1">
        <f>'FDM - Individual'!L7</f>
        <v>2.6457513110645845E-2</v>
      </c>
      <c r="M4" s="1">
        <f>'FDM - Individual'!M7</f>
        <v>1.154700538379227E-2</v>
      </c>
      <c r="N4" s="1">
        <f>'FDM - Individual'!N7</f>
        <v>4.5092497528228866E-2</v>
      </c>
      <c r="P4" s="1">
        <f>'FDM - Individual'!P7</f>
        <v>1.0000000000000231E-2</v>
      </c>
      <c r="Q4" s="1">
        <f>'FDM - Individual'!Q7</f>
        <v>3.0550504633039158E-2</v>
      </c>
      <c r="R4" s="1">
        <f>'FDM - Individual'!R7</f>
        <v>2.88675134594817E-2</v>
      </c>
      <c r="S4" s="1">
        <f>'FDM - Individual'!S7</f>
        <v>2.5166114784235707E-2</v>
      </c>
      <c r="T4" s="1">
        <f>'FDM - Individual'!T7</f>
        <v>1.154700538379227E-2</v>
      </c>
      <c r="V4" s="1">
        <f>'FDM - Individual'!V7</f>
        <v>2.6457513110645845E-2</v>
      </c>
      <c r="W4" s="1">
        <f>'FDM - Individual'!W7</f>
        <v>1.5275252316519626E-2</v>
      </c>
      <c r="X4" s="1">
        <f>'FDM - Individual'!X7</f>
        <v>4.0414518843273899E-2</v>
      </c>
      <c r="Y4" s="1">
        <f>'FDM - Individual'!Y7</f>
        <v>5.7735026918961348E-3</v>
      </c>
      <c r="Z4" s="1">
        <f>'FDM - Individual'!Z7</f>
        <v>1.7320508075688915E-2</v>
      </c>
      <c r="AB4" s="1">
        <f>'FDM - Individual'!AB7</f>
        <v>4.0414518843273968E-2</v>
      </c>
      <c r="AC4" s="1">
        <f>'FDM - Individual'!AC7</f>
        <v>9.9999999999997868E-3</v>
      </c>
      <c r="AD4" s="1">
        <f>'FDM - Individual'!AD7</f>
        <v>3.5118845842842597E-2</v>
      </c>
      <c r="AE4" s="1">
        <f>'FDM - Individual'!AE7</f>
        <v>3.2145502536643007E-2</v>
      </c>
      <c r="AF4" s="1">
        <f>'FDM - Individual'!AF7</f>
        <v>4.3588989435406823E-2</v>
      </c>
      <c r="AH4" s="1">
        <f>'FDM - Individual'!AH7</f>
        <v>5.1316014394469103E-2</v>
      </c>
      <c r="AI4" s="1">
        <f>'FDM - Individual'!AI7</f>
        <v>7.094598884597611E-2</v>
      </c>
      <c r="AJ4" s="1">
        <f>'FDM - Individual'!AJ7</f>
        <v>6.0000000000000053E-2</v>
      </c>
      <c r="AK4" s="1">
        <f>'FDM - Individual'!AK7</f>
        <v>5.0000000000000266E-2</v>
      </c>
      <c r="AL4" s="1">
        <f>'FDM - Individual'!AL7</f>
        <v>7.5718777944003876E-2</v>
      </c>
      <c r="AN4" s="1">
        <f>'FDM - Individual'!AN7</f>
        <v>2.8867513459481187E-2</v>
      </c>
      <c r="AO4" s="1">
        <f>'FDM - Individual'!AO7</f>
        <v>2.8867513459481187E-2</v>
      </c>
      <c r="AP4" s="1">
        <f>'FDM - Individual'!AP7</f>
        <v>2.8867513459481187E-2</v>
      </c>
      <c r="AQ4" s="1">
        <f>'FDM - Individual'!AQ7</f>
        <v>7.6376261582597541E-2</v>
      </c>
      <c r="AR4" s="1">
        <f>'FDM - Individual'!AR7</f>
        <v>2.8867513459481187E-2</v>
      </c>
      <c r="AS4" s="1">
        <f>'FDM - Individual'!AS7</f>
        <v>2.8867513459481187E-2</v>
      </c>
    </row>
    <row r="5" spans="2:45">
      <c r="B5" s="24"/>
      <c r="C5" s="2" t="s">
        <v>43</v>
      </c>
      <c r="D5" s="16">
        <f>D4/SQRT(3)</f>
        <v>3.3333333333335586E-3</v>
      </c>
      <c r="E5" s="16">
        <f t="shared" ref="E5:AL5" si="0">E4/SQRT(3)</f>
        <v>1.4529663145135508E-2</v>
      </c>
      <c r="F5" s="16">
        <f t="shared" si="0"/>
        <v>1.3333333333333346E-2</v>
      </c>
      <c r="G5" s="16">
        <f t="shared" si="0"/>
        <v>1.2018504251546661E-2</v>
      </c>
      <c r="H5" s="16">
        <f t="shared" si="0"/>
        <v>1.2018504251546663E-2</v>
      </c>
      <c r="J5" s="16">
        <f t="shared" si="0"/>
        <v>3.3333333333335586E-3</v>
      </c>
      <c r="K5" s="16">
        <f t="shared" si="0"/>
        <v>5.7735026918963915E-3</v>
      </c>
      <c r="L5" s="16">
        <f t="shared" si="0"/>
        <v>1.5275252316519432E-2</v>
      </c>
      <c r="M5" s="16">
        <f t="shared" si="0"/>
        <v>6.6666666666665248E-3</v>
      </c>
      <c r="N5" s="16">
        <f t="shared" si="0"/>
        <v>2.6034165586355473E-2</v>
      </c>
      <c r="P5" s="16">
        <f t="shared" si="0"/>
        <v>5.7735026918963915E-3</v>
      </c>
      <c r="Q5" s="16">
        <f t="shared" si="0"/>
        <v>1.7638342073764069E-2</v>
      </c>
      <c r="R5" s="16">
        <f t="shared" si="0"/>
        <v>1.6666666666666906E-2</v>
      </c>
      <c r="S5" s="16">
        <f t="shared" si="0"/>
        <v>1.4529663145135508E-2</v>
      </c>
      <c r="T5" s="16">
        <f t="shared" si="0"/>
        <v>6.6666666666665248E-3</v>
      </c>
      <c r="V5" s="16">
        <f t="shared" si="0"/>
        <v>1.5275252316519432E-2</v>
      </c>
      <c r="W5" s="16">
        <f t="shared" si="0"/>
        <v>8.8191710368820606E-3</v>
      </c>
      <c r="X5" s="16">
        <f t="shared" si="0"/>
        <v>2.333333333333339E-2</v>
      </c>
      <c r="Y5" s="16">
        <f t="shared" si="0"/>
        <v>3.3333333333332624E-3</v>
      </c>
      <c r="Z5" s="16">
        <f t="shared" si="0"/>
        <v>1.0000000000000083E-2</v>
      </c>
      <c r="AB5" s="16">
        <f t="shared" si="0"/>
        <v>2.3333333333333428E-2</v>
      </c>
      <c r="AC5" s="16">
        <f t="shared" si="0"/>
        <v>5.7735026918961348E-3</v>
      </c>
      <c r="AD5" s="16">
        <f t="shared" si="0"/>
        <v>2.0275875100994146E-2</v>
      </c>
      <c r="AE5" s="16">
        <f t="shared" si="0"/>
        <v>1.8559214542766638E-2</v>
      </c>
      <c r="AF5" s="16">
        <f t="shared" si="0"/>
        <v>2.5166114784235884E-2</v>
      </c>
      <c r="AH5" s="16">
        <f t="shared" si="0"/>
        <v>2.9627314724385449E-2</v>
      </c>
      <c r="AI5" s="16">
        <f t="shared" si="0"/>
        <v>4.0960685758148499E-2</v>
      </c>
      <c r="AJ5" s="16">
        <f t="shared" si="0"/>
        <v>3.4641016151377581E-2</v>
      </c>
      <c r="AK5" s="16">
        <f t="shared" si="0"/>
        <v>2.8867513459481443E-2</v>
      </c>
      <c r="AL5" s="16">
        <f t="shared" si="0"/>
        <v>4.371625682868014E-2</v>
      </c>
      <c r="AN5" s="16">
        <f t="shared" ref="AN5:AR5" si="1">AN4/SQRT(3)</f>
        <v>1.6666666666666607E-2</v>
      </c>
      <c r="AO5" s="16">
        <f t="shared" si="1"/>
        <v>1.6666666666666607E-2</v>
      </c>
      <c r="AP5" s="16">
        <f t="shared" si="1"/>
        <v>1.6666666666666607E-2</v>
      </c>
      <c r="AQ5" s="16">
        <f t="shared" si="1"/>
        <v>4.4095855184409963E-2</v>
      </c>
      <c r="AR5" s="16">
        <f t="shared" si="1"/>
        <v>1.6666666666666607E-2</v>
      </c>
      <c r="AS5" s="16">
        <f t="shared" ref="AS5" si="2">AS4/SQRT(3)</f>
        <v>1.6666666666666607E-2</v>
      </c>
    </row>
    <row r="6" spans="2:45">
      <c r="B6" s="24"/>
      <c r="C6" s="2" t="s">
        <v>44</v>
      </c>
      <c r="D6" s="16">
        <f>0.01/SQRT(12)</f>
        <v>2.886751345948129E-3</v>
      </c>
      <c r="E6" s="16">
        <f t="shared" ref="E6:AS6" si="3">0.01/SQRT(12)</f>
        <v>2.886751345948129E-3</v>
      </c>
      <c r="F6" s="16">
        <f t="shared" si="3"/>
        <v>2.886751345948129E-3</v>
      </c>
      <c r="G6" s="16">
        <f t="shared" si="3"/>
        <v>2.886751345948129E-3</v>
      </c>
      <c r="H6" s="16">
        <f t="shared" si="3"/>
        <v>2.886751345948129E-3</v>
      </c>
      <c r="J6" s="16">
        <f t="shared" si="3"/>
        <v>2.886751345948129E-3</v>
      </c>
      <c r="K6" s="16">
        <f t="shared" si="3"/>
        <v>2.886751345948129E-3</v>
      </c>
      <c r="L6" s="16">
        <f t="shared" si="3"/>
        <v>2.886751345948129E-3</v>
      </c>
      <c r="M6" s="16">
        <f t="shared" si="3"/>
        <v>2.886751345948129E-3</v>
      </c>
      <c r="N6" s="16">
        <f t="shared" si="3"/>
        <v>2.886751345948129E-3</v>
      </c>
      <c r="P6" s="16">
        <f t="shared" si="3"/>
        <v>2.886751345948129E-3</v>
      </c>
      <c r="Q6" s="16">
        <f t="shared" si="3"/>
        <v>2.886751345948129E-3</v>
      </c>
      <c r="R6" s="16">
        <f t="shared" si="3"/>
        <v>2.886751345948129E-3</v>
      </c>
      <c r="S6" s="16">
        <f t="shared" si="3"/>
        <v>2.886751345948129E-3</v>
      </c>
      <c r="T6" s="16">
        <f t="shared" si="3"/>
        <v>2.886751345948129E-3</v>
      </c>
      <c r="V6" s="16">
        <f t="shared" si="3"/>
        <v>2.886751345948129E-3</v>
      </c>
      <c r="W6" s="16">
        <f t="shared" si="3"/>
        <v>2.886751345948129E-3</v>
      </c>
      <c r="X6" s="16">
        <f t="shared" si="3"/>
        <v>2.886751345948129E-3</v>
      </c>
      <c r="Y6" s="16">
        <f t="shared" si="3"/>
        <v>2.886751345948129E-3</v>
      </c>
      <c r="Z6" s="16">
        <f t="shared" si="3"/>
        <v>2.886751345948129E-3</v>
      </c>
      <c r="AB6" s="16">
        <f t="shared" si="3"/>
        <v>2.886751345948129E-3</v>
      </c>
      <c r="AC6" s="16">
        <f t="shared" si="3"/>
        <v>2.886751345948129E-3</v>
      </c>
      <c r="AD6" s="16">
        <f t="shared" si="3"/>
        <v>2.886751345948129E-3</v>
      </c>
      <c r="AE6" s="16">
        <f t="shared" si="3"/>
        <v>2.886751345948129E-3</v>
      </c>
      <c r="AF6" s="16">
        <f t="shared" si="3"/>
        <v>2.886751345948129E-3</v>
      </c>
      <c r="AH6" s="16">
        <f t="shared" si="3"/>
        <v>2.886751345948129E-3</v>
      </c>
      <c r="AI6" s="16">
        <f t="shared" si="3"/>
        <v>2.886751345948129E-3</v>
      </c>
      <c r="AJ6" s="16">
        <f t="shared" si="3"/>
        <v>2.886751345948129E-3</v>
      </c>
      <c r="AK6" s="16">
        <f t="shared" si="3"/>
        <v>2.886751345948129E-3</v>
      </c>
      <c r="AL6" s="16">
        <f t="shared" si="3"/>
        <v>2.886751345948129E-3</v>
      </c>
      <c r="AN6" s="16">
        <f>0.05/SQRT(12)</f>
        <v>1.4433756729740645E-2</v>
      </c>
      <c r="AO6" s="16">
        <f t="shared" ref="AO6:AS6" si="4">0.05/SQRT(12)</f>
        <v>1.4433756729740645E-2</v>
      </c>
      <c r="AP6" s="16">
        <f t="shared" si="4"/>
        <v>1.4433756729740645E-2</v>
      </c>
      <c r="AQ6" s="16">
        <f t="shared" si="4"/>
        <v>1.4433756729740645E-2</v>
      </c>
      <c r="AR6" s="16">
        <f t="shared" si="4"/>
        <v>1.4433756729740645E-2</v>
      </c>
      <c r="AS6" s="16">
        <f t="shared" si="4"/>
        <v>1.4433756729740645E-2</v>
      </c>
    </row>
    <row r="7" spans="2:45">
      <c r="B7" s="24"/>
      <c r="C7" s="2" t="s">
        <v>45</v>
      </c>
      <c r="D7" s="16">
        <f>SQRT(D5^2+D6^2)</f>
        <v>4.4095855184411543E-3</v>
      </c>
      <c r="E7" s="16">
        <f t="shared" ref="E7:AL7" si="5">SQRT(E5^2+E6^2)</f>
        <v>1.4813657362192579E-2</v>
      </c>
      <c r="F7" s="16">
        <f t="shared" si="5"/>
        <v>1.3642254619787429E-2</v>
      </c>
      <c r="G7" s="16">
        <f t="shared" si="5"/>
        <v>1.2360330811826135E-2</v>
      </c>
      <c r="H7" s="16">
        <f t="shared" si="5"/>
        <v>1.2360330811826137E-2</v>
      </c>
      <c r="J7" s="16">
        <f t="shared" si="5"/>
        <v>4.4095855184411543E-3</v>
      </c>
      <c r="K7" s="16">
        <f t="shared" si="5"/>
        <v>6.4549722436791478E-3</v>
      </c>
      <c r="L7" s="16">
        <f t="shared" si="5"/>
        <v>1.5545631755147992E-2</v>
      </c>
      <c r="M7" s="16">
        <f t="shared" si="5"/>
        <v>7.2648315725676593E-3</v>
      </c>
      <c r="N7" s="16">
        <f t="shared" si="5"/>
        <v>2.6193722742502808E-2</v>
      </c>
      <c r="P7" s="16">
        <f t="shared" si="5"/>
        <v>6.4549722436791478E-3</v>
      </c>
      <c r="Q7" s="16">
        <f t="shared" si="5"/>
        <v>1.7873008824606143E-2</v>
      </c>
      <c r="R7" s="16">
        <f t="shared" si="5"/>
        <v>1.6914819275153935E-2</v>
      </c>
      <c r="S7" s="16">
        <f t="shared" si="5"/>
        <v>1.4813657362192579E-2</v>
      </c>
      <c r="T7" s="16">
        <f t="shared" si="5"/>
        <v>7.2648315725676593E-3</v>
      </c>
      <c r="V7" s="16">
        <f t="shared" si="5"/>
        <v>1.5545631755147992E-2</v>
      </c>
      <c r="W7" s="16">
        <f t="shared" si="5"/>
        <v>9.2796072713834579E-3</v>
      </c>
      <c r="X7" s="16">
        <f t="shared" si="5"/>
        <v>2.3511226632776529E-2</v>
      </c>
      <c r="Y7" s="16">
        <f t="shared" si="5"/>
        <v>4.4095855184409314E-3</v>
      </c>
      <c r="Z7" s="16">
        <f t="shared" si="5"/>
        <v>1.0408329997330745E-2</v>
      </c>
      <c r="AB7" s="16">
        <f t="shared" si="5"/>
        <v>2.3511226632776567E-2</v>
      </c>
      <c r="AC7" s="16">
        <f t="shared" si="5"/>
        <v>6.454972243678918E-3</v>
      </c>
      <c r="AD7" s="16">
        <f t="shared" si="5"/>
        <v>2.048034287907426E-2</v>
      </c>
      <c r="AE7" s="16">
        <f t="shared" si="5"/>
        <v>1.8782379449307642E-2</v>
      </c>
      <c r="AF7" s="16">
        <f t="shared" si="5"/>
        <v>2.5331140255951158E-2</v>
      </c>
      <c r="AH7" s="16">
        <f t="shared" si="5"/>
        <v>2.9767618499153072E-2</v>
      </c>
      <c r="AI7" s="16">
        <f t="shared" si="5"/>
        <v>4.1062283315849872E-2</v>
      </c>
      <c r="AJ7" s="16">
        <f t="shared" si="5"/>
        <v>3.4761089357690386E-2</v>
      </c>
      <c r="AK7" s="16">
        <f t="shared" si="5"/>
        <v>2.9011491975882171E-2</v>
      </c>
      <c r="AL7" s="16">
        <f t="shared" si="5"/>
        <v>4.3811464760316519E-2</v>
      </c>
      <c r="AN7" s="16">
        <f t="shared" ref="AN7:AR7" si="6">SQRT(AN5^2+AN6^2)</f>
        <v>2.2047927592204877E-2</v>
      </c>
      <c r="AO7" s="16">
        <f t="shared" si="6"/>
        <v>2.2047927592204877E-2</v>
      </c>
      <c r="AP7" s="16">
        <f t="shared" si="6"/>
        <v>2.2047927592204877E-2</v>
      </c>
      <c r="AQ7" s="16">
        <f t="shared" si="6"/>
        <v>4.6398036356916958E-2</v>
      </c>
      <c r="AR7" s="16">
        <f t="shared" si="6"/>
        <v>2.2047927592204877E-2</v>
      </c>
      <c r="AS7" s="16">
        <f t="shared" ref="AS7" si="7">SQRT(AS5^2+AS6^2)</f>
        <v>2.2047927592204877E-2</v>
      </c>
    </row>
    <row r="8" spans="2:45">
      <c r="B8" s="24"/>
      <c r="C8" s="2" t="s">
        <v>79</v>
      </c>
      <c r="D8" s="16">
        <f>TINV(0.05,4)</f>
        <v>2.7764451050438028</v>
      </c>
      <c r="E8" s="16">
        <f t="shared" ref="E8:AS8" si="8">TINV(0.05,4)</f>
        <v>2.7764451050438028</v>
      </c>
      <c r="F8" s="16">
        <f t="shared" si="8"/>
        <v>2.7764451050438028</v>
      </c>
      <c r="G8" s="16">
        <f t="shared" si="8"/>
        <v>2.7764451050438028</v>
      </c>
      <c r="H8" s="16">
        <f t="shared" si="8"/>
        <v>2.7764451050438028</v>
      </c>
      <c r="J8" s="16">
        <f t="shared" si="8"/>
        <v>2.7764451050438028</v>
      </c>
      <c r="K8" s="16">
        <f t="shared" si="8"/>
        <v>2.7764451050438028</v>
      </c>
      <c r="L8" s="16">
        <f t="shared" si="8"/>
        <v>2.7764451050438028</v>
      </c>
      <c r="M8" s="16">
        <f t="shared" si="8"/>
        <v>2.7764451050438028</v>
      </c>
      <c r="N8" s="16">
        <f t="shared" si="8"/>
        <v>2.7764451050438028</v>
      </c>
      <c r="P8" s="16">
        <f t="shared" si="8"/>
        <v>2.7764451050438028</v>
      </c>
      <c r="Q8" s="16">
        <f t="shared" si="8"/>
        <v>2.7764451050438028</v>
      </c>
      <c r="R8" s="16">
        <f t="shared" si="8"/>
        <v>2.7764451050438028</v>
      </c>
      <c r="S8" s="16">
        <f t="shared" si="8"/>
        <v>2.7764451050438028</v>
      </c>
      <c r="T8" s="16">
        <f t="shared" si="8"/>
        <v>2.7764451050438028</v>
      </c>
      <c r="V8" s="16">
        <f t="shared" si="8"/>
        <v>2.7764451050438028</v>
      </c>
      <c r="W8" s="16">
        <f t="shared" si="8"/>
        <v>2.7764451050438028</v>
      </c>
      <c r="X8" s="16">
        <f t="shared" si="8"/>
        <v>2.7764451050438028</v>
      </c>
      <c r="Y8" s="16">
        <f t="shared" si="8"/>
        <v>2.7764451050438028</v>
      </c>
      <c r="Z8" s="16">
        <f t="shared" si="8"/>
        <v>2.7764451050438028</v>
      </c>
      <c r="AB8" s="16">
        <f t="shared" si="8"/>
        <v>2.7764451050438028</v>
      </c>
      <c r="AC8" s="16">
        <f t="shared" si="8"/>
        <v>2.7764451050438028</v>
      </c>
      <c r="AD8" s="16">
        <f t="shared" si="8"/>
        <v>2.7764451050438028</v>
      </c>
      <c r="AE8" s="16">
        <f t="shared" si="8"/>
        <v>2.7764451050438028</v>
      </c>
      <c r="AF8" s="16">
        <f t="shared" si="8"/>
        <v>2.7764451050438028</v>
      </c>
      <c r="AH8" s="16">
        <f t="shared" si="8"/>
        <v>2.7764451050438028</v>
      </c>
      <c r="AI8" s="16">
        <f t="shared" si="8"/>
        <v>2.7764451050438028</v>
      </c>
      <c r="AJ8" s="16">
        <f t="shared" si="8"/>
        <v>2.7764451050438028</v>
      </c>
      <c r="AK8" s="16">
        <f t="shared" si="8"/>
        <v>2.7764451050438028</v>
      </c>
      <c r="AL8" s="16">
        <f t="shared" si="8"/>
        <v>2.7764451050438028</v>
      </c>
      <c r="AN8" s="16">
        <f t="shared" si="8"/>
        <v>2.7764451050438028</v>
      </c>
      <c r="AO8" s="16">
        <f t="shared" si="8"/>
        <v>2.7764451050438028</v>
      </c>
      <c r="AP8" s="16">
        <f t="shared" si="8"/>
        <v>2.7764451050438028</v>
      </c>
      <c r="AQ8" s="16">
        <f t="shared" si="8"/>
        <v>2.7764451050438028</v>
      </c>
      <c r="AR8" s="16">
        <f t="shared" si="8"/>
        <v>2.7764451050438028</v>
      </c>
      <c r="AS8" s="16">
        <f t="shared" si="8"/>
        <v>2.7764451050438028</v>
      </c>
    </row>
    <row r="9" spans="2:45">
      <c r="B9" s="25"/>
      <c r="C9" s="2" t="s">
        <v>81</v>
      </c>
      <c r="D9" s="16">
        <f>D8*D7</f>
        <v>1.2242972127947982E-2</v>
      </c>
      <c r="E9" s="16">
        <f t="shared" ref="E9:AL9" si="9">E8*E7</f>
        <v>4.1129306471055678E-2</v>
      </c>
      <c r="F9" s="16">
        <f t="shared" si="9"/>
        <v>3.7876971060870013E-2</v>
      </c>
      <c r="G9" s="16">
        <f t="shared" si="9"/>
        <v>3.4317779979216763E-2</v>
      </c>
      <c r="H9" s="16">
        <f t="shared" si="9"/>
        <v>3.431777997921677E-2</v>
      </c>
      <c r="J9" s="16">
        <f t="shared" si="9"/>
        <v>1.2242972127947982E-2</v>
      </c>
      <c r="K9" s="16">
        <f t="shared" si="9"/>
        <v>1.7921876089156585E-2</v>
      </c>
      <c r="L9" s="16">
        <f t="shared" si="9"/>
        <v>4.3161593191394142E-2</v>
      </c>
      <c r="M9" s="16">
        <f t="shared" si="9"/>
        <v>2.017040605862315E-2</v>
      </c>
      <c r="N9" s="16">
        <f t="shared" si="9"/>
        <v>7.2725433291296451E-2</v>
      </c>
      <c r="P9" s="16">
        <f t="shared" si="9"/>
        <v>1.7921876089156585E-2</v>
      </c>
      <c r="Q9" s="16">
        <f t="shared" si="9"/>
        <v>4.9623427863482415E-2</v>
      </c>
      <c r="R9" s="16">
        <f t="shared" si="9"/>
        <v>4.6963067179201706E-2</v>
      </c>
      <c r="S9" s="16">
        <f t="shared" si="9"/>
        <v>4.1129306471055678E-2</v>
      </c>
      <c r="T9" s="16">
        <f t="shared" si="9"/>
        <v>2.017040605862315E-2</v>
      </c>
      <c r="V9" s="16">
        <f t="shared" si="9"/>
        <v>4.3161593191394142E-2</v>
      </c>
      <c r="W9" s="16">
        <f t="shared" si="9"/>
        <v>2.576432018536148E-2</v>
      </c>
      <c r="X9" s="16">
        <f t="shared" si="9"/>
        <v>6.5277630098147882E-2</v>
      </c>
      <c r="Y9" s="16">
        <f t="shared" si="9"/>
        <v>1.2242972127947364E-2</v>
      </c>
      <c r="Z9" s="16">
        <f t="shared" si="9"/>
        <v>2.8898156872769525E-2</v>
      </c>
      <c r="AB9" s="16">
        <f t="shared" si="9"/>
        <v>6.5277630098147993E-2</v>
      </c>
      <c r="AC9" s="16">
        <f t="shared" si="9"/>
        <v>1.7921876089155946E-2</v>
      </c>
      <c r="AD9" s="16">
        <f t="shared" si="9"/>
        <v>5.6862547736224435E-2</v>
      </c>
      <c r="AE9" s="16">
        <f t="shared" si="9"/>
        <v>5.2148245483105517E-2</v>
      </c>
      <c r="AF9" s="16">
        <f t="shared" si="9"/>
        <v>7.0330520368813612E-2</v>
      </c>
      <c r="AH9" s="16">
        <f t="shared" si="9"/>
        <v>8.2648158670784899E-2</v>
      </c>
      <c r="AI9" s="16">
        <f t="shared" si="9"/>
        <v>0.11400717551421319</v>
      </c>
      <c r="AJ9" s="16">
        <f t="shared" si="9"/>
        <v>9.6512256393149698E-2</v>
      </c>
      <c r="AK9" s="16">
        <f t="shared" si="9"/>
        <v>8.0548814886455614E-2</v>
      </c>
      <c r="AL9" s="16">
        <f t="shared" si="9"/>
        <v>0.12164012687857986</v>
      </c>
      <c r="AN9" s="16">
        <f t="shared" ref="AN9:AR9" si="10">AN8*AN7</f>
        <v>6.1214860639737433E-2</v>
      </c>
      <c r="AO9" s="16">
        <f t="shared" si="10"/>
        <v>6.1214860639737433E-2</v>
      </c>
      <c r="AP9" s="16">
        <f t="shared" si="10"/>
        <v>6.1214860639737433E-2</v>
      </c>
      <c r="AQ9" s="16">
        <f t="shared" si="10"/>
        <v>0.12882160092680647</v>
      </c>
      <c r="AR9" s="16">
        <f t="shared" si="10"/>
        <v>6.1214860639737433E-2</v>
      </c>
      <c r="AS9" s="16">
        <f t="shared" ref="AS9" si="11">AS8*AS7</f>
        <v>6.1214860639737433E-2</v>
      </c>
    </row>
    <row r="10" spans="2:45" ht="14.45" customHeight="1">
      <c r="B10" s="23" t="s">
        <v>32</v>
      </c>
      <c r="C10" s="2" t="s">
        <v>0</v>
      </c>
      <c r="D10" s="1">
        <f>'FDM - Individual'!D11</f>
        <v>3.3766666666666669</v>
      </c>
      <c r="E10" s="1">
        <f>'FDM - Individual'!E11</f>
        <v>3.34</v>
      </c>
      <c r="F10" s="1">
        <f>'FDM - Individual'!F11</f>
        <v>3.3566666666666669</v>
      </c>
      <c r="G10" s="1">
        <f>'FDM - Individual'!G11</f>
        <v>3.3800000000000003</v>
      </c>
      <c r="H10" s="1">
        <f>'FDM - Individual'!H11</f>
        <v>3.3433333333333333</v>
      </c>
      <c r="J10" s="1">
        <f>'FDM - Individual'!J11</f>
        <v>3.3433333333333333</v>
      </c>
      <c r="K10" s="1">
        <f>'FDM - Individual'!K11</f>
        <v>3.3366666666666664</v>
      </c>
      <c r="L10" s="1">
        <f>'FDM - Individual'!L11</f>
        <v>3.3166666666666664</v>
      </c>
      <c r="M10" s="1">
        <f>'FDM - Individual'!M11</f>
        <v>3.3466666666666662</v>
      </c>
      <c r="N10" s="1">
        <f>'FDM - Individual'!N11</f>
        <v>3.3266666666666667</v>
      </c>
      <c r="P10" s="1">
        <f>'FDM - Individual'!P11</f>
        <v>3.3266666666666667</v>
      </c>
      <c r="Q10" s="1">
        <f>'FDM - Individual'!Q11</f>
        <v>3.34</v>
      </c>
      <c r="R10" s="1">
        <f>'FDM - Individual'!R11</f>
        <v>3.3266666666666667</v>
      </c>
      <c r="S10" s="1">
        <f>'FDM - Individual'!S11</f>
        <v>3.3233333333333337</v>
      </c>
      <c r="T10" s="1">
        <f>'FDM - Individual'!T11</f>
        <v>3.3466666666666662</v>
      </c>
      <c r="V10" s="1">
        <f>'FDM - Individual'!V11</f>
        <v>3.293333333333333</v>
      </c>
      <c r="W10" s="1">
        <f>'FDM - Individual'!W11</f>
        <v>3.31</v>
      </c>
      <c r="X10" s="1">
        <f>'FDM - Individual'!X11</f>
        <v>3.2666666666666662</v>
      </c>
      <c r="Y10" s="1">
        <f>'FDM - Individual'!Y11</f>
        <v>3.35</v>
      </c>
      <c r="Z10" s="1">
        <f>'FDM - Individual'!Z11</f>
        <v>3.3166666666666664</v>
      </c>
      <c r="AB10" s="1">
        <f>'FDM - Individual'!AB11</f>
        <v>3.3166666666666664</v>
      </c>
      <c r="AC10" s="1">
        <f>'FDM - Individual'!AC11</f>
        <v>3.3666666666666667</v>
      </c>
      <c r="AD10" s="1">
        <f>'FDM - Individual'!AD11</f>
        <v>3.3933333333333331</v>
      </c>
      <c r="AE10" s="1">
        <f>'FDM - Individual'!AE11</f>
        <v>3.1833333333333336</v>
      </c>
      <c r="AF10" s="1">
        <f>'FDM - Individual'!AF11</f>
        <v>3.41</v>
      </c>
      <c r="AH10" s="1">
        <f>'FDM - Individual'!AH11</f>
        <v>3.35</v>
      </c>
      <c r="AI10" s="1">
        <f>'FDM - Individual'!AI11</f>
        <v>3.4766666666666666</v>
      </c>
      <c r="AJ10" s="1">
        <f>'FDM - Individual'!AJ11</f>
        <v>3.293333333333333</v>
      </c>
      <c r="AK10" s="1">
        <f>'FDM - Individual'!AK11</f>
        <v>3.3699999999999997</v>
      </c>
      <c r="AL10" s="1">
        <f>'FDM - Individual'!AL11</f>
        <v>3.3733333333333331</v>
      </c>
      <c r="AN10" s="1">
        <f>'FDM - Individual'!AN11</f>
        <v>3.4333333333333336</v>
      </c>
      <c r="AO10" s="1">
        <f>'FDM - Individual'!AO11</f>
        <v>3.4333333333333336</v>
      </c>
      <c r="AP10" s="1">
        <f>'FDM - Individual'!AP11</f>
        <v>3.4166666666666665</v>
      </c>
      <c r="AQ10" s="1">
        <f>'FDM - Individual'!AQ11</f>
        <v>3.4166666666666665</v>
      </c>
      <c r="AR10" s="1">
        <f>'FDM - Individual'!AR11</f>
        <v>3.4166666666666665</v>
      </c>
      <c r="AS10" s="1">
        <f>'FDM - Individual'!AS11</f>
        <v>3.4166666666666665</v>
      </c>
    </row>
    <row r="11" spans="2:45">
      <c r="B11" s="24"/>
      <c r="C11" s="2" t="s">
        <v>36</v>
      </c>
      <c r="D11" s="1">
        <f>'FDM - Individual'!D12</f>
        <v>2.3094010767585049E-2</v>
      </c>
      <c r="E11" s="1">
        <f>'FDM - Individual'!E12</f>
        <v>1.7320508075688659E-2</v>
      </c>
      <c r="F11" s="1">
        <f>'FDM - Individual'!F12</f>
        <v>5.7735026918961348E-3</v>
      </c>
      <c r="G11" s="1">
        <f>'FDM - Individual'!G12</f>
        <v>1.7320508075688659E-2</v>
      </c>
      <c r="H11" s="1">
        <f>'FDM - Individual'!H12</f>
        <v>5.7735026918963907E-3</v>
      </c>
      <c r="J11" s="1">
        <f>'FDM - Individual'!J12</f>
        <v>1.5275252316519383E-2</v>
      </c>
      <c r="K11" s="1">
        <f>'FDM - Individual'!K12</f>
        <v>4.5092497528228866E-2</v>
      </c>
      <c r="L11" s="1">
        <f>'FDM - Individual'!L12</f>
        <v>1.5275252316519579E-2</v>
      </c>
      <c r="M11" s="1">
        <f>'FDM - Individual'!M12</f>
        <v>5.7735026918963907E-3</v>
      </c>
      <c r="N11" s="1">
        <f>'FDM - Individual'!N12</f>
        <v>4.0414518843273857E-2</v>
      </c>
      <c r="P11" s="1">
        <f>'FDM - Individual'!P12</f>
        <v>1.5275252316519385E-2</v>
      </c>
      <c r="Q11" s="1">
        <f>'FDM - Individual'!Q12</f>
        <v>2.6457513110646015E-2</v>
      </c>
      <c r="R11" s="1">
        <f>'FDM - Individual'!R12</f>
        <v>5.7735026918963907E-3</v>
      </c>
      <c r="S11" s="1">
        <f>'FDM - Individual'!S12</f>
        <v>5.7735026918963907E-3</v>
      </c>
      <c r="T11" s="1">
        <f>'FDM - Individual'!T12</f>
        <v>1.5275252316519385E-2</v>
      </c>
      <c r="V11" s="1">
        <f>'FDM - Individual'!V12</f>
        <v>2.3094010767585049E-2</v>
      </c>
      <c r="W11" s="1">
        <f>'FDM - Individual'!W12</f>
        <v>3.0000000000000027E-2</v>
      </c>
      <c r="X11" s="1">
        <f>'FDM - Individual'!X12</f>
        <v>2.3094010767584792E-2</v>
      </c>
      <c r="Y11" s="1">
        <f>'FDM - Individual'!Y12</f>
        <v>2.6457513110645845E-2</v>
      </c>
      <c r="Z11" s="1">
        <f>'FDM - Individual'!Z12</f>
        <v>1.5275252316519577E-2</v>
      </c>
      <c r="AB11" s="1">
        <f>'FDM - Individual'!AB12</f>
        <v>4.0414518843273711E-2</v>
      </c>
      <c r="AC11" s="1">
        <f>'FDM - Individual'!AC12</f>
        <v>4.9328828623162443E-2</v>
      </c>
      <c r="AD11" s="1">
        <f>'FDM - Individual'!AD12</f>
        <v>5.5075705472861176E-2</v>
      </c>
      <c r="AE11" s="1">
        <f>'FDM - Individual'!AE12</f>
        <v>2.5166114784235735E-2</v>
      </c>
      <c r="AF11" s="1">
        <f>'FDM - Individual'!AF12</f>
        <v>8.0000000000000071E-2</v>
      </c>
      <c r="AH11" s="1">
        <f>'FDM - Individual'!AH12</f>
        <v>3.0000000000000027E-2</v>
      </c>
      <c r="AI11" s="1">
        <f>'FDM - Individual'!AI12</f>
        <v>6.1101009266103574E-2</v>
      </c>
      <c r="AJ11" s="1">
        <f>'FDM - Individual'!AJ12</f>
        <v>4.1633319989322688E-2</v>
      </c>
      <c r="AK11" s="1">
        <f>'FDM - Individual'!AK12</f>
        <v>3.605551275464005E-2</v>
      </c>
      <c r="AL11" s="1">
        <f>'FDM - Individual'!AL12</f>
        <v>4.1633319989322688E-2</v>
      </c>
      <c r="AN11" s="1">
        <f>'FDM - Individual'!AN12</f>
        <v>2.8867513459481443E-2</v>
      </c>
      <c r="AO11" s="1">
        <f>'FDM - Individual'!AO12</f>
        <v>2.886751345948144E-2</v>
      </c>
      <c r="AP11" s="1">
        <f>'FDM - Individual'!AP12</f>
        <v>2.8867513459481443E-2</v>
      </c>
      <c r="AQ11" s="1">
        <f>'FDM - Individual'!AQ12</f>
        <v>2.886751345948144E-2</v>
      </c>
      <c r="AR11" s="1">
        <f>'FDM - Individual'!AR12</f>
        <v>2.8867513459481443E-2</v>
      </c>
      <c r="AS11" s="1">
        <f>'FDM - Individual'!AS12</f>
        <v>2.886751345948144E-2</v>
      </c>
    </row>
    <row r="12" spans="2:45">
      <c r="B12" s="24"/>
      <c r="C12" s="2" t="s">
        <v>43</v>
      </c>
      <c r="D12" s="16">
        <f>D11/SQRT(3)</f>
        <v>1.3333333333333345E-2</v>
      </c>
      <c r="E12" s="16">
        <f t="shared" ref="E12" si="12">E11/SQRT(3)</f>
        <v>9.9999999999999343E-3</v>
      </c>
      <c r="F12" s="16">
        <f t="shared" ref="F12" si="13">F11/SQRT(3)</f>
        <v>3.3333333333332624E-3</v>
      </c>
      <c r="G12" s="16">
        <f t="shared" ref="G12" si="14">G11/SQRT(3)</f>
        <v>9.9999999999999343E-3</v>
      </c>
      <c r="H12" s="16">
        <f t="shared" ref="H12" si="15">H11/SQRT(3)</f>
        <v>3.3333333333334103E-3</v>
      </c>
      <c r="J12" s="16">
        <f t="shared" ref="J12" si="16">J11/SQRT(3)</f>
        <v>8.8191710368819218E-3</v>
      </c>
      <c r="K12" s="16">
        <f t="shared" ref="K12" si="17">K11/SQRT(3)</f>
        <v>2.6034165586355473E-2</v>
      </c>
      <c r="L12" s="16">
        <f t="shared" ref="L12" si="18">L11/SQRT(3)</f>
        <v>8.8191710368820345E-3</v>
      </c>
      <c r="M12" s="16">
        <f t="shared" ref="M12" si="19">M11/SQRT(3)</f>
        <v>3.3333333333334103E-3</v>
      </c>
      <c r="N12" s="16">
        <f t="shared" ref="N12" si="20">N11/SQRT(3)</f>
        <v>2.3333333333333366E-2</v>
      </c>
      <c r="P12" s="16">
        <f t="shared" ref="P12" si="21">P11/SQRT(3)</f>
        <v>8.8191710368819218E-3</v>
      </c>
      <c r="Q12" s="16">
        <f t="shared" ref="Q12" si="22">Q11/SQRT(3)</f>
        <v>1.5275252316519531E-2</v>
      </c>
      <c r="R12" s="16">
        <f t="shared" ref="R12" si="23">R11/SQRT(3)</f>
        <v>3.3333333333334103E-3</v>
      </c>
      <c r="S12" s="16">
        <f t="shared" ref="S12" si="24">S11/SQRT(3)</f>
        <v>3.3333333333334103E-3</v>
      </c>
      <c r="T12" s="16">
        <f t="shared" ref="T12" si="25">T11/SQRT(3)</f>
        <v>8.8191710368819218E-3</v>
      </c>
      <c r="V12" s="16">
        <f t="shared" ref="V12" si="26">V11/SQRT(3)</f>
        <v>1.3333333333333345E-2</v>
      </c>
      <c r="W12" s="16">
        <f t="shared" ref="W12" si="27">W11/SQRT(3)</f>
        <v>1.732050807568879E-2</v>
      </c>
      <c r="X12" s="16">
        <f t="shared" ref="X12" si="28">X11/SQRT(3)</f>
        <v>1.3333333333333197E-2</v>
      </c>
      <c r="Y12" s="16">
        <f t="shared" ref="Y12" si="29">Y11/SQRT(3)</f>
        <v>1.5275252316519432E-2</v>
      </c>
      <c r="Z12" s="16">
        <f t="shared" ref="Z12" si="30">Z11/SQRT(3)</f>
        <v>8.8191710368820328E-3</v>
      </c>
      <c r="AB12" s="16">
        <f t="shared" ref="AB12" si="31">AB11/SQRT(3)</f>
        <v>2.3333333333333282E-2</v>
      </c>
      <c r="AC12" s="16">
        <f t="shared" ref="AC12" si="32">AC11/SQRT(3)</f>
        <v>2.8480012484391755E-2</v>
      </c>
      <c r="AD12" s="16">
        <f t="shared" ref="AD12" si="33">AD11/SQRT(3)</f>
        <v>3.1797973380564948E-2</v>
      </c>
      <c r="AE12" s="16">
        <f t="shared" ref="AE12" si="34">AE11/SQRT(3)</f>
        <v>1.4529663145135523E-2</v>
      </c>
      <c r="AF12" s="16">
        <f t="shared" ref="AF12" si="35">AF11/SQRT(3)</f>
        <v>4.6188021535170105E-2</v>
      </c>
      <c r="AH12" s="16">
        <f t="shared" ref="AH12" si="36">AH11/SQRT(3)</f>
        <v>1.732050807568879E-2</v>
      </c>
      <c r="AI12" s="16">
        <f t="shared" ref="AI12" si="37">AI11/SQRT(3)</f>
        <v>3.5276684147542717E-2</v>
      </c>
      <c r="AJ12" s="16">
        <f t="shared" ref="AJ12" si="38">AJ11/SQRT(3)</f>
        <v>2.4037008503093284E-2</v>
      </c>
      <c r="AK12" s="16">
        <f t="shared" ref="AK12" si="39">AK11/SQRT(3)</f>
        <v>2.081665999466142E-2</v>
      </c>
      <c r="AL12" s="16">
        <f t="shared" ref="AL12" si="40">AL11/SQRT(3)</f>
        <v>2.4037008503093284E-2</v>
      </c>
      <c r="AN12" s="16">
        <f t="shared" ref="AN12:AR12" si="41">AN11/SQRT(3)</f>
        <v>1.6666666666666757E-2</v>
      </c>
      <c r="AO12" s="16">
        <f t="shared" si="41"/>
        <v>1.6666666666666757E-2</v>
      </c>
      <c r="AP12" s="16">
        <f t="shared" si="41"/>
        <v>1.6666666666666757E-2</v>
      </c>
      <c r="AQ12" s="16">
        <f t="shared" si="41"/>
        <v>1.6666666666666757E-2</v>
      </c>
      <c r="AR12" s="16">
        <f t="shared" si="41"/>
        <v>1.6666666666666757E-2</v>
      </c>
      <c r="AS12" s="16">
        <f t="shared" ref="AS12" si="42">AS11/SQRT(3)</f>
        <v>1.6666666666666757E-2</v>
      </c>
    </row>
    <row r="13" spans="2:45">
      <c r="B13" s="24"/>
      <c r="C13" s="2" t="s">
        <v>44</v>
      </c>
      <c r="D13" s="16">
        <f>0.01/SQRT(12)</f>
        <v>2.886751345948129E-3</v>
      </c>
      <c r="E13" s="16">
        <f t="shared" ref="E13:AS13" si="43">0.01/SQRT(12)</f>
        <v>2.886751345948129E-3</v>
      </c>
      <c r="F13" s="16">
        <f t="shared" si="43"/>
        <v>2.886751345948129E-3</v>
      </c>
      <c r="G13" s="16">
        <f t="shared" si="43"/>
        <v>2.886751345948129E-3</v>
      </c>
      <c r="H13" s="16">
        <f t="shared" si="43"/>
        <v>2.886751345948129E-3</v>
      </c>
      <c r="J13" s="16">
        <f t="shared" si="43"/>
        <v>2.886751345948129E-3</v>
      </c>
      <c r="K13" s="16">
        <f t="shared" si="43"/>
        <v>2.886751345948129E-3</v>
      </c>
      <c r="L13" s="16">
        <f t="shared" si="43"/>
        <v>2.886751345948129E-3</v>
      </c>
      <c r="M13" s="16">
        <f t="shared" si="43"/>
        <v>2.886751345948129E-3</v>
      </c>
      <c r="N13" s="16">
        <f t="shared" si="43"/>
        <v>2.886751345948129E-3</v>
      </c>
      <c r="P13" s="16">
        <f t="shared" si="43"/>
        <v>2.886751345948129E-3</v>
      </c>
      <c r="Q13" s="16">
        <f t="shared" si="43"/>
        <v>2.886751345948129E-3</v>
      </c>
      <c r="R13" s="16">
        <f t="shared" si="43"/>
        <v>2.886751345948129E-3</v>
      </c>
      <c r="S13" s="16">
        <f t="shared" si="43"/>
        <v>2.886751345948129E-3</v>
      </c>
      <c r="T13" s="16">
        <f t="shared" si="43"/>
        <v>2.886751345948129E-3</v>
      </c>
      <c r="V13" s="16">
        <f t="shared" si="43"/>
        <v>2.886751345948129E-3</v>
      </c>
      <c r="W13" s="16">
        <f t="shared" si="43"/>
        <v>2.886751345948129E-3</v>
      </c>
      <c r="X13" s="16">
        <f t="shared" si="43"/>
        <v>2.886751345948129E-3</v>
      </c>
      <c r="Y13" s="16">
        <f t="shared" si="43"/>
        <v>2.886751345948129E-3</v>
      </c>
      <c r="Z13" s="16">
        <f t="shared" si="43"/>
        <v>2.886751345948129E-3</v>
      </c>
      <c r="AB13" s="16">
        <f t="shared" si="43"/>
        <v>2.886751345948129E-3</v>
      </c>
      <c r="AC13" s="16">
        <f t="shared" si="43"/>
        <v>2.886751345948129E-3</v>
      </c>
      <c r="AD13" s="16">
        <f t="shared" si="43"/>
        <v>2.886751345948129E-3</v>
      </c>
      <c r="AE13" s="16">
        <f t="shared" si="43"/>
        <v>2.886751345948129E-3</v>
      </c>
      <c r="AF13" s="16">
        <f t="shared" si="43"/>
        <v>2.886751345948129E-3</v>
      </c>
      <c r="AH13" s="16">
        <f t="shared" si="43"/>
        <v>2.886751345948129E-3</v>
      </c>
      <c r="AI13" s="16">
        <f t="shared" si="43"/>
        <v>2.886751345948129E-3</v>
      </c>
      <c r="AJ13" s="16">
        <f t="shared" si="43"/>
        <v>2.886751345948129E-3</v>
      </c>
      <c r="AK13" s="16">
        <f t="shared" si="43"/>
        <v>2.886751345948129E-3</v>
      </c>
      <c r="AL13" s="16">
        <f t="shared" si="43"/>
        <v>2.886751345948129E-3</v>
      </c>
      <c r="AN13" s="16">
        <f>0.05/SQRT(12)</f>
        <v>1.4433756729740645E-2</v>
      </c>
      <c r="AO13" s="16">
        <f>0.05/SQRT(12)</f>
        <v>1.4433756729740645E-2</v>
      </c>
      <c r="AP13" s="16">
        <f t="shared" ref="AP13:AS13" si="44">0.05/SQRT(12)</f>
        <v>1.4433756729740645E-2</v>
      </c>
      <c r="AQ13" s="16">
        <f t="shared" si="44"/>
        <v>1.4433756729740645E-2</v>
      </c>
      <c r="AR13" s="16">
        <f t="shared" si="44"/>
        <v>1.4433756729740645E-2</v>
      </c>
      <c r="AS13" s="16">
        <f t="shared" si="44"/>
        <v>1.4433756729740645E-2</v>
      </c>
    </row>
    <row r="14" spans="2:45">
      <c r="B14" s="24"/>
      <c r="C14" s="2" t="s">
        <v>45</v>
      </c>
      <c r="D14" s="16">
        <f>SQRT(D12^2+D13^2)</f>
        <v>1.3642254619787427E-2</v>
      </c>
      <c r="E14" s="16">
        <f t="shared" ref="E14" si="45">SQRT(E12^2+E13^2)</f>
        <v>1.0408329997330601E-2</v>
      </c>
      <c r="F14" s="16">
        <f t="shared" ref="F14" si="46">SQRT(F12^2+F13^2)</f>
        <v>4.4095855184409314E-3</v>
      </c>
      <c r="G14" s="16">
        <f t="shared" ref="G14" si="47">SQRT(G12^2+G13^2)</f>
        <v>1.0408329997330601E-2</v>
      </c>
      <c r="H14" s="16">
        <f t="shared" ref="H14" si="48">SQRT(H12^2+H13^2)</f>
        <v>4.4095855184410424E-3</v>
      </c>
      <c r="J14" s="16">
        <f t="shared" ref="J14" si="49">SQRT(J12^2+J13^2)</f>
        <v>9.279607271383326E-3</v>
      </c>
      <c r="K14" s="16">
        <f t="shared" ref="K14" si="50">SQRT(K12^2+K13^2)</f>
        <v>2.6193722742502808E-2</v>
      </c>
      <c r="L14" s="16">
        <f t="shared" ref="L14" si="51">SQRT(L12^2+L13^2)</f>
        <v>9.2796072713834318E-3</v>
      </c>
      <c r="M14" s="16">
        <f t="shared" ref="M14" si="52">SQRT(M12^2+M13^2)</f>
        <v>4.4095855184410424E-3</v>
      </c>
      <c r="N14" s="16">
        <f t="shared" ref="N14" si="53">SQRT(N12^2+N13^2)</f>
        <v>2.3511226632776504E-2</v>
      </c>
      <c r="P14" s="16">
        <f t="shared" ref="P14" si="54">SQRT(P12^2+P13^2)</f>
        <v>9.279607271383326E-3</v>
      </c>
      <c r="Q14" s="16">
        <f t="shared" ref="Q14" si="55">SQRT(Q12^2+Q13^2)</f>
        <v>1.5545631755148087E-2</v>
      </c>
      <c r="R14" s="16">
        <f t="shared" ref="R14" si="56">SQRT(R12^2+R13^2)</f>
        <v>4.4095855184410424E-3</v>
      </c>
      <c r="S14" s="16">
        <f t="shared" ref="S14" si="57">SQRT(S12^2+S13^2)</f>
        <v>4.4095855184410424E-3</v>
      </c>
      <c r="T14" s="16">
        <f t="shared" ref="T14" si="58">SQRT(T12^2+T13^2)</f>
        <v>9.279607271383326E-3</v>
      </c>
      <c r="V14" s="16">
        <f t="shared" ref="V14" si="59">SQRT(V12^2+V13^2)</f>
        <v>1.3642254619787427E-2</v>
      </c>
      <c r="W14" s="16">
        <f t="shared" ref="W14" si="60">SQRT(W12^2+W13^2)</f>
        <v>1.755942292142125E-2</v>
      </c>
      <c r="X14" s="16">
        <f t="shared" ref="X14" si="61">SQRT(X12^2+X13^2)</f>
        <v>1.3642254619787283E-2</v>
      </c>
      <c r="Y14" s="16">
        <f t="shared" ref="Y14" si="62">SQRT(Y12^2+Y13^2)</f>
        <v>1.5545631755147992E-2</v>
      </c>
      <c r="Z14" s="16">
        <f t="shared" ref="Z14" si="63">SQRT(Z12^2+Z13^2)</f>
        <v>9.2796072713834301E-3</v>
      </c>
      <c r="AB14" s="16">
        <f t="shared" ref="AB14" si="64">SQRT(AB12^2+AB13^2)</f>
        <v>2.3511226632776421E-2</v>
      </c>
      <c r="AC14" s="16">
        <f t="shared" ref="AC14" si="65">SQRT(AC12^2+AC13^2)</f>
        <v>2.8625940062196098E-2</v>
      </c>
      <c r="AD14" s="16">
        <f t="shared" ref="AD14" si="66">SQRT(AD12^2+AD13^2)</f>
        <v>3.1928740101113448E-2</v>
      </c>
      <c r="AE14" s="16">
        <f t="shared" ref="AE14" si="67">SQRT(AE12^2+AE13^2)</f>
        <v>1.4813657362192595E-2</v>
      </c>
      <c r="AF14" s="16">
        <f t="shared" ref="AF14" si="68">SQRT(AF12^2+AF13^2)</f>
        <v>4.627814458971611E-2</v>
      </c>
      <c r="AH14" s="16">
        <f t="shared" ref="AH14" si="69">SQRT(AH12^2+AH13^2)</f>
        <v>1.755942292142125E-2</v>
      </c>
      <c r="AI14" s="16">
        <f t="shared" ref="AI14" si="70">SQRT(AI12^2+AI13^2)</f>
        <v>3.5394600969340294E-2</v>
      </c>
      <c r="AJ14" s="16">
        <f t="shared" ref="AJ14" si="71">SQRT(AJ12^2+AJ13^2)</f>
        <v>2.4209731743889937E-2</v>
      </c>
      <c r="AK14" s="16">
        <f t="shared" ref="AK14" si="72">SQRT(AK12^2+AK13^2)</f>
        <v>2.1015867021530913E-2</v>
      </c>
      <c r="AL14" s="16">
        <f t="shared" ref="AL14" si="73">SQRT(AL12^2+AL13^2)</f>
        <v>2.4209731743889937E-2</v>
      </c>
      <c r="AN14" s="16">
        <f t="shared" ref="AN14:AR14" si="74">SQRT(AN12^2+AN13^2)</f>
        <v>2.2047927592204992E-2</v>
      </c>
      <c r="AO14" s="16">
        <f t="shared" si="74"/>
        <v>2.2047927592204992E-2</v>
      </c>
      <c r="AP14" s="16">
        <f t="shared" si="74"/>
        <v>2.2047927592204992E-2</v>
      </c>
      <c r="AQ14" s="16">
        <f t="shared" si="74"/>
        <v>2.2047927592204992E-2</v>
      </c>
      <c r="AR14" s="16">
        <f t="shared" si="74"/>
        <v>2.2047927592204992E-2</v>
      </c>
      <c r="AS14" s="16">
        <f t="shared" ref="AS14" si="75">SQRT(AS12^2+AS13^2)</f>
        <v>2.2047927592204992E-2</v>
      </c>
    </row>
    <row r="15" spans="2:45">
      <c r="B15" s="24"/>
      <c r="C15" s="2" t="s">
        <v>79</v>
      </c>
      <c r="D15" s="16">
        <f>TINV(0.05,4)</f>
        <v>2.7764451050438028</v>
      </c>
      <c r="E15" s="16">
        <f t="shared" ref="E15:AS15" si="76">TINV(0.05,4)</f>
        <v>2.7764451050438028</v>
      </c>
      <c r="F15" s="16">
        <f t="shared" si="76"/>
        <v>2.7764451050438028</v>
      </c>
      <c r="G15" s="16">
        <f t="shared" si="76"/>
        <v>2.7764451050438028</v>
      </c>
      <c r="H15" s="16">
        <f t="shared" si="76"/>
        <v>2.7764451050438028</v>
      </c>
      <c r="J15" s="16">
        <f t="shared" si="76"/>
        <v>2.7764451050438028</v>
      </c>
      <c r="K15" s="16">
        <f t="shared" si="76"/>
        <v>2.7764451050438028</v>
      </c>
      <c r="L15" s="16">
        <f t="shared" si="76"/>
        <v>2.7764451050438028</v>
      </c>
      <c r="M15" s="16">
        <f t="shared" si="76"/>
        <v>2.7764451050438028</v>
      </c>
      <c r="N15" s="16">
        <f t="shared" si="76"/>
        <v>2.7764451050438028</v>
      </c>
      <c r="P15" s="16">
        <f t="shared" si="76"/>
        <v>2.7764451050438028</v>
      </c>
      <c r="Q15" s="16">
        <f t="shared" si="76"/>
        <v>2.7764451050438028</v>
      </c>
      <c r="R15" s="16">
        <f t="shared" si="76"/>
        <v>2.7764451050438028</v>
      </c>
      <c r="S15" s="16">
        <f t="shared" si="76"/>
        <v>2.7764451050438028</v>
      </c>
      <c r="T15" s="16">
        <f t="shared" si="76"/>
        <v>2.7764451050438028</v>
      </c>
      <c r="V15" s="16">
        <f t="shared" si="76"/>
        <v>2.7764451050438028</v>
      </c>
      <c r="W15" s="16">
        <f t="shared" si="76"/>
        <v>2.7764451050438028</v>
      </c>
      <c r="X15" s="16">
        <f t="shared" si="76"/>
        <v>2.7764451050438028</v>
      </c>
      <c r="Y15" s="16">
        <f t="shared" si="76"/>
        <v>2.7764451050438028</v>
      </c>
      <c r="Z15" s="16">
        <f t="shared" si="76"/>
        <v>2.7764451050438028</v>
      </c>
      <c r="AB15" s="16">
        <f t="shared" si="76"/>
        <v>2.7764451050438028</v>
      </c>
      <c r="AC15" s="16">
        <f t="shared" si="76"/>
        <v>2.7764451050438028</v>
      </c>
      <c r="AD15" s="16">
        <f t="shared" si="76"/>
        <v>2.7764451050438028</v>
      </c>
      <c r="AE15" s="16">
        <f t="shared" si="76"/>
        <v>2.7764451050438028</v>
      </c>
      <c r="AF15" s="16">
        <f t="shared" si="76"/>
        <v>2.7764451050438028</v>
      </c>
      <c r="AH15" s="16">
        <f t="shared" si="76"/>
        <v>2.7764451050438028</v>
      </c>
      <c r="AI15" s="16">
        <f t="shared" si="76"/>
        <v>2.7764451050438028</v>
      </c>
      <c r="AJ15" s="16">
        <f t="shared" si="76"/>
        <v>2.7764451050438028</v>
      </c>
      <c r="AK15" s="16">
        <f t="shared" si="76"/>
        <v>2.7764451050438028</v>
      </c>
      <c r="AL15" s="16">
        <f t="shared" si="76"/>
        <v>2.7764451050438028</v>
      </c>
      <c r="AN15" s="16">
        <f t="shared" si="76"/>
        <v>2.7764451050438028</v>
      </c>
      <c r="AO15" s="16">
        <f t="shared" si="76"/>
        <v>2.7764451050438028</v>
      </c>
      <c r="AP15" s="16">
        <f t="shared" si="76"/>
        <v>2.7764451050438028</v>
      </c>
      <c r="AQ15" s="16">
        <f t="shared" si="76"/>
        <v>2.7764451050438028</v>
      </c>
      <c r="AR15" s="16">
        <f t="shared" si="76"/>
        <v>2.7764451050438028</v>
      </c>
      <c r="AS15" s="16">
        <f t="shared" si="76"/>
        <v>2.7764451050438028</v>
      </c>
    </row>
    <row r="16" spans="2:45">
      <c r="B16" s="25"/>
      <c r="C16" s="2" t="s">
        <v>81</v>
      </c>
      <c r="D16" s="16">
        <f>D15*D14</f>
        <v>3.7876971060870006E-2</v>
      </c>
      <c r="E16" s="16">
        <f t="shared" ref="E16:AL16" si="77">E15*E14</f>
        <v>2.8898156872769126E-2</v>
      </c>
      <c r="F16" s="16">
        <f t="shared" si="77"/>
        <v>1.2242972127947364E-2</v>
      </c>
      <c r="G16" s="16">
        <f t="shared" si="77"/>
        <v>2.8898156872769126E-2</v>
      </c>
      <c r="H16" s="16">
        <f t="shared" si="77"/>
        <v>1.2242972127947671E-2</v>
      </c>
      <c r="J16" s="16">
        <f t="shared" si="77"/>
        <v>2.5764320185361116E-2</v>
      </c>
      <c r="K16" s="16">
        <f t="shared" si="77"/>
        <v>7.2725433291296451E-2</v>
      </c>
      <c r="L16" s="16">
        <f t="shared" si="77"/>
        <v>2.5764320185361411E-2</v>
      </c>
      <c r="M16" s="16">
        <f t="shared" si="77"/>
        <v>1.2242972127947671E-2</v>
      </c>
      <c r="N16" s="16">
        <f t="shared" si="77"/>
        <v>6.5277630098147812E-2</v>
      </c>
      <c r="P16" s="16">
        <f t="shared" si="77"/>
        <v>2.5764320185361116E-2</v>
      </c>
      <c r="Q16" s="16">
        <f t="shared" si="77"/>
        <v>4.3161593191394405E-2</v>
      </c>
      <c r="R16" s="16">
        <f t="shared" si="77"/>
        <v>1.2242972127947671E-2</v>
      </c>
      <c r="S16" s="16">
        <f t="shared" si="77"/>
        <v>1.2242972127947671E-2</v>
      </c>
      <c r="T16" s="16">
        <f t="shared" si="77"/>
        <v>2.5764320185361116E-2</v>
      </c>
      <c r="V16" s="16">
        <f t="shared" si="77"/>
        <v>3.7876971060870006E-2</v>
      </c>
      <c r="W16" s="16">
        <f t="shared" si="77"/>
        <v>4.875277381757398E-2</v>
      </c>
      <c r="X16" s="16">
        <f t="shared" si="77"/>
        <v>3.787697106086961E-2</v>
      </c>
      <c r="Y16" s="16">
        <f t="shared" si="77"/>
        <v>4.3161593191394142E-2</v>
      </c>
      <c r="Z16" s="16">
        <f t="shared" si="77"/>
        <v>2.5764320185361404E-2</v>
      </c>
      <c r="AB16" s="16">
        <f t="shared" si="77"/>
        <v>6.527763009814759E-2</v>
      </c>
      <c r="AC16" s="16">
        <f t="shared" si="77"/>
        <v>7.9478351162961647E-2</v>
      </c>
      <c r="AD16" s="16">
        <f t="shared" si="77"/>
        <v>8.8648394163952204E-2</v>
      </c>
      <c r="AE16" s="16">
        <f t="shared" si="77"/>
        <v>4.112930647105572E-2</v>
      </c>
      <c r="AF16" s="16">
        <f t="shared" si="77"/>
        <v>0.12848872801662664</v>
      </c>
      <c r="AH16" s="16">
        <f t="shared" si="77"/>
        <v>4.875277381757398E-2</v>
      </c>
      <c r="AI16" s="16">
        <f t="shared" si="77"/>
        <v>9.8271166606303501E-2</v>
      </c>
      <c r="AJ16" s="16">
        <f t="shared" si="77"/>
        <v>6.7216991194746792E-2</v>
      </c>
      <c r="AK16" s="16">
        <f t="shared" si="77"/>
        <v>5.8349401120180985E-2</v>
      </c>
      <c r="AL16" s="16">
        <f t="shared" si="77"/>
        <v>6.7216991194746792E-2</v>
      </c>
      <c r="AN16" s="16">
        <f t="shared" ref="AN16:AR16" si="78">AN15*AN14</f>
        <v>6.1214860639737745E-2</v>
      </c>
      <c r="AO16" s="16">
        <f t="shared" si="78"/>
        <v>6.1214860639737745E-2</v>
      </c>
      <c r="AP16" s="16">
        <f t="shared" si="78"/>
        <v>6.1214860639737745E-2</v>
      </c>
      <c r="AQ16" s="16">
        <f t="shared" si="78"/>
        <v>6.1214860639737745E-2</v>
      </c>
      <c r="AR16" s="16">
        <f t="shared" si="78"/>
        <v>6.1214860639737745E-2</v>
      </c>
      <c r="AS16" s="16">
        <f t="shared" ref="AS16" si="79">AS15*AS14</f>
        <v>6.1214860639737745E-2</v>
      </c>
    </row>
    <row r="17" spans="2:45">
      <c r="B17" s="22" t="s">
        <v>47</v>
      </c>
      <c r="C17" s="17" t="s">
        <v>0</v>
      </c>
      <c r="D17" s="15">
        <f>D3*D10</f>
        <v>20.169955555555557</v>
      </c>
      <c r="E17" s="15">
        <f>E3*E10</f>
        <v>19.928666666666668</v>
      </c>
      <c r="F17" s="15">
        <f>F3*F10</f>
        <v>20.050488888888893</v>
      </c>
      <c r="G17" s="15">
        <f>G3*G10</f>
        <v>20.201133333333335</v>
      </c>
      <c r="H17" s="15">
        <f>H3*H10</f>
        <v>19.915122222222223</v>
      </c>
      <c r="J17" s="15">
        <f>J3*J10</f>
        <v>20.684088888888891</v>
      </c>
      <c r="K17" s="15">
        <f>K3*K10</f>
        <v>20.620599999999996</v>
      </c>
      <c r="L17" s="15">
        <f>L3*L10</f>
        <v>20.530166666666666</v>
      </c>
      <c r="M17" s="15">
        <f>M3*M10</f>
        <v>20.637777777777774</v>
      </c>
      <c r="N17" s="15">
        <f>N3*N10</f>
        <v>20.669688888888892</v>
      </c>
      <c r="P17" s="15">
        <f>P3*P10</f>
        <v>19.760400000000001</v>
      </c>
      <c r="Q17" s="15">
        <f>Q3*Q10</f>
        <v>19.78393333333333</v>
      </c>
      <c r="R17" s="15">
        <f>R3*R10</f>
        <v>19.782577777777778</v>
      </c>
      <c r="S17" s="15">
        <f>S3*S10</f>
        <v>19.696288888888891</v>
      </c>
      <c r="T17" s="15">
        <f>T3*T10</f>
        <v>19.823422222222217</v>
      </c>
      <c r="V17" s="15">
        <f>V3*V10</f>
        <v>20.28693333333333</v>
      </c>
      <c r="W17" s="15">
        <f>W3*W10</f>
        <v>20.301333333333332</v>
      </c>
      <c r="X17" s="15">
        <f>X3*X10</f>
        <v>19.948444444444441</v>
      </c>
      <c r="Y17" s="15">
        <f>Y3*Y10</f>
        <v>20.479666666666667</v>
      </c>
      <c r="Z17" s="15">
        <f>Z3*Z10</f>
        <v>20.264833333333328</v>
      </c>
      <c r="AB17" s="15">
        <f>AB3*AB10</f>
        <v>20.386444444444439</v>
      </c>
      <c r="AC17" s="15">
        <f>AC3*AC10</f>
        <v>20.772333333333329</v>
      </c>
      <c r="AD17" s="15">
        <f>AD3*AD10</f>
        <v>20.880311111111109</v>
      </c>
      <c r="AE17" s="15">
        <f>AE3*AE10</f>
        <v>19.471388888888892</v>
      </c>
      <c r="AF17" s="15">
        <f>AF3*AF10</f>
        <v>21.107900000000001</v>
      </c>
      <c r="AH17" s="15">
        <f>AH3*AH10</f>
        <v>20.714166666666667</v>
      </c>
      <c r="AI17" s="15">
        <f>AI3*AI10</f>
        <v>21.300377777777776</v>
      </c>
      <c r="AJ17" s="15">
        <f>AJ3*AJ10</f>
        <v>20.188133333333329</v>
      </c>
      <c r="AK17" s="15">
        <f>AK3*AK10</f>
        <v>20.590699999999995</v>
      </c>
      <c r="AL17" s="15">
        <f>AL3*AL10</f>
        <v>20.869688888888891</v>
      </c>
      <c r="AN17" s="15">
        <f>AN3*AN10</f>
        <v>20.657222222222224</v>
      </c>
      <c r="AO17" s="15">
        <f>AO3*AO10</f>
        <v>20.71444444444445</v>
      </c>
      <c r="AP17" s="15">
        <f>AP3*AP10</f>
        <v>20.556944444444444</v>
      </c>
      <c r="AQ17" s="15">
        <f>AQ3*AQ10</f>
        <v>20.727777777777774</v>
      </c>
      <c r="AR17" s="15">
        <f>AR3*AR10</f>
        <v>20.613888888888891</v>
      </c>
      <c r="AS17" s="15">
        <f>AS3*AS10</f>
        <v>20.613888888888891</v>
      </c>
    </row>
    <row r="18" spans="2:45">
      <c r="B18" s="22"/>
      <c r="C18" s="17" t="s">
        <v>46</v>
      </c>
      <c r="D18" s="15">
        <f>SQRT((D3*D14)^2+(D10*D7)^2)</f>
        <v>8.2838879574363089E-2</v>
      </c>
      <c r="E18" s="15">
        <f>SQRT((E3*E14)^2+(E10*E7)^2)</f>
        <v>7.940290600148972E-2</v>
      </c>
      <c r="F18" s="15">
        <f>SQRT((F3*F14)^2+(F10*F7)^2)</f>
        <v>5.2827500262179784E-2</v>
      </c>
      <c r="G18" s="15">
        <f>SQRT((G3*G14)^2+(G10*G7)^2)</f>
        <v>7.4934105002946116E-2</v>
      </c>
      <c r="H18" s="15">
        <f>SQRT((H3*H14)^2+(H10*H7)^2)</f>
        <v>4.8965873099487245E-2</v>
      </c>
      <c r="J18" s="15">
        <f>SQRT((J3*J14)^2+(J10*J7)^2)</f>
        <v>5.9272565375330481E-2</v>
      </c>
      <c r="K18" s="15">
        <f>SQRT((K3*K14)^2+(K10*K7)^2)</f>
        <v>0.1633037640467965</v>
      </c>
      <c r="L18" s="15">
        <f>SQRT((L3*L14)^2+(L10*L7)^2)</f>
        <v>7.7187061139853227E-2</v>
      </c>
      <c r="M18" s="15">
        <f>SQRT((M3*M14)^2+(M10*M7)^2)</f>
        <v>3.6476698125965816E-2</v>
      </c>
      <c r="N18" s="15">
        <f>SQRT((N3*N14)^2+(N10*N7)^2)</f>
        <v>0.17009780156946611</v>
      </c>
      <c r="P18" s="15">
        <f>SQRT((P3*P14)^2+(P10*P7)^2)</f>
        <v>5.9155920776900704E-2</v>
      </c>
      <c r="Q18" s="15">
        <f>SQRT((Q3*Q14)^2+(Q10*Q7)^2)</f>
        <v>0.10973915242097594</v>
      </c>
      <c r="R18" s="15">
        <f>SQRT((R3*R14)^2+(R10*R7)^2)</f>
        <v>6.2079947459250613E-2</v>
      </c>
      <c r="S18" s="15">
        <f>SQRT((S3*S14)^2+(S10*S7)^2)</f>
        <v>5.5737396571271663E-2</v>
      </c>
      <c r="T18" s="15">
        <f>SQRT((T3*T14)^2+(T10*T7)^2)</f>
        <v>6.0103281221412501E-2</v>
      </c>
      <c r="V18" s="15">
        <f>SQRT((V3*V14)^2+(V10*V7)^2)</f>
        <v>9.8403379947973255E-2</v>
      </c>
      <c r="W18" s="15">
        <f>SQRT((W3*W14)^2+(W10*W7)^2)</f>
        <v>0.11199221740486837</v>
      </c>
      <c r="X18" s="15">
        <f>SQRT((X3*X14)^2+(X10*X7)^2)</f>
        <v>0.11330972085177009</v>
      </c>
      <c r="Y18" s="15">
        <f>SQRT((Y3*Y14)^2+(Y10*Y7)^2)</f>
        <v>9.6176847622067921E-2</v>
      </c>
      <c r="Z18" s="15">
        <f>SQRT((Z3*Z14)^2+(Z10*Z7)^2)</f>
        <v>6.6380760543778269E-2</v>
      </c>
      <c r="AB18" s="15">
        <f>SQRT((AB3*AB14)^2+(AB10*AB7)^2)</f>
        <v>0.16421171961228784</v>
      </c>
      <c r="AC18" s="15">
        <f>SQRT((AC3*AC14)^2+(AC10*AC7)^2)</f>
        <v>0.17795397475085958</v>
      </c>
      <c r="AD18" s="15">
        <f>SQRT((AD3*AD14)^2+(AD10*AD7)^2)</f>
        <v>0.20839752314824</v>
      </c>
      <c r="AE18" s="15">
        <f>SQRT((AE3*AE14)^2+(AE10*AE7)^2)</f>
        <v>0.10855930136833118</v>
      </c>
      <c r="AF18" s="15">
        <f>SQRT((AF3*AF14)^2+(AF10*AF7)^2)</f>
        <v>0.29920173517767823</v>
      </c>
      <c r="AH18" s="15">
        <f>SQRT((AH3*AH14)^2+(AH10*AH7)^2)</f>
        <v>0.14742143230786978</v>
      </c>
      <c r="AI18" s="15">
        <f>SQRT((AI3*AI14)^2+(AI10*AI7)^2)</f>
        <v>0.25962415777910303</v>
      </c>
      <c r="AJ18" s="15">
        <f>SQRT((AJ3*AJ14)^2+(AJ10*AJ7)^2)</f>
        <v>0.18742965519935262</v>
      </c>
      <c r="AK18" s="15">
        <f>SQRT((AK3*AK14)^2+(AK10*AK7)^2)</f>
        <v>0.16139104167621443</v>
      </c>
      <c r="AL18" s="15">
        <f>SQRT((AL3*AL14)^2+(AL10*AL7)^2)</f>
        <v>0.21041719288529767</v>
      </c>
      <c r="AN18" s="15">
        <f>SQRT((AN3*AN14)^2+(AN10*AN7)^2)</f>
        <v>0.15273351631574822</v>
      </c>
      <c r="AO18" s="15">
        <f>SQRT((AO3*AO14)^2+(AO10*AO7)^2)</f>
        <v>0.15305278279400131</v>
      </c>
      <c r="AP18" s="15">
        <f>SQRT((AP3*AP14)^2+(AP10*AP7)^2)</f>
        <v>0.15255172670601844</v>
      </c>
      <c r="AQ18" s="15">
        <f>SQRT((AQ3*AQ14)^2+(AQ10*AQ7)^2)</f>
        <v>0.2074168266297024</v>
      </c>
      <c r="AR18" s="15">
        <f>SQRT((AR3*AR14)^2+(AR10*AR7)^2)</f>
        <v>0.15287137284594052</v>
      </c>
      <c r="AS18" s="15">
        <f>SQRT((AS3*AS14)^2+(AS10*AS7)^2)</f>
        <v>0.15287137284594052</v>
      </c>
    </row>
    <row r="19" spans="2:45">
      <c r="B19" s="22"/>
      <c r="C19" s="17" t="s">
        <v>78</v>
      </c>
      <c r="D19" s="1">
        <f>D18^4/((D10*D5)^4/2+(D3*D12)^4/2)</f>
        <v>2.339762163294214</v>
      </c>
      <c r="E19" s="1">
        <f>E18^4/((E10*E5)^4/2+(E3*E12)^4/2)</f>
        <v>4.3632420835369397</v>
      </c>
      <c r="F19" s="1">
        <f>F18^4/((F10*F5)^4/2+(F3*F12)^4/2)</f>
        <v>3.7358918746992438</v>
      </c>
      <c r="G19" s="1">
        <f>G18^4/((G10*G5)^4/2+(G3*G12)^4/2)</f>
        <v>4.0728769796535671</v>
      </c>
      <c r="H19" s="1">
        <f>H18^4/((H10*H5)^4/2+(H3*H12)^4/2)</f>
        <v>4.1622922619531098</v>
      </c>
      <c r="J19" s="1">
        <f>J18^4/((J10*J5)^4/2+(J3*J12)^4/2)</f>
        <v>2.7806843521421536</v>
      </c>
      <c r="K19" s="1">
        <f>K18^4/((K10*K5)^4/2+(K3*K12)^4/2)</f>
        <v>2.1222521000551771</v>
      </c>
      <c r="L19" s="1">
        <f>L18^4/((L10*L5)^4/2+(L3*L12)^4/2)</f>
        <v>4.5891886365559573</v>
      </c>
      <c r="M19" s="1">
        <f>M18^4/((M10*M5)^4/2+(M3*M12)^4/2)</f>
        <v>8.3052631355711437</v>
      </c>
      <c r="N19" s="1">
        <f>N18^4/((N10*N5)^4/2+(N3*N12)^4/2)</f>
        <v>3.3617040177930129</v>
      </c>
      <c r="P19" s="1">
        <f>P18^4/((P10*P5)^4/2+(P3*P12)^4/2)</f>
        <v>3.1943959785896037</v>
      </c>
      <c r="Q19" s="1">
        <f>Q18^4/((Q10*Q5)^4/2+(Q3*Q12)^4/2)</f>
        <v>3.6684183388915903</v>
      </c>
      <c r="R19" s="1">
        <f>R18^4/((R10*R5)^4/2+(R3*R12)^4/2)</f>
        <v>3.092896579797638</v>
      </c>
      <c r="S19" s="1">
        <f>S18^4/((S10*S5)^4/2+(S3*S12)^4/2)</f>
        <v>3.4538076013699315</v>
      </c>
      <c r="T19" s="1">
        <f>T18^4/((T10*T5)^4/2+(T3*T12)^4/2)</f>
        <v>3.3918086181682758</v>
      </c>
      <c r="V19" s="1">
        <f>V18^4/((V10*V5)^4/2+(V3*V12)^4/2)</f>
        <v>3.6124801671041196</v>
      </c>
      <c r="W19" s="1">
        <f>W18^4/((W10*W5)^4/2+(W3*W12)^4/2)</f>
        <v>2.4563116075878582</v>
      </c>
      <c r="X19" s="1">
        <f>X18^4/((X10*X5)^4/2+(X3*X12)^4/2)</f>
        <v>4.242750325982124</v>
      </c>
      <c r="Y19" s="1">
        <f>Y18^4/((Y10*Y5)^4/2+(Y3*Y12)^4/2)</f>
        <v>2.2498702877207819</v>
      </c>
      <c r="Z19" s="1">
        <f>Z18^4/((Z10*Z5)^4/2+(Z3*Z12)^4/2)</f>
        <v>4.0278829624580155</v>
      </c>
      <c r="AB19" s="1">
        <f>AB18^4/((AB10*AB5)^4/2+(AB3*AB12)^4/2)</f>
        <v>3.1684191588068913</v>
      </c>
      <c r="AC19" s="1">
        <f>AC18^4/((AC10*AC5)^4/2+(AC3*AC12)^4/2)</f>
        <v>2.1032669379951403</v>
      </c>
      <c r="AD19" s="1">
        <f>AD18^4/((AD10*AD5)^4/2+(AD3*AD12)^4/2)</f>
        <v>2.5349587927886574</v>
      </c>
      <c r="AE19" s="1">
        <f>AE18^4/((AE10*AE5)^4/2+(AE3*AE12)^4/2)</f>
        <v>3.7251395695256386</v>
      </c>
      <c r="AF19" s="1">
        <f>AF18^4/((AF10*AF5)^4/2+(AF3*AF12)^4/2)</f>
        <v>2.3795531003518113</v>
      </c>
      <c r="AH19" s="1">
        <f>AH18^4/((AH10*AH5)^4/2+(AH3*AH12)^4/2)</f>
        <v>4.132301021475782</v>
      </c>
      <c r="AI19" s="1">
        <f>AI18^4/((AI10*AI5)^4/2+(AI3*AI12)^4/2)</f>
        <v>3.5040415787436991</v>
      </c>
      <c r="AJ19" s="1">
        <f>AJ18^4/((AJ10*AJ5)^4/2+(AJ3*AJ12)^4/2)</f>
        <v>3.8519621277554097</v>
      </c>
      <c r="AK19" s="1">
        <f>AK18^4/((AK10*AK5)^4/2+(AK3*AK12)^4/2)</f>
        <v>3.8628164129651696</v>
      </c>
      <c r="AL19" s="1">
        <f>AL18^4/((AL10*AL5)^4/2+(AL3*AL12)^4/2)</f>
        <v>4.0755415512924307</v>
      </c>
      <c r="AN19" s="1">
        <f>AN18^4/((AN10*AN5)^4/2+(AN3*AN12)^4/2)</f>
        <v>9.7315182500811765</v>
      </c>
      <c r="AO19" s="1">
        <f>AO18^4/((AO10*AO5)^4/2+(AO3*AO12)^4/2)</f>
        <v>9.7154078842983562</v>
      </c>
      <c r="AP19" s="1">
        <f>AP18^4/((AP10*AP5)^4/2+(AP3*AP12)^4/2)</f>
        <v>9.7032010014348611</v>
      </c>
      <c r="AQ19" s="1">
        <f>AQ18^4/((AQ10*AQ5)^4/2+(AQ3*AQ12)^4/2)</f>
        <v>5.9729618377815674</v>
      </c>
      <c r="AR19" s="1">
        <f>AR18^4/((AR10*AR5)^4/2+(AR3*AR12)^4/2)</f>
        <v>9.6871514453068173</v>
      </c>
      <c r="AS19" s="1">
        <f>AS18^4/((AS10*AS5)^4/2+(AS3*AS12)^4/2)</f>
        <v>9.6871514453068173</v>
      </c>
    </row>
    <row r="20" spans="2:45">
      <c r="B20" s="22"/>
      <c r="C20" s="17" t="s">
        <v>79</v>
      </c>
      <c r="D20" s="1">
        <f>TINV(0.05,D19)</f>
        <v>4.3026527295445423</v>
      </c>
      <c r="E20" s="1">
        <f t="shared" ref="E20:AL20" si="80">TINV(0.05,E19)</f>
        <v>2.7764451050438028</v>
      </c>
      <c r="F20" s="1">
        <f t="shared" si="80"/>
        <v>3.1824463048868799</v>
      </c>
      <c r="G20" s="1">
        <f t="shared" si="80"/>
        <v>2.7764451050438028</v>
      </c>
      <c r="H20" s="1">
        <f t="shared" si="80"/>
        <v>2.7764451050438028</v>
      </c>
      <c r="J20" s="1">
        <f t="shared" si="80"/>
        <v>4.3026527295445423</v>
      </c>
      <c r="K20" s="1">
        <f t="shared" si="80"/>
        <v>4.3026527295445423</v>
      </c>
      <c r="L20" s="1">
        <f t="shared" si="80"/>
        <v>2.7764451050438028</v>
      </c>
      <c r="M20" s="1">
        <f t="shared" si="80"/>
        <v>2.3060041332991172</v>
      </c>
      <c r="N20" s="1">
        <f t="shared" si="80"/>
        <v>3.1824463048868799</v>
      </c>
      <c r="P20" s="1">
        <f t="shared" si="80"/>
        <v>3.1824463048868799</v>
      </c>
      <c r="Q20" s="1">
        <f t="shared" si="80"/>
        <v>3.1824463048868799</v>
      </c>
      <c r="R20" s="1">
        <f t="shared" si="80"/>
        <v>3.1824463048868799</v>
      </c>
      <c r="S20" s="1">
        <f t="shared" si="80"/>
        <v>3.1824463048868799</v>
      </c>
      <c r="T20" s="1">
        <f t="shared" si="80"/>
        <v>3.1824463048868799</v>
      </c>
      <c r="V20" s="1">
        <f t="shared" si="80"/>
        <v>3.1824463048868799</v>
      </c>
      <c r="W20" s="1">
        <f t="shared" si="80"/>
        <v>4.3026527295445423</v>
      </c>
      <c r="X20" s="1">
        <f t="shared" si="80"/>
        <v>2.7764451050438028</v>
      </c>
      <c r="Y20" s="1">
        <f t="shared" si="80"/>
        <v>4.3026527295445423</v>
      </c>
      <c r="Z20" s="1">
        <f t="shared" si="80"/>
        <v>2.7764451050438028</v>
      </c>
      <c r="AB20" s="1">
        <f t="shared" si="80"/>
        <v>3.1824463048868799</v>
      </c>
      <c r="AC20" s="1">
        <f t="shared" si="80"/>
        <v>4.3026527295445423</v>
      </c>
      <c r="AD20" s="1">
        <f t="shared" si="80"/>
        <v>4.3026527295445423</v>
      </c>
      <c r="AE20" s="1">
        <f t="shared" si="80"/>
        <v>3.1824463048868799</v>
      </c>
      <c r="AF20" s="1">
        <f t="shared" si="80"/>
        <v>4.3026527295445423</v>
      </c>
      <c r="AH20" s="1">
        <f t="shared" si="80"/>
        <v>2.7764451050438028</v>
      </c>
      <c r="AI20" s="1">
        <f t="shared" si="80"/>
        <v>3.1824463048868799</v>
      </c>
      <c r="AJ20" s="1">
        <f t="shared" si="80"/>
        <v>3.1824463048868799</v>
      </c>
      <c r="AK20" s="1">
        <f t="shared" si="80"/>
        <v>3.1824463048868799</v>
      </c>
      <c r="AL20" s="1">
        <f t="shared" si="80"/>
        <v>2.7764451050438028</v>
      </c>
      <c r="AN20" s="1">
        <f t="shared" ref="AN20:AR20" si="81">TINV(0.05,AN19)</f>
        <v>2.2621571581735829</v>
      </c>
      <c r="AO20" s="1">
        <f t="shared" si="81"/>
        <v>2.2621571581735829</v>
      </c>
      <c r="AP20" s="1">
        <f t="shared" si="81"/>
        <v>2.2621571581735829</v>
      </c>
      <c r="AQ20" s="1">
        <f t="shared" si="81"/>
        <v>2.5705818346975402</v>
      </c>
      <c r="AR20" s="1">
        <f t="shared" si="81"/>
        <v>2.2621571581735829</v>
      </c>
      <c r="AS20" s="1">
        <f t="shared" ref="AS20" si="82">TINV(0.05,AS19)</f>
        <v>2.2621571581735829</v>
      </c>
    </row>
    <row r="21" spans="2:45">
      <c r="B21" s="22"/>
      <c r="C21" s="17" t="s">
        <v>80</v>
      </c>
      <c r="D21" s="1">
        <f>D18*D20</f>
        <v>0.35642693131304498</v>
      </c>
      <c r="E21" s="1">
        <f t="shared" ref="E21:AL21" si="83">E18*E20</f>
        <v>0.22045780969408932</v>
      </c>
      <c r="F21" s="1">
        <f t="shared" si="83"/>
        <v>0.16812068300578473</v>
      </c>
      <c r="G21" s="1">
        <f t="shared" si="83"/>
        <v>0.20805042903626808</v>
      </c>
      <c r="H21" s="1">
        <f t="shared" si="83"/>
        <v>0.13595105868126739</v>
      </c>
      <c r="J21" s="1">
        <f t="shared" si="83"/>
        <v>0.25502926519927305</v>
      </c>
      <c r="K21" s="1">
        <f t="shared" si="83"/>
        <v>0.70263938612084686</v>
      </c>
      <c r="L21" s="1">
        <f t="shared" si="83"/>
        <v>0.21430563807446223</v>
      </c>
      <c r="M21" s="1">
        <f t="shared" si="83"/>
        <v>8.4115416647581334E-2</v>
      </c>
      <c r="N21" s="1">
        <f t="shared" si="83"/>
        <v>0.54132712007412909</v>
      </c>
      <c r="P21" s="1">
        <f t="shared" si="83"/>
        <v>0.18826054148862864</v>
      </c>
      <c r="Q21" s="1">
        <f t="shared" si="83"/>
        <v>0.34923896012355299</v>
      </c>
      <c r="R21" s="1">
        <f t="shared" si="83"/>
        <v>0.19756609939926376</v>
      </c>
      <c r="S21" s="1">
        <f t="shared" si="83"/>
        <v>0.17738127176225815</v>
      </c>
      <c r="T21" s="1">
        <f t="shared" si="83"/>
        <v>0.19127546523466121</v>
      </c>
      <c r="V21" s="1">
        <f t="shared" si="83"/>
        <v>0.31316347290380719</v>
      </c>
      <c r="W21" s="1">
        <f t="shared" si="83"/>
        <v>0.48186361990480264</v>
      </c>
      <c r="X21" s="1">
        <f t="shared" si="83"/>
        <v>0.3145982198127768</v>
      </c>
      <c r="Y21" s="1">
        <f t="shared" si="83"/>
        <v>0.41381557594008006</v>
      </c>
      <c r="Z21" s="1">
        <f t="shared" si="83"/>
        <v>0.18430253768085797</v>
      </c>
      <c r="AB21" s="1">
        <f t="shared" si="83"/>
        <v>0.52259498029924578</v>
      </c>
      <c r="AC21" s="1">
        <f t="shared" si="83"/>
        <v>0.76567415519508653</v>
      </c>
      <c r="AD21" s="1">
        <f t="shared" si="83"/>
        <v>0.8966621718040968</v>
      </c>
      <c r="AE21" s="1">
        <f t="shared" si="83"/>
        <v>0.3454841475007468</v>
      </c>
      <c r="AF21" s="1">
        <f t="shared" si="83"/>
        <v>1.2873611625467005</v>
      </c>
      <c r="AH21" s="1">
        <f t="shared" si="83"/>
        <v>0.40930751410973137</v>
      </c>
      <c r="AI21" s="1">
        <f t="shared" si="83"/>
        <v>0.82623994158347469</v>
      </c>
      <c r="AJ21" s="1">
        <f t="shared" si="83"/>
        <v>0.59648481361540173</v>
      </c>
      <c r="AK21" s="1">
        <f t="shared" si="83"/>
        <v>0.51361832422431308</v>
      </c>
      <c r="AL21" s="1">
        <f t="shared" si="83"/>
        <v>0.58421178520344241</v>
      </c>
      <c r="AN21" s="1">
        <f t="shared" ref="AN21:AR21" si="84">AN18*AN20</f>
        <v>0.34550721722669153</v>
      </c>
      <c r="AO21" s="1">
        <f t="shared" si="84"/>
        <v>0.34622944817583662</v>
      </c>
      <c r="AP21" s="1">
        <f t="shared" si="84"/>
        <v>0.34509598055975976</v>
      </c>
      <c r="AQ21" s="1">
        <f t="shared" si="84"/>
        <v>0.53318192674492204</v>
      </c>
      <c r="AR21" s="1">
        <f t="shared" si="84"/>
        <v>0.34581907036326703</v>
      </c>
      <c r="AS21" s="1">
        <f t="shared" ref="AS21" si="85">AS18*AS20</f>
        <v>0.34581907036326703</v>
      </c>
    </row>
  </sheetData>
  <mergeCells count="10">
    <mergeCell ref="AN1:AS1"/>
    <mergeCell ref="D1:H1"/>
    <mergeCell ref="B17:B21"/>
    <mergeCell ref="B3:B9"/>
    <mergeCell ref="B10:B16"/>
    <mergeCell ref="AH1:AL1"/>
    <mergeCell ref="AB1:AF1"/>
    <mergeCell ref="V1:Z1"/>
    <mergeCell ref="P1:T1"/>
    <mergeCell ref="J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FDM - Individual</vt:lpstr>
      <vt:lpstr>FDM - Média e Incerteza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Barros</dc:creator>
  <cp:lastModifiedBy>guido.rezende</cp:lastModifiedBy>
  <cp:lastPrinted>2019-03-18T15:16:35Z</cp:lastPrinted>
  <dcterms:created xsi:type="dcterms:W3CDTF">2018-05-22T14:54:12Z</dcterms:created>
  <dcterms:modified xsi:type="dcterms:W3CDTF">2019-03-18T20:37:58Z</dcterms:modified>
</cp:coreProperties>
</file>