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9440" windowHeight="7995"/>
  </bookViews>
  <sheets>
    <sheet name="SLS" sheetId="1" r:id="rId1"/>
  </sheets>
  <calcPr calcId="125725"/>
</workbook>
</file>

<file path=xl/calcChain.xml><?xml version="1.0" encoding="utf-8"?>
<calcChain xmlns="http://schemas.openxmlformats.org/spreadsheetml/2006/main">
  <c r="AR21" i="1"/>
  <c r="AR22" s="1"/>
  <c r="AQ21"/>
  <c r="AP21"/>
  <c r="AO21"/>
  <c r="AN21"/>
  <c r="AR20"/>
  <c r="AR24" s="1"/>
  <c r="AR19"/>
  <c r="AQ19"/>
  <c r="AP19"/>
  <c r="AO19"/>
  <c r="AN19"/>
  <c r="AR18"/>
  <c r="AP18"/>
  <c r="AP20" s="1"/>
  <c r="AP24" s="1"/>
  <c r="AN18"/>
  <c r="AN20" s="1"/>
  <c r="AN24" s="1"/>
  <c r="AR17"/>
  <c r="AQ17"/>
  <c r="AQ18" s="1"/>
  <c r="AQ20" s="1"/>
  <c r="AQ24" s="1"/>
  <c r="AP17"/>
  <c r="AO17"/>
  <c r="AO18" s="1"/>
  <c r="AO20" s="1"/>
  <c r="AO24" s="1"/>
  <c r="AN17"/>
  <c r="AR16"/>
  <c r="AR23" s="1"/>
  <c r="AQ16"/>
  <c r="AQ23" s="1"/>
  <c r="AP16"/>
  <c r="AP23" s="1"/>
  <c r="AO16"/>
  <c r="AO23" s="1"/>
  <c r="AN16"/>
  <c r="AN23" s="1"/>
  <c r="AR11"/>
  <c r="AQ11"/>
  <c r="AP11"/>
  <c r="AO11"/>
  <c r="AN11"/>
  <c r="AR9"/>
  <c r="AQ9"/>
  <c r="AP9"/>
  <c r="AO9"/>
  <c r="AN9"/>
  <c r="AQ8"/>
  <c r="AQ10" s="1"/>
  <c r="AO8"/>
  <c r="AO10" s="1"/>
  <c r="AR7"/>
  <c r="AR8" s="1"/>
  <c r="AR10" s="1"/>
  <c r="AQ7"/>
  <c r="AP7"/>
  <c r="AP8" s="1"/>
  <c r="AP10" s="1"/>
  <c r="AO7"/>
  <c r="AN7"/>
  <c r="AN8" s="1"/>
  <c r="AN10" s="1"/>
  <c r="AR6"/>
  <c r="AQ6"/>
  <c r="AP6"/>
  <c r="AO6"/>
  <c r="AN6"/>
  <c r="AP25" l="1"/>
  <c r="AP26" s="1"/>
  <c r="AP27" s="1"/>
  <c r="AN22"/>
  <c r="AP22"/>
  <c r="AO25"/>
  <c r="AO26" s="1"/>
  <c r="AO27" s="1"/>
  <c r="AQ25"/>
  <c r="AQ26" s="1"/>
  <c r="AQ27" s="1"/>
  <c r="AN25"/>
  <c r="AN26" s="1"/>
  <c r="AN27" s="1"/>
  <c r="AR25"/>
  <c r="AR26" s="1"/>
  <c r="AR27" s="1"/>
  <c r="AO22"/>
  <c r="AQ22"/>
  <c r="AN12"/>
  <c r="AP12"/>
  <c r="AR12"/>
  <c r="AO12"/>
  <c r="AQ12"/>
  <c r="E21" l="1"/>
  <c r="F21"/>
  <c r="G21"/>
  <c r="H21"/>
  <c r="J21"/>
  <c r="K21"/>
  <c r="L21"/>
  <c r="M21"/>
  <c r="N21"/>
  <c r="P21"/>
  <c r="Q21"/>
  <c r="R21"/>
  <c r="S21"/>
  <c r="T21"/>
  <c r="V21"/>
  <c r="W21"/>
  <c r="X21"/>
  <c r="Y21"/>
  <c r="Z21"/>
  <c r="AB21"/>
  <c r="AC21"/>
  <c r="AD21"/>
  <c r="AE21"/>
  <c r="AF21"/>
  <c r="AH21"/>
  <c r="AI21"/>
  <c r="AJ21"/>
  <c r="AK21"/>
  <c r="AK22" s="1"/>
  <c r="AL21"/>
  <c r="E22"/>
  <c r="F22"/>
  <c r="G22"/>
  <c r="H22"/>
  <c r="J22"/>
  <c r="K22"/>
  <c r="L22"/>
  <c r="M22"/>
  <c r="N22"/>
  <c r="P22"/>
  <c r="Q22"/>
  <c r="R22"/>
  <c r="S22"/>
  <c r="T22"/>
  <c r="V22"/>
  <c r="W22"/>
  <c r="X22"/>
  <c r="Y22"/>
  <c r="Z22"/>
  <c r="AB22"/>
  <c r="AC22"/>
  <c r="AD22"/>
  <c r="AE22"/>
  <c r="AF22"/>
  <c r="AH22"/>
  <c r="AI22"/>
  <c r="AJ22"/>
  <c r="AL22"/>
  <c r="E11"/>
  <c r="F11"/>
  <c r="G11"/>
  <c r="H11"/>
  <c r="J11"/>
  <c r="K11"/>
  <c r="L11"/>
  <c r="M11"/>
  <c r="N11"/>
  <c r="P11"/>
  <c r="Q11"/>
  <c r="R11"/>
  <c r="S11"/>
  <c r="T11"/>
  <c r="V11"/>
  <c r="W11"/>
  <c r="X11"/>
  <c r="Y11"/>
  <c r="Z11"/>
  <c r="AB11"/>
  <c r="AC11"/>
  <c r="AD11"/>
  <c r="AE11"/>
  <c r="AF11"/>
  <c r="AH11"/>
  <c r="AI11"/>
  <c r="AJ11"/>
  <c r="AK11"/>
  <c r="AL11"/>
  <c r="E12"/>
  <c r="F12"/>
  <c r="G12"/>
  <c r="H12"/>
  <c r="J12"/>
  <c r="K12"/>
  <c r="L12"/>
  <c r="M12"/>
  <c r="N12"/>
  <c r="P12"/>
  <c r="Q12"/>
  <c r="R12"/>
  <c r="S12"/>
  <c r="T12"/>
  <c r="V12"/>
  <c r="W12"/>
  <c r="X12"/>
  <c r="Y12"/>
  <c r="Z12"/>
  <c r="AB12"/>
  <c r="AC12"/>
  <c r="AD12"/>
  <c r="AE12"/>
  <c r="AF12"/>
  <c r="AH12"/>
  <c r="AI12"/>
  <c r="AJ12"/>
  <c r="AK12"/>
  <c r="AL12"/>
  <c r="D21"/>
  <c r="D22" s="1"/>
  <c r="D12"/>
  <c r="D11"/>
  <c r="E25" l="1"/>
  <c r="F25"/>
  <c r="G25"/>
  <c r="H25"/>
  <c r="J25"/>
  <c r="K25"/>
  <c r="L25"/>
  <c r="M25"/>
  <c r="N25"/>
  <c r="P25"/>
  <c r="Q25"/>
  <c r="R25"/>
  <c r="S25"/>
  <c r="T25"/>
  <c r="V25"/>
  <c r="W25"/>
  <c r="X25"/>
  <c r="Y25"/>
  <c r="Z25"/>
  <c r="AB25"/>
  <c r="AC25"/>
  <c r="AD25"/>
  <c r="AE25"/>
  <c r="AF25"/>
  <c r="AH25"/>
  <c r="AI25"/>
  <c r="AJ25"/>
  <c r="AK25"/>
  <c r="AL25"/>
  <c r="E26"/>
  <c r="F26"/>
  <c r="G26"/>
  <c r="H26"/>
  <c r="J26"/>
  <c r="K26"/>
  <c r="L26"/>
  <c r="M26"/>
  <c r="N26"/>
  <c r="P26"/>
  <c r="Q26"/>
  <c r="R26"/>
  <c r="S26"/>
  <c r="T26"/>
  <c r="V26"/>
  <c r="W26"/>
  <c r="X26"/>
  <c r="Y26"/>
  <c r="Z26"/>
  <c r="AB26"/>
  <c r="AC26"/>
  <c r="AD26"/>
  <c r="AE26"/>
  <c r="AF26"/>
  <c r="AH26"/>
  <c r="AI26"/>
  <c r="AJ26"/>
  <c r="AK26"/>
  <c r="AL26"/>
  <c r="AL27" s="1"/>
  <c r="E27"/>
  <c r="F27"/>
  <c r="G27"/>
  <c r="H27"/>
  <c r="J27"/>
  <c r="K27"/>
  <c r="L27"/>
  <c r="M27"/>
  <c r="N27"/>
  <c r="P27"/>
  <c r="Q27"/>
  <c r="R27"/>
  <c r="S27"/>
  <c r="T27"/>
  <c r="V27"/>
  <c r="W27"/>
  <c r="X27"/>
  <c r="Y27"/>
  <c r="Z27"/>
  <c r="AB27"/>
  <c r="AC27"/>
  <c r="AD27"/>
  <c r="AE27"/>
  <c r="AF27"/>
  <c r="AH27"/>
  <c r="AI27"/>
  <c r="AJ27"/>
  <c r="AK27"/>
  <c r="D27"/>
  <c r="D26"/>
  <c r="D25"/>
  <c r="D24"/>
  <c r="E24"/>
  <c r="E23"/>
  <c r="F23"/>
  <c r="G23"/>
  <c r="H23"/>
  <c r="J23"/>
  <c r="K23"/>
  <c r="L23"/>
  <c r="M23"/>
  <c r="N23"/>
  <c r="P23"/>
  <c r="Q23"/>
  <c r="R23"/>
  <c r="S23"/>
  <c r="T23"/>
  <c r="V23"/>
  <c r="W23"/>
  <c r="X23"/>
  <c r="Y23"/>
  <c r="Z23"/>
  <c r="AB23"/>
  <c r="AC23"/>
  <c r="AD23"/>
  <c r="AE23"/>
  <c r="AF23"/>
  <c r="AH23"/>
  <c r="AI23"/>
  <c r="AJ23"/>
  <c r="AK23"/>
  <c r="AL23"/>
  <c r="D23"/>
  <c r="E9"/>
  <c r="F9"/>
  <c r="G9"/>
  <c r="H9"/>
  <c r="J9"/>
  <c r="K9"/>
  <c r="L9"/>
  <c r="M9"/>
  <c r="N9"/>
  <c r="P9"/>
  <c r="Q9"/>
  <c r="R9"/>
  <c r="S9"/>
  <c r="T9"/>
  <c r="V9"/>
  <c r="W9"/>
  <c r="X9"/>
  <c r="Y9"/>
  <c r="Z9"/>
  <c r="AB9"/>
  <c r="AC9"/>
  <c r="AD9"/>
  <c r="AE9"/>
  <c r="AF9"/>
  <c r="AH9"/>
  <c r="AI9"/>
  <c r="AJ9"/>
  <c r="AK9"/>
  <c r="AL9"/>
  <c r="E17"/>
  <c r="F17"/>
  <c r="G17"/>
  <c r="H17"/>
  <c r="J17"/>
  <c r="K17"/>
  <c r="L17"/>
  <c r="M17"/>
  <c r="N17"/>
  <c r="P17"/>
  <c r="Q17"/>
  <c r="R17"/>
  <c r="S17"/>
  <c r="T17"/>
  <c r="V17"/>
  <c r="W17"/>
  <c r="X17"/>
  <c r="Y17"/>
  <c r="Z17"/>
  <c r="AB17"/>
  <c r="AC17"/>
  <c r="AD17"/>
  <c r="AE17"/>
  <c r="AF17"/>
  <c r="AH17"/>
  <c r="AI17"/>
  <c r="AJ17"/>
  <c r="AK17"/>
  <c r="AL17"/>
  <c r="E18"/>
  <c r="F18"/>
  <c r="G18"/>
  <c r="H18"/>
  <c r="J18"/>
  <c r="K18"/>
  <c r="L18"/>
  <c r="M18"/>
  <c r="N18"/>
  <c r="P18"/>
  <c r="Q18"/>
  <c r="R18"/>
  <c r="S18"/>
  <c r="T18"/>
  <c r="V18"/>
  <c r="W18"/>
  <c r="X18"/>
  <c r="Y18"/>
  <c r="Z18"/>
  <c r="AB18"/>
  <c r="AC18"/>
  <c r="AD18"/>
  <c r="AE18"/>
  <c r="AF18"/>
  <c r="AH18"/>
  <c r="AI18"/>
  <c r="AJ18"/>
  <c r="AK18"/>
  <c r="AL18"/>
  <c r="E19"/>
  <c r="F19"/>
  <c r="G19"/>
  <c r="H19"/>
  <c r="J19"/>
  <c r="K19"/>
  <c r="L19"/>
  <c r="M19"/>
  <c r="N19"/>
  <c r="P19"/>
  <c r="Q19"/>
  <c r="R19"/>
  <c r="S19"/>
  <c r="T19"/>
  <c r="V19"/>
  <c r="W19"/>
  <c r="X19"/>
  <c r="Y19"/>
  <c r="Z19"/>
  <c r="AB19"/>
  <c r="AC19"/>
  <c r="AD19"/>
  <c r="AE19"/>
  <c r="AF19"/>
  <c r="AH19"/>
  <c r="AI19"/>
  <c r="AJ19"/>
  <c r="AK19"/>
  <c r="AL19"/>
  <c r="E20"/>
  <c r="F20"/>
  <c r="G20"/>
  <c r="H20"/>
  <c r="J20"/>
  <c r="K20"/>
  <c r="L20"/>
  <c r="M20"/>
  <c r="N20"/>
  <c r="P20"/>
  <c r="Q20"/>
  <c r="R20"/>
  <c r="S20"/>
  <c r="T20"/>
  <c r="V20"/>
  <c r="W20"/>
  <c r="X20"/>
  <c r="Y20"/>
  <c r="Z20"/>
  <c r="AB20"/>
  <c r="AC20"/>
  <c r="AD20"/>
  <c r="AE20"/>
  <c r="AF20"/>
  <c r="AH20"/>
  <c r="AI20"/>
  <c r="AJ20"/>
  <c r="AK20"/>
  <c r="AL20"/>
  <c r="D19"/>
  <c r="D17"/>
  <c r="D18" s="1"/>
  <c r="D20" s="1"/>
  <c r="D9"/>
  <c r="D10"/>
  <c r="D8"/>
  <c r="E7"/>
  <c r="E8" s="1"/>
  <c r="E10" s="1"/>
  <c r="F7"/>
  <c r="F8" s="1"/>
  <c r="F10" s="1"/>
  <c r="F24" s="1"/>
  <c r="G7"/>
  <c r="G8" s="1"/>
  <c r="G10" s="1"/>
  <c r="G24" s="1"/>
  <c r="H7"/>
  <c r="H8" s="1"/>
  <c r="H10" s="1"/>
  <c r="H24" s="1"/>
  <c r="J7"/>
  <c r="J8" s="1"/>
  <c r="J10" s="1"/>
  <c r="J24" s="1"/>
  <c r="K7"/>
  <c r="K8" s="1"/>
  <c r="K10" s="1"/>
  <c r="K24" s="1"/>
  <c r="L7"/>
  <c r="L8" s="1"/>
  <c r="L10" s="1"/>
  <c r="L24" s="1"/>
  <c r="M7"/>
  <c r="M8" s="1"/>
  <c r="M10" s="1"/>
  <c r="M24" s="1"/>
  <c r="N7"/>
  <c r="N8" s="1"/>
  <c r="N10" s="1"/>
  <c r="N24" s="1"/>
  <c r="P7"/>
  <c r="P8" s="1"/>
  <c r="P10" s="1"/>
  <c r="P24" s="1"/>
  <c r="Q7"/>
  <c r="Q8" s="1"/>
  <c r="Q10" s="1"/>
  <c r="Q24" s="1"/>
  <c r="R7"/>
  <c r="R8" s="1"/>
  <c r="R10" s="1"/>
  <c r="R24" s="1"/>
  <c r="S7"/>
  <c r="S8" s="1"/>
  <c r="S10" s="1"/>
  <c r="S24" s="1"/>
  <c r="T7"/>
  <c r="T8" s="1"/>
  <c r="T10" s="1"/>
  <c r="T24" s="1"/>
  <c r="V7"/>
  <c r="V8" s="1"/>
  <c r="V10" s="1"/>
  <c r="V24" s="1"/>
  <c r="W7"/>
  <c r="W8" s="1"/>
  <c r="W10" s="1"/>
  <c r="W24" s="1"/>
  <c r="X7"/>
  <c r="X8" s="1"/>
  <c r="X10" s="1"/>
  <c r="X24" s="1"/>
  <c r="Y7"/>
  <c r="Y8" s="1"/>
  <c r="Y10" s="1"/>
  <c r="Y24" s="1"/>
  <c r="Z7"/>
  <c r="Z8" s="1"/>
  <c r="Z10" s="1"/>
  <c r="Z24" s="1"/>
  <c r="AB7"/>
  <c r="AB8" s="1"/>
  <c r="AB10" s="1"/>
  <c r="AB24" s="1"/>
  <c r="AC7"/>
  <c r="AC8" s="1"/>
  <c r="AC10" s="1"/>
  <c r="AC24" s="1"/>
  <c r="AD7"/>
  <c r="AD8" s="1"/>
  <c r="AD10" s="1"/>
  <c r="AD24" s="1"/>
  <c r="AE7"/>
  <c r="AE8" s="1"/>
  <c r="AE10" s="1"/>
  <c r="AE24" s="1"/>
  <c r="AF7"/>
  <c r="AF8" s="1"/>
  <c r="AF10" s="1"/>
  <c r="AF24" s="1"/>
  <c r="AH7"/>
  <c r="AH8" s="1"/>
  <c r="AH10" s="1"/>
  <c r="AH24" s="1"/>
  <c r="AI7"/>
  <c r="AI8" s="1"/>
  <c r="AI10" s="1"/>
  <c r="AI24" s="1"/>
  <c r="AJ7"/>
  <c r="AJ8" s="1"/>
  <c r="AJ10" s="1"/>
  <c r="AJ24" s="1"/>
  <c r="AK7"/>
  <c r="AK8" s="1"/>
  <c r="AK10" s="1"/>
  <c r="AK24" s="1"/>
  <c r="AL7"/>
  <c r="AL8" s="1"/>
  <c r="AL10" s="1"/>
  <c r="AL24" s="1"/>
  <c r="D7"/>
  <c r="AC6"/>
  <c r="AD6"/>
  <c r="AE6"/>
  <c r="AF6"/>
  <c r="AC16"/>
  <c r="AD16"/>
  <c r="AE16"/>
  <c r="AF16"/>
  <c r="AB6"/>
  <c r="AB16"/>
  <c r="AL16"/>
  <c r="AK16"/>
  <c r="AJ16"/>
  <c r="AI16"/>
  <c r="AH16"/>
  <c r="AL6"/>
  <c r="AK6"/>
  <c r="AJ6"/>
  <c r="AI6"/>
  <c r="AH6"/>
  <c r="Z16"/>
  <c r="Y16"/>
  <c r="X16"/>
  <c r="W16"/>
  <c r="V16"/>
  <c r="Z6"/>
  <c r="Y6"/>
  <c r="X6"/>
  <c r="W6"/>
  <c r="V6"/>
  <c r="T16"/>
  <c r="S16"/>
  <c r="R16"/>
  <c r="Q16"/>
  <c r="P16"/>
  <c r="T6"/>
  <c r="S6"/>
  <c r="R6"/>
  <c r="Q6"/>
  <c r="P6"/>
  <c r="K16"/>
  <c r="L16"/>
  <c r="M16"/>
  <c r="N16"/>
  <c r="K6"/>
  <c r="L6"/>
  <c r="M6"/>
  <c r="N6"/>
  <c r="J16"/>
  <c r="J6"/>
  <c r="E16"/>
  <c r="F16"/>
  <c r="G16"/>
  <c r="H16"/>
  <c r="E6"/>
  <c r="F6"/>
  <c r="G6"/>
  <c r="H6"/>
  <c r="D16"/>
  <c r="D6"/>
</calcChain>
</file>

<file path=xl/sharedStrings.xml><?xml version="1.0" encoding="utf-8"?>
<sst xmlns="http://schemas.openxmlformats.org/spreadsheetml/2006/main" count="63" uniqueCount="55">
  <si>
    <t>Média</t>
  </si>
  <si>
    <t>CP_XY1_01</t>
  </si>
  <si>
    <t>CP_XY1_02</t>
  </si>
  <si>
    <t>CP_XY1_03</t>
  </si>
  <si>
    <t>CP_XY1_04</t>
  </si>
  <si>
    <t>CP_XY1_05</t>
  </si>
  <si>
    <t>CP_XZ3_01</t>
  </si>
  <si>
    <t>CP_XZ3_02</t>
  </si>
  <si>
    <t>CP_XZ3_03</t>
  </si>
  <si>
    <t>CP_XZ3_04</t>
  </si>
  <si>
    <t>CP_XZ3_05</t>
  </si>
  <si>
    <t>CP_YX5_01</t>
  </si>
  <si>
    <t>CP_YX5_02</t>
  </si>
  <si>
    <t>CP_YX5_03</t>
  </si>
  <si>
    <t>CP_YX5_04</t>
  </si>
  <si>
    <t>CP_YX5_05</t>
  </si>
  <si>
    <t>CP_YZ4_01</t>
  </si>
  <si>
    <t>CP_YZ4_02</t>
  </si>
  <si>
    <t>CP_YZ4_03</t>
  </si>
  <si>
    <t>CP_YZ4_04</t>
  </si>
  <si>
    <t>CP_YZ4_05</t>
  </si>
  <si>
    <t>CP_ZX3_01</t>
  </si>
  <si>
    <t>CP_ZX3_02</t>
  </si>
  <si>
    <t>CP_ZX3_03</t>
  </si>
  <si>
    <t>CP_ZX3_04</t>
  </si>
  <si>
    <t>CP_ZX3_05</t>
  </si>
  <si>
    <t>CP_ZY6_01</t>
  </si>
  <si>
    <t>CP_ZY6_02</t>
  </si>
  <si>
    <t>CP_ZY6_03</t>
  </si>
  <si>
    <t>CP_ZY6_04</t>
  </si>
  <si>
    <t>CP_ZY6_05</t>
  </si>
  <si>
    <t>Largura 1 (mm)</t>
  </si>
  <si>
    <t>Largura 2 (mm)</t>
  </si>
  <si>
    <t>Largura 3 (mm)</t>
  </si>
  <si>
    <t>Espessura 1</t>
  </si>
  <si>
    <t>Espessura 2</t>
  </si>
  <si>
    <t>Espessura 3</t>
  </si>
  <si>
    <t>DesvPad</t>
  </si>
  <si>
    <t>Inc A</t>
  </si>
  <si>
    <t>Inc B</t>
  </si>
  <si>
    <t>Inc combinada</t>
  </si>
  <si>
    <t>Incerteza Área</t>
  </si>
  <si>
    <t>Área transversal</t>
  </si>
  <si>
    <t>veff</t>
  </si>
  <si>
    <t>k</t>
  </si>
  <si>
    <t>Incerteza expandida</t>
  </si>
  <si>
    <t>Largura</t>
  </si>
  <si>
    <t>Espessura</t>
  </si>
  <si>
    <t>Inc Expandida</t>
  </si>
  <si>
    <t>Área</t>
  </si>
  <si>
    <t>CP_45°_01</t>
  </si>
  <si>
    <t>CP_45°_02</t>
  </si>
  <si>
    <t>CP_45°_03</t>
  </si>
  <si>
    <t>CP_45°_04</t>
  </si>
  <si>
    <t>CP_45°_05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</si>
</sst>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0.00000"/>
    <numFmt numFmtId="166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2" fontId="1" fillId="2" borderId="1" xfId="0" applyNumberFormat="1" applyFont="1" applyFill="1" applyBorder="1"/>
    <xf numFmtId="2" fontId="0" fillId="0" borderId="1" xfId="0" applyNumberFormat="1" applyFill="1" applyBorder="1"/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0" fillId="0" borderId="1" xfId="0" applyFill="1" applyBorder="1"/>
    <xf numFmtId="0" fontId="0" fillId="3" borderId="0" xfId="0" applyFill="1"/>
    <xf numFmtId="0" fontId="0" fillId="0" borderId="0" xfId="0" applyFont="1"/>
    <xf numFmtId="0" fontId="0" fillId="3" borderId="1" xfId="0" applyFont="1" applyFill="1" applyBorder="1"/>
    <xf numFmtId="2" fontId="0" fillId="3" borderId="1" xfId="0" applyNumberFormat="1" applyFont="1" applyFill="1" applyBorder="1"/>
    <xf numFmtId="165" fontId="0" fillId="3" borderId="1" xfId="0" applyNumberFormat="1" applyFont="1" applyFill="1" applyBorder="1"/>
    <xf numFmtId="164" fontId="0" fillId="3" borderId="1" xfId="0" applyNumberFormat="1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1" fontId="0" fillId="0" borderId="2" xfId="0" applyNumberFormat="1" applyFill="1" applyBorder="1"/>
    <xf numFmtId="166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S27"/>
  <sheetViews>
    <sheetView tabSelected="1" zoomScaleNormal="100" workbookViewId="0">
      <pane xSplit="3" ySplit="2" topLeftCell="AG3" activePane="bottomRight" state="frozen"/>
      <selection pane="topRight" activeCell="D1" sqref="D1"/>
      <selection pane="bottomLeft" activeCell="A3" sqref="A3"/>
      <selection pane="bottomRight" activeCell="AS2" sqref="AS2:AS27"/>
    </sheetView>
  </sheetViews>
  <sheetFormatPr defaultRowHeight="15"/>
  <cols>
    <col min="3" max="3" width="20.7109375" customWidth="1"/>
    <col min="4" max="8" width="10.42578125" bestFit="1" customWidth="1"/>
    <col min="10" max="14" width="10.42578125" bestFit="1" customWidth="1"/>
    <col min="16" max="20" width="10.42578125" bestFit="1" customWidth="1"/>
    <col min="22" max="26" width="10.28515625" bestFit="1" customWidth="1"/>
    <col min="27" max="27" width="5" customWidth="1"/>
    <col min="28" max="32" width="10.42578125" bestFit="1" customWidth="1"/>
    <col min="34" max="38" width="10.28515625" bestFit="1" customWidth="1"/>
    <col min="40" max="44" width="10" bestFit="1" customWidth="1"/>
  </cols>
  <sheetData>
    <row r="2" spans="1:45"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V2" s="5" t="s">
        <v>16</v>
      </c>
      <c r="W2" s="5" t="s">
        <v>17</v>
      </c>
      <c r="X2" s="5" t="s">
        <v>18</v>
      </c>
      <c r="Y2" s="5" t="s">
        <v>19</v>
      </c>
      <c r="Z2" s="5" t="s">
        <v>20</v>
      </c>
      <c r="AB2" s="5" t="s">
        <v>21</v>
      </c>
      <c r="AC2" s="5" t="s">
        <v>22</v>
      </c>
      <c r="AD2" s="5" t="s">
        <v>23</v>
      </c>
      <c r="AE2" s="5" t="s">
        <v>24</v>
      </c>
      <c r="AF2" s="5" t="s">
        <v>25</v>
      </c>
      <c r="AH2" s="5" t="s">
        <v>26</v>
      </c>
      <c r="AI2" s="5" t="s">
        <v>27</v>
      </c>
      <c r="AJ2" s="5" t="s">
        <v>28</v>
      </c>
      <c r="AK2" s="5" t="s">
        <v>29</v>
      </c>
      <c r="AL2" s="5" t="s">
        <v>30</v>
      </c>
      <c r="AN2" s="5" t="s">
        <v>50</v>
      </c>
      <c r="AO2" s="5" t="s">
        <v>51</v>
      </c>
      <c r="AP2" s="5" t="s">
        <v>52</v>
      </c>
      <c r="AQ2" s="5" t="s">
        <v>53</v>
      </c>
      <c r="AR2" s="5" t="s">
        <v>54</v>
      </c>
    </row>
    <row r="3" spans="1:45" ht="15.75" customHeight="1">
      <c r="B3" s="15" t="s">
        <v>46</v>
      </c>
      <c r="C3" s="2" t="s">
        <v>31</v>
      </c>
      <c r="D3" s="1">
        <v>6.53</v>
      </c>
      <c r="E3" s="1">
        <v>6.57</v>
      </c>
      <c r="F3" s="1">
        <v>6.32</v>
      </c>
      <c r="G3" s="1">
        <v>6.36</v>
      </c>
      <c r="H3" s="1">
        <v>6.17</v>
      </c>
      <c r="J3" s="1">
        <v>6.04</v>
      </c>
      <c r="K3" s="1">
        <v>6.03</v>
      </c>
      <c r="L3" s="1">
        <v>6.03</v>
      </c>
      <c r="M3" s="1">
        <v>6.12</v>
      </c>
      <c r="N3" s="1">
        <v>6.09</v>
      </c>
      <c r="P3" s="1">
        <v>6.07</v>
      </c>
      <c r="Q3" s="1">
        <v>6.59</v>
      </c>
      <c r="R3" s="1">
        <v>6.3</v>
      </c>
      <c r="S3" s="1">
        <v>6.35</v>
      </c>
      <c r="T3" s="1">
        <v>6.23</v>
      </c>
      <c r="V3" s="1">
        <v>6.34</v>
      </c>
      <c r="W3" s="1">
        <v>6.29</v>
      </c>
      <c r="X3" s="1">
        <v>6.38</v>
      </c>
      <c r="Y3" s="1">
        <v>6.39</v>
      </c>
      <c r="Z3" s="1">
        <v>6.27</v>
      </c>
      <c r="AB3" s="1">
        <v>5.98</v>
      </c>
      <c r="AC3" s="1">
        <v>6</v>
      </c>
      <c r="AD3" s="1">
        <v>5.97</v>
      </c>
      <c r="AE3" s="1">
        <v>5.98</v>
      </c>
      <c r="AF3" s="1">
        <v>6</v>
      </c>
      <c r="AH3" s="1">
        <v>5.92</v>
      </c>
      <c r="AI3" s="1">
        <v>5.91</v>
      </c>
      <c r="AJ3" s="1">
        <v>5.94</v>
      </c>
      <c r="AK3" s="1">
        <v>5.91</v>
      </c>
      <c r="AL3" s="1">
        <v>5.9</v>
      </c>
      <c r="AN3" s="1">
        <v>6.1</v>
      </c>
      <c r="AO3" s="1">
        <v>6</v>
      </c>
      <c r="AP3" s="1">
        <v>6</v>
      </c>
      <c r="AQ3" s="1">
        <v>6</v>
      </c>
      <c r="AR3" s="1">
        <v>6</v>
      </c>
    </row>
    <row r="4" spans="1:45" ht="15.75" customHeight="1">
      <c r="B4" s="15"/>
      <c r="C4" s="2" t="s">
        <v>32</v>
      </c>
      <c r="D4" s="1">
        <v>6.39</v>
      </c>
      <c r="E4" s="1">
        <v>6.45</v>
      </c>
      <c r="F4" s="1">
        <v>6.22</v>
      </c>
      <c r="G4" s="1">
        <v>6.29</v>
      </c>
      <c r="H4" s="1">
        <v>6.23</v>
      </c>
      <c r="J4" s="1">
        <v>6.03</v>
      </c>
      <c r="K4" s="1">
        <v>6.03</v>
      </c>
      <c r="L4" s="1">
        <v>6.03</v>
      </c>
      <c r="M4" s="1">
        <v>6.07</v>
      </c>
      <c r="N4" s="1">
        <v>6.07</v>
      </c>
      <c r="P4" s="1">
        <v>6.15</v>
      </c>
      <c r="Q4" s="1">
        <v>6.29</v>
      </c>
      <c r="R4" s="1">
        <v>6.32</v>
      </c>
      <c r="S4" s="1">
        <v>6.11</v>
      </c>
      <c r="T4" s="1">
        <v>6.11</v>
      </c>
      <c r="V4" s="1">
        <v>6.36</v>
      </c>
      <c r="W4" s="1">
        <v>6.28</v>
      </c>
      <c r="X4" s="1">
        <v>6.35</v>
      </c>
      <c r="Y4" s="1">
        <v>6.4</v>
      </c>
      <c r="Z4" s="1">
        <v>6.34</v>
      </c>
      <c r="AB4" s="1">
        <v>5.98</v>
      </c>
      <c r="AC4" s="1">
        <v>5.99</v>
      </c>
      <c r="AD4" s="1">
        <v>5.97</v>
      </c>
      <c r="AE4" s="1">
        <v>5.97</v>
      </c>
      <c r="AF4" s="1">
        <v>5.97</v>
      </c>
      <c r="AH4" s="1">
        <v>5.87</v>
      </c>
      <c r="AI4" s="1">
        <v>5.88</v>
      </c>
      <c r="AJ4" s="1">
        <v>5.91</v>
      </c>
      <c r="AK4" s="1">
        <v>5.87</v>
      </c>
      <c r="AL4" s="1">
        <v>5.88</v>
      </c>
      <c r="AN4" s="1">
        <v>6.05</v>
      </c>
      <c r="AO4" s="1">
        <v>6</v>
      </c>
      <c r="AP4" s="1">
        <v>6</v>
      </c>
      <c r="AQ4" s="1">
        <v>6</v>
      </c>
      <c r="AR4" s="1">
        <v>6</v>
      </c>
    </row>
    <row r="5" spans="1:45" ht="15.75" customHeight="1">
      <c r="B5" s="15"/>
      <c r="C5" s="2" t="s">
        <v>33</v>
      </c>
      <c r="D5" s="1">
        <v>6.34</v>
      </c>
      <c r="E5" s="1">
        <v>6.38</v>
      </c>
      <c r="F5" s="1">
        <v>6.24</v>
      </c>
      <c r="G5" s="1">
        <v>6.19</v>
      </c>
      <c r="H5" s="1">
        <v>6.35</v>
      </c>
      <c r="J5" s="1">
        <v>6.05</v>
      </c>
      <c r="K5" s="1">
        <v>6.04</v>
      </c>
      <c r="L5" s="1">
        <v>6.05</v>
      </c>
      <c r="M5" s="1">
        <v>6.08</v>
      </c>
      <c r="N5" s="1">
        <v>6.08</v>
      </c>
      <c r="P5" s="1">
        <v>6.16</v>
      </c>
      <c r="Q5" s="1">
        <v>6.23</v>
      </c>
      <c r="R5" s="1">
        <v>6.33</v>
      </c>
      <c r="S5" s="1">
        <v>6.06</v>
      </c>
      <c r="T5" s="1">
        <v>6.06</v>
      </c>
      <c r="V5" s="1">
        <v>6.32</v>
      </c>
      <c r="W5" s="1">
        <v>6.19</v>
      </c>
      <c r="X5" s="1">
        <v>6.28</v>
      </c>
      <c r="Y5" s="1">
        <v>6.35</v>
      </c>
      <c r="Z5" s="1">
        <v>6.23</v>
      </c>
      <c r="AB5" s="1">
        <v>5.97</v>
      </c>
      <c r="AC5" s="1">
        <v>5.97</v>
      </c>
      <c r="AD5" s="1">
        <v>5.96</v>
      </c>
      <c r="AE5" s="1">
        <v>5.96</v>
      </c>
      <c r="AF5" s="1">
        <v>5.95</v>
      </c>
      <c r="AH5" s="1">
        <v>5.91</v>
      </c>
      <c r="AI5" s="1">
        <v>5.89</v>
      </c>
      <c r="AJ5" s="1">
        <v>5.91</v>
      </c>
      <c r="AK5" s="1">
        <v>5.89</v>
      </c>
      <c r="AL5" s="1">
        <v>5.92</v>
      </c>
      <c r="AN5" s="1">
        <v>6</v>
      </c>
      <c r="AO5" s="1">
        <v>6</v>
      </c>
      <c r="AP5" s="1">
        <v>6.05</v>
      </c>
      <c r="AQ5" s="1">
        <v>6.05</v>
      </c>
      <c r="AR5" s="1">
        <v>6.05</v>
      </c>
    </row>
    <row r="6" spans="1:45">
      <c r="B6" s="15"/>
      <c r="C6" s="6" t="s">
        <v>0</v>
      </c>
      <c r="D6" s="3">
        <f>AVERAGE(D3:D5)</f>
        <v>6.419999999999999</v>
      </c>
      <c r="E6" s="3">
        <f t="shared" ref="E6:N6" si="0">AVERAGE(E3:E5)</f>
        <v>6.4666666666666659</v>
      </c>
      <c r="F6" s="3">
        <f t="shared" si="0"/>
        <v>6.2600000000000007</v>
      </c>
      <c r="G6" s="3">
        <f t="shared" si="0"/>
        <v>6.28</v>
      </c>
      <c r="H6" s="3">
        <f t="shared" si="0"/>
        <v>6.25</v>
      </c>
      <c r="J6" s="3">
        <f t="shared" si="0"/>
        <v>6.04</v>
      </c>
      <c r="K6" s="3">
        <f t="shared" si="0"/>
        <v>6.0333333333333341</v>
      </c>
      <c r="L6" s="3">
        <f t="shared" si="0"/>
        <v>6.0366666666666662</v>
      </c>
      <c r="M6" s="3">
        <f t="shared" si="0"/>
        <v>6.0900000000000007</v>
      </c>
      <c r="N6" s="3">
        <f t="shared" si="0"/>
        <v>6.080000000000001</v>
      </c>
      <c r="P6" s="3">
        <f t="shared" ref="P6:T6" si="1">AVERAGE(P3:P5)</f>
        <v>6.1266666666666678</v>
      </c>
      <c r="Q6" s="3">
        <f t="shared" si="1"/>
        <v>6.37</v>
      </c>
      <c r="R6" s="3">
        <f t="shared" si="1"/>
        <v>6.3166666666666673</v>
      </c>
      <c r="S6" s="3">
        <f t="shared" si="1"/>
        <v>6.1733333333333329</v>
      </c>
      <c r="T6" s="3">
        <f t="shared" si="1"/>
        <v>6.1333333333333329</v>
      </c>
      <c r="V6" s="3">
        <f t="shared" ref="V6:Z6" si="2">AVERAGE(V3:V5)</f>
        <v>6.34</v>
      </c>
      <c r="W6" s="3">
        <f t="shared" si="2"/>
        <v>6.2533333333333339</v>
      </c>
      <c r="X6" s="3">
        <f t="shared" si="2"/>
        <v>6.3366666666666669</v>
      </c>
      <c r="Y6" s="3">
        <f t="shared" si="2"/>
        <v>6.38</v>
      </c>
      <c r="Z6" s="3">
        <f t="shared" si="2"/>
        <v>6.28</v>
      </c>
      <c r="AB6" s="3">
        <f t="shared" ref="AB6:AF6" si="3">AVERAGE(AB3:AB5)</f>
        <v>5.9766666666666666</v>
      </c>
      <c r="AC6" s="3">
        <f t="shared" si="3"/>
        <v>5.9866666666666672</v>
      </c>
      <c r="AD6" s="3">
        <f t="shared" si="3"/>
        <v>5.9666666666666659</v>
      </c>
      <c r="AE6" s="3">
        <f t="shared" si="3"/>
        <v>5.97</v>
      </c>
      <c r="AF6" s="3">
        <f t="shared" si="3"/>
        <v>5.9733333333333327</v>
      </c>
      <c r="AH6" s="3">
        <f t="shared" ref="AH6:AL6" si="4">AVERAGE(AH3:AH5)</f>
        <v>5.8999999999999995</v>
      </c>
      <c r="AI6" s="3">
        <f t="shared" si="4"/>
        <v>5.8933333333333335</v>
      </c>
      <c r="AJ6" s="3">
        <f t="shared" si="4"/>
        <v>5.9200000000000008</v>
      </c>
      <c r="AK6" s="3">
        <f t="shared" si="4"/>
        <v>5.8900000000000006</v>
      </c>
      <c r="AL6" s="3">
        <f t="shared" si="4"/>
        <v>5.9000000000000012</v>
      </c>
      <c r="AN6" s="3">
        <f t="shared" ref="AN6:AR6" si="5">AVERAGE(AN3:AN5)</f>
        <v>6.05</v>
      </c>
      <c r="AO6" s="3">
        <f t="shared" si="5"/>
        <v>6</v>
      </c>
      <c r="AP6" s="3">
        <f t="shared" si="5"/>
        <v>6.0166666666666666</v>
      </c>
      <c r="AQ6" s="3">
        <f t="shared" si="5"/>
        <v>6.0166666666666666</v>
      </c>
      <c r="AR6" s="3">
        <f t="shared" si="5"/>
        <v>6.0166666666666666</v>
      </c>
      <c r="AS6" s="16"/>
    </row>
    <row r="7" spans="1:45" s="8" customFormat="1">
      <c r="A7" s="9"/>
      <c r="B7" s="15"/>
      <c r="C7" s="10" t="s">
        <v>37</v>
      </c>
      <c r="D7" s="11">
        <f>STDEV(D3:D5)</f>
        <v>9.8488578018044684E-2</v>
      </c>
      <c r="E7" s="11">
        <f t="shared" ref="E7:AL7" si="6">STDEV(E3:E5)</f>
        <v>9.609023536937257E-2</v>
      </c>
      <c r="F7" s="11">
        <f t="shared" si="6"/>
        <v>5.2915026221292023E-2</v>
      </c>
      <c r="G7" s="11">
        <f t="shared" si="6"/>
        <v>8.5440037453179699E-2</v>
      </c>
      <c r="H7" s="11">
        <f t="shared" si="6"/>
        <v>9.1651513899087531E-2</v>
      </c>
      <c r="I7"/>
      <c r="J7" s="11">
        <f t="shared" si="6"/>
        <v>9.9999999999997868E-3</v>
      </c>
      <c r="K7" s="11">
        <f t="shared" si="6"/>
        <v>5.7735026918961348E-3</v>
      </c>
      <c r="L7" s="11">
        <f t="shared" si="6"/>
        <v>1.154700538379227E-2</v>
      </c>
      <c r="M7" s="11">
        <f t="shared" si="6"/>
        <v>2.6457513110645845E-2</v>
      </c>
      <c r="N7" s="11">
        <f t="shared" si="6"/>
        <v>9.9999999999997868E-3</v>
      </c>
      <c r="O7"/>
      <c r="P7" s="11">
        <f t="shared" si="6"/>
        <v>4.9328828623162443E-2</v>
      </c>
      <c r="Q7" s="11">
        <f t="shared" si="6"/>
        <v>0.19287301521987379</v>
      </c>
      <c r="R7" s="11">
        <f t="shared" si="6"/>
        <v>1.5275252316519626E-2</v>
      </c>
      <c r="S7" s="11">
        <f t="shared" si="6"/>
        <v>0.15502687938978629</v>
      </c>
      <c r="T7" s="11">
        <f t="shared" si="6"/>
        <v>8.7368949480649327E-2</v>
      </c>
      <c r="U7"/>
      <c r="V7" s="11">
        <f t="shared" si="6"/>
        <v>2.0000000000000018E-2</v>
      </c>
      <c r="W7" s="11">
        <f t="shared" si="6"/>
        <v>5.5075705472860871E-2</v>
      </c>
      <c r="X7" s="11">
        <f t="shared" si="6"/>
        <v>5.1316014394468618E-2</v>
      </c>
      <c r="Y7" s="11">
        <f t="shared" si="6"/>
        <v>2.6457513110646182E-2</v>
      </c>
      <c r="Z7" s="11">
        <f t="shared" si="6"/>
        <v>5.5677643628299987E-2</v>
      </c>
      <c r="AA7"/>
      <c r="AB7" s="11">
        <f t="shared" si="6"/>
        <v>5.7735026918966474E-3</v>
      </c>
      <c r="AC7" s="11">
        <f t="shared" si="6"/>
        <v>1.5275252316519626E-2</v>
      </c>
      <c r="AD7" s="11">
        <f t="shared" si="6"/>
        <v>5.7735026918961348E-3</v>
      </c>
      <c r="AE7" s="11">
        <f t="shared" si="6"/>
        <v>1.0000000000000231E-2</v>
      </c>
      <c r="AF7" s="11">
        <f t="shared" si="6"/>
        <v>2.5166114784235766E-2</v>
      </c>
      <c r="AG7"/>
      <c r="AH7" s="11">
        <f t="shared" si="6"/>
        <v>2.6457513110645845E-2</v>
      </c>
      <c r="AI7" s="11">
        <f t="shared" si="6"/>
        <v>1.5275252316519626E-2</v>
      </c>
      <c r="AJ7" s="11">
        <f t="shared" si="6"/>
        <v>1.7320508075688915E-2</v>
      </c>
      <c r="AK7" s="11">
        <f t="shared" si="6"/>
        <v>2.0000000000000018E-2</v>
      </c>
      <c r="AL7" s="11">
        <f t="shared" si="6"/>
        <v>2.0000000000000018E-2</v>
      </c>
      <c r="AN7" s="11">
        <f t="shared" ref="AN7:AR7" si="7">STDEV(AN3:AN5)</f>
        <v>4.9999999999999822E-2</v>
      </c>
      <c r="AO7" s="11">
        <f t="shared" si="7"/>
        <v>0</v>
      </c>
      <c r="AP7" s="11">
        <f t="shared" si="7"/>
        <v>2.8867513459481187E-2</v>
      </c>
      <c r="AQ7" s="11">
        <f t="shared" si="7"/>
        <v>2.8867513459481187E-2</v>
      </c>
      <c r="AR7" s="11">
        <f t="shared" si="7"/>
        <v>2.8867513459481187E-2</v>
      </c>
      <c r="AS7" s="17"/>
    </row>
    <row r="8" spans="1:45" s="8" customFormat="1">
      <c r="A8" s="9"/>
      <c r="B8" s="15"/>
      <c r="C8" s="10" t="s">
        <v>38</v>
      </c>
      <c r="D8" s="12">
        <f>D7/SQRT(3)</f>
        <v>5.6862407030821557E-2</v>
      </c>
      <c r="E8" s="12">
        <f t="shared" ref="E8:AL8" si="8">E7/SQRT(3)</f>
        <v>5.5477723257001753E-2</v>
      </c>
      <c r="F8" s="12">
        <f t="shared" si="8"/>
        <v>3.0550504633039058E-2</v>
      </c>
      <c r="G8" s="12">
        <f t="shared" si="8"/>
        <v>4.9328828623165011E-2</v>
      </c>
      <c r="H8" s="12">
        <f t="shared" si="8"/>
        <v>5.2915026221274919E-2</v>
      </c>
      <c r="I8"/>
      <c r="J8" s="12">
        <f t="shared" si="8"/>
        <v>5.7735026918961348E-3</v>
      </c>
      <c r="K8" s="12">
        <f t="shared" si="8"/>
        <v>3.3333333333332624E-3</v>
      </c>
      <c r="L8" s="12">
        <f t="shared" si="8"/>
        <v>6.6666666666665248E-3</v>
      </c>
      <c r="M8" s="12">
        <f t="shared" si="8"/>
        <v>1.5275252316519432E-2</v>
      </c>
      <c r="N8" s="12">
        <f t="shared" si="8"/>
        <v>5.7735026918961348E-3</v>
      </c>
      <c r="O8"/>
      <c r="P8" s="12">
        <f t="shared" si="8"/>
        <v>2.8480012484391755E-2</v>
      </c>
      <c r="Q8" s="12">
        <f t="shared" si="8"/>
        <v>0.11135528725660893</v>
      </c>
      <c r="R8" s="12">
        <f t="shared" si="8"/>
        <v>8.8191710368820606E-3</v>
      </c>
      <c r="S8" s="12">
        <f t="shared" si="8"/>
        <v>8.9504810547320762E-2</v>
      </c>
      <c r="T8" s="12">
        <f t="shared" si="8"/>
        <v>5.0442486501467709E-2</v>
      </c>
      <c r="U8"/>
      <c r="V8" s="12">
        <f t="shared" si="8"/>
        <v>1.1547005383792526E-2</v>
      </c>
      <c r="W8" s="12">
        <f t="shared" si="8"/>
        <v>3.1797973380564767E-2</v>
      </c>
      <c r="X8" s="12">
        <f t="shared" si="8"/>
        <v>2.9627314724385168E-2</v>
      </c>
      <c r="Y8" s="12">
        <f t="shared" si="8"/>
        <v>1.5275252316519626E-2</v>
      </c>
      <c r="Z8" s="12">
        <f t="shared" si="8"/>
        <v>3.2145502536643049E-2</v>
      </c>
      <c r="AA8"/>
      <c r="AB8" s="12">
        <f t="shared" si="8"/>
        <v>3.3333333333335586E-3</v>
      </c>
      <c r="AC8" s="12">
        <f t="shared" si="8"/>
        <v>8.8191710368820606E-3</v>
      </c>
      <c r="AD8" s="12">
        <f t="shared" si="8"/>
        <v>3.3333333333332624E-3</v>
      </c>
      <c r="AE8" s="12">
        <f t="shared" si="8"/>
        <v>5.7735026918963915E-3</v>
      </c>
      <c r="AF8" s="12">
        <f t="shared" si="8"/>
        <v>1.4529663145135541E-2</v>
      </c>
      <c r="AG8"/>
      <c r="AH8" s="12">
        <f t="shared" si="8"/>
        <v>1.5275252316519432E-2</v>
      </c>
      <c r="AI8" s="12">
        <f t="shared" si="8"/>
        <v>8.8191710368820606E-3</v>
      </c>
      <c r="AJ8" s="12">
        <f t="shared" si="8"/>
        <v>1.0000000000000083E-2</v>
      </c>
      <c r="AK8" s="12">
        <f t="shared" si="8"/>
        <v>1.1547005383792526E-2</v>
      </c>
      <c r="AL8" s="12">
        <f t="shared" si="8"/>
        <v>1.1547005383792526E-2</v>
      </c>
      <c r="AN8" s="12">
        <f t="shared" ref="AN8:AR8" si="9">AN7/SQRT(3)</f>
        <v>2.8867513459481187E-2</v>
      </c>
      <c r="AO8" s="12">
        <f t="shared" si="9"/>
        <v>0</v>
      </c>
      <c r="AP8" s="12">
        <f t="shared" si="9"/>
        <v>1.6666666666666607E-2</v>
      </c>
      <c r="AQ8" s="12">
        <f t="shared" si="9"/>
        <v>1.6666666666666607E-2</v>
      </c>
      <c r="AR8" s="12">
        <f t="shared" si="9"/>
        <v>1.6666666666666607E-2</v>
      </c>
      <c r="AS8"/>
    </row>
    <row r="9" spans="1:45" s="8" customFormat="1">
      <c r="A9" s="9"/>
      <c r="B9" s="15"/>
      <c r="C9" s="10" t="s">
        <v>39</v>
      </c>
      <c r="D9" s="13">
        <f>0.01/SQRT(12)</f>
        <v>2.886751345948129E-3</v>
      </c>
      <c r="E9" s="13">
        <f t="shared" ref="E9:AR9" si="10">0.01/SQRT(12)</f>
        <v>2.886751345948129E-3</v>
      </c>
      <c r="F9" s="13">
        <f t="shared" si="10"/>
        <v>2.886751345948129E-3</v>
      </c>
      <c r="G9" s="13">
        <f t="shared" si="10"/>
        <v>2.886751345948129E-3</v>
      </c>
      <c r="H9" s="13">
        <f t="shared" si="10"/>
        <v>2.886751345948129E-3</v>
      </c>
      <c r="I9"/>
      <c r="J9" s="13">
        <f t="shared" si="10"/>
        <v>2.886751345948129E-3</v>
      </c>
      <c r="K9" s="13">
        <f t="shared" si="10"/>
        <v>2.886751345948129E-3</v>
      </c>
      <c r="L9" s="13">
        <f t="shared" si="10"/>
        <v>2.886751345948129E-3</v>
      </c>
      <c r="M9" s="13">
        <f t="shared" si="10"/>
        <v>2.886751345948129E-3</v>
      </c>
      <c r="N9" s="13">
        <f t="shared" si="10"/>
        <v>2.886751345948129E-3</v>
      </c>
      <c r="O9"/>
      <c r="P9" s="13">
        <f t="shared" si="10"/>
        <v>2.886751345948129E-3</v>
      </c>
      <c r="Q9" s="13">
        <f t="shared" si="10"/>
        <v>2.886751345948129E-3</v>
      </c>
      <c r="R9" s="13">
        <f t="shared" si="10"/>
        <v>2.886751345948129E-3</v>
      </c>
      <c r="S9" s="13">
        <f t="shared" si="10"/>
        <v>2.886751345948129E-3</v>
      </c>
      <c r="T9" s="13">
        <f t="shared" si="10"/>
        <v>2.886751345948129E-3</v>
      </c>
      <c r="U9"/>
      <c r="V9" s="13">
        <f t="shared" si="10"/>
        <v>2.886751345948129E-3</v>
      </c>
      <c r="W9" s="13">
        <f t="shared" si="10"/>
        <v>2.886751345948129E-3</v>
      </c>
      <c r="X9" s="13">
        <f t="shared" si="10"/>
        <v>2.886751345948129E-3</v>
      </c>
      <c r="Y9" s="13">
        <f t="shared" si="10"/>
        <v>2.886751345948129E-3</v>
      </c>
      <c r="Z9" s="13">
        <f t="shared" si="10"/>
        <v>2.886751345948129E-3</v>
      </c>
      <c r="AA9"/>
      <c r="AB9" s="13">
        <f t="shared" si="10"/>
        <v>2.886751345948129E-3</v>
      </c>
      <c r="AC9" s="13">
        <f t="shared" si="10"/>
        <v>2.886751345948129E-3</v>
      </c>
      <c r="AD9" s="13">
        <f t="shared" si="10"/>
        <v>2.886751345948129E-3</v>
      </c>
      <c r="AE9" s="13">
        <f t="shared" si="10"/>
        <v>2.886751345948129E-3</v>
      </c>
      <c r="AF9" s="13">
        <f t="shared" si="10"/>
        <v>2.886751345948129E-3</v>
      </c>
      <c r="AG9"/>
      <c r="AH9" s="13">
        <f t="shared" si="10"/>
        <v>2.886751345948129E-3</v>
      </c>
      <c r="AI9" s="13">
        <f t="shared" si="10"/>
        <v>2.886751345948129E-3</v>
      </c>
      <c r="AJ9" s="13">
        <f t="shared" si="10"/>
        <v>2.886751345948129E-3</v>
      </c>
      <c r="AK9" s="13">
        <f t="shared" si="10"/>
        <v>2.886751345948129E-3</v>
      </c>
      <c r="AL9" s="13">
        <f t="shared" si="10"/>
        <v>2.886751345948129E-3</v>
      </c>
      <c r="AN9" s="13">
        <f t="shared" si="10"/>
        <v>2.886751345948129E-3</v>
      </c>
      <c r="AO9" s="13">
        <f t="shared" si="10"/>
        <v>2.886751345948129E-3</v>
      </c>
      <c r="AP9" s="13">
        <f t="shared" si="10"/>
        <v>2.886751345948129E-3</v>
      </c>
      <c r="AQ9" s="13">
        <f t="shared" si="10"/>
        <v>2.886751345948129E-3</v>
      </c>
      <c r="AR9" s="13">
        <f t="shared" si="10"/>
        <v>2.886751345948129E-3</v>
      </c>
      <c r="AS9" s="18"/>
    </row>
    <row r="10" spans="1:45" s="8" customFormat="1">
      <c r="A10" s="9"/>
      <c r="B10" s="15"/>
      <c r="C10" s="10" t="s">
        <v>40</v>
      </c>
      <c r="D10" s="12">
        <f>SQRT(D8^2+D9^2)</f>
        <v>5.6935636175177301E-2</v>
      </c>
      <c r="E10" s="12">
        <f t="shared" ref="E10:AL10" si="11">SQRT(E8^2+E9^2)</f>
        <v>5.5552777708354123E-2</v>
      </c>
      <c r="F10" s="12">
        <f t="shared" si="11"/>
        <v>3.0686587732536737E-2</v>
      </c>
      <c r="G10" s="12">
        <f t="shared" si="11"/>
        <v>4.9413223601247842E-2</v>
      </c>
      <c r="H10" s="12">
        <f t="shared" si="11"/>
        <v>5.2993710318598619E-2</v>
      </c>
      <c r="I10"/>
      <c r="J10" s="12">
        <f t="shared" si="11"/>
        <v>6.454972243678918E-3</v>
      </c>
      <c r="K10" s="12">
        <f t="shared" si="11"/>
        <v>4.4095855184409314E-3</v>
      </c>
      <c r="L10" s="12">
        <f t="shared" si="11"/>
        <v>7.2648315725676593E-3</v>
      </c>
      <c r="M10" s="12">
        <f t="shared" si="11"/>
        <v>1.5545631755147992E-2</v>
      </c>
      <c r="N10" s="12">
        <f t="shared" si="11"/>
        <v>6.454972243678918E-3</v>
      </c>
      <c r="O10"/>
      <c r="P10" s="12">
        <f t="shared" si="11"/>
        <v>2.8625940062196098E-2</v>
      </c>
      <c r="Q10" s="12">
        <f t="shared" si="11"/>
        <v>0.11139269874338814</v>
      </c>
      <c r="R10" s="12">
        <f t="shared" si="11"/>
        <v>9.2796072713834579E-3</v>
      </c>
      <c r="S10" s="12">
        <f t="shared" si="11"/>
        <v>8.9551350880068339E-2</v>
      </c>
      <c r="T10" s="12">
        <f t="shared" si="11"/>
        <v>5.0525021304142818E-2</v>
      </c>
      <c r="U10"/>
      <c r="V10" s="12">
        <f t="shared" si="11"/>
        <v>1.1902380714238095E-2</v>
      </c>
      <c r="W10" s="12">
        <f t="shared" si="11"/>
        <v>3.1928740101113275E-2</v>
      </c>
      <c r="X10" s="12">
        <f t="shared" si="11"/>
        <v>2.9767618499152791E-2</v>
      </c>
      <c r="Y10" s="12">
        <f t="shared" si="11"/>
        <v>1.5545631755148183E-2</v>
      </c>
      <c r="Z10" s="12">
        <f t="shared" si="11"/>
        <v>3.2274861218395005E-2</v>
      </c>
      <c r="AA10"/>
      <c r="AB10" s="12">
        <f t="shared" si="11"/>
        <v>4.4095855184411543E-3</v>
      </c>
      <c r="AC10" s="12">
        <f t="shared" si="11"/>
        <v>9.2796072713834579E-3</v>
      </c>
      <c r="AD10" s="12">
        <f t="shared" si="11"/>
        <v>4.4095855184409314E-3</v>
      </c>
      <c r="AE10" s="12">
        <f t="shared" si="11"/>
        <v>6.4549722436791478E-3</v>
      </c>
      <c r="AF10" s="12">
        <f t="shared" si="11"/>
        <v>1.4813657362192612E-2</v>
      </c>
      <c r="AG10"/>
      <c r="AH10" s="12">
        <f t="shared" si="11"/>
        <v>1.5545631755147992E-2</v>
      </c>
      <c r="AI10" s="12">
        <f t="shared" si="11"/>
        <v>9.2796072713834579E-3</v>
      </c>
      <c r="AJ10" s="12">
        <f t="shared" si="11"/>
        <v>1.0408329997330745E-2</v>
      </c>
      <c r="AK10" s="12">
        <f t="shared" si="11"/>
        <v>1.1902380714238095E-2</v>
      </c>
      <c r="AL10" s="12">
        <f t="shared" si="11"/>
        <v>1.1902380714238095E-2</v>
      </c>
      <c r="AN10" s="12">
        <f t="shared" ref="AN10:AR10" si="12">SQRT(AN8^2+AN9^2)</f>
        <v>2.9011491975881914E-2</v>
      </c>
      <c r="AO10" s="12">
        <f t="shared" si="12"/>
        <v>2.886751345948129E-3</v>
      </c>
      <c r="AP10" s="12">
        <f t="shared" si="12"/>
        <v>1.6914819275153641E-2</v>
      </c>
      <c r="AQ10" s="12">
        <f t="shared" si="12"/>
        <v>1.6914819275153641E-2</v>
      </c>
      <c r="AR10" s="12">
        <f t="shared" si="12"/>
        <v>1.6914819275153641E-2</v>
      </c>
      <c r="AS10" s="19"/>
    </row>
    <row r="11" spans="1:45" s="8" customFormat="1">
      <c r="A11" s="9"/>
      <c r="B11" s="15"/>
      <c r="C11" s="14" t="s">
        <v>44</v>
      </c>
      <c r="D11" s="12">
        <f>TINV(0.05,4)</f>
        <v>2.7764451050438028</v>
      </c>
      <c r="E11" s="12">
        <f t="shared" ref="E11:AR11" si="13">TINV(0.05,4)</f>
        <v>2.7764451050438028</v>
      </c>
      <c r="F11" s="12">
        <f t="shared" si="13"/>
        <v>2.7764451050438028</v>
      </c>
      <c r="G11" s="12">
        <f t="shared" si="13"/>
        <v>2.7764451050438028</v>
      </c>
      <c r="H11" s="12">
        <f t="shared" si="13"/>
        <v>2.7764451050438028</v>
      </c>
      <c r="I11"/>
      <c r="J11" s="12">
        <f t="shared" si="13"/>
        <v>2.7764451050438028</v>
      </c>
      <c r="K11" s="12">
        <f t="shared" si="13"/>
        <v>2.7764451050438028</v>
      </c>
      <c r="L11" s="12">
        <f t="shared" si="13"/>
        <v>2.7764451050438028</v>
      </c>
      <c r="M11" s="12">
        <f t="shared" si="13"/>
        <v>2.7764451050438028</v>
      </c>
      <c r="N11" s="12">
        <f t="shared" si="13"/>
        <v>2.7764451050438028</v>
      </c>
      <c r="O11"/>
      <c r="P11" s="12">
        <f t="shared" si="13"/>
        <v>2.7764451050438028</v>
      </c>
      <c r="Q11" s="12">
        <f t="shared" si="13"/>
        <v>2.7764451050438028</v>
      </c>
      <c r="R11" s="12">
        <f t="shared" si="13"/>
        <v>2.7764451050438028</v>
      </c>
      <c r="S11" s="12">
        <f t="shared" si="13"/>
        <v>2.7764451050438028</v>
      </c>
      <c r="T11" s="12">
        <f t="shared" si="13"/>
        <v>2.7764451050438028</v>
      </c>
      <c r="U11"/>
      <c r="V11" s="12">
        <f t="shared" si="13"/>
        <v>2.7764451050438028</v>
      </c>
      <c r="W11" s="12">
        <f t="shared" si="13"/>
        <v>2.7764451050438028</v>
      </c>
      <c r="X11" s="12">
        <f t="shared" si="13"/>
        <v>2.7764451050438028</v>
      </c>
      <c r="Y11" s="12">
        <f t="shared" si="13"/>
        <v>2.7764451050438028</v>
      </c>
      <c r="Z11" s="12">
        <f t="shared" si="13"/>
        <v>2.7764451050438028</v>
      </c>
      <c r="AA11"/>
      <c r="AB11" s="12">
        <f t="shared" si="13"/>
        <v>2.7764451050438028</v>
      </c>
      <c r="AC11" s="12">
        <f t="shared" si="13"/>
        <v>2.7764451050438028</v>
      </c>
      <c r="AD11" s="12">
        <f t="shared" si="13"/>
        <v>2.7764451050438028</v>
      </c>
      <c r="AE11" s="12">
        <f t="shared" si="13"/>
        <v>2.7764451050438028</v>
      </c>
      <c r="AF11" s="12">
        <f t="shared" si="13"/>
        <v>2.7764451050438028</v>
      </c>
      <c r="AG11"/>
      <c r="AH11" s="12">
        <f t="shared" si="13"/>
        <v>2.7764451050438028</v>
      </c>
      <c r="AI11" s="12">
        <f t="shared" si="13"/>
        <v>2.7764451050438028</v>
      </c>
      <c r="AJ11" s="12">
        <f t="shared" si="13"/>
        <v>2.7764451050438028</v>
      </c>
      <c r="AK11" s="12">
        <f t="shared" si="13"/>
        <v>2.7764451050438028</v>
      </c>
      <c r="AL11" s="12">
        <f t="shared" si="13"/>
        <v>2.7764451050438028</v>
      </c>
      <c r="AN11" s="12">
        <f t="shared" si="13"/>
        <v>2.7764451050438028</v>
      </c>
      <c r="AO11" s="12">
        <f t="shared" si="13"/>
        <v>2.7764451050438028</v>
      </c>
      <c r="AP11" s="12">
        <f t="shared" si="13"/>
        <v>2.7764451050438028</v>
      </c>
      <c r="AQ11" s="12">
        <f t="shared" si="13"/>
        <v>2.7764451050438028</v>
      </c>
      <c r="AR11" s="12">
        <f t="shared" si="13"/>
        <v>2.7764451050438028</v>
      </c>
      <c r="AS11" s="20"/>
    </row>
    <row r="12" spans="1:45" s="8" customFormat="1">
      <c r="A12" s="9"/>
      <c r="B12" s="15"/>
      <c r="C12" s="14" t="s">
        <v>48</v>
      </c>
      <c r="D12" s="12">
        <f>D11*D10</f>
        <v>0.15807866836112588</v>
      </c>
      <c r="E12" s="12">
        <f t="shared" ref="E12:AL12" si="14">E11*E10</f>
        <v>0.1542392377399463</v>
      </c>
      <c r="F12" s="12">
        <f t="shared" si="14"/>
        <v>8.5199626300498835E-2</v>
      </c>
      <c r="G12" s="12">
        <f t="shared" si="14"/>
        <v>0.13719310279211949</v>
      </c>
      <c r="H12" s="12">
        <f t="shared" si="14"/>
        <v>0.14713412761218239</v>
      </c>
      <c r="I12"/>
      <c r="J12" s="12">
        <f t="shared" si="14"/>
        <v>1.7921876089155946E-2</v>
      </c>
      <c r="K12" s="12">
        <f t="shared" si="14"/>
        <v>1.2242972127947364E-2</v>
      </c>
      <c r="L12" s="12">
        <f t="shared" si="14"/>
        <v>2.017040605862315E-2</v>
      </c>
      <c r="M12" s="12">
        <f t="shared" si="14"/>
        <v>4.3161593191394142E-2</v>
      </c>
      <c r="N12" s="12">
        <f t="shared" si="14"/>
        <v>1.7921876089155946E-2</v>
      </c>
      <c r="O12"/>
      <c r="P12" s="12">
        <f t="shared" si="14"/>
        <v>7.9478351162961647E-2</v>
      </c>
      <c r="Q12" s="12">
        <f t="shared" si="14"/>
        <v>0.30927571316369895</v>
      </c>
      <c r="R12" s="12">
        <f t="shared" si="14"/>
        <v>2.576432018536148E-2</v>
      </c>
      <c r="S12" s="12">
        <f t="shared" si="14"/>
        <v>0.24863440980102577</v>
      </c>
      <c r="T12" s="12">
        <f t="shared" si="14"/>
        <v>0.14027994808212119</v>
      </c>
      <c r="U12"/>
      <c r="V12" s="12">
        <f t="shared" si="14"/>
        <v>3.3046306672414122E-2</v>
      </c>
      <c r="W12" s="12">
        <f t="shared" si="14"/>
        <v>8.8648394163951719E-2</v>
      </c>
      <c r="X12" s="12">
        <f t="shared" si="14"/>
        <v>8.2648158670784122E-2</v>
      </c>
      <c r="Y12" s="12">
        <f t="shared" si="14"/>
        <v>4.3161593191394669E-2</v>
      </c>
      <c r="Z12" s="12">
        <f t="shared" si="14"/>
        <v>8.9609380445780873E-2</v>
      </c>
      <c r="AA12"/>
      <c r="AB12" s="12">
        <f t="shared" si="14"/>
        <v>1.2242972127947982E-2</v>
      </c>
      <c r="AC12" s="12">
        <f t="shared" si="14"/>
        <v>2.576432018536148E-2</v>
      </c>
      <c r="AD12" s="12">
        <f t="shared" si="14"/>
        <v>1.2242972127947364E-2</v>
      </c>
      <c r="AE12" s="12">
        <f t="shared" si="14"/>
        <v>1.7921876089156585E-2</v>
      </c>
      <c r="AF12" s="12">
        <f t="shared" si="14"/>
        <v>4.1129306471055768E-2</v>
      </c>
      <c r="AG12"/>
      <c r="AH12" s="12">
        <f t="shared" si="14"/>
        <v>4.3161593191394142E-2</v>
      </c>
      <c r="AI12" s="12">
        <f t="shared" si="14"/>
        <v>2.576432018536148E-2</v>
      </c>
      <c r="AJ12" s="12">
        <f t="shared" si="14"/>
        <v>2.8898156872769525E-2</v>
      </c>
      <c r="AK12" s="12">
        <f t="shared" si="14"/>
        <v>3.3046306672414122E-2</v>
      </c>
      <c r="AL12" s="12">
        <f t="shared" si="14"/>
        <v>3.3046306672414122E-2</v>
      </c>
      <c r="AN12" s="12">
        <f t="shared" ref="AN12:AR12" si="15">AN11*AN10</f>
        <v>8.0548814886454906E-2</v>
      </c>
      <c r="AO12" s="12">
        <f t="shared" si="15"/>
        <v>8.0149066439362919E-3</v>
      </c>
      <c r="AP12" s="12">
        <f t="shared" si="15"/>
        <v>4.6963067179200887E-2</v>
      </c>
      <c r="AQ12" s="12">
        <f t="shared" si="15"/>
        <v>4.6963067179200887E-2</v>
      </c>
      <c r="AR12" s="12">
        <f t="shared" si="15"/>
        <v>4.6963067179200887E-2</v>
      </c>
      <c r="AS12" s="16"/>
    </row>
    <row r="13" spans="1:45" ht="15.75" customHeight="1">
      <c r="B13" s="15" t="s">
        <v>47</v>
      </c>
      <c r="C13" s="7" t="s">
        <v>34</v>
      </c>
      <c r="D13" s="4">
        <v>3.41</v>
      </c>
      <c r="E13" s="1">
        <v>3.45</v>
      </c>
      <c r="F13" s="1">
        <v>3.41</v>
      </c>
      <c r="G13" s="1">
        <v>3.46</v>
      </c>
      <c r="H13" s="1">
        <v>3.37</v>
      </c>
      <c r="J13" s="4">
        <v>3.29</v>
      </c>
      <c r="K13" s="1">
        <v>3.21</v>
      </c>
      <c r="L13" s="1">
        <v>3.39</v>
      </c>
      <c r="M13" s="1">
        <v>3.35</v>
      </c>
      <c r="N13" s="1">
        <v>3.35</v>
      </c>
      <c r="P13" s="4">
        <v>3.31</v>
      </c>
      <c r="Q13" s="1">
        <v>3.35</v>
      </c>
      <c r="R13" s="1">
        <v>3.43</v>
      </c>
      <c r="S13" s="1">
        <v>3.38</v>
      </c>
      <c r="T13" s="1">
        <v>3.27</v>
      </c>
      <c r="V13" s="4">
        <v>3.46</v>
      </c>
      <c r="W13" s="1">
        <v>3.45</v>
      </c>
      <c r="X13" s="1">
        <v>3.52</v>
      </c>
      <c r="Y13" s="1">
        <v>3.42</v>
      </c>
      <c r="Z13" s="1">
        <v>3.35</v>
      </c>
      <c r="AB13" s="4">
        <v>3.26</v>
      </c>
      <c r="AC13" s="1">
        <v>3.27</v>
      </c>
      <c r="AD13" s="1">
        <v>3.25</v>
      </c>
      <c r="AE13" s="1">
        <v>3.28</v>
      </c>
      <c r="AF13" s="1">
        <v>3.27</v>
      </c>
      <c r="AH13" s="4">
        <v>3.16</v>
      </c>
      <c r="AI13" s="1">
        <v>3.15</v>
      </c>
      <c r="AJ13" s="1">
        <v>3.16</v>
      </c>
      <c r="AK13" s="1">
        <v>3.1</v>
      </c>
      <c r="AL13" s="1">
        <v>3.15</v>
      </c>
      <c r="AN13" s="4">
        <v>3.4</v>
      </c>
      <c r="AO13" s="1">
        <v>3.3</v>
      </c>
      <c r="AP13" s="1">
        <v>3.3</v>
      </c>
      <c r="AQ13" s="1">
        <v>3.3</v>
      </c>
      <c r="AR13" s="1">
        <v>3.55</v>
      </c>
      <c r="AS13" s="16"/>
    </row>
    <row r="14" spans="1:45">
      <c r="B14" s="15"/>
      <c r="C14" s="7" t="s">
        <v>35</v>
      </c>
      <c r="D14" s="4">
        <v>3.4</v>
      </c>
      <c r="E14" s="1">
        <v>3.41</v>
      </c>
      <c r="F14" s="1">
        <v>3.41</v>
      </c>
      <c r="G14" s="1">
        <v>3.42</v>
      </c>
      <c r="H14" s="1">
        <v>3.41</v>
      </c>
      <c r="J14" s="4">
        <v>3.28</v>
      </c>
      <c r="K14" s="1">
        <v>3.24</v>
      </c>
      <c r="L14" s="1">
        <v>3.47</v>
      </c>
      <c r="M14" s="1">
        <v>3.39</v>
      </c>
      <c r="N14" s="1">
        <v>3.32</v>
      </c>
      <c r="P14" s="4">
        <v>3.35</v>
      </c>
      <c r="Q14" s="1">
        <v>3.3</v>
      </c>
      <c r="R14" s="1">
        <v>3.46</v>
      </c>
      <c r="S14" s="1">
        <v>3.35</v>
      </c>
      <c r="T14" s="1">
        <v>3.26</v>
      </c>
      <c r="V14" s="4">
        <v>3.49</v>
      </c>
      <c r="W14" s="1">
        <v>3.55</v>
      </c>
      <c r="X14" s="1">
        <v>3.42</v>
      </c>
      <c r="Y14" s="1">
        <v>3.58</v>
      </c>
      <c r="Z14" s="1">
        <v>3.49</v>
      </c>
      <c r="AB14" s="4">
        <v>3.23</v>
      </c>
      <c r="AC14" s="1">
        <v>3.26</v>
      </c>
      <c r="AD14" s="1">
        <v>3.27</v>
      </c>
      <c r="AE14" s="1">
        <v>3.26</v>
      </c>
      <c r="AF14" s="1">
        <v>3.3</v>
      </c>
      <c r="AH14" s="4">
        <v>3.13</v>
      </c>
      <c r="AI14" s="1">
        <v>3.12</v>
      </c>
      <c r="AJ14" s="1">
        <v>3.13</v>
      </c>
      <c r="AK14" s="1">
        <v>3.1</v>
      </c>
      <c r="AL14" s="1">
        <v>3.15</v>
      </c>
      <c r="AN14" s="4">
        <v>3.45</v>
      </c>
      <c r="AO14" s="1">
        <v>3.3</v>
      </c>
      <c r="AP14" s="1">
        <v>3.3</v>
      </c>
      <c r="AQ14" s="1">
        <v>3.3</v>
      </c>
      <c r="AR14" s="1">
        <v>3.5</v>
      </c>
    </row>
    <row r="15" spans="1:45">
      <c r="B15" s="15"/>
      <c r="C15" s="7" t="s">
        <v>36</v>
      </c>
      <c r="D15" s="4">
        <v>3.38</v>
      </c>
      <c r="E15" s="1">
        <v>3.45</v>
      </c>
      <c r="F15" s="1">
        <v>3.36</v>
      </c>
      <c r="G15" s="1">
        <v>3.41</v>
      </c>
      <c r="H15" s="1">
        <v>3.47</v>
      </c>
      <c r="J15" s="4">
        <v>3.26</v>
      </c>
      <c r="K15" s="1">
        <v>3.32</v>
      </c>
      <c r="L15" s="1">
        <v>3.49</v>
      </c>
      <c r="M15" s="1">
        <v>3.43</v>
      </c>
      <c r="N15" s="1">
        <v>3.31</v>
      </c>
      <c r="P15" s="4">
        <v>3.4</v>
      </c>
      <c r="Q15" s="1">
        <v>3.32</v>
      </c>
      <c r="R15" s="1">
        <v>3.49</v>
      </c>
      <c r="S15" s="1">
        <v>3.31</v>
      </c>
      <c r="T15" s="1">
        <v>3.25</v>
      </c>
      <c r="V15" s="4">
        <v>3.41</v>
      </c>
      <c r="W15" s="1">
        <v>3.49</v>
      </c>
      <c r="X15" s="1">
        <v>3.41</v>
      </c>
      <c r="Y15" s="1">
        <v>3.63</v>
      </c>
      <c r="Z15" s="1">
        <v>3.49</v>
      </c>
      <c r="AB15" s="4">
        <v>3.25</v>
      </c>
      <c r="AC15" s="1">
        <v>3.25</v>
      </c>
      <c r="AD15" s="1">
        <v>3.25</v>
      </c>
      <c r="AE15" s="1">
        <v>3.26</v>
      </c>
      <c r="AF15" s="1">
        <v>3.29</v>
      </c>
      <c r="AH15" s="4">
        <v>3.12</v>
      </c>
      <c r="AI15" s="1">
        <v>3.15</v>
      </c>
      <c r="AJ15" s="1">
        <v>3.13</v>
      </c>
      <c r="AK15" s="1">
        <v>3.09</v>
      </c>
      <c r="AL15" s="1">
        <v>3.14</v>
      </c>
      <c r="AN15" s="4">
        <v>3.4</v>
      </c>
      <c r="AO15" s="1">
        <v>3.25</v>
      </c>
      <c r="AP15" s="1">
        <v>3.35</v>
      </c>
      <c r="AQ15" s="1">
        <v>3.35</v>
      </c>
      <c r="AR15" s="1">
        <v>3.55</v>
      </c>
    </row>
    <row r="16" spans="1:45">
      <c r="B16" s="15"/>
      <c r="C16" s="6" t="s">
        <v>0</v>
      </c>
      <c r="D16" s="3">
        <f>AVERAGE(D13:D15)</f>
        <v>3.3966666666666669</v>
      </c>
      <c r="E16" s="3">
        <f t="shared" ref="E16:N16" si="16">AVERAGE(E13:E15)</f>
        <v>3.436666666666667</v>
      </c>
      <c r="F16" s="3">
        <f t="shared" si="16"/>
        <v>3.3933333333333331</v>
      </c>
      <c r="G16" s="3">
        <f t="shared" si="16"/>
        <v>3.4299999999999997</v>
      </c>
      <c r="H16" s="3">
        <f t="shared" si="16"/>
        <v>3.4166666666666665</v>
      </c>
      <c r="J16" s="3">
        <f t="shared" si="16"/>
        <v>3.2766666666666668</v>
      </c>
      <c r="K16" s="3">
        <f t="shared" si="16"/>
        <v>3.2566666666666664</v>
      </c>
      <c r="L16" s="3">
        <f t="shared" si="16"/>
        <v>3.4500000000000006</v>
      </c>
      <c r="M16" s="3">
        <f t="shared" si="16"/>
        <v>3.39</v>
      </c>
      <c r="N16" s="3">
        <f t="shared" si="16"/>
        <v>3.3266666666666667</v>
      </c>
      <c r="P16" s="3">
        <f t="shared" ref="P16:T16" si="17">AVERAGE(P13:P15)</f>
        <v>3.3533333333333335</v>
      </c>
      <c r="Q16" s="3">
        <f t="shared" si="17"/>
        <v>3.3233333333333337</v>
      </c>
      <c r="R16" s="3">
        <f t="shared" si="17"/>
        <v>3.4600000000000004</v>
      </c>
      <c r="S16" s="3">
        <f t="shared" si="17"/>
        <v>3.3466666666666671</v>
      </c>
      <c r="T16" s="3">
        <f t="shared" si="17"/>
        <v>3.26</v>
      </c>
      <c r="V16" s="3">
        <f t="shared" ref="V16:Z16" si="18">AVERAGE(V13:V15)</f>
        <v>3.4533333333333331</v>
      </c>
      <c r="W16" s="3">
        <f t="shared" si="18"/>
        <v>3.4966666666666666</v>
      </c>
      <c r="X16" s="3">
        <f t="shared" si="18"/>
        <v>3.4499999999999997</v>
      </c>
      <c r="Y16" s="3">
        <f t="shared" si="18"/>
        <v>3.543333333333333</v>
      </c>
      <c r="Z16" s="3">
        <f t="shared" si="18"/>
        <v>3.4433333333333334</v>
      </c>
      <c r="AB16" s="3">
        <f t="shared" ref="AB16:AF16" si="19">AVERAGE(AB13:AB15)</f>
        <v>3.2466666666666666</v>
      </c>
      <c r="AC16" s="3">
        <f t="shared" si="19"/>
        <v>3.26</v>
      </c>
      <c r="AD16" s="3">
        <f t="shared" si="19"/>
        <v>3.2566666666666664</v>
      </c>
      <c r="AE16" s="3">
        <f t="shared" si="19"/>
        <v>3.2666666666666662</v>
      </c>
      <c r="AF16" s="3">
        <f t="shared" si="19"/>
        <v>3.2866666666666666</v>
      </c>
      <c r="AH16" s="3">
        <f t="shared" ref="AH16:AL16" si="20">AVERAGE(AH13:AH15)</f>
        <v>3.1366666666666667</v>
      </c>
      <c r="AI16" s="3">
        <f t="shared" si="20"/>
        <v>3.14</v>
      </c>
      <c r="AJ16" s="3">
        <f t="shared" si="20"/>
        <v>3.14</v>
      </c>
      <c r="AK16" s="3">
        <f t="shared" si="20"/>
        <v>3.0966666666666662</v>
      </c>
      <c r="AL16" s="3">
        <f t="shared" si="20"/>
        <v>3.1466666666666665</v>
      </c>
      <c r="AN16" s="3">
        <f t="shared" ref="AN16:AR16" si="21">AVERAGE(AN13:AN15)</f>
        <v>3.4166666666666665</v>
      </c>
      <c r="AO16" s="3">
        <f t="shared" si="21"/>
        <v>3.2833333333333332</v>
      </c>
      <c r="AP16" s="3">
        <f t="shared" si="21"/>
        <v>3.3166666666666664</v>
      </c>
      <c r="AQ16" s="3">
        <f t="shared" si="21"/>
        <v>3.3166666666666664</v>
      </c>
      <c r="AR16" s="3">
        <f t="shared" si="21"/>
        <v>3.5333333333333332</v>
      </c>
      <c r="AS16" s="16"/>
    </row>
    <row r="17" spans="1:45">
      <c r="A17" s="9"/>
      <c r="B17" s="15"/>
      <c r="C17" s="10" t="s">
        <v>37</v>
      </c>
      <c r="D17" s="11">
        <f>STDEV(D13:D15)</f>
        <v>1.5275252316519577E-2</v>
      </c>
      <c r="E17" s="11">
        <f t="shared" ref="E17:AL17" si="22">STDEV(E13:E15)</f>
        <v>2.3094010767585049E-2</v>
      </c>
      <c r="F17" s="11">
        <f t="shared" si="22"/>
        <v>2.8867513459481443E-2</v>
      </c>
      <c r="G17" s="11">
        <f t="shared" si="22"/>
        <v>2.6457513110645845E-2</v>
      </c>
      <c r="H17" s="11">
        <f t="shared" si="22"/>
        <v>5.0332229568471713E-2</v>
      </c>
      <c r="J17" s="11">
        <f t="shared" si="22"/>
        <v>1.5275252316519577E-2</v>
      </c>
      <c r="K17" s="11">
        <f t="shared" si="22"/>
        <v>5.6862407030773165E-2</v>
      </c>
      <c r="L17" s="11">
        <f t="shared" si="22"/>
        <v>5.2915026221291857E-2</v>
      </c>
      <c r="M17" s="11">
        <f t="shared" si="22"/>
        <v>4.0000000000000036E-2</v>
      </c>
      <c r="N17" s="11">
        <f t="shared" si="22"/>
        <v>2.0816659994661382E-2</v>
      </c>
      <c r="P17" s="11">
        <f t="shared" si="22"/>
        <v>4.5092497528228866E-2</v>
      </c>
      <c r="Q17" s="11">
        <f t="shared" si="22"/>
        <v>2.5166114784235971E-2</v>
      </c>
      <c r="R17" s="11">
        <f t="shared" si="22"/>
        <v>3.0000000000000027E-2</v>
      </c>
      <c r="S17" s="11">
        <f t="shared" si="22"/>
        <v>3.5118845842842389E-2</v>
      </c>
      <c r="T17" s="11">
        <f t="shared" si="22"/>
        <v>1.0000000000000009E-2</v>
      </c>
      <c r="V17" s="11">
        <f t="shared" si="22"/>
        <v>4.0414518843273822E-2</v>
      </c>
      <c r="W17" s="11">
        <f t="shared" si="22"/>
        <v>5.0332229568471477E-2</v>
      </c>
      <c r="X17" s="11">
        <f t="shared" si="22"/>
        <v>6.0827625302998928E-2</v>
      </c>
      <c r="Y17" s="11">
        <f t="shared" si="22"/>
        <v>0.1096965511460522</v>
      </c>
      <c r="Z17" s="11">
        <f t="shared" si="22"/>
        <v>8.0829037686548644E-2</v>
      </c>
      <c r="AB17" s="11">
        <f t="shared" si="22"/>
        <v>1.5275252316519385E-2</v>
      </c>
      <c r="AC17" s="11">
        <f t="shared" si="22"/>
        <v>1.0000000000000009E-2</v>
      </c>
      <c r="AD17" s="11">
        <f t="shared" si="22"/>
        <v>1.1547005383792526E-2</v>
      </c>
      <c r="AE17" s="11">
        <f t="shared" si="22"/>
        <v>1.1547005383792526E-2</v>
      </c>
      <c r="AF17" s="11">
        <f t="shared" si="22"/>
        <v>1.5275252316519385E-2</v>
      </c>
      <c r="AH17" s="11">
        <f t="shared" si="22"/>
        <v>2.0816659994661382E-2</v>
      </c>
      <c r="AI17" s="11">
        <f t="shared" si="22"/>
        <v>1.7320508075688659E-2</v>
      </c>
      <c r="AJ17" s="11">
        <f t="shared" si="22"/>
        <v>1.7320508075688915E-2</v>
      </c>
      <c r="AK17" s="11">
        <f t="shared" si="22"/>
        <v>5.7735026918963907E-3</v>
      </c>
      <c r="AL17" s="11">
        <f t="shared" si="22"/>
        <v>5.7735026918961348E-3</v>
      </c>
      <c r="AN17" s="11">
        <f t="shared" ref="AN17:AR17" si="23">STDEV(AN13:AN15)</f>
        <v>2.8867513459481443E-2</v>
      </c>
      <c r="AO17" s="11">
        <f t="shared" si="23"/>
        <v>2.8867513459481187E-2</v>
      </c>
      <c r="AP17" s="11">
        <f t="shared" si="23"/>
        <v>2.886751345948144E-2</v>
      </c>
      <c r="AQ17" s="11">
        <f t="shared" si="23"/>
        <v>2.886751345948144E-2</v>
      </c>
      <c r="AR17" s="11">
        <f t="shared" si="23"/>
        <v>2.8867513459481187E-2</v>
      </c>
      <c r="AS17" s="17"/>
    </row>
    <row r="18" spans="1:45">
      <c r="A18" s="9"/>
      <c r="B18" s="15"/>
      <c r="C18" s="10" t="s">
        <v>38</v>
      </c>
      <c r="D18" s="12">
        <f>D17/SQRT(3)</f>
        <v>8.8191710368820328E-3</v>
      </c>
      <c r="E18" s="12">
        <f t="shared" ref="E18:AL18" si="24">E17/SQRT(3)</f>
        <v>1.3333333333333345E-2</v>
      </c>
      <c r="F18" s="12">
        <f t="shared" si="24"/>
        <v>1.6666666666666757E-2</v>
      </c>
      <c r="G18" s="12">
        <f t="shared" si="24"/>
        <v>1.5275252316519432E-2</v>
      </c>
      <c r="H18" s="12">
        <f t="shared" si="24"/>
        <v>2.9059326290271185E-2</v>
      </c>
      <c r="J18" s="12">
        <f t="shared" si="24"/>
        <v>8.8191710368820328E-3</v>
      </c>
      <c r="K18" s="12">
        <f t="shared" si="24"/>
        <v>3.2829526005986959E-2</v>
      </c>
      <c r="L18" s="12">
        <f t="shared" si="24"/>
        <v>3.0550504633038961E-2</v>
      </c>
      <c r="M18" s="12">
        <f t="shared" si="24"/>
        <v>2.3094010767585053E-2</v>
      </c>
      <c r="N18" s="12">
        <f t="shared" si="24"/>
        <v>1.2018504251546663E-2</v>
      </c>
      <c r="P18" s="12">
        <f t="shared" si="24"/>
        <v>2.6034165586355473E-2</v>
      </c>
      <c r="Q18" s="12">
        <f t="shared" si="24"/>
        <v>1.4529663145135659E-2</v>
      </c>
      <c r="R18" s="12">
        <f t="shared" si="24"/>
        <v>1.732050807568879E-2</v>
      </c>
      <c r="S18" s="12">
        <f t="shared" si="24"/>
        <v>2.0275875100994024E-2</v>
      </c>
      <c r="T18" s="12">
        <f t="shared" si="24"/>
        <v>5.7735026918962632E-3</v>
      </c>
      <c r="V18" s="12">
        <f t="shared" si="24"/>
        <v>2.3333333333333345E-2</v>
      </c>
      <c r="W18" s="12">
        <f t="shared" si="24"/>
        <v>2.905932629027105E-2</v>
      </c>
      <c r="X18" s="12">
        <f t="shared" si="24"/>
        <v>3.5118845842852124E-2</v>
      </c>
      <c r="Y18" s="12">
        <f t="shared" si="24"/>
        <v>6.3333333333346786E-2</v>
      </c>
      <c r="Z18" s="12">
        <f t="shared" si="24"/>
        <v>4.6666666666667266E-2</v>
      </c>
      <c r="AB18" s="12">
        <f t="shared" si="24"/>
        <v>8.8191710368819218E-3</v>
      </c>
      <c r="AC18" s="12">
        <f t="shared" si="24"/>
        <v>5.7735026918962632E-3</v>
      </c>
      <c r="AD18" s="12">
        <f t="shared" si="24"/>
        <v>6.6666666666666732E-3</v>
      </c>
      <c r="AE18" s="12">
        <f t="shared" si="24"/>
        <v>6.6666666666666732E-3</v>
      </c>
      <c r="AF18" s="12">
        <f t="shared" si="24"/>
        <v>8.8191710368819218E-3</v>
      </c>
      <c r="AH18" s="12">
        <f t="shared" si="24"/>
        <v>1.2018504251546663E-2</v>
      </c>
      <c r="AI18" s="12">
        <f t="shared" si="24"/>
        <v>9.9999999999999343E-3</v>
      </c>
      <c r="AJ18" s="12">
        <f t="shared" si="24"/>
        <v>1.0000000000000083E-2</v>
      </c>
      <c r="AK18" s="12">
        <f t="shared" si="24"/>
        <v>3.3333333333334103E-3</v>
      </c>
      <c r="AL18" s="12">
        <f t="shared" si="24"/>
        <v>3.3333333333332624E-3</v>
      </c>
      <c r="AN18" s="12">
        <f t="shared" ref="AN18:AR18" si="25">AN17/SQRT(3)</f>
        <v>1.6666666666666757E-2</v>
      </c>
      <c r="AO18" s="12">
        <f t="shared" si="25"/>
        <v>1.6666666666666607E-2</v>
      </c>
      <c r="AP18" s="12">
        <f t="shared" si="25"/>
        <v>1.6666666666666757E-2</v>
      </c>
      <c r="AQ18" s="12">
        <f t="shared" si="25"/>
        <v>1.6666666666666757E-2</v>
      </c>
      <c r="AR18" s="12">
        <f t="shared" si="25"/>
        <v>1.6666666666666607E-2</v>
      </c>
    </row>
    <row r="19" spans="1:45">
      <c r="A19" s="9"/>
      <c r="B19" s="15"/>
      <c r="C19" s="10" t="s">
        <v>39</v>
      </c>
      <c r="D19" s="13">
        <f>0.01/SQRT(12)</f>
        <v>2.886751345948129E-3</v>
      </c>
      <c r="E19" s="13">
        <f t="shared" ref="E19:AR19" si="26">0.01/SQRT(12)</f>
        <v>2.886751345948129E-3</v>
      </c>
      <c r="F19" s="13">
        <f t="shared" si="26"/>
        <v>2.886751345948129E-3</v>
      </c>
      <c r="G19" s="13">
        <f t="shared" si="26"/>
        <v>2.886751345948129E-3</v>
      </c>
      <c r="H19" s="13">
        <f t="shared" si="26"/>
        <v>2.886751345948129E-3</v>
      </c>
      <c r="J19" s="13">
        <f t="shared" si="26"/>
        <v>2.886751345948129E-3</v>
      </c>
      <c r="K19" s="13">
        <f t="shared" si="26"/>
        <v>2.886751345948129E-3</v>
      </c>
      <c r="L19" s="13">
        <f t="shared" si="26"/>
        <v>2.886751345948129E-3</v>
      </c>
      <c r="M19" s="13">
        <f t="shared" si="26"/>
        <v>2.886751345948129E-3</v>
      </c>
      <c r="N19" s="13">
        <f t="shared" si="26"/>
        <v>2.886751345948129E-3</v>
      </c>
      <c r="P19" s="13">
        <f t="shared" si="26"/>
        <v>2.886751345948129E-3</v>
      </c>
      <c r="Q19" s="13">
        <f t="shared" si="26"/>
        <v>2.886751345948129E-3</v>
      </c>
      <c r="R19" s="13">
        <f t="shared" si="26"/>
        <v>2.886751345948129E-3</v>
      </c>
      <c r="S19" s="13">
        <f t="shared" si="26"/>
        <v>2.886751345948129E-3</v>
      </c>
      <c r="T19" s="13">
        <f t="shared" si="26"/>
        <v>2.886751345948129E-3</v>
      </c>
      <c r="V19" s="13">
        <f t="shared" si="26"/>
        <v>2.886751345948129E-3</v>
      </c>
      <c r="W19" s="13">
        <f t="shared" si="26"/>
        <v>2.886751345948129E-3</v>
      </c>
      <c r="X19" s="13">
        <f t="shared" si="26"/>
        <v>2.886751345948129E-3</v>
      </c>
      <c r="Y19" s="13">
        <f t="shared" si="26"/>
        <v>2.886751345948129E-3</v>
      </c>
      <c r="Z19" s="13">
        <f t="shared" si="26"/>
        <v>2.886751345948129E-3</v>
      </c>
      <c r="AB19" s="13">
        <f t="shared" si="26"/>
        <v>2.886751345948129E-3</v>
      </c>
      <c r="AC19" s="13">
        <f t="shared" si="26"/>
        <v>2.886751345948129E-3</v>
      </c>
      <c r="AD19" s="13">
        <f t="shared" si="26"/>
        <v>2.886751345948129E-3</v>
      </c>
      <c r="AE19" s="13">
        <f t="shared" si="26"/>
        <v>2.886751345948129E-3</v>
      </c>
      <c r="AF19" s="13">
        <f t="shared" si="26"/>
        <v>2.886751345948129E-3</v>
      </c>
      <c r="AH19" s="13">
        <f t="shared" si="26"/>
        <v>2.886751345948129E-3</v>
      </c>
      <c r="AI19" s="13">
        <f t="shared" si="26"/>
        <v>2.886751345948129E-3</v>
      </c>
      <c r="AJ19" s="13">
        <f t="shared" si="26"/>
        <v>2.886751345948129E-3</v>
      </c>
      <c r="AK19" s="13">
        <f t="shared" si="26"/>
        <v>2.886751345948129E-3</v>
      </c>
      <c r="AL19" s="13">
        <f t="shared" si="26"/>
        <v>2.886751345948129E-3</v>
      </c>
      <c r="AN19" s="13">
        <f t="shared" si="26"/>
        <v>2.886751345948129E-3</v>
      </c>
      <c r="AO19" s="13">
        <f t="shared" si="26"/>
        <v>2.886751345948129E-3</v>
      </c>
      <c r="AP19" s="13">
        <f t="shared" si="26"/>
        <v>2.886751345948129E-3</v>
      </c>
      <c r="AQ19" s="13">
        <f t="shared" si="26"/>
        <v>2.886751345948129E-3</v>
      </c>
      <c r="AR19" s="13">
        <f t="shared" si="26"/>
        <v>2.886751345948129E-3</v>
      </c>
      <c r="AS19" s="18"/>
    </row>
    <row r="20" spans="1:45">
      <c r="A20" s="9"/>
      <c r="B20" s="15"/>
      <c r="C20" s="10" t="s">
        <v>40</v>
      </c>
      <c r="D20" s="12">
        <f>SQRT(D18^2+D19^2)</f>
        <v>9.2796072713834301E-3</v>
      </c>
      <c r="E20" s="12">
        <f t="shared" ref="E20:AL20" si="27">SQRT(E18^2+E19^2)</f>
        <v>1.3642254619787427E-2</v>
      </c>
      <c r="F20" s="12">
        <f t="shared" si="27"/>
        <v>1.6914819275153786E-2</v>
      </c>
      <c r="G20" s="12">
        <f t="shared" si="27"/>
        <v>1.5545631755147992E-2</v>
      </c>
      <c r="H20" s="12">
        <f t="shared" si="27"/>
        <v>2.9202359113225412E-2</v>
      </c>
      <c r="J20" s="12">
        <f t="shared" si="27"/>
        <v>9.2796072713834301E-3</v>
      </c>
      <c r="K20" s="12">
        <f t="shared" si="27"/>
        <v>3.2956199888808588E-2</v>
      </c>
      <c r="L20" s="12">
        <f t="shared" si="27"/>
        <v>3.068658773253664E-2</v>
      </c>
      <c r="M20" s="12">
        <f t="shared" si="27"/>
        <v>2.327373340628159E-2</v>
      </c>
      <c r="N20" s="12">
        <f t="shared" si="27"/>
        <v>1.2360330811826137E-2</v>
      </c>
      <c r="P20" s="12">
        <f t="shared" si="27"/>
        <v>2.6193722742502808E-2</v>
      </c>
      <c r="Q20" s="12">
        <f t="shared" si="27"/>
        <v>1.4813657362192726E-2</v>
      </c>
      <c r="R20" s="12">
        <f t="shared" si="27"/>
        <v>1.755942292142125E-2</v>
      </c>
      <c r="S20" s="12">
        <f t="shared" si="27"/>
        <v>2.0480342879074138E-2</v>
      </c>
      <c r="T20" s="12">
        <f t="shared" si="27"/>
        <v>6.4549722436790325E-3</v>
      </c>
      <c r="V20" s="12">
        <f t="shared" si="27"/>
        <v>2.3511226632776484E-2</v>
      </c>
      <c r="W20" s="12">
        <f t="shared" si="27"/>
        <v>2.920235911322528E-2</v>
      </c>
      <c r="X20" s="12">
        <f t="shared" si="27"/>
        <v>3.5237290853119586E-2</v>
      </c>
      <c r="Y20" s="12">
        <f t="shared" si="27"/>
        <v>6.3399088672047563E-2</v>
      </c>
      <c r="Z20" s="12">
        <f t="shared" si="27"/>
        <v>4.6755867130352388E-2</v>
      </c>
      <c r="AB20" s="12">
        <f t="shared" si="27"/>
        <v>9.279607271383326E-3</v>
      </c>
      <c r="AC20" s="12">
        <f t="shared" si="27"/>
        <v>6.4549722436790325E-3</v>
      </c>
      <c r="AD20" s="12">
        <f t="shared" si="27"/>
        <v>7.2648315725677955E-3</v>
      </c>
      <c r="AE20" s="12">
        <f t="shared" si="27"/>
        <v>7.2648315725677955E-3</v>
      </c>
      <c r="AF20" s="12">
        <f t="shared" si="27"/>
        <v>9.279607271383326E-3</v>
      </c>
      <c r="AH20" s="12">
        <f t="shared" si="27"/>
        <v>1.2360330811826137E-2</v>
      </c>
      <c r="AI20" s="12">
        <f t="shared" si="27"/>
        <v>1.0408329997330601E-2</v>
      </c>
      <c r="AJ20" s="12">
        <f t="shared" si="27"/>
        <v>1.0408329997330745E-2</v>
      </c>
      <c r="AK20" s="12">
        <f t="shared" si="27"/>
        <v>4.4095855184410424E-3</v>
      </c>
      <c r="AL20" s="12">
        <f t="shared" si="27"/>
        <v>4.4095855184409314E-3</v>
      </c>
      <c r="AN20" s="12">
        <f t="shared" ref="AN20:AR20" si="28">SQRT(AN18^2+AN19^2)</f>
        <v>1.6914819275153786E-2</v>
      </c>
      <c r="AO20" s="12">
        <f t="shared" si="28"/>
        <v>1.6914819275153641E-2</v>
      </c>
      <c r="AP20" s="12">
        <f t="shared" si="28"/>
        <v>1.6914819275153786E-2</v>
      </c>
      <c r="AQ20" s="12">
        <f t="shared" si="28"/>
        <v>1.6914819275153786E-2</v>
      </c>
      <c r="AR20" s="12">
        <f t="shared" si="28"/>
        <v>1.6914819275153641E-2</v>
      </c>
      <c r="AS20" s="19"/>
    </row>
    <row r="21" spans="1:45">
      <c r="A21" s="9"/>
      <c r="B21" s="15"/>
      <c r="C21" s="14" t="s">
        <v>44</v>
      </c>
      <c r="D21" s="12">
        <f>TINV(0.05,4)</f>
        <v>2.7764451050438028</v>
      </c>
      <c r="E21" s="12">
        <f t="shared" ref="E21:AR21" si="29">TINV(0.05,4)</f>
        <v>2.7764451050438028</v>
      </c>
      <c r="F21" s="12">
        <f t="shared" si="29"/>
        <v>2.7764451050438028</v>
      </c>
      <c r="G21" s="12">
        <f t="shared" si="29"/>
        <v>2.7764451050438028</v>
      </c>
      <c r="H21" s="12">
        <f t="shared" si="29"/>
        <v>2.7764451050438028</v>
      </c>
      <c r="J21" s="12">
        <f t="shared" si="29"/>
        <v>2.7764451050438028</v>
      </c>
      <c r="K21" s="12">
        <f t="shared" si="29"/>
        <v>2.7764451050438028</v>
      </c>
      <c r="L21" s="12">
        <f t="shared" si="29"/>
        <v>2.7764451050438028</v>
      </c>
      <c r="M21" s="12">
        <f t="shared" si="29"/>
        <v>2.7764451050438028</v>
      </c>
      <c r="N21" s="12">
        <f t="shared" si="29"/>
        <v>2.7764451050438028</v>
      </c>
      <c r="P21" s="12">
        <f t="shared" si="29"/>
        <v>2.7764451050438028</v>
      </c>
      <c r="Q21" s="12">
        <f t="shared" si="29"/>
        <v>2.7764451050438028</v>
      </c>
      <c r="R21" s="12">
        <f t="shared" si="29"/>
        <v>2.7764451050438028</v>
      </c>
      <c r="S21" s="12">
        <f t="shared" si="29"/>
        <v>2.7764451050438028</v>
      </c>
      <c r="T21" s="12">
        <f t="shared" si="29"/>
        <v>2.7764451050438028</v>
      </c>
      <c r="V21" s="12">
        <f t="shared" si="29"/>
        <v>2.7764451050438028</v>
      </c>
      <c r="W21" s="12">
        <f t="shared" si="29"/>
        <v>2.7764451050438028</v>
      </c>
      <c r="X21" s="12">
        <f t="shared" si="29"/>
        <v>2.7764451050438028</v>
      </c>
      <c r="Y21" s="12">
        <f t="shared" si="29"/>
        <v>2.7764451050438028</v>
      </c>
      <c r="Z21" s="12">
        <f t="shared" si="29"/>
        <v>2.7764451050438028</v>
      </c>
      <c r="AB21" s="12">
        <f t="shared" si="29"/>
        <v>2.7764451050438028</v>
      </c>
      <c r="AC21" s="12">
        <f t="shared" si="29"/>
        <v>2.7764451050438028</v>
      </c>
      <c r="AD21" s="12">
        <f t="shared" si="29"/>
        <v>2.7764451050438028</v>
      </c>
      <c r="AE21" s="12">
        <f t="shared" si="29"/>
        <v>2.7764451050438028</v>
      </c>
      <c r="AF21" s="12">
        <f t="shared" si="29"/>
        <v>2.7764451050438028</v>
      </c>
      <c r="AH21" s="12">
        <f t="shared" si="29"/>
        <v>2.7764451050438028</v>
      </c>
      <c r="AI21" s="12">
        <f t="shared" si="29"/>
        <v>2.7764451050438028</v>
      </c>
      <c r="AJ21" s="12">
        <f t="shared" si="29"/>
        <v>2.7764451050438028</v>
      </c>
      <c r="AK21" s="12">
        <f t="shared" si="29"/>
        <v>2.7764451050438028</v>
      </c>
      <c r="AL21" s="12">
        <f t="shared" si="29"/>
        <v>2.7764451050438028</v>
      </c>
      <c r="AN21" s="12">
        <f t="shared" si="29"/>
        <v>2.7764451050438028</v>
      </c>
      <c r="AO21" s="12">
        <f t="shared" si="29"/>
        <v>2.7764451050438028</v>
      </c>
      <c r="AP21" s="12">
        <f t="shared" si="29"/>
        <v>2.7764451050438028</v>
      </c>
      <c r="AQ21" s="12">
        <f t="shared" si="29"/>
        <v>2.7764451050438028</v>
      </c>
      <c r="AR21" s="12">
        <f t="shared" si="29"/>
        <v>2.7764451050438028</v>
      </c>
      <c r="AS21" s="20"/>
    </row>
    <row r="22" spans="1:45">
      <c r="A22" s="9"/>
      <c r="B22" s="15"/>
      <c r="C22" s="14" t="s">
        <v>48</v>
      </c>
      <c r="D22" s="12">
        <f>D21*D20</f>
        <v>2.5764320185361404E-2</v>
      </c>
      <c r="E22" s="12">
        <f t="shared" ref="E22:AL22" si="30">E21*E20</f>
        <v>3.7876971060870006E-2</v>
      </c>
      <c r="F22" s="12">
        <f t="shared" si="30"/>
        <v>4.6963067179201297E-2</v>
      </c>
      <c r="G22" s="12">
        <f t="shared" si="30"/>
        <v>4.3161593191394142E-2</v>
      </c>
      <c r="H22" s="12">
        <f t="shared" si="30"/>
        <v>8.1078747015645977E-2</v>
      </c>
      <c r="J22" s="12">
        <f t="shared" si="30"/>
        <v>2.5764320185361404E-2</v>
      </c>
      <c r="K22" s="12">
        <f t="shared" si="30"/>
        <v>9.1501079862127715E-2</v>
      </c>
      <c r="L22" s="12">
        <f t="shared" si="30"/>
        <v>8.5199626300498557E-2</v>
      </c>
      <c r="M22" s="12">
        <f t="shared" si="30"/>
        <v>6.461824319196495E-2</v>
      </c>
      <c r="N22" s="12">
        <f t="shared" si="30"/>
        <v>3.431777997921677E-2</v>
      </c>
      <c r="P22" s="12">
        <f t="shared" si="30"/>
        <v>7.2725433291296451E-2</v>
      </c>
      <c r="Q22" s="12">
        <f t="shared" si="30"/>
        <v>4.1129306471056087E-2</v>
      </c>
      <c r="R22" s="12">
        <f t="shared" si="30"/>
        <v>4.875277381757398E-2</v>
      </c>
      <c r="S22" s="12">
        <f t="shared" si="30"/>
        <v>5.6862547736224095E-2</v>
      </c>
      <c r="T22" s="12">
        <f t="shared" si="30"/>
        <v>1.7921876089156262E-2</v>
      </c>
      <c r="V22" s="12">
        <f t="shared" si="30"/>
        <v>6.5277630098147757E-2</v>
      </c>
      <c r="W22" s="12">
        <f t="shared" si="30"/>
        <v>8.1078747015645616E-2</v>
      </c>
      <c r="X22" s="12">
        <f t="shared" si="30"/>
        <v>9.7834403704148643E-2</v>
      </c>
      <c r="Y22" s="12">
        <f t="shared" si="30"/>
        <v>0.17602408940774447</v>
      </c>
      <c r="Z22" s="12">
        <f t="shared" si="30"/>
        <v>0.12981509842614533</v>
      </c>
      <c r="AB22" s="12">
        <f t="shared" si="30"/>
        <v>2.5764320185361116E-2</v>
      </c>
      <c r="AC22" s="12">
        <f t="shared" si="30"/>
        <v>1.7921876089156262E-2</v>
      </c>
      <c r="AD22" s="12">
        <f t="shared" si="30"/>
        <v>2.0170406058623528E-2</v>
      </c>
      <c r="AE22" s="12">
        <f t="shared" si="30"/>
        <v>2.0170406058623528E-2</v>
      </c>
      <c r="AF22" s="12">
        <f t="shared" si="30"/>
        <v>2.5764320185361116E-2</v>
      </c>
      <c r="AH22" s="12">
        <f t="shared" si="30"/>
        <v>3.431777997921677E-2</v>
      </c>
      <c r="AI22" s="12">
        <f t="shared" si="30"/>
        <v>2.8898156872769126E-2</v>
      </c>
      <c r="AJ22" s="12">
        <f t="shared" si="30"/>
        <v>2.8898156872769525E-2</v>
      </c>
      <c r="AK22" s="12">
        <f t="shared" si="30"/>
        <v>1.2242972127947671E-2</v>
      </c>
      <c r="AL22" s="12">
        <f t="shared" si="30"/>
        <v>1.2242972127947364E-2</v>
      </c>
      <c r="AN22" s="12">
        <f t="shared" ref="AN22:AR22" si="31">AN21*AN20</f>
        <v>4.6963067179201297E-2</v>
      </c>
      <c r="AO22" s="12">
        <f t="shared" si="31"/>
        <v>4.6963067179200887E-2</v>
      </c>
      <c r="AP22" s="12">
        <f t="shared" si="31"/>
        <v>4.6963067179201297E-2</v>
      </c>
      <c r="AQ22" s="12">
        <f t="shared" si="31"/>
        <v>4.6963067179201297E-2</v>
      </c>
      <c r="AR22" s="12">
        <f t="shared" si="31"/>
        <v>4.6963067179200887E-2</v>
      </c>
      <c r="AS22" s="16"/>
    </row>
    <row r="23" spans="1:45">
      <c r="B23" s="15" t="s">
        <v>49</v>
      </c>
      <c r="C23" s="6" t="s">
        <v>42</v>
      </c>
      <c r="D23" s="3">
        <f>D6*D16</f>
        <v>21.8066</v>
      </c>
      <c r="E23" s="3">
        <f t="shared" ref="E23:AL23" si="32">E6*E16</f>
        <v>22.223777777777777</v>
      </c>
      <c r="F23" s="3">
        <f t="shared" si="32"/>
        <v>21.242266666666666</v>
      </c>
      <c r="G23" s="3">
        <f t="shared" si="32"/>
        <v>21.540399999999998</v>
      </c>
      <c r="H23" s="3">
        <f t="shared" si="32"/>
        <v>21.354166666666664</v>
      </c>
      <c r="J23" s="3">
        <f t="shared" si="32"/>
        <v>19.791066666666669</v>
      </c>
      <c r="K23" s="3">
        <f t="shared" si="32"/>
        <v>19.648555555555557</v>
      </c>
      <c r="L23" s="3">
        <f t="shared" si="32"/>
        <v>20.826500000000003</v>
      </c>
      <c r="M23" s="3">
        <f t="shared" si="32"/>
        <v>20.645100000000003</v>
      </c>
      <c r="N23" s="3">
        <f t="shared" si="32"/>
        <v>20.226133333333337</v>
      </c>
      <c r="P23" s="3">
        <f t="shared" si="32"/>
        <v>20.544755555555561</v>
      </c>
      <c r="Q23" s="3">
        <f t="shared" si="32"/>
        <v>21.169633333333337</v>
      </c>
      <c r="R23" s="3">
        <f t="shared" si="32"/>
        <v>21.855666666666671</v>
      </c>
      <c r="S23" s="3">
        <f t="shared" si="32"/>
        <v>20.66008888888889</v>
      </c>
      <c r="T23" s="3">
        <f t="shared" si="32"/>
        <v>19.994666666666664</v>
      </c>
      <c r="V23" s="3">
        <f t="shared" si="32"/>
        <v>21.894133333333333</v>
      </c>
      <c r="W23" s="3">
        <f t="shared" si="32"/>
        <v>21.865822222222224</v>
      </c>
      <c r="X23" s="3">
        <f t="shared" si="32"/>
        <v>21.861499999999999</v>
      </c>
      <c r="Y23" s="3">
        <f t="shared" si="32"/>
        <v>22.606466666666662</v>
      </c>
      <c r="Z23" s="3">
        <f t="shared" si="32"/>
        <v>21.624133333333333</v>
      </c>
      <c r="AB23" s="3">
        <f t="shared" si="32"/>
        <v>19.404244444444444</v>
      </c>
      <c r="AC23" s="3">
        <f t="shared" si="32"/>
        <v>19.516533333333335</v>
      </c>
      <c r="AD23" s="3">
        <f t="shared" si="32"/>
        <v>19.431444444444441</v>
      </c>
      <c r="AE23" s="3">
        <f t="shared" si="32"/>
        <v>19.501999999999995</v>
      </c>
      <c r="AF23" s="3">
        <f t="shared" si="32"/>
        <v>19.632355555555552</v>
      </c>
      <c r="AH23" s="3">
        <f t="shared" si="32"/>
        <v>18.50633333333333</v>
      </c>
      <c r="AI23" s="3">
        <f t="shared" si="32"/>
        <v>18.505066666666668</v>
      </c>
      <c r="AJ23" s="3">
        <f t="shared" si="32"/>
        <v>18.588800000000003</v>
      </c>
      <c r="AK23" s="3">
        <f t="shared" si="32"/>
        <v>18.239366666666665</v>
      </c>
      <c r="AL23" s="3">
        <f t="shared" si="32"/>
        <v>18.565333333333335</v>
      </c>
      <c r="AN23" s="3">
        <f t="shared" ref="AN23:AR23" si="33">AN6*AN16</f>
        <v>20.670833333333331</v>
      </c>
      <c r="AO23" s="3">
        <f t="shared" si="33"/>
        <v>19.7</v>
      </c>
      <c r="AP23" s="3">
        <f t="shared" si="33"/>
        <v>19.955277777777777</v>
      </c>
      <c r="AQ23" s="3">
        <f t="shared" si="33"/>
        <v>19.955277777777777</v>
      </c>
      <c r="AR23" s="3">
        <f t="shared" si="33"/>
        <v>21.258888888888887</v>
      </c>
      <c r="AS23" s="16"/>
    </row>
    <row r="24" spans="1:45">
      <c r="B24" s="15"/>
      <c r="C24" s="6" t="s">
        <v>41</v>
      </c>
      <c r="D24" s="3">
        <f>SQRT((D6*D20)^2+(D16*D10)^2)</f>
        <v>0.20235961777852521</v>
      </c>
      <c r="E24" s="3">
        <f>SQRT((E6*E20)^2+(E16*E10)^2)</f>
        <v>0.21031361583645672</v>
      </c>
      <c r="F24" s="3">
        <f>SQRT((F6*F20)^2+(F16*F10)^2)</f>
        <v>0.1485093512456627</v>
      </c>
      <c r="G24" s="3">
        <f>SQRT((G6*G20)^2+(G16*G10)^2)</f>
        <v>0.19559373924882217</v>
      </c>
      <c r="H24" s="3">
        <f>SQRT((H6*H20)^2+(H16*H10)^2)</f>
        <v>0.25708952360632537</v>
      </c>
      <c r="J24" s="3">
        <f>SQRT((J6*J20)^2+(J16*J10)^2)</f>
        <v>5.9906820393254519E-2</v>
      </c>
      <c r="K24" s="3">
        <f>SQRT((K6*K20)^2+(K16*K10)^2)</f>
        <v>0.19935364715951984</v>
      </c>
      <c r="L24" s="3">
        <f>SQRT((L6*L20)^2+(L16*L10)^2)</f>
        <v>0.18693257300923208</v>
      </c>
      <c r="M24" s="3">
        <f>SQRT((M6*M20)^2+(M16*M10)^2)</f>
        <v>0.15121721132199215</v>
      </c>
      <c r="N24" s="3">
        <f>SQRT((N6*N20)^2+(N16*N10)^2)</f>
        <v>7.8158540207756075E-2</v>
      </c>
      <c r="P24" s="3">
        <f>SQRT((P6*P20)^2+(P16*P10)^2)</f>
        <v>0.18699845579345226</v>
      </c>
      <c r="Q24" s="3">
        <f>SQRT((Q6*Q20)^2+(Q16*Q10)^2)</f>
        <v>0.38203241257683918</v>
      </c>
      <c r="R24" s="3">
        <f>SQRT((R6*R20)^2+(R16*R10)^2)</f>
        <v>0.11547066045505228</v>
      </c>
      <c r="S24" s="3">
        <f>SQRT((S6*S20)^2+(S16*S10)^2)</f>
        <v>0.32527565214222648</v>
      </c>
      <c r="T24" s="3">
        <f>SQRT((T6*T20)^2+(T16*T10)^2)</f>
        <v>0.16940279961849969</v>
      </c>
      <c r="V24" s="3">
        <f>SQRT((V6*V20)^2+(V16*V10)^2)</f>
        <v>0.15462432490346359</v>
      </c>
      <c r="W24" s="3">
        <f>SQRT((W6*W20)^2+(W16*W10)^2)</f>
        <v>0.21403642811850532</v>
      </c>
      <c r="X24" s="3">
        <f>SQRT((X6*X20)^2+(X16*X10)^2)</f>
        <v>0.24577226623823734</v>
      </c>
      <c r="Y24" s="3">
        <f>SQRT((Y6*Y20)^2+(Y16*Y10)^2)</f>
        <v>0.40821961058115813</v>
      </c>
      <c r="Z24" s="3">
        <f>SQRT((Z6*Z20)^2+(Z16*Z10)^2)</f>
        <v>0.31395428261782987</v>
      </c>
      <c r="AB24" s="3">
        <f>SQRT((AB6*AB20)^2+(AB16*AB10)^2)</f>
        <v>5.7279111688314926E-2</v>
      </c>
      <c r="AC24" s="3">
        <f>SQRT((AC6*AC20)^2+(AC16*AC10)^2)</f>
        <v>4.9076421886535333E-2</v>
      </c>
      <c r="AD24" s="3">
        <f>SQRT((AD6*AD20)^2+(AD16*AD10)^2)</f>
        <v>4.5663693806992478E-2</v>
      </c>
      <c r="AE24" s="3">
        <f>SQRT((AE6*AE20)^2+(AE16*AE10)^2)</f>
        <v>4.8225274800975985E-2</v>
      </c>
      <c r="AF24" s="3">
        <f>SQRT((AF6*AF20)^2+(AF16*AF10)^2)</f>
        <v>7.3776578805518439E-2</v>
      </c>
      <c r="AH24" s="3">
        <f>SQRT((AH6*AH20)^2+(AH16*AH10)^2)</f>
        <v>8.7726135828539858E-2</v>
      </c>
      <c r="AI24" s="3">
        <f>SQRT((AI6*AI20)^2+(AI16*AI10)^2)</f>
        <v>6.790866687718887E-2</v>
      </c>
      <c r="AJ24" s="3">
        <f>SQRT((AJ6*AJ20)^2+(AJ16*AJ10)^2)</f>
        <v>6.9748237731621171E-2</v>
      </c>
      <c r="AK24" s="3">
        <f>SQRT((AK6*AK20)^2+(AK16*AK10)^2)</f>
        <v>4.5089456351503E-2</v>
      </c>
      <c r="AL24" s="3">
        <f>SQRT((AL6*AL20)^2+(AL16*AL10)^2)</f>
        <v>4.5602359425639068E-2</v>
      </c>
      <c r="AN24" s="3">
        <f>SQRT((AN6*AN20)^2+(AN16*AN10)^2)</f>
        <v>0.14246989610544514</v>
      </c>
      <c r="AO24" s="3">
        <f>SQRT((AO6*AO20)^2+(AO16*AO10)^2)</f>
        <v>0.1019305432544538</v>
      </c>
      <c r="AP24" s="3">
        <f>SQRT((AP6*AP20)^2+(AP16*AP10)^2)</f>
        <v>0.11620930855599224</v>
      </c>
      <c r="AQ24" s="3">
        <f>SQRT((AQ6*AQ20)^2+(AQ16*AQ10)^2)</f>
        <v>0.11620930855599224</v>
      </c>
      <c r="AR24" s="3">
        <f>SQRT((AR6*AR20)^2+(AR16*AR10)^2)</f>
        <v>0.1180222011705243</v>
      </c>
    </row>
    <row r="25" spans="1:45">
      <c r="B25" s="15"/>
      <c r="C25" s="7" t="s">
        <v>43</v>
      </c>
      <c r="D25" s="1">
        <f>D24^4/((D16*D10)^4/2+(D6*D20)^4/2)</f>
        <v>2.3762023231804466</v>
      </c>
      <c r="E25" s="1">
        <f t="shared" ref="E25:AL25" si="34">E24^4/((E16*E10)^4/2+(E6*E20)^4/2)</f>
        <v>2.8168539061892917</v>
      </c>
      <c r="F25" s="1">
        <f t="shared" si="34"/>
        <v>3.9988806959437175</v>
      </c>
      <c r="G25" s="1">
        <f t="shared" si="34"/>
        <v>3.1955443936949735</v>
      </c>
      <c r="H25" s="1">
        <f t="shared" si="34"/>
        <v>3.9997445190511329</v>
      </c>
      <c r="J25" s="1">
        <f t="shared" si="34"/>
        <v>2.5582919670521242</v>
      </c>
      <c r="K25" s="1">
        <f t="shared" si="34"/>
        <v>2.020864185497294</v>
      </c>
      <c r="L25" s="1">
        <f t="shared" si="34"/>
        <v>2.0732001849405197</v>
      </c>
      <c r="M25" s="1">
        <f t="shared" si="34"/>
        <v>2.5426098383581279</v>
      </c>
      <c r="N25" s="1">
        <f t="shared" si="34"/>
        <v>2.3244251228666037</v>
      </c>
      <c r="P25" s="1">
        <f t="shared" si="34"/>
        <v>3.2687475656119478</v>
      </c>
      <c r="Q25" s="1">
        <f t="shared" si="34"/>
        <v>2.2588049618457866</v>
      </c>
      <c r="R25" s="1">
        <f t="shared" si="34"/>
        <v>2.3328405579114926</v>
      </c>
      <c r="S25" s="1">
        <f t="shared" si="34"/>
        <v>2.6900214998749941</v>
      </c>
      <c r="T25" s="1">
        <f t="shared" si="34"/>
        <v>2.2303278627303356</v>
      </c>
      <c r="V25" s="1">
        <f t="shared" si="34"/>
        <v>2.3023931766734771</v>
      </c>
      <c r="W25" s="1">
        <f t="shared" si="34"/>
        <v>3.3118337901150761</v>
      </c>
      <c r="X25" s="1">
        <f t="shared" si="34"/>
        <v>2.8099290406410384</v>
      </c>
      <c r="Y25" s="1">
        <f t="shared" si="34"/>
        <v>2.0741556139559365</v>
      </c>
      <c r="Z25" s="1">
        <f t="shared" si="34"/>
        <v>2.561479084184533</v>
      </c>
      <c r="AB25" s="1">
        <f t="shared" si="34"/>
        <v>2.2653564529912664</v>
      </c>
      <c r="AC25" s="1">
        <f t="shared" si="34"/>
        <v>3.7820431593897124</v>
      </c>
      <c r="AD25" s="1">
        <f t="shared" si="34"/>
        <v>2.4337975536492706</v>
      </c>
      <c r="AE25" s="1">
        <f t="shared" si="34"/>
        <v>2.8954620686293606</v>
      </c>
      <c r="AF25" s="1">
        <f t="shared" si="34"/>
        <v>3.9345470407130576</v>
      </c>
      <c r="AH25" s="1">
        <f t="shared" si="34"/>
        <v>3.4904242882207606</v>
      </c>
      <c r="AI25" s="1">
        <f t="shared" si="34"/>
        <v>2.8588664880846517</v>
      </c>
      <c r="AJ25" s="1">
        <f t="shared" si="34"/>
        <v>3.0427866528131804</v>
      </c>
      <c r="AK25" s="1">
        <f t="shared" si="34"/>
        <v>3.5933569749230059</v>
      </c>
      <c r="AL25" s="1">
        <f t="shared" si="34"/>
        <v>3.5656081498236327</v>
      </c>
      <c r="AN25" s="1">
        <f t="shared" ref="AN25:AR25" si="35">AN24^4/((AN16*AN10)^4/2+(AN6*AN20)^4/2)</f>
        <v>3.9959387544397558</v>
      </c>
      <c r="AO25" s="1">
        <f t="shared" si="35"/>
        <v>2.034884976590301</v>
      </c>
      <c r="AP25" s="1">
        <f t="shared" si="35"/>
        <v>3.112741900475013</v>
      </c>
      <c r="AQ25" s="1">
        <f t="shared" si="35"/>
        <v>3.112741900475013</v>
      </c>
      <c r="AR25" s="1">
        <f t="shared" si="35"/>
        <v>3.2328547806225387</v>
      </c>
    </row>
    <row r="26" spans="1:45">
      <c r="B26" s="15"/>
      <c r="C26" s="7" t="s">
        <v>44</v>
      </c>
      <c r="D26" s="1">
        <f>TINV(0.05,D25)</f>
        <v>4.3026527295445423</v>
      </c>
      <c r="E26" s="1">
        <f t="shared" ref="E26:AL26" si="36">TINV(0.05,E25)</f>
        <v>4.3026527295445423</v>
      </c>
      <c r="F26" s="1">
        <f t="shared" si="36"/>
        <v>3.1824463048868799</v>
      </c>
      <c r="G26" s="1">
        <f t="shared" si="36"/>
        <v>3.1824463048868799</v>
      </c>
      <c r="H26" s="1">
        <f t="shared" si="36"/>
        <v>3.1824463048868799</v>
      </c>
      <c r="J26" s="1">
        <f t="shared" si="36"/>
        <v>4.3026527295445423</v>
      </c>
      <c r="K26" s="1">
        <f t="shared" si="36"/>
        <v>4.3026527295445423</v>
      </c>
      <c r="L26" s="1">
        <f t="shared" si="36"/>
        <v>4.3026527295445423</v>
      </c>
      <c r="M26" s="1">
        <f t="shared" si="36"/>
        <v>4.3026527295445423</v>
      </c>
      <c r="N26" s="1">
        <f t="shared" si="36"/>
        <v>4.3026527295445423</v>
      </c>
      <c r="P26" s="1">
        <f t="shared" si="36"/>
        <v>3.1824463048868799</v>
      </c>
      <c r="Q26" s="1">
        <f t="shared" si="36"/>
        <v>4.3026527295445423</v>
      </c>
      <c r="R26" s="1">
        <f t="shared" si="36"/>
        <v>4.3026527295445423</v>
      </c>
      <c r="S26" s="1">
        <f t="shared" si="36"/>
        <v>4.3026527295445423</v>
      </c>
      <c r="T26" s="1">
        <f t="shared" si="36"/>
        <v>4.3026527295445423</v>
      </c>
      <c r="V26" s="1">
        <f t="shared" si="36"/>
        <v>4.3026527295445423</v>
      </c>
      <c r="W26" s="1">
        <f t="shared" si="36"/>
        <v>3.1824463048868799</v>
      </c>
      <c r="X26" s="1">
        <f t="shared" si="36"/>
        <v>4.3026527295445423</v>
      </c>
      <c r="Y26" s="1">
        <f t="shared" si="36"/>
        <v>4.3026527295445423</v>
      </c>
      <c r="Z26" s="1">
        <f t="shared" si="36"/>
        <v>4.3026527295445423</v>
      </c>
      <c r="AB26" s="1">
        <f t="shared" si="36"/>
        <v>4.3026527295445423</v>
      </c>
      <c r="AC26" s="1">
        <f t="shared" si="36"/>
        <v>3.1824463048868799</v>
      </c>
      <c r="AD26" s="1">
        <f t="shared" si="36"/>
        <v>4.3026527295445423</v>
      </c>
      <c r="AE26" s="1">
        <f t="shared" si="36"/>
        <v>4.3026527295445423</v>
      </c>
      <c r="AF26" s="1">
        <f t="shared" si="36"/>
        <v>3.1824463048868799</v>
      </c>
      <c r="AH26" s="1">
        <f t="shared" si="36"/>
        <v>3.1824463048868799</v>
      </c>
      <c r="AI26" s="1">
        <f t="shared" si="36"/>
        <v>4.3026527295445423</v>
      </c>
      <c r="AJ26" s="1">
        <f t="shared" si="36"/>
        <v>3.1824463048868799</v>
      </c>
      <c r="AK26" s="1">
        <f t="shared" si="36"/>
        <v>3.1824463048868799</v>
      </c>
      <c r="AL26" s="1">
        <f t="shared" si="36"/>
        <v>3.1824463048868799</v>
      </c>
      <c r="AN26" s="1">
        <f t="shared" ref="AN26:AR26" si="37">TINV(0.05,AN25)</f>
        <v>3.1824463048868799</v>
      </c>
      <c r="AO26" s="1">
        <f t="shared" si="37"/>
        <v>4.3026527295445423</v>
      </c>
      <c r="AP26" s="1">
        <f t="shared" si="37"/>
        <v>3.1824463048868799</v>
      </c>
      <c r="AQ26" s="1">
        <f t="shared" si="37"/>
        <v>3.1824463048868799</v>
      </c>
      <c r="AR26" s="1">
        <f t="shared" si="37"/>
        <v>3.1824463048868799</v>
      </c>
    </row>
    <row r="27" spans="1:45">
      <c r="B27" s="15"/>
      <c r="C27" s="7" t="s">
        <v>45</v>
      </c>
      <c r="D27" s="1">
        <f>D24*D26</f>
        <v>0.87068316178436178</v>
      </c>
      <c r="E27" s="1">
        <f t="shared" ref="E27:AL27" si="38">E24*E26</f>
        <v>0.90490645323911278</v>
      </c>
      <c r="F27" s="1">
        <f t="shared" si="38"/>
        <v>0.47262303611290701</v>
      </c>
      <c r="G27" s="1">
        <f t="shared" si="38"/>
        <v>0.62246657273142203</v>
      </c>
      <c r="H27" s="1">
        <f t="shared" si="38"/>
        <v>0.81817360442607845</v>
      </c>
      <c r="J27" s="1">
        <f t="shared" si="38"/>
        <v>0.25775824428337119</v>
      </c>
      <c r="K27" s="1">
        <f t="shared" si="38"/>
        <v>0.85774951409556766</v>
      </c>
      <c r="L27" s="1">
        <f t="shared" si="38"/>
        <v>0.80430594549895684</v>
      </c>
      <c r="M27" s="1">
        <f t="shared" si="38"/>
        <v>0.65063514704868342</v>
      </c>
      <c r="N27" s="1">
        <f t="shared" si="38"/>
        <v>0.33628905636211853</v>
      </c>
      <c r="P27" s="1">
        <f t="shared" si="38"/>
        <v>0.59511254465942465</v>
      </c>
      <c r="Q27" s="1">
        <f t="shared" si="38"/>
        <v>1.6437528027482238</v>
      </c>
      <c r="R27" s="1">
        <f t="shared" si="38"/>
        <v>0.49683015238924172</v>
      </c>
      <c r="S27" s="1">
        <f t="shared" si="38"/>
        <v>1.3995481725441319</v>
      </c>
      <c r="T27" s="1">
        <f t="shared" si="38"/>
        <v>0.72888141817102481</v>
      </c>
      <c r="V27" s="1">
        <f t="shared" si="38"/>
        <v>0.66529477359986977</v>
      </c>
      <c r="W27" s="1">
        <f t="shared" si="38"/>
        <v>0.6811594397769235</v>
      </c>
      <c r="X27" s="1">
        <f t="shared" si="38"/>
        <v>1.0574727121762999</v>
      </c>
      <c r="Y27" s="1">
        <f t="shared" si="38"/>
        <v>1.75642722172063</v>
      </c>
      <c r="Z27" s="1">
        <f t="shared" si="38"/>
        <v>1.3508362510578042</v>
      </c>
      <c r="AB27" s="1">
        <f t="shared" si="38"/>
        <v>0.24645212625161492</v>
      </c>
      <c r="AC27" s="1">
        <f t="shared" si="38"/>
        <v>0.15618307748987398</v>
      </c>
      <c r="AD27" s="1">
        <f t="shared" si="38"/>
        <v>0.19647501679974239</v>
      </c>
      <c r="AE27" s="1">
        <f t="shared" si="38"/>
        <v>0.20749661025545496</v>
      </c>
      <c r="AF27" s="1">
        <f t="shared" si="38"/>
        <v>0.23479000060681784</v>
      </c>
      <c r="AH27" s="1">
        <f t="shared" si="38"/>
        <v>0.27918371680954118</v>
      </c>
      <c r="AI27" s="1">
        <f t="shared" si="38"/>
        <v>0.29218741089886774</v>
      </c>
      <c r="AJ27" s="1">
        <f t="shared" si="38"/>
        <v>0.22197002144136946</v>
      </c>
      <c r="AK27" s="1">
        <f t="shared" si="38"/>
        <v>0.14349477375519898</v>
      </c>
      <c r="AL27" s="1">
        <f t="shared" si="38"/>
        <v>0.14512706024824842</v>
      </c>
      <c r="AN27" s="1">
        <f t="shared" ref="AN27:AR27" si="39">AN24*AN26</f>
        <v>0.45340279441839154</v>
      </c>
      <c r="AO27" s="1">
        <f t="shared" si="39"/>
        <v>0.43857173015773371</v>
      </c>
      <c r="AP27" s="1">
        <f t="shared" si="39"/>
        <v>0.36982988460747679</v>
      </c>
      <c r="AQ27" s="1">
        <f t="shared" si="39"/>
        <v>0.36982988460747679</v>
      </c>
      <c r="AR27" s="1">
        <f t="shared" si="39"/>
        <v>0.37559931800975105</v>
      </c>
    </row>
  </sheetData>
  <mergeCells count="3">
    <mergeCell ref="B3:B12"/>
    <mergeCell ref="B13:B22"/>
    <mergeCell ref="B23:B27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SLS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Barros</dc:creator>
  <cp:lastModifiedBy>guido.rezende</cp:lastModifiedBy>
  <dcterms:created xsi:type="dcterms:W3CDTF">2018-05-22T14:54:12Z</dcterms:created>
  <dcterms:modified xsi:type="dcterms:W3CDTF">2019-01-23T16:45:32Z</dcterms:modified>
</cp:coreProperties>
</file>