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Users\lucas.cheung\Documents\GitHub\facebook-ads-editor\reach-estimate\THE TEMPLATE\"/>
    </mc:Choice>
  </mc:AlternateContent>
  <bookViews>
    <workbookView xWindow="0" yWindow="0" windowWidth="25200" windowHeight="12300"/>
  </bookViews>
  <sheets>
    <sheet name="Reach" sheetId="1" r:id="rId1"/>
    <sheet name="Planning" sheetId="4" r:id="rId2"/>
    <sheet name="Market list" sheetId="2" state="hidden" r:id="rId3"/>
  </sheets>
  <calcPr calcId="171027"/>
</workbook>
</file>

<file path=xl/calcChain.xml><?xml version="1.0" encoding="utf-8"?>
<calcChain xmlns="http://schemas.openxmlformats.org/spreadsheetml/2006/main">
  <c r="AN24" i="4" l="1"/>
  <c r="AM24" i="4"/>
  <c r="AL24" i="4"/>
  <c r="AK24" i="4"/>
  <c r="AK38" i="4" s="1"/>
  <c r="AJ24" i="4"/>
  <c r="AI24" i="4"/>
  <c r="AH24" i="4"/>
  <c r="AG24" i="4"/>
  <c r="AG39" i="4" s="1"/>
  <c r="AF24" i="4"/>
  <c r="AE24" i="4"/>
  <c r="AD24" i="4"/>
  <c r="AM39" i="4"/>
  <c r="AI39" i="4"/>
  <c r="AE39" i="4"/>
  <c r="AM37" i="4"/>
  <c r="AI37" i="4"/>
  <c r="AE37" i="4"/>
  <c r="AM35" i="4"/>
  <c r="AI35" i="4"/>
  <c r="AE35" i="4"/>
  <c r="AM33" i="4"/>
  <c r="AI33" i="4"/>
  <c r="AE33" i="4"/>
  <c r="AM31" i="4"/>
  <c r="AI31" i="4"/>
  <c r="AE31" i="4"/>
  <c r="AM29" i="4"/>
  <c r="AI29" i="4"/>
  <c r="AE29" i="4"/>
  <c r="AM27" i="4"/>
  <c r="AI27" i="4"/>
  <c r="AE27" i="4"/>
  <c r="AM25" i="4"/>
  <c r="AI25" i="4"/>
  <c r="AE25" i="4"/>
  <c r="AN38" i="4"/>
  <c r="AM38" i="4"/>
  <c r="AL39" i="4"/>
  <c r="AJ38" i="4"/>
  <c r="AI38" i="4"/>
  <c r="AH39" i="4"/>
  <c r="AF38" i="4"/>
  <c r="AE38" i="4"/>
  <c r="AN5" i="4"/>
  <c r="AN20" i="4" s="1"/>
  <c r="AM5" i="4"/>
  <c r="AM19" i="4" s="1"/>
  <c r="AL5" i="4"/>
  <c r="AK5" i="4"/>
  <c r="AK20" i="4" s="1"/>
  <c r="AJ5" i="4"/>
  <c r="AJ20" i="4" s="1"/>
  <c r="AI5" i="4"/>
  <c r="AH5" i="4"/>
  <c r="AH20" i="4" s="1"/>
  <c r="AG5" i="4"/>
  <c r="AG20" i="4" s="1"/>
  <c r="AF5" i="4"/>
  <c r="AF20" i="4" s="1"/>
  <c r="AE5" i="4"/>
  <c r="AE20" i="4" s="1"/>
  <c r="AL20" i="4"/>
  <c r="AI20" i="4"/>
  <c r="O48" i="1"/>
  <c r="P48" i="1" s="1"/>
  <c r="M48" i="1"/>
  <c r="L48" i="1"/>
  <c r="O47" i="1"/>
  <c r="P47" i="1" s="1"/>
  <c r="M47" i="1"/>
  <c r="L47" i="1"/>
  <c r="O46" i="1"/>
  <c r="P46" i="1" s="1"/>
  <c r="M46" i="1"/>
  <c r="L46" i="1"/>
  <c r="O45" i="1"/>
  <c r="P45" i="1" s="1"/>
  <c r="M45" i="1"/>
  <c r="L45" i="1"/>
  <c r="O44" i="1"/>
  <c r="P44" i="1" s="1"/>
  <c r="M44" i="1"/>
  <c r="L44" i="1"/>
  <c r="O43" i="1"/>
  <c r="P43" i="1" s="1"/>
  <c r="M43" i="1"/>
  <c r="L43" i="1"/>
  <c r="O42" i="1"/>
  <c r="P42" i="1" s="1"/>
  <c r="M42" i="1"/>
  <c r="L42" i="1"/>
  <c r="O41" i="1"/>
  <c r="P41" i="1" s="1"/>
  <c r="M41" i="1"/>
  <c r="L41" i="1"/>
  <c r="O40" i="1"/>
  <c r="P40" i="1" s="1"/>
  <c r="M40" i="1"/>
  <c r="L40" i="1"/>
  <c r="O39" i="1"/>
  <c r="P39" i="1" s="1"/>
  <c r="M39" i="1"/>
  <c r="L39" i="1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G38" i="4" l="1"/>
  <c r="AF25" i="4"/>
  <c r="AJ25" i="4"/>
  <c r="AN25" i="4"/>
  <c r="AH26" i="4"/>
  <c r="AL26" i="4"/>
  <c r="AF27" i="4"/>
  <c r="AJ27" i="4"/>
  <c r="AN27" i="4"/>
  <c r="AH28" i="4"/>
  <c r="AL28" i="4"/>
  <c r="AF29" i="4"/>
  <c r="AJ29" i="4"/>
  <c r="AN29" i="4"/>
  <c r="AH30" i="4"/>
  <c r="AL30" i="4"/>
  <c r="AF31" i="4"/>
  <c r="AJ31" i="4"/>
  <c r="AN31" i="4"/>
  <c r="AH32" i="4"/>
  <c r="AL32" i="4"/>
  <c r="AF33" i="4"/>
  <c r="AJ33" i="4"/>
  <c r="AN33" i="4"/>
  <c r="AH34" i="4"/>
  <c r="AL34" i="4"/>
  <c r="AF35" i="4"/>
  <c r="AJ35" i="4"/>
  <c r="AN35" i="4"/>
  <c r="AH36" i="4"/>
  <c r="AL36" i="4"/>
  <c r="AF37" i="4"/>
  <c r="AJ37" i="4"/>
  <c r="AN37" i="4"/>
  <c r="AH38" i="4"/>
  <c r="AL38" i="4"/>
  <c r="AF39" i="4"/>
  <c r="AJ39" i="4"/>
  <c r="AN39" i="4"/>
  <c r="AG26" i="4"/>
  <c r="AK26" i="4"/>
  <c r="AG28" i="4"/>
  <c r="AK28" i="4"/>
  <c r="AG30" i="4"/>
  <c r="AK30" i="4"/>
  <c r="AG32" i="4"/>
  <c r="AK32" i="4"/>
  <c r="AG34" i="4"/>
  <c r="AK34" i="4"/>
  <c r="AG36" i="4"/>
  <c r="AK36" i="4"/>
  <c r="AG25" i="4"/>
  <c r="AK25" i="4"/>
  <c r="AE26" i="4"/>
  <c r="AI26" i="4"/>
  <c r="AM26" i="4"/>
  <c r="AG27" i="4"/>
  <c r="AK27" i="4"/>
  <c r="AE28" i="4"/>
  <c r="AI28" i="4"/>
  <c r="AM28" i="4"/>
  <c r="AG29" i="4"/>
  <c r="AK29" i="4"/>
  <c r="AE30" i="4"/>
  <c r="AI30" i="4"/>
  <c r="AM30" i="4"/>
  <c r="AG31" i="4"/>
  <c r="AK31" i="4"/>
  <c r="AE32" i="4"/>
  <c r="AI32" i="4"/>
  <c r="AM32" i="4"/>
  <c r="AG33" i="4"/>
  <c r="AK33" i="4"/>
  <c r="AE34" i="4"/>
  <c r="AI34" i="4"/>
  <c r="AM34" i="4"/>
  <c r="AG35" i="4"/>
  <c r="AK35" i="4"/>
  <c r="AE36" i="4"/>
  <c r="AI36" i="4"/>
  <c r="AM36" i="4"/>
  <c r="AG37" i="4"/>
  <c r="AK37" i="4"/>
  <c r="AK39" i="4"/>
  <c r="AH25" i="4"/>
  <c r="AL25" i="4"/>
  <c r="AF26" i="4"/>
  <c r="AJ26" i="4"/>
  <c r="AN26" i="4"/>
  <c r="AH27" i="4"/>
  <c r="AL27" i="4"/>
  <c r="AF28" i="4"/>
  <c r="AJ28" i="4"/>
  <c r="AN28" i="4"/>
  <c r="AH29" i="4"/>
  <c r="AL29" i="4"/>
  <c r="AF30" i="4"/>
  <c r="AJ30" i="4"/>
  <c r="AN30" i="4"/>
  <c r="AH31" i="4"/>
  <c r="AL31" i="4"/>
  <c r="AF32" i="4"/>
  <c r="AJ32" i="4"/>
  <c r="AN32" i="4"/>
  <c r="AH33" i="4"/>
  <c r="AL33" i="4"/>
  <c r="AF34" i="4"/>
  <c r="AJ34" i="4"/>
  <c r="AN34" i="4"/>
  <c r="AH35" i="4"/>
  <c r="AL35" i="4"/>
  <c r="AF36" i="4"/>
  <c r="AJ36" i="4"/>
  <c r="AN36" i="4"/>
  <c r="AH37" i="4"/>
  <c r="AL37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M20" i="4"/>
  <c r="AF6" i="4"/>
  <c r="AJ6" i="4"/>
  <c r="AN6" i="4"/>
  <c r="AF7" i="4"/>
  <c r="AJ7" i="4"/>
  <c r="AN7" i="4"/>
  <c r="AF8" i="4"/>
  <c r="AJ8" i="4"/>
  <c r="AN8" i="4"/>
  <c r="AF9" i="4"/>
  <c r="AJ9" i="4"/>
  <c r="AN9" i="4"/>
  <c r="AF10" i="4"/>
  <c r="AJ10" i="4"/>
  <c r="AN10" i="4"/>
  <c r="AF11" i="4"/>
  <c r="AJ11" i="4"/>
  <c r="AN11" i="4"/>
  <c r="AF12" i="4"/>
  <c r="AJ12" i="4"/>
  <c r="AN12" i="4"/>
  <c r="AF13" i="4"/>
  <c r="AJ13" i="4"/>
  <c r="AN13" i="4"/>
  <c r="AF14" i="4"/>
  <c r="AJ14" i="4"/>
  <c r="AN14" i="4"/>
  <c r="AF15" i="4"/>
  <c r="AJ15" i="4"/>
  <c r="AN15" i="4"/>
  <c r="AF16" i="4"/>
  <c r="AJ16" i="4"/>
  <c r="AN16" i="4"/>
  <c r="AF17" i="4"/>
  <c r="AJ17" i="4"/>
  <c r="AN17" i="4"/>
  <c r="AF18" i="4"/>
  <c r="AJ18" i="4"/>
  <c r="AN18" i="4"/>
  <c r="AF19" i="4"/>
  <c r="AJ19" i="4"/>
  <c r="AN19" i="4"/>
  <c r="AM6" i="4"/>
  <c r="AM7" i="4"/>
  <c r="AM8" i="4"/>
  <c r="AM9" i="4"/>
  <c r="AM10" i="4"/>
  <c r="AM11" i="4"/>
  <c r="AE13" i="4"/>
  <c r="AE14" i="4"/>
  <c r="AE15" i="4"/>
  <c r="AM15" i="4"/>
  <c r="AM16" i="4"/>
  <c r="AM17" i="4"/>
  <c r="AM18" i="4"/>
  <c r="AE19" i="4"/>
  <c r="AG6" i="4"/>
  <c r="AK6" i="4"/>
  <c r="AG7" i="4"/>
  <c r="AK7" i="4"/>
  <c r="AG8" i="4"/>
  <c r="AK8" i="4"/>
  <c r="AG9" i="4"/>
  <c r="AK9" i="4"/>
  <c r="AG10" i="4"/>
  <c r="AK10" i="4"/>
  <c r="AG11" i="4"/>
  <c r="AK11" i="4"/>
  <c r="AG12" i="4"/>
  <c r="AK12" i="4"/>
  <c r="AG13" i="4"/>
  <c r="AK13" i="4"/>
  <c r="AG14" i="4"/>
  <c r="AK14" i="4"/>
  <c r="AG15" i="4"/>
  <c r="AK15" i="4"/>
  <c r="AG16" i="4"/>
  <c r="AK16" i="4"/>
  <c r="AG17" i="4"/>
  <c r="AK17" i="4"/>
  <c r="AG18" i="4"/>
  <c r="AK18" i="4"/>
  <c r="AG19" i="4"/>
  <c r="AK19" i="4"/>
  <c r="AE6" i="4"/>
  <c r="AE7" i="4"/>
  <c r="AE8" i="4"/>
  <c r="AE9" i="4"/>
  <c r="AE10" i="4"/>
  <c r="AE11" i="4"/>
  <c r="AE12" i="4"/>
  <c r="AM12" i="4"/>
  <c r="AM13" i="4"/>
  <c r="AM14" i="4"/>
  <c r="AE16" i="4"/>
  <c r="AE17" i="4"/>
  <c r="AE18" i="4"/>
  <c r="AH6" i="4"/>
  <c r="AL6" i="4"/>
  <c r="AH7" i="4"/>
  <c r="AL7" i="4"/>
  <c r="AH8" i="4"/>
  <c r="AL8" i="4"/>
  <c r="AH9" i="4"/>
  <c r="AL9" i="4"/>
  <c r="AH10" i="4"/>
  <c r="AL10" i="4"/>
  <c r="AH11" i="4"/>
  <c r="AL11" i="4"/>
  <c r="AH12" i="4"/>
  <c r="AL12" i="4"/>
  <c r="AH13" i="4"/>
  <c r="AL13" i="4"/>
  <c r="AH14" i="4"/>
  <c r="AL14" i="4"/>
  <c r="AH15" i="4"/>
  <c r="AL15" i="4"/>
  <c r="AH16" i="4"/>
  <c r="AL16" i="4"/>
  <c r="AH17" i="4"/>
  <c r="AL17" i="4"/>
  <c r="AH18" i="4"/>
  <c r="AL18" i="4"/>
  <c r="AH19" i="4"/>
  <c r="AL19" i="4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F2" i="1"/>
  <c r="E2" i="1"/>
  <c r="AA38" i="4" s="1"/>
  <c r="E773" i="1"/>
  <c r="E772" i="1"/>
  <c r="E771" i="1"/>
  <c r="E770" i="1"/>
  <c r="E769" i="1"/>
  <c r="E768" i="1"/>
  <c r="E767" i="1"/>
  <c r="E766" i="1"/>
  <c r="E765" i="1"/>
  <c r="E764" i="1"/>
  <c r="AI40" i="4" l="1"/>
  <c r="AM40" i="4"/>
  <c r="AE40" i="4"/>
  <c r="AH40" i="4"/>
  <c r="AG40" i="4"/>
  <c r="AN40" i="4"/>
  <c r="AJ40" i="4"/>
  <c r="AK40" i="4"/>
  <c r="AL40" i="4"/>
  <c r="AF40" i="4"/>
  <c r="AH21" i="4"/>
  <c r="AG21" i="4"/>
  <c r="AF21" i="4"/>
  <c r="AE21" i="4"/>
  <c r="AM21" i="4"/>
  <c r="AN21" i="4"/>
  <c r="AL21" i="4"/>
  <c r="AK21" i="4"/>
  <c r="AJ21" i="4"/>
  <c r="AI21" i="4"/>
  <c r="W15" i="4"/>
  <c r="V12" i="4"/>
  <c r="U9" i="4"/>
  <c r="V17" i="4"/>
  <c r="V19" i="4"/>
  <c r="U16" i="4"/>
  <c r="Y12" i="4"/>
  <c r="X9" i="4"/>
  <c r="W6" i="4"/>
  <c r="U19" i="4"/>
  <c r="Y15" i="4"/>
  <c r="X12" i="4"/>
  <c r="W9" i="4"/>
  <c r="V6" i="4"/>
  <c r="W20" i="4"/>
  <c r="X19" i="4"/>
  <c r="AB15" i="4"/>
  <c r="AA12" i="4"/>
  <c r="Z9" i="4"/>
  <c r="AA13" i="4"/>
  <c r="AB18" i="4"/>
  <c r="AA15" i="4"/>
  <c r="Z12" i="4"/>
  <c r="AD8" i="4"/>
  <c r="AC20" i="4"/>
  <c r="AB17" i="4"/>
  <c r="AA14" i="4"/>
  <c r="Z11" i="4"/>
  <c r="AD7" i="4"/>
  <c r="AA9" i="4"/>
  <c r="AB12" i="4"/>
  <c r="AD10" i="4"/>
  <c r="AA26" i="4"/>
  <c r="AA33" i="4"/>
  <c r="AA32" i="4"/>
  <c r="W39" i="4"/>
  <c r="U14" i="4"/>
  <c r="AD39" i="4"/>
  <c r="Z39" i="4"/>
  <c r="Z38" i="4"/>
  <c r="Z37" i="4"/>
  <c r="Z36" i="4"/>
  <c r="AA35" i="4"/>
  <c r="AB34" i="4"/>
  <c r="AB33" i="4"/>
  <c r="AB32" i="4"/>
  <c r="AB31" i="4"/>
  <c r="AC30" i="4"/>
  <c r="AC29" i="4"/>
  <c r="AC28" i="4"/>
  <c r="AC27" i="4"/>
  <c r="AD26" i="4"/>
  <c r="AD25" i="4"/>
  <c r="AC19" i="4"/>
  <c r="Z6" i="4"/>
  <c r="U39" i="4"/>
  <c r="V38" i="4"/>
  <c r="V37" i="4"/>
  <c r="W36" i="4"/>
  <c r="X35" i="4"/>
  <c r="X34" i="4"/>
  <c r="Y33" i="4"/>
  <c r="Y32" i="4"/>
  <c r="U32" i="4"/>
  <c r="V31" i="4"/>
  <c r="W30" i="4"/>
  <c r="X29" i="4"/>
  <c r="X28" i="4"/>
  <c r="Y27" i="4"/>
  <c r="U27" i="4"/>
  <c r="V26" i="4"/>
  <c r="W25" i="4"/>
  <c r="X11" i="4"/>
  <c r="V20" i="4"/>
  <c r="AC39" i="4"/>
  <c r="AD38" i="4"/>
  <c r="AD37" i="4"/>
  <c r="AD36" i="4"/>
  <c r="AD35" i="4"/>
  <c r="Z35" i="4"/>
  <c r="Z34" i="4"/>
  <c r="Z33" i="4"/>
  <c r="Z32" i="4"/>
  <c r="AA31" i="4"/>
  <c r="AB30" i="4"/>
  <c r="AB29" i="4"/>
  <c r="AB28" i="4"/>
  <c r="AB27" i="4"/>
  <c r="AC26" i="4"/>
  <c r="AC25" i="4"/>
  <c r="AD18" i="4"/>
  <c r="AD17" i="4"/>
  <c r="Y39" i="4"/>
  <c r="Y38" i="4"/>
  <c r="U38" i="4"/>
  <c r="U37" i="4"/>
  <c r="V36" i="4"/>
  <c r="V35" i="4"/>
  <c r="W34" i="4"/>
  <c r="X33" i="4"/>
  <c r="X32" i="4"/>
  <c r="Y31" i="4"/>
  <c r="U31" i="4"/>
  <c r="V30" i="4"/>
  <c r="V29" i="4"/>
  <c r="W28" i="4"/>
  <c r="X27" i="4"/>
  <c r="Y26" i="4"/>
  <c r="U26" i="4"/>
  <c r="V25" i="4"/>
  <c r="Y10" i="4"/>
  <c r="U17" i="4"/>
  <c r="AB39" i="4"/>
  <c r="AC38" i="4"/>
  <c r="AC37" i="4"/>
  <c r="AC36" i="4"/>
  <c r="AC35" i="4"/>
  <c r="AD34" i="4"/>
  <c r="AD33" i="4"/>
  <c r="AD32" i="4"/>
  <c r="AD31" i="4"/>
  <c r="Z31" i="4"/>
  <c r="Z30" i="4"/>
  <c r="Z29" i="4"/>
  <c r="Z28" i="4"/>
  <c r="AA27" i="4"/>
  <c r="AB26" i="4"/>
  <c r="AB25" i="4"/>
  <c r="AB16" i="4"/>
  <c r="AA20" i="4"/>
  <c r="X39" i="4"/>
  <c r="X38" i="4"/>
  <c r="Y37" i="4"/>
  <c r="Y36" i="4"/>
  <c r="U36" i="4"/>
  <c r="U35" i="4"/>
  <c r="V34" i="4"/>
  <c r="V33" i="4"/>
  <c r="W32" i="4"/>
  <c r="X31" i="4"/>
  <c r="Y30" i="4"/>
  <c r="U30" i="4"/>
  <c r="U29" i="4"/>
  <c r="V28" i="4"/>
  <c r="W27" i="4"/>
  <c r="X26" i="4"/>
  <c r="Y25" i="4"/>
  <c r="U25" i="4"/>
  <c r="Y6" i="4"/>
  <c r="W19" i="4"/>
  <c r="AA39" i="4"/>
  <c r="AB38" i="4"/>
  <c r="AB37" i="4"/>
  <c r="AB36" i="4"/>
  <c r="AB35" i="4"/>
  <c r="AC34" i="4"/>
  <c r="AC33" i="4"/>
  <c r="AC32" i="4"/>
  <c r="AC31" i="4"/>
  <c r="AD30" i="4"/>
  <c r="AD29" i="4"/>
  <c r="AD28" i="4"/>
  <c r="AD27" i="4"/>
  <c r="Z27" i="4"/>
  <c r="Z26" i="4"/>
  <c r="Z25" i="4"/>
  <c r="Z10" i="4"/>
  <c r="Z17" i="4"/>
  <c r="V39" i="4"/>
  <c r="W38" i="4"/>
  <c r="X37" i="4"/>
  <c r="X36" i="4"/>
  <c r="Y35" i="4"/>
  <c r="Y34" i="4"/>
  <c r="U34" i="4"/>
  <c r="U33" i="4"/>
  <c r="V32" i="4"/>
  <c r="W31" i="4"/>
  <c r="X30" i="4"/>
  <c r="Y29" i="4"/>
  <c r="Y28" i="4"/>
  <c r="U28" i="4"/>
  <c r="V27" i="4"/>
  <c r="W26" i="4"/>
  <c r="X25" i="4"/>
  <c r="W12" i="4"/>
  <c r="X14" i="4"/>
  <c r="W11" i="4"/>
  <c r="V8" i="4"/>
  <c r="V13" i="4"/>
  <c r="W18" i="4"/>
  <c r="V15" i="4"/>
  <c r="U12" i="4"/>
  <c r="Y8" i="4"/>
  <c r="V9" i="4"/>
  <c r="V18" i="4"/>
  <c r="U15" i="4"/>
  <c r="Y11" i="4"/>
  <c r="X8" i="4"/>
  <c r="U18" i="4"/>
  <c r="W8" i="4"/>
  <c r="Y17" i="4"/>
  <c r="AC14" i="4"/>
  <c r="AB11" i="4"/>
  <c r="AA8" i="4"/>
  <c r="AD20" i="4"/>
  <c r="AC17" i="4"/>
  <c r="AB14" i="4"/>
  <c r="AA11" i="4"/>
  <c r="Z8" i="4"/>
  <c r="AD19" i="4"/>
  <c r="AC16" i="4"/>
  <c r="AB13" i="4"/>
  <c r="AA10" i="4"/>
  <c r="Z7" i="4"/>
  <c r="Z18" i="4"/>
  <c r="AC11" i="4"/>
  <c r="AD6" i="4"/>
  <c r="W33" i="4"/>
  <c r="AA29" i="4"/>
  <c r="AA28" i="4"/>
  <c r="W35" i="4"/>
  <c r="AB8" i="4"/>
  <c r="W37" i="4"/>
  <c r="Y13" i="4"/>
  <c r="X10" i="4"/>
  <c r="W7" i="4"/>
  <c r="Y20" i="4"/>
  <c r="X17" i="4"/>
  <c r="W14" i="4"/>
  <c r="V11" i="4"/>
  <c r="U8" i="4"/>
  <c r="X20" i="4"/>
  <c r="W17" i="4"/>
  <c r="V14" i="4"/>
  <c r="U11" i="4"/>
  <c r="Y7" i="4"/>
  <c r="U6" i="4"/>
  <c r="X18" i="4"/>
  <c r="Y18" i="4"/>
  <c r="AD13" i="4"/>
  <c r="AC10" i="4"/>
  <c r="AB7" i="4"/>
  <c r="Z20" i="4"/>
  <c r="AD16" i="4"/>
  <c r="AC13" i="4"/>
  <c r="AB10" i="4"/>
  <c r="AA7" i="4"/>
  <c r="Z19" i="4"/>
  <c r="AD15" i="4"/>
  <c r="AC12" i="4"/>
  <c r="AB9" i="4"/>
  <c r="AA6" i="4"/>
  <c r="AB19" i="4"/>
  <c r="AC15" i="4"/>
  <c r="AA34" i="4"/>
  <c r="W29" i="4"/>
  <c r="AA25" i="4"/>
  <c r="AC7" i="4"/>
  <c r="X15" i="4"/>
  <c r="AD14" i="4"/>
  <c r="V16" i="4"/>
  <c r="U13" i="4"/>
  <c r="Y9" i="4"/>
  <c r="X6" i="4"/>
  <c r="U20" i="4"/>
  <c r="Y16" i="4"/>
  <c r="X13" i="4"/>
  <c r="W10" i="4"/>
  <c r="V7" i="4"/>
  <c r="Y19" i="4"/>
  <c r="X16" i="4"/>
  <c r="W13" i="4"/>
  <c r="V10" i="4"/>
  <c r="U7" i="4"/>
  <c r="U10" i="4"/>
  <c r="X7" i="4"/>
  <c r="AA16" i="4"/>
  <c r="Z13" i="4"/>
  <c r="AD9" i="4"/>
  <c r="AC6" i="4"/>
  <c r="AA19" i="4"/>
  <c r="Z16" i="4"/>
  <c r="AD12" i="4"/>
  <c r="AC9" i="4"/>
  <c r="AB6" i="4"/>
  <c r="AA18" i="4"/>
  <c r="Z15" i="4"/>
  <c r="AD11" i="4"/>
  <c r="AD21" i="4" s="1"/>
  <c r="AC8" i="4"/>
  <c r="AA17" i="4"/>
  <c r="AB20" i="4"/>
  <c r="AC18" i="4"/>
  <c r="AA30" i="4"/>
  <c r="AA37" i="4"/>
  <c r="AA36" i="4"/>
  <c r="Y14" i="4"/>
  <c r="W16" i="4"/>
  <c r="Z14" i="4"/>
  <c r="U21" i="4"/>
  <c r="O37" i="1"/>
  <c r="P37" i="1" s="1"/>
  <c r="M37" i="1"/>
  <c r="L37" i="1"/>
  <c r="AB21" i="4" l="1"/>
  <c r="X21" i="4"/>
  <c r="AA21" i="4"/>
  <c r="AC21" i="4"/>
  <c r="V21" i="4"/>
  <c r="W21" i="4"/>
  <c r="Z21" i="4"/>
  <c r="Y21" i="4"/>
  <c r="X40" i="4"/>
  <c r="AA40" i="4"/>
  <c r="U40" i="4"/>
  <c r="AB40" i="4"/>
  <c r="W40" i="4"/>
  <c r="Y40" i="4"/>
  <c r="Z40" i="4"/>
  <c r="V40" i="4"/>
  <c r="AC40" i="4"/>
  <c r="AD40" i="4"/>
  <c r="D37" i="1"/>
  <c r="G37" i="1"/>
  <c r="H37" i="1" s="1"/>
  <c r="D38" i="1"/>
  <c r="G38" i="1"/>
  <c r="H38" i="1" s="1"/>
  <c r="D39" i="1"/>
  <c r="G39" i="1"/>
  <c r="H39" i="1" s="1"/>
  <c r="D40" i="1"/>
  <c r="G40" i="1"/>
  <c r="H40" i="1" s="1"/>
  <c r="D41" i="1"/>
  <c r="G41" i="1"/>
  <c r="H41" i="1" s="1"/>
  <c r="D42" i="1"/>
  <c r="G42" i="1"/>
  <c r="H42" i="1" s="1"/>
  <c r="D43" i="1"/>
  <c r="I43" i="1"/>
  <c r="G43" i="1"/>
  <c r="H43" i="1" s="1"/>
  <c r="D44" i="1"/>
  <c r="G44" i="1"/>
  <c r="H44" i="1" s="1"/>
  <c r="D45" i="1"/>
  <c r="G45" i="1"/>
  <c r="H45" i="1" s="1"/>
  <c r="D46" i="1"/>
  <c r="G46" i="1"/>
  <c r="H46" i="1" s="1"/>
  <c r="D47" i="1"/>
  <c r="G47" i="1"/>
  <c r="H47" i="1" s="1"/>
  <c r="D48" i="1"/>
  <c r="G48" i="1"/>
  <c r="H48" i="1" s="1"/>
  <c r="D49" i="1"/>
  <c r="I49" i="1"/>
  <c r="G49" i="1"/>
  <c r="H49" i="1" s="1"/>
  <c r="D50" i="1"/>
  <c r="G50" i="1"/>
  <c r="H50" i="1" s="1"/>
  <c r="D51" i="1"/>
  <c r="I51" i="1"/>
  <c r="G51" i="1"/>
  <c r="H51" i="1" s="1"/>
  <c r="D52" i="1"/>
  <c r="G52" i="1"/>
  <c r="H52" i="1" s="1"/>
  <c r="D53" i="1"/>
  <c r="G53" i="1"/>
  <c r="H53" i="1" s="1"/>
  <c r="D54" i="1"/>
  <c r="G54" i="1"/>
  <c r="H54" i="1" s="1"/>
  <c r="D55" i="1"/>
  <c r="I55" i="1"/>
  <c r="G55" i="1"/>
  <c r="H55" i="1" s="1"/>
  <c r="D56" i="1"/>
  <c r="G56" i="1"/>
  <c r="H56" i="1" s="1"/>
  <c r="D57" i="1"/>
  <c r="G57" i="1"/>
  <c r="H57" i="1" s="1"/>
  <c r="D58" i="1"/>
  <c r="G58" i="1"/>
  <c r="H58" i="1" s="1"/>
  <c r="D59" i="1"/>
  <c r="I59" i="1"/>
  <c r="G59" i="1"/>
  <c r="H59" i="1" s="1"/>
  <c r="D60" i="1"/>
  <c r="G60" i="1"/>
  <c r="H60" i="1" s="1"/>
  <c r="D61" i="1"/>
  <c r="G61" i="1"/>
  <c r="H61" i="1" s="1"/>
  <c r="D62" i="1"/>
  <c r="G62" i="1"/>
  <c r="H62" i="1" s="1"/>
  <c r="D63" i="1"/>
  <c r="I63" i="1"/>
  <c r="G63" i="1"/>
  <c r="H63" i="1" s="1"/>
  <c r="D64" i="1"/>
  <c r="G64" i="1"/>
  <c r="H64" i="1" s="1"/>
  <c r="D65" i="1"/>
  <c r="G65" i="1"/>
  <c r="H65" i="1" s="1"/>
  <c r="D66" i="1"/>
  <c r="G66" i="1"/>
  <c r="H66" i="1" s="1"/>
  <c r="D67" i="1"/>
  <c r="I67" i="1"/>
  <c r="G67" i="1"/>
  <c r="H67" i="1" s="1"/>
  <c r="D68" i="1"/>
  <c r="G68" i="1"/>
  <c r="H68" i="1" s="1"/>
  <c r="D69" i="1"/>
  <c r="G69" i="1"/>
  <c r="H69" i="1" s="1"/>
  <c r="D70" i="1"/>
  <c r="G70" i="1"/>
  <c r="H70" i="1" s="1"/>
  <c r="D71" i="1"/>
  <c r="I71" i="1"/>
  <c r="G71" i="1"/>
  <c r="H71" i="1" s="1"/>
  <c r="D72" i="1"/>
  <c r="G72" i="1"/>
  <c r="H72" i="1" s="1"/>
  <c r="D73" i="1"/>
  <c r="G73" i="1"/>
  <c r="H73" i="1" s="1"/>
  <c r="D74" i="1"/>
  <c r="G74" i="1"/>
  <c r="H74" i="1" s="1"/>
  <c r="D75" i="1"/>
  <c r="I75" i="1"/>
  <c r="G75" i="1"/>
  <c r="H75" i="1" s="1"/>
  <c r="D76" i="1"/>
  <c r="G76" i="1"/>
  <c r="H76" i="1" s="1"/>
  <c r="D77" i="1"/>
  <c r="G77" i="1"/>
  <c r="H77" i="1" s="1"/>
  <c r="D78" i="1"/>
  <c r="G78" i="1"/>
  <c r="H78" i="1" s="1"/>
  <c r="D79" i="1"/>
  <c r="I79" i="1"/>
  <c r="G79" i="1"/>
  <c r="H79" i="1" s="1"/>
  <c r="D80" i="1"/>
  <c r="G80" i="1"/>
  <c r="H80" i="1" s="1"/>
  <c r="D81" i="1"/>
  <c r="I81" i="1"/>
  <c r="G81" i="1"/>
  <c r="H81" i="1" s="1"/>
  <c r="D82" i="1"/>
  <c r="G82" i="1"/>
  <c r="H82" i="1" s="1"/>
  <c r="D83" i="1"/>
  <c r="I83" i="1"/>
  <c r="G83" i="1"/>
  <c r="H83" i="1" s="1"/>
  <c r="D84" i="1"/>
  <c r="G84" i="1"/>
  <c r="H84" i="1" s="1"/>
  <c r="D85" i="1"/>
  <c r="G85" i="1"/>
  <c r="H85" i="1" s="1"/>
  <c r="D86" i="1"/>
  <c r="G86" i="1"/>
  <c r="H86" i="1" s="1"/>
  <c r="D87" i="1"/>
  <c r="I87" i="1"/>
  <c r="G87" i="1"/>
  <c r="H87" i="1" s="1"/>
  <c r="D88" i="1"/>
  <c r="G88" i="1"/>
  <c r="H88" i="1" s="1"/>
  <c r="D89" i="1"/>
  <c r="G89" i="1"/>
  <c r="H89" i="1" s="1"/>
  <c r="D90" i="1"/>
  <c r="G90" i="1"/>
  <c r="H90" i="1" s="1"/>
  <c r="D91" i="1"/>
  <c r="I91" i="1"/>
  <c r="G91" i="1"/>
  <c r="H91" i="1" s="1"/>
  <c r="D92" i="1"/>
  <c r="G92" i="1"/>
  <c r="H92" i="1" s="1"/>
  <c r="D93" i="1"/>
  <c r="G93" i="1"/>
  <c r="H93" i="1" s="1"/>
  <c r="D94" i="1"/>
  <c r="G94" i="1"/>
  <c r="H94" i="1" s="1"/>
  <c r="D95" i="1"/>
  <c r="I95" i="1"/>
  <c r="G95" i="1"/>
  <c r="H95" i="1" s="1"/>
  <c r="D96" i="1"/>
  <c r="G96" i="1"/>
  <c r="H96" i="1" s="1"/>
  <c r="D97" i="1"/>
  <c r="G97" i="1"/>
  <c r="H97" i="1" s="1"/>
  <c r="D98" i="1"/>
  <c r="G98" i="1"/>
  <c r="H98" i="1" s="1"/>
  <c r="D99" i="1"/>
  <c r="I99" i="1"/>
  <c r="G99" i="1"/>
  <c r="H99" i="1" s="1"/>
  <c r="D100" i="1"/>
  <c r="G100" i="1"/>
  <c r="H100" i="1" s="1"/>
  <c r="D101" i="1"/>
  <c r="G101" i="1"/>
  <c r="H101" i="1" s="1"/>
  <c r="D102" i="1"/>
  <c r="G102" i="1"/>
  <c r="H102" i="1" s="1"/>
  <c r="D103" i="1"/>
  <c r="I103" i="1"/>
  <c r="G103" i="1"/>
  <c r="H103" i="1" s="1"/>
  <c r="D104" i="1"/>
  <c r="G104" i="1"/>
  <c r="H104" i="1" s="1"/>
  <c r="D105" i="1"/>
  <c r="G105" i="1"/>
  <c r="H105" i="1" s="1"/>
  <c r="D106" i="1"/>
  <c r="G106" i="1"/>
  <c r="H106" i="1" s="1"/>
  <c r="D107" i="1"/>
  <c r="I107" i="1"/>
  <c r="G107" i="1"/>
  <c r="H107" i="1" s="1"/>
  <c r="D108" i="1"/>
  <c r="G108" i="1"/>
  <c r="H108" i="1" s="1"/>
  <c r="D109" i="1"/>
  <c r="G109" i="1"/>
  <c r="H109" i="1" s="1"/>
  <c r="D110" i="1"/>
  <c r="G110" i="1"/>
  <c r="H110" i="1" s="1"/>
  <c r="D111" i="1"/>
  <c r="I111" i="1"/>
  <c r="G111" i="1"/>
  <c r="H111" i="1" s="1"/>
  <c r="D112" i="1"/>
  <c r="G112" i="1"/>
  <c r="H112" i="1" s="1"/>
  <c r="D113" i="1"/>
  <c r="I113" i="1"/>
  <c r="G113" i="1"/>
  <c r="H113" i="1" s="1"/>
  <c r="D114" i="1"/>
  <c r="G114" i="1"/>
  <c r="H114" i="1" s="1"/>
  <c r="D115" i="1"/>
  <c r="I115" i="1"/>
  <c r="G115" i="1"/>
  <c r="H115" i="1" s="1"/>
  <c r="D116" i="1"/>
  <c r="G116" i="1"/>
  <c r="H116" i="1" s="1"/>
  <c r="D117" i="1"/>
  <c r="G117" i="1"/>
  <c r="H117" i="1" s="1"/>
  <c r="D118" i="1"/>
  <c r="G118" i="1"/>
  <c r="H118" i="1" s="1"/>
  <c r="D119" i="1"/>
  <c r="I119" i="1"/>
  <c r="G119" i="1"/>
  <c r="H119" i="1" s="1"/>
  <c r="D120" i="1"/>
  <c r="G120" i="1"/>
  <c r="H120" i="1" s="1"/>
  <c r="D121" i="1"/>
  <c r="G121" i="1"/>
  <c r="H121" i="1" s="1"/>
  <c r="D122" i="1"/>
  <c r="G122" i="1"/>
  <c r="H122" i="1" s="1"/>
  <c r="D123" i="1"/>
  <c r="I123" i="1"/>
  <c r="G123" i="1"/>
  <c r="H123" i="1" s="1"/>
  <c r="D124" i="1"/>
  <c r="G124" i="1"/>
  <c r="H124" i="1" s="1"/>
  <c r="D125" i="1"/>
  <c r="G125" i="1"/>
  <c r="H125" i="1" s="1"/>
  <c r="D126" i="1"/>
  <c r="G126" i="1"/>
  <c r="H126" i="1" s="1"/>
  <c r="D127" i="1"/>
  <c r="G127" i="1"/>
  <c r="H127" i="1" s="1"/>
  <c r="D128" i="1"/>
  <c r="G128" i="1"/>
  <c r="H128" i="1" s="1"/>
  <c r="D129" i="1"/>
  <c r="I129" i="1"/>
  <c r="G129" i="1"/>
  <c r="H129" i="1" s="1"/>
  <c r="D130" i="1"/>
  <c r="G130" i="1"/>
  <c r="H130" i="1" s="1"/>
  <c r="D131" i="1"/>
  <c r="I131" i="1"/>
  <c r="G131" i="1"/>
  <c r="H131" i="1" s="1"/>
  <c r="D132" i="1"/>
  <c r="G132" i="1"/>
  <c r="H132" i="1" s="1"/>
  <c r="D133" i="1"/>
  <c r="G133" i="1"/>
  <c r="H133" i="1" s="1"/>
  <c r="D134" i="1"/>
  <c r="G134" i="1"/>
  <c r="H134" i="1" s="1"/>
  <c r="D135" i="1"/>
  <c r="G135" i="1"/>
  <c r="H135" i="1" s="1"/>
  <c r="D136" i="1"/>
  <c r="G136" i="1"/>
  <c r="H136" i="1" s="1"/>
  <c r="D137" i="1"/>
  <c r="I137" i="1"/>
  <c r="G137" i="1"/>
  <c r="H137" i="1" s="1"/>
  <c r="D138" i="1"/>
  <c r="G138" i="1"/>
  <c r="H138" i="1" s="1"/>
  <c r="D139" i="1"/>
  <c r="I139" i="1"/>
  <c r="G139" i="1"/>
  <c r="H139" i="1" s="1"/>
  <c r="D140" i="1"/>
  <c r="G140" i="1"/>
  <c r="H140" i="1" s="1"/>
  <c r="D141" i="1"/>
  <c r="G141" i="1"/>
  <c r="H141" i="1" s="1"/>
  <c r="D142" i="1"/>
  <c r="G142" i="1"/>
  <c r="H142" i="1" s="1"/>
  <c r="D143" i="1"/>
  <c r="G143" i="1"/>
  <c r="H143" i="1" s="1"/>
  <c r="D144" i="1"/>
  <c r="G144" i="1"/>
  <c r="H144" i="1" s="1"/>
  <c r="D145" i="1"/>
  <c r="I145" i="1"/>
  <c r="G145" i="1"/>
  <c r="H145" i="1" s="1"/>
  <c r="D146" i="1"/>
  <c r="G146" i="1"/>
  <c r="H146" i="1" s="1"/>
  <c r="D147" i="1"/>
  <c r="I147" i="1"/>
  <c r="G147" i="1"/>
  <c r="H147" i="1" s="1"/>
  <c r="D148" i="1"/>
  <c r="G148" i="1"/>
  <c r="H148" i="1" s="1"/>
  <c r="D149" i="1"/>
  <c r="G149" i="1"/>
  <c r="H149" i="1" s="1"/>
  <c r="D150" i="1"/>
  <c r="I150" i="1"/>
  <c r="G150" i="1"/>
  <c r="H150" i="1" s="1"/>
  <c r="D151" i="1"/>
  <c r="G151" i="1"/>
  <c r="H151" i="1" s="1"/>
  <c r="D152" i="1"/>
  <c r="I152" i="1"/>
  <c r="G152" i="1"/>
  <c r="H152" i="1" s="1"/>
  <c r="D153" i="1"/>
  <c r="G153" i="1"/>
  <c r="H153" i="1" s="1"/>
  <c r="D154" i="1"/>
  <c r="I154" i="1"/>
  <c r="G154" i="1"/>
  <c r="H154" i="1" s="1"/>
  <c r="D155" i="1"/>
  <c r="G155" i="1"/>
  <c r="H155" i="1" s="1"/>
  <c r="D156" i="1"/>
  <c r="G156" i="1"/>
  <c r="H156" i="1" s="1"/>
  <c r="D157" i="1"/>
  <c r="G157" i="1"/>
  <c r="H157" i="1" s="1"/>
  <c r="D158" i="1"/>
  <c r="I158" i="1"/>
  <c r="G158" i="1"/>
  <c r="H158" i="1" s="1"/>
  <c r="D159" i="1"/>
  <c r="G159" i="1"/>
  <c r="H159" i="1" s="1"/>
  <c r="D160" i="1"/>
  <c r="G160" i="1"/>
  <c r="H160" i="1" s="1"/>
  <c r="D161" i="1"/>
  <c r="G161" i="1"/>
  <c r="H161" i="1" s="1"/>
  <c r="D162" i="1"/>
  <c r="I162" i="1"/>
  <c r="G162" i="1"/>
  <c r="H162" i="1" s="1"/>
  <c r="D163" i="1"/>
  <c r="G163" i="1"/>
  <c r="H163" i="1" s="1"/>
  <c r="D164" i="1"/>
  <c r="G164" i="1"/>
  <c r="H164" i="1" s="1"/>
  <c r="D165" i="1"/>
  <c r="G165" i="1"/>
  <c r="H165" i="1" s="1"/>
  <c r="D166" i="1"/>
  <c r="I166" i="1"/>
  <c r="G166" i="1"/>
  <c r="H166" i="1" s="1"/>
  <c r="D167" i="1"/>
  <c r="G167" i="1"/>
  <c r="H167" i="1" s="1"/>
  <c r="D168" i="1"/>
  <c r="G168" i="1"/>
  <c r="H168" i="1" s="1"/>
  <c r="D169" i="1"/>
  <c r="G169" i="1"/>
  <c r="H169" i="1" s="1"/>
  <c r="D170" i="1"/>
  <c r="I170" i="1"/>
  <c r="G170" i="1"/>
  <c r="H170" i="1" s="1"/>
  <c r="D171" i="1"/>
  <c r="G171" i="1"/>
  <c r="H171" i="1" s="1"/>
  <c r="D172" i="1"/>
  <c r="G172" i="1"/>
  <c r="H172" i="1" s="1"/>
  <c r="D173" i="1"/>
  <c r="G173" i="1"/>
  <c r="H173" i="1" s="1"/>
  <c r="D174" i="1"/>
  <c r="I174" i="1"/>
  <c r="G174" i="1"/>
  <c r="H174" i="1" s="1"/>
  <c r="D175" i="1"/>
  <c r="G175" i="1"/>
  <c r="H175" i="1" s="1"/>
  <c r="D176" i="1"/>
  <c r="G176" i="1"/>
  <c r="H176" i="1" s="1"/>
  <c r="D177" i="1"/>
  <c r="G177" i="1"/>
  <c r="H177" i="1" s="1"/>
  <c r="D178" i="1"/>
  <c r="I178" i="1"/>
  <c r="G178" i="1"/>
  <c r="H178" i="1" s="1"/>
  <c r="D179" i="1"/>
  <c r="G179" i="1"/>
  <c r="H179" i="1" s="1"/>
  <c r="D180" i="1"/>
  <c r="G180" i="1"/>
  <c r="H180" i="1" s="1"/>
  <c r="D181" i="1"/>
  <c r="G181" i="1"/>
  <c r="H181" i="1" s="1"/>
  <c r="D182" i="1"/>
  <c r="I182" i="1"/>
  <c r="G182" i="1"/>
  <c r="H182" i="1" s="1"/>
  <c r="D183" i="1"/>
  <c r="G183" i="1"/>
  <c r="H183" i="1" s="1"/>
  <c r="D184" i="1"/>
  <c r="I184" i="1"/>
  <c r="G184" i="1"/>
  <c r="H184" i="1" s="1"/>
  <c r="D185" i="1"/>
  <c r="G185" i="1"/>
  <c r="H185" i="1" s="1"/>
  <c r="D186" i="1"/>
  <c r="I186" i="1"/>
  <c r="G186" i="1"/>
  <c r="H186" i="1" s="1"/>
  <c r="D187" i="1"/>
  <c r="G187" i="1"/>
  <c r="H187" i="1" s="1"/>
  <c r="D188" i="1"/>
  <c r="G188" i="1"/>
  <c r="H188" i="1" s="1"/>
  <c r="D189" i="1"/>
  <c r="G189" i="1"/>
  <c r="H189" i="1" s="1"/>
  <c r="D190" i="1"/>
  <c r="I190" i="1"/>
  <c r="G190" i="1"/>
  <c r="H190" i="1" s="1"/>
  <c r="D191" i="1"/>
  <c r="G191" i="1"/>
  <c r="H191" i="1" s="1"/>
  <c r="D192" i="1"/>
  <c r="G192" i="1"/>
  <c r="H192" i="1" s="1"/>
  <c r="D193" i="1"/>
  <c r="G193" i="1"/>
  <c r="H193" i="1" s="1"/>
  <c r="D194" i="1"/>
  <c r="I194" i="1"/>
  <c r="G194" i="1"/>
  <c r="H194" i="1" s="1"/>
  <c r="D195" i="1"/>
  <c r="G195" i="1"/>
  <c r="H195" i="1" s="1"/>
  <c r="D196" i="1"/>
  <c r="G196" i="1"/>
  <c r="H196" i="1" s="1"/>
  <c r="D197" i="1"/>
  <c r="G197" i="1"/>
  <c r="H197" i="1" s="1"/>
  <c r="D198" i="1"/>
  <c r="I198" i="1"/>
  <c r="G198" i="1"/>
  <c r="H198" i="1" s="1"/>
  <c r="D199" i="1"/>
  <c r="G199" i="1"/>
  <c r="H199" i="1" s="1"/>
  <c r="D200" i="1"/>
  <c r="G200" i="1"/>
  <c r="H200" i="1" s="1"/>
  <c r="D201" i="1"/>
  <c r="G201" i="1"/>
  <c r="H201" i="1" s="1"/>
  <c r="D202" i="1"/>
  <c r="I202" i="1"/>
  <c r="G202" i="1"/>
  <c r="H202" i="1" s="1"/>
  <c r="D203" i="1"/>
  <c r="G203" i="1"/>
  <c r="H203" i="1" s="1"/>
  <c r="D204" i="1"/>
  <c r="G204" i="1"/>
  <c r="H204" i="1" s="1"/>
  <c r="D205" i="1"/>
  <c r="G205" i="1"/>
  <c r="H205" i="1" s="1"/>
  <c r="D206" i="1"/>
  <c r="I206" i="1"/>
  <c r="G206" i="1"/>
  <c r="H206" i="1" s="1"/>
  <c r="D207" i="1"/>
  <c r="G207" i="1"/>
  <c r="H207" i="1" s="1"/>
  <c r="D208" i="1"/>
  <c r="G208" i="1"/>
  <c r="H208" i="1" s="1"/>
  <c r="D209" i="1"/>
  <c r="G209" i="1"/>
  <c r="H209" i="1" s="1"/>
  <c r="D210" i="1"/>
  <c r="I210" i="1"/>
  <c r="G210" i="1"/>
  <c r="H210" i="1" s="1"/>
  <c r="D211" i="1"/>
  <c r="G211" i="1"/>
  <c r="H211" i="1" s="1"/>
  <c r="D212" i="1"/>
  <c r="G212" i="1"/>
  <c r="H212" i="1" s="1"/>
  <c r="D213" i="1"/>
  <c r="G213" i="1"/>
  <c r="H213" i="1" s="1"/>
  <c r="D214" i="1"/>
  <c r="I214" i="1"/>
  <c r="G214" i="1"/>
  <c r="H214" i="1" s="1"/>
  <c r="D215" i="1"/>
  <c r="G215" i="1"/>
  <c r="H215" i="1" s="1"/>
  <c r="D216" i="1"/>
  <c r="I216" i="1"/>
  <c r="G216" i="1"/>
  <c r="H216" i="1" s="1"/>
  <c r="D217" i="1"/>
  <c r="G217" i="1"/>
  <c r="H217" i="1" s="1"/>
  <c r="D218" i="1"/>
  <c r="I218" i="1"/>
  <c r="G218" i="1"/>
  <c r="H218" i="1" s="1"/>
  <c r="D219" i="1"/>
  <c r="G219" i="1"/>
  <c r="H219" i="1" s="1"/>
  <c r="D220" i="1"/>
  <c r="G220" i="1"/>
  <c r="H220" i="1" s="1"/>
  <c r="D221" i="1"/>
  <c r="G221" i="1"/>
  <c r="H221" i="1" s="1"/>
  <c r="D222" i="1"/>
  <c r="I222" i="1"/>
  <c r="G222" i="1"/>
  <c r="H222" i="1" s="1"/>
  <c r="D223" i="1"/>
  <c r="G223" i="1"/>
  <c r="H223" i="1" s="1"/>
  <c r="D224" i="1"/>
  <c r="G224" i="1"/>
  <c r="H224" i="1" s="1"/>
  <c r="D225" i="1"/>
  <c r="G225" i="1"/>
  <c r="H225" i="1" s="1"/>
  <c r="D226" i="1"/>
  <c r="I226" i="1"/>
  <c r="G226" i="1"/>
  <c r="H226" i="1" s="1"/>
  <c r="D227" i="1"/>
  <c r="G227" i="1"/>
  <c r="H227" i="1" s="1"/>
  <c r="D228" i="1"/>
  <c r="G228" i="1"/>
  <c r="H228" i="1" s="1"/>
  <c r="D229" i="1"/>
  <c r="G229" i="1"/>
  <c r="H229" i="1" s="1"/>
  <c r="D230" i="1"/>
  <c r="G230" i="1"/>
  <c r="H230" i="1" s="1"/>
  <c r="D231" i="1"/>
  <c r="G231" i="1"/>
  <c r="H231" i="1" s="1"/>
  <c r="D232" i="1"/>
  <c r="I232" i="1"/>
  <c r="G232" i="1"/>
  <c r="H232" i="1" s="1"/>
  <c r="D233" i="1"/>
  <c r="G233" i="1"/>
  <c r="H233" i="1" s="1"/>
  <c r="D234" i="1"/>
  <c r="G234" i="1"/>
  <c r="H234" i="1" s="1"/>
  <c r="D235" i="1"/>
  <c r="G235" i="1"/>
  <c r="H235" i="1" s="1"/>
  <c r="D236" i="1"/>
  <c r="G236" i="1"/>
  <c r="H236" i="1" s="1"/>
  <c r="D237" i="1"/>
  <c r="G237" i="1"/>
  <c r="H237" i="1" s="1"/>
  <c r="D238" i="1"/>
  <c r="G238" i="1"/>
  <c r="H238" i="1" s="1"/>
  <c r="D239" i="1"/>
  <c r="G239" i="1"/>
  <c r="H239" i="1" s="1"/>
  <c r="D240" i="1"/>
  <c r="I240" i="1"/>
  <c r="G240" i="1"/>
  <c r="H240" i="1" s="1"/>
  <c r="D241" i="1"/>
  <c r="G241" i="1"/>
  <c r="H241" i="1" s="1"/>
  <c r="D242" i="1"/>
  <c r="G242" i="1"/>
  <c r="H242" i="1" s="1"/>
  <c r="D243" i="1"/>
  <c r="G243" i="1"/>
  <c r="H243" i="1" s="1"/>
  <c r="D244" i="1"/>
  <c r="G244" i="1"/>
  <c r="H244" i="1" s="1"/>
  <c r="D245" i="1"/>
  <c r="G245" i="1"/>
  <c r="H245" i="1" s="1"/>
  <c r="D246" i="1"/>
  <c r="G246" i="1"/>
  <c r="H246" i="1" s="1"/>
  <c r="D247" i="1"/>
  <c r="G247" i="1"/>
  <c r="H247" i="1" s="1"/>
  <c r="D248" i="1"/>
  <c r="I248" i="1"/>
  <c r="G248" i="1"/>
  <c r="H248" i="1" s="1"/>
  <c r="D249" i="1"/>
  <c r="G249" i="1"/>
  <c r="H249" i="1" s="1"/>
  <c r="D250" i="1"/>
  <c r="G250" i="1"/>
  <c r="H250" i="1" s="1"/>
  <c r="D251" i="1"/>
  <c r="G251" i="1"/>
  <c r="H251" i="1" s="1"/>
  <c r="D252" i="1"/>
  <c r="G252" i="1"/>
  <c r="H252" i="1" s="1"/>
  <c r="D253" i="1"/>
  <c r="G253" i="1"/>
  <c r="H253" i="1" s="1"/>
  <c r="D254" i="1"/>
  <c r="G254" i="1"/>
  <c r="H254" i="1" s="1"/>
  <c r="D255" i="1"/>
  <c r="G255" i="1"/>
  <c r="H255" i="1" s="1"/>
  <c r="D256" i="1"/>
  <c r="I256" i="1"/>
  <c r="G256" i="1"/>
  <c r="H256" i="1" s="1"/>
  <c r="D257" i="1"/>
  <c r="G257" i="1"/>
  <c r="H257" i="1" s="1"/>
  <c r="D258" i="1"/>
  <c r="G258" i="1"/>
  <c r="H258" i="1" s="1"/>
  <c r="D259" i="1"/>
  <c r="G259" i="1"/>
  <c r="H259" i="1" s="1"/>
  <c r="D260" i="1"/>
  <c r="G260" i="1"/>
  <c r="H260" i="1" s="1"/>
  <c r="D261" i="1"/>
  <c r="G261" i="1"/>
  <c r="H261" i="1" s="1"/>
  <c r="D262" i="1"/>
  <c r="I262" i="1"/>
  <c r="G262" i="1"/>
  <c r="H262" i="1" s="1"/>
  <c r="D263" i="1"/>
  <c r="G263" i="1"/>
  <c r="H263" i="1" s="1"/>
  <c r="D264" i="1"/>
  <c r="G264" i="1"/>
  <c r="H264" i="1" s="1"/>
  <c r="D265" i="1"/>
  <c r="G265" i="1"/>
  <c r="H265" i="1" s="1"/>
  <c r="D266" i="1"/>
  <c r="G266" i="1"/>
  <c r="H266" i="1" s="1"/>
  <c r="D267" i="1"/>
  <c r="G267" i="1"/>
  <c r="H267" i="1" s="1"/>
  <c r="D268" i="1"/>
  <c r="G268" i="1"/>
  <c r="H268" i="1" s="1"/>
  <c r="D269" i="1"/>
  <c r="I269" i="1"/>
  <c r="G269" i="1"/>
  <c r="H269" i="1" s="1"/>
  <c r="D270" i="1"/>
  <c r="I270" i="1"/>
  <c r="G270" i="1"/>
  <c r="H270" i="1" s="1"/>
  <c r="D271" i="1"/>
  <c r="G271" i="1"/>
  <c r="H271" i="1" s="1"/>
  <c r="D272" i="1"/>
  <c r="G272" i="1"/>
  <c r="H272" i="1" s="1"/>
  <c r="D273" i="1"/>
  <c r="I273" i="1"/>
  <c r="G273" i="1"/>
  <c r="H273" i="1" s="1"/>
  <c r="D274" i="1"/>
  <c r="G274" i="1"/>
  <c r="H274" i="1" s="1"/>
  <c r="D275" i="1"/>
  <c r="G275" i="1"/>
  <c r="H275" i="1" s="1"/>
  <c r="D276" i="1"/>
  <c r="G276" i="1"/>
  <c r="H276" i="1" s="1"/>
  <c r="D277" i="1"/>
  <c r="I277" i="1"/>
  <c r="G277" i="1"/>
  <c r="H277" i="1" s="1"/>
  <c r="D278" i="1"/>
  <c r="I278" i="1"/>
  <c r="G278" i="1"/>
  <c r="H278" i="1" s="1"/>
  <c r="D279" i="1"/>
  <c r="G279" i="1"/>
  <c r="H279" i="1" s="1"/>
  <c r="D280" i="1"/>
  <c r="G280" i="1"/>
  <c r="H280" i="1" s="1"/>
  <c r="D281" i="1"/>
  <c r="I281" i="1"/>
  <c r="G281" i="1"/>
  <c r="H281" i="1" s="1"/>
  <c r="D282" i="1"/>
  <c r="G282" i="1"/>
  <c r="H282" i="1" s="1"/>
  <c r="D283" i="1"/>
  <c r="G283" i="1"/>
  <c r="H283" i="1" s="1"/>
  <c r="D284" i="1"/>
  <c r="G284" i="1"/>
  <c r="H284" i="1" s="1"/>
  <c r="D285" i="1"/>
  <c r="I285" i="1"/>
  <c r="G285" i="1"/>
  <c r="H285" i="1" s="1"/>
  <c r="D286" i="1"/>
  <c r="I286" i="1"/>
  <c r="G286" i="1"/>
  <c r="H286" i="1" s="1"/>
  <c r="D287" i="1"/>
  <c r="G287" i="1"/>
  <c r="H287" i="1" s="1"/>
  <c r="D288" i="1"/>
  <c r="G288" i="1"/>
  <c r="H288" i="1" s="1"/>
  <c r="D289" i="1"/>
  <c r="I289" i="1"/>
  <c r="G289" i="1"/>
  <c r="H289" i="1" s="1"/>
  <c r="D290" i="1"/>
  <c r="G290" i="1"/>
  <c r="H290" i="1" s="1"/>
  <c r="D291" i="1"/>
  <c r="G291" i="1"/>
  <c r="H291" i="1" s="1"/>
  <c r="D292" i="1"/>
  <c r="G292" i="1"/>
  <c r="H292" i="1" s="1"/>
  <c r="D293" i="1"/>
  <c r="I293" i="1"/>
  <c r="G293" i="1"/>
  <c r="H293" i="1" s="1"/>
  <c r="D294" i="1"/>
  <c r="I294" i="1"/>
  <c r="G294" i="1"/>
  <c r="H294" i="1" s="1"/>
  <c r="D295" i="1"/>
  <c r="G295" i="1"/>
  <c r="H295" i="1" s="1"/>
  <c r="D296" i="1"/>
  <c r="G296" i="1"/>
  <c r="H296" i="1" s="1"/>
  <c r="D297" i="1"/>
  <c r="I297" i="1"/>
  <c r="G297" i="1"/>
  <c r="H297" i="1" s="1"/>
  <c r="D298" i="1"/>
  <c r="G298" i="1"/>
  <c r="H298" i="1" s="1"/>
  <c r="D299" i="1"/>
  <c r="G299" i="1"/>
  <c r="H299" i="1" s="1"/>
  <c r="D300" i="1"/>
  <c r="G300" i="1"/>
  <c r="H300" i="1" s="1"/>
  <c r="D301" i="1"/>
  <c r="I301" i="1"/>
  <c r="G301" i="1"/>
  <c r="H301" i="1" s="1"/>
  <c r="D302" i="1"/>
  <c r="I302" i="1"/>
  <c r="G302" i="1"/>
  <c r="H302" i="1" s="1"/>
  <c r="D303" i="1"/>
  <c r="G303" i="1"/>
  <c r="H303" i="1" s="1"/>
  <c r="D304" i="1"/>
  <c r="G304" i="1"/>
  <c r="H304" i="1" s="1"/>
  <c r="D305" i="1"/>
  <c r="I305" i="1"/>
  <c r="G305" i="1"/>
  <c r="H305" i="1" s="1"/>
  <c r="D306" i="1"/>
  <c r="G306" i="1"/>
  <c r="H306" i="1" s="1"/>
  <c r="D307" i="1"/>
  <c r="G307" i="1"/>
  <c r="H307" i="1" s="1"/>
  <c r="D308" i="1"/>
  <c r="G308" i="1"/>
  <c r="H308" i="1" s="1"/>
  <c r="D309" i="1"/>
  <c r="I309" i="1"/>
  <c r="G309" i="1"/>
  <c r="H309" i="1" s="1"/>
  <c r="D310" i="1"/>
  <c r="I310" i="1"/>
  <c r="G310" i="1"/>
  <c r="H310" i="1" s="1"/>
  <c r="D311" i="1"/>
  <c r="G311" i="1"/>
  <c r="H311" i="1" s="1"/>
  <c r="D312" i="1"/>
  <c r="G312" i="1"/>
  <c r="H312" i="1" s="1"/>
  <c r="D313" i="1"/>
  <c r="I313" i="1"/>
  <c r="G313" i="1"/>
  <c r="H313" i="1" s="1"/>
  <c r="D314" i="1"/>
  <c r="G314" i="1"/>
  <c r="H314" i="1" s="1"/>
  <c r="D315" i="1"/>
  <c r="G315" i="1"/>
  <c r="H315" i="1" s="1"/>
  <c r="D316" i="1"/>
  <c r="G316" i="1"/>
  <c r="H316" i="1" s="1"/>
  <c r="D317" i="1"/>
  <c r="I317" i="1"/>
  <c r="G317" i="1"/>
  <c r="H317" i="1" s="1"/>
  <c r="D318" i="1"/>
  <c r="G318" i="1"/>
  <c r="H318" i="1" s="1"/>
  <c r="D319" i="1"/>
  <c r="G319" i="1"/>
  <c r="H319" i="1" s="1"/>
  <c r="D320" i="1"/>
  <c r="G320" i="1"/>
  <c r="H320" i="1" s="1"/>
  <c r="D321" i="1"/>
  <c r="I321" i="1"/>
  <c r="G321" i="1"/>
  <c r="H321" i="1" s="1"/>
  <c r="D322" i="1"/>
  <c r="G322" i="1"/>
  <c r="H322" i="1" s="1"/>
  <c r="D323" i="1"/>
  <c r="G323" i="1"/>
  <c r="H323" i="1" s="1"/>
  <c r="D324" i="1"/>
  <c r="G324" i="1"/>
  <c r="H324" i="1" s="1"/>
  <c r="D325" i="1"/>
  <c r="I325" i="1"/>
  <c r="G325" i="1"/>
  <c r="H325" i="1" s="1"/>
  <c r="D326" i="1"/>
  <c r="G326" i="1"/>
  <c r="H326" i="1" s="1"/>
  <c r="D327" i="1"/>
  <c r="G327" i="1"/>
  <c r="H327" i="1" s="1"/>
  <c r="D328" i="1"/>
  <c r="G328" i="1"/>
  <c r="H328" i="1" s="1"/>
  <c r="D329" i="1"/>
  <c r="I329" i="1"/>
  <c r="G329" i="1"/>
  <c r="H329" i="1" s="1"/>
  <c r="D330" i="1"/>
  <c r="G330" i="1"/>
  <c r="H330" i="1" s="1"/>
  <c r="D331" i="1"/>
  <c r="G331" i="1"/>
  <c r="H331" i="1" s="1"/>
  <c r="D332" i="1"/>
  <c r="G332" i="1"/>
  <c r="H332" i="1" s="1"/>
  <c r="D333" i="1"/>
  <c r="I333" i="1"/>
  <c r="G333" i="1"/>
  <c r="H333" i="1" s="1"/>
  <c r="D334" i="1"/>
  <c r="G334" i="1"/>
  <c r="H334" i="1" s="1"/>
  <c r="D335" i="1"/>
  <c r="G335" i="1"/>
  <c r="H335" i="1" s="1"/>
  <c r="D336" i="1"/>
  <c r="G336" i="1"/>
  <c r="H336" i="1" s="1"/>
  <c r="D337" i="1"/>
  <c r="I337" i="1"/>
  <c r="G337" i="1"/>
  <c r="H337" i="1" s="1"/>
  <c r="D338" i="1"/>
  <c r="G338" i="1"/>
  <c r="H338" i="1" s="1"/>
  <c r="D339" i="1"/>
  <c r="G339" i="1"/>
  <c r="H339" i="1" s="1"/>
  <c r="D340" i="1"/>
  <c r="G340" i="1"/>
  <c r="H340" i="1" s="1"/>
  <c r="D341" i="1"/>
  <c r="I341" i="1"/>
  <c r="G341" i="1"/>
  <c r="H341" i="1" s="1"/>
  <c r="D342" i="1"/>
  <c r="G342" i="1"/>
  <c r="H342" i="1" s="1"/>
  <c r="D343" i="1"/>
  <c r="G343" i="1"/>
  <c r="H343" i="1" s="1"/>
  <c r="D344" i="1"/>
  <c r="G344" i="1"/>
  <c r="H344" i="1" s="1"/>
  <c r="D345" i="1"/>
  <c r="I345" i="1"/>
  <c r="G345" i="1"/>
  <c r="H345" i="1" s="1"/>
  <c r="D346" i="1"/>
  <c r="G346" i="1"/>
  <c r="H346" i="1" s="1"/>
  <c r="D347" i="1"/>
  <c r="G347" i="1"/>
  <c r="H347" i="1" s="1"/>
  <c r="D348" i="1"/>
  <c r="G348" i="1"/>
  <c r="H348" i="1" s="1"/>
  <c r="D349" i="1"/>
  <c r="G349" i="1"/>
  <c r="H349" i="1" s="1"/>
  <c r="D350" i="1"/>
  <c r="I350" i="1"/>
  <c r="G350" i="1"/>
  <c r="H350" i="1" s="1"/>
  <c r="D351" i="1"/>
  <c r="G351" i="1"/>
  <c r="H351" i="1" s="1"/>
  <c r="D352" i="1"/>
  <c r="G352" i="1"/>
  <c r="H352" i="1" s="1"/>
  <c r="D353" i="1"/>
  <c r="I353" i="1"/>
  <c r="G353" i="1"/>
  <c r="H353" i="1" s="1"/>
  <c r="D354" i="1"/>
  <c r="G354" i="1"/>
  <c r="H354" i="1" s="1"/>
  <c r="D355" i="1"/>
  <c r="G355" i="1"/>
  <c r="H355" i="1" s="1"/>
  <c r="D356" i="1"/>
  <c r="G356" i="1"/>
  <c r="H356" i="1" s="1"/>
  <c r="D357" i="1"/>
  <c r="G357" i="1"/>
  <c r="H357" i="1" s="1"/>
  <c r="D358" i="1"/>
  <c r="I358" i="1"/>
  <c r="G358" i="1"/>
  <c r="H358" i="1" s="1"/>
  <c r="D359" i="1"/>
  <c r="G359" i="1"/>
  <c r="H359" i="1" s="1"/>
  <c r="D360" i="1"/>
  <c r="G360" i="1"/>
  <c r="H360" i="1" s="1"/>
  <c r="D361" i="1"/>
  <c r="I361" i="1"/>
  <c r="G361" i="1"/>
  <c r="H361" i="1" s="1"/>
  <c r="D362" i="1"/>
  <c r="G362" i="1"/>
  <c r="H362" i="1" s="1"/>
  <c r="D363" i="1"/>
  <c r="G363" i="1"/>
  <c r="H363" i="1" s="1"/>
  <c r="D364" i="1"/>
  <c r="G364" i="1"/>
  <c r="H364" i="1" s="1"/>
  <c r="D365" i="1"/>
  <c r="I365" i="1"/>
  <c r="G365" i="1"/>
  <c r="H365" i="1" s="1"/>
  <c r="D366" i="1"/>
  <c r="I366" i="1"/>
  <c r="G366" i="1"/>
  <c r="H366" i="1" s="1"/>
  <c r="D367" i="1"/>
  <c r="G367" i="1"/>
  <c r="H367" i="1" s="1"/>
  <c r="D368" i="1"/>
  <c r="G368" i="1"/>
  <c r="H368" i="1" s="1"/>
  <c r="D369" i="1"/>
  <c r="I369" i="1"/>
  <c r="G369" i="1"/>
  <c r="H369" i="1" s="1"/>
  <c r="D370" i="1"/>
  <c r="G370" i="1"/>
  <c r="H370" i="1" s="1"/>
  <c r="D371" i="1"/>
  <c r="G371" i="1"/>
  <c r="H371" i="1" s="1"/>
  <c r="D372" i="1"/>
  <c r="G372" i="1"/>
  <c r="H372" i="1" s="1"/>
  <c r="D373" i="1"/>
  <c r="I373" i="1"/>
  <c r="G373" i="1"/>
  <c r="H373" i="1" s="1"/>
  <c r="D374" i="1"/>
  <c r="G374" i="1"/>
  <c r="H374" i="1" s="1"/>
  <c r="D375" i="1"/>
  <c r="G375" i="1"/>
  <c r="H375" i="1" s="1"/>
  <c r="D376" i="1"/>
  <c r="G376" i="1"/>
  <c r="H376" i="1" s="1"/>
  <c r="D377" i="1"/>
  <c r="G377" i="1"/>
  <c r="H377" i="1" s="1"/>
  <c r="D378" i="1"/>
  <c r="I378" i="1"/>
  <c r="G378" i="1"/>
  <c r="H378" i="1" s="1"/>
  <c r="D379" i="1"/>
  <c r="G379" i="1"/>
  <c r="H379" i="1" s="1"/>
  <c r="D380" i="1"/>
  <c r="G380" i="1"/>
  <c r="H380" i="1" s="1"/>
  <c r="D381" i="1"/>
  <c r="G381" i="1"/>
  <c r="H381" i="1" s="1"/>
  <c r="D382" i="1"/>
  <c r="I382" i="1"/>
  <c r="G382" i="1"/>
  <c r="H382" i="1" s="1"/>
  <c r="D383" i="1"/>
  <c r="G383" i="1"/>
  <c r="H383" i="1" s="1"/>
  <c r="D384" i="1"/>
  <c r="G384" i="1"/>
  <c r="H384" i="1" s="1"/>
  <c r="D385" i="1"/>
  <c r="I385" i="1"/>
  <c r="G385" i="1"/>
  <c r="H385" i="1" s="1"/>
  <c r="D386" i="1"/>
  <c r="G386" i="1"/>
  <c r="H386" i="1" s="1"/>
  <c r="D387" i="1"/>
  <c r="G387" i="1"/>
  <c r="H387" i="1" s="1"/>
  <c r="D388" i="1"/>
  <c r="G388" i="1"/>
  <c r="H388" i="1" s="1"/>
  <c r="D389" i="1"/>
  <c r="I389" i="1"/>
  <c r="G389" i="1"/>
  <c r="H389" i="1" s="1"/>
  <c r="D390" i="1"/>
  <c r="G390" i="1"/>
  <c r="H390" i="1" s="1"/>
  <c r="D391" i="1"/>
  <c r="G391" i="1"/>
  <c r="H391" i="1" s="1"/>
  <c r="D392" i="1"/>
  <c r="G392" i="1"/>
  <c r="H392" i="1" s="1"/>
  <c r="D393" i="1"/>
  <c r="I393" i="1"/>
  <c r="G393" i="1"/>
  <c r="H393" i="1" s="1"/>
  <c r="D394" i="1"/>
  <c r="G394" i="1"/>
  <c r="H394" i="1" s="1"/>
  <c r="D395" i="1"/>
  <c r="G395" i="1"/>
  <c r="H395" i="1" s="1"/>
  <c r="D396" i="1"/>
  <c r="G396" i="1"/>
  <c r="H396" i="1" s="1"/>
  <c r="D397" i="1"/>
  <c r="I397" i="1"/>
  <c r="G397" i="1"/>
  <c r="H397" i="1" s="1"/>
  <c r="D398" i="1"/>
  <c r="G398" i="1"/>
  <c r="H398" i="1" s="1"/>
  <c r="D399" i="1"/>
  <c r="G399" i="1"/>
  <c r="H399" i="1" s="1"/>
  <c r="D400" i="1"/>
  <c r="G400" i="1"/>
  <c r="H400" i="1" s="1"/>
  <c r="D401" i="1"/>
  <c r="I401" i="1"/>
  <c r="G401" i="1"/>
  <c r="H401" i="1" s="1"/>
  <c r="D402" i="1"/>
  <c r="G402" i="1"/>
  <c r="H402" i="1" s="1"/>
  <c r="D403" i="1"/>
  <c r="I403" i="1"/>
  <c r="G403" i="1"/>
  <c r="H403" i="1" s="1"/>
  <c r="D404" i="1"/>
  <c r="G404" i="1"/>
  <c r="H404" i="1" s="1"/>
  <c r="D405" i="1"/>
  <c r="I405" i="1"/>
  <c r="G405" i="1"/>
  <c r="H405" i="1" s="1"/>
  <c r="D406" i="1"/>
  <c r="G406" i="1"/>
  <c r="H406" i="1" s="1"/>
  <c r="D407" i="1"/>
  <c r="G407" i="1"/>
  <c r="H407" i="1" s="1"/>
  <c r="D408" i="1"/>
  <c r="G408" i="1"/>
  <c r="H408" i="1" s="1"/>
  <c r="D409" i="1"/>
  <c r="I409" i="1"/>
  <c r="G409" i="1"/>
  <c r="H409" i="1" s="1"/>
  <c r="D410" i="1"/>
  <c r="G410" i="1"/>
  <c r="H410" i="1" s="1"/>
  <c r="D411" i="1"/>
  <c r="G411" i="1"/>
  <c r="H411" i="1" s="1"/>
  <c r="D412" i="1"/>
  <c r="G412" i="1"/>
  <c r="H412" i="1" s="1"/>
  <c r="D413" i="1"/>
  <c r="I413" i="1"/>
  <c r="G413" i="1"/>
  <c r="H413" i="1" s="1"/>
  <c r="D414" i="1"/>
  <c r="G414" i="1"/>
  <c r="H414" i="1" s="1"/>
  <c r="D415" i="1"/>
  <c r="G415" i="1"/>
  <c r="H415" i="1" s="1"/>
  <c r="D416" i="1"/>
  <c r="G416" i="1"/>
  <c r="H416" i="1" s="1"/>
  <c r="D417" i="1"/>
  <c r="I417" i="1"/>
  <c r="G417" i="1"/>
  <c r="H417" i="1" s="1"/>
  <c r="D418" i="1"/>
  <c r="G418" i="1"/>
  <c r="H418" i="1" s="1"/>
  <c r="D419" i="1"/>
  <c r="I419" i="1"/>
  <c r="G419" i="1"/>
  <c r="H419" i="1" s="1"/>
  <c r="D420" i="1"/>
  <c r="G420" i="1"/>
  <c r="H420" i="1" s="1"/>
  <c r="D421" i="1"/>
  <c r="I421" i="1"/>
  <c r="G421" i="1"/>
  <c r="H421" i="1" s="1"/>
  <c r="D422" i="1"/>
  <c r="G422" i="1"/>
  <c r="H422" i="1" s="1"/>
  <c r="D423" i="1"/>
  <c r="G423" i="1"/>
  <c r="H423" i="1" s="1"/>
  <c r="D424" i="1"/>
  <c r="G424" i="1"/>
  <c r="H424" i="1" s="1"/>
  <c r="D425" i="1"/>
  <c r="I425" i="1"/>
  <c r="G425" i="1"/>
  <c r="H425" i="1" s="1"/>
  <c r="D426" i="1"/>
  <c r="G426" i="1"/>
  <c r="H426" i="1" s="1"/>
  <c r="D427" i="1"/>
  <c r="G427" i="1"/>
  <c r="H427" i="1" s="1"/>
  <c r="D428" i="1"/>
  <c r="G428" i="1"/>
  <c r="H428" i="1" s="1"/>
  <c r="D429" i="1"/>
  <c r="I429" i="1"/>
  <c r="G429" i="1"/>
  <c r="H429" i="1" s="1"/>
  <c r="D430" i="1"/>
  <c r="G430" i="1"/>
  <c r="H430" i="1" s="1"/>
  <c r="D431" i="1"/>
  <c r="G431" i="1"/>
  <c r="H431" i="1" s="1"/>
  <c r="D432" i="1"/>
  <c r="G432" i="1"/>
  <c r="H432" i="1" s="1"/>
  <c r="D433" i="1"/>
  <c r="I433" i="1"/>
  <c r="G433" i="1"/>
  <c r="H433" i="1" s="1"/>
  <c r="D434" i="1"/>
  <c r="G434" i="1"/>
  <c r="H434" i="1" s="1"/>
  <c r="D435" i="1"/>
  <c r="I435" i="1"/>
  <c r="G435" i="1"/>
  <c r="H435" i="1" s="1"/>
  <c r="D436" i="1"/>
  <c r="G436" i="1"/>
  <c r="H436" i="1" s="1"/>
  <c r="D437" i="1"/>
  <c r="I437" i="1"/>
  <c r="G437" i="1"/>
  <c r="H437" i="1" s="1"/>
  <c r="D438" i="1"/>
  <c r="G438" i="1"/>
  <c r="H438" i="1" s="1"/>
  <c r="D439" i="1"/>
  <c r="G439" i="1"/>
  <c r="H439" i="1" s="1"/>
  <c r="D440" i="1"/>
  <c r="G440" i="1"/>
  <c r="H440" i="1" s="1"/>
  <c r="D441" i="1"/>
  <c r="I441" i="1"/>
  <c r="G441" i="1"/>
  <c r="H441" i="1" s="1"/>
  <c r="D442" i="1"/>
  <c r="G442" i="1"/>
  <c r="H442" i="1" s="1"/>
  <c r="D443" i="1"/>
  <c r="G443" i="1"/>
  <c r="H443" i="1" s="1"/>
  <c r="D444" i="1"/>
  <c r="G444" i="1"/>
  <c r="H444" i="1" s="1"/>
  <c r="D445" i="1"/>
  <c r="I445" i="1"/>
  <c r="G445" i="1"/>
  <c r="H445" i="1" s="1"/>
  <c r="D446" i="1"/>
  <c r="G446" i="1"/>
  <c r="H446" i="1" s="1"/>
  <c r="D447" i="1"/>
  <c r="G447" i="1"/>
  <c r="H447" i="1" s="1"/>
  <c r="D448" i="1"/>
  <c r="G448" i="1"/>
  <c r="H448" i="1" s="1"/>
  <c r="D449" i="1"/>
  <c r="I449" i="1"/>
  <c r="G449" i="1"/>
  <c r="H449" i="1" s="1"/>
  <c r="D450" i="1"/>
  <c r="G450" i="1"/>
  <c r="H450" i="1" s="1"/>
  <c r="D451" i="1"/>
  <c r="I451" i="1"/>
  <c r="G451" i="1"/>
  <c r="H451" i="1" s="1"/>
  <c r="D452" i="1"/>
  <c r="G452" i="1"/>
  <c r="H452" i="1" s="1"/>
  <c r="D453" i="1"/>
  <c r="I453" i="1"/>
  <c r="G453" i="1"/>
  <c r="H453" i="1" s="1"/>
  <c r="D454" i="1"/>
  <c r="G454" i="1"/>
  <c r="H454" i="1" s="1"/>
  <c r="D455" i="1"/>
  <c r="G455" i="1"/>
  <c r="H455" i="1" s="1"/>
  <c r="D456" i="1"/>
  <c r="G456" i="1"/>
  <c r="H456" i="1" s="1"/>
  <c r="D457" i="1"/>
  <c r="I457" i="1"/>
  <c r="G457" i="1"/>
  <c r="H457" i="1" s="1"/>
  <c r="D458" i="1"/>
  <c r="G458" i="1"/>
  <c r="H458" i="1" s="1"/>
  <c r="D459" i="1"/>
  <c r="G459" i="1"/>
  <c r="H459" i="1" s="1"/>
  <c r="D460" i="1"/>
  <c r="G460" i="1"/>
  <c r="H460" i="1" s="1"/>
  <c r="D461" i="1"/>
  <c r="I461" i="1"/>
  <c r="G461" i="1"/>
  <c r="H461" i="1" s="1"/>
  <c r="D462" i="1"/>
  <c r="G462" i="1"/>
  <c r="H462" i="1" s="1"/>
  <c r="D463" i="1"/>
  <c r="G463" i="1"/>
  <c r="H463" i="1" s="1"/>
  <c r="D464" i="1"/>
  <c r="G464" i="1"/>
  <c r="H464" i="1" s="1"/>
  <c r="D465" i="1"/>
  <c r="I465" i="1"/>
  <c r="G465" i="1"/>
  <c r="H465" i="1" s="1"/>
  <c r="D466" i="1"/>
  <c r="G466" i="1"/>
  <c r="H466" i="1" s="1"/>
  <c r="D467" i="1"/>
  <c r="I467" i="1"/>
  <c r="G467" i="1"/>
  <c r="H467" i="1" s="1"/>
  <c r="D468" i="1"/>
  <c r="G468" i="1"/>
  <c r="H468" i="1" s="1"/>
  <c r="D469" i="1"/>
  <c r="I469" i="1"/>
  <c r="G469" i="1"/>
  <c r="H469" i="1" s="1"/>
  <c r="D470" i="1"/>
  <c r="G470" i="1"/>
  <c r="H470" i="1" s="1"/>
  <c r="D471" i="1"/>
  <c r="G471" i="1"/>
  <c r="H471" i="1" s="1"/>
  <c r="D472" i="1"/>
  <c r="G472" i="1"/>
  <c r="H472" i="1" s="1"/>
  <c r="D473" i="1"/>
  <c r="I473" i="1"/>
  <c r="G473" i="1"/>
  <c r="H473" i="1" s="1"/>
  <c r="D474" i="1"/>
  <c r="G474" i="1"/>
  <c r="H474" i="1" s="1"/>
  <c r="D475" i="1"/>
  <c r="G475" i="1"/>
  <c r="H475" i="1" s="1"/>
  <c r="D476" i="1"/>
  <c r="G476" i="1"/>
  <c r="H476" i="1" s="1"/>
  <c r="D477" i="1"/>
  <c r="I477" i="1"/>
  <c r="G477" i="1"/>
  <c r="H477" i="1" s="1"/>
  <c r="D478" i="1"/>
  <c r="G478" i="1"/>
  <c r="H478" i="1" s="1"/>
  <c r="D479" i="1"/>
  <c r="G479" i="1"/>
  <c r="H479" i="1" s="1"/>
  <c r="D480" i="1"/>
  <c r="G480" i="1"/>
  <c r="H480" i="1" s="1"/>
  <c r="D481" i="1"/>
  <c r="I481" i="1"/>
  <c r="G481" i="1"/>
  <c r="H481" i="1" s="1"/>
  <c r="D482" i="1"/>
  <c r="G482" i="1"/>
  <c r="H482" i="1" s="1"/>
  <c r="D483" i="1"/>
  <c r="I483" i="1"/>
  <c r="G483" i="1"/>
  <c r="H483" i="1" s="1"/>
  <c r="D484" i="1"/>
  <c r="G484" i="1"/>
  <c r="H484" i="1" s="1"/>
  <c r="D485" i="1"/>
  <c r="I485" i="1"/>
  <c r="G485" i="1"/>
  <c r="H485" i="1" s="1"/>
  <c r="D486" i="1"/>
  <c r="G486" i="1"/>
  <c r="H486" i="1" s="1"/>
  <c r="D487" i="1"/>
  <c r="G487" i="1"/>
  <c r="H487" i="1" s="1"/>
  <c r="D488" i="1"/>
  <c r="G488" i="1"/>
  <c r="H488" i="1" s="1"/>
  <c r="D489" i="1"/>
  <c r="I489" i="1"/>
  <c r="G489" i="1"/>
  <c r="H489" i="1" s="1"/>
  <c r="D490" i="1"/>
  <c r="G490" i="1"/>
  <c r="H490" i="1" s="1"/>
  <c r="D491" i="1"/>
  <c r="G491" i="1"/>
  <c r="H491" i="1" s="1"/>
  <c r="D492" i="1"/>
  <c r="G492" i="1"/>
  <c r="H492" i="1" s="1"/>
  <c r="D493" i="1"/>
  <c r="I493" i="1"/>
  <c r="G493" i="1"/>
  <c r="H493" i="1" s="1"/>
  <c r="D494" i="1"/>
  <c r="G494" i="1"/>
  <c r="H494" i="1" s="1"/>
  <c r="D495" i="1"/>
  <c r="G495" i="1"/>
  <c r="H495" i="1" s="1"/>
  <c r="D496" i="1"/>
  <c r="G496" i="1"/>
  <c r="H496" i="1" s="1"/>
  <c r="D497" i="1"/>
  <c r="I497" i="1"/>
  <c r="G497" i="1"/>
  <c r="H497" i="1" s="1"/>
  <c r="D498" i="1"/>
  <c r="G498" i="1"/>
  <c r="H498" i="1" s="1"/>
  <c r="D499" i="1"/>
  <c r="I499" i="1"/>
  <c r="G499" i="1"/>
  <c r="H499" i="1" s="1"/>
  <c r="D500" i="1"/>
  <c r="G500" i="1"/>
  <c r="H500" i="1" s="1"/>
  <c r="D501" i="1"/>
  <c r="I501" i="1"/>
  <c r="G501" i="1"/>
  <c r="H501" i="1" s="1"/>
  <c r="D502" i="1"/>
  <c r="G502" i="1"/>
  <c r="H502" i="1" s="1"/>
  <c r="D503" i="1"/>
  <c r="G503" i="1"/>
  <c r="H503" i="1" s="1"/>
  <c r="D504" i="1"/>
  <c r="G504" i="1"/>
  <c r="H504" i="1" s="1"/>
  <c r="D505" i="1"/>
  <c r="I505" i="1"/>
  <c r="G505" i="1"/>
  <c r="H505" i="1" s="1"/>
  <c r="D506" i="1"/>
  <c r="G506" i="1"/>
  <c r="H506" i="1" s="1"/>
  <c r="D507" i="1"/>
  <c r="G507" i="1"/>
  <c r="H507" i="1" s="1"/>
  <c r="D508" i="1"/>
  <c r="G508" i="1"/>
  <c r="H508" i="1" s="1"/>
  <c r="D509" i="1"/>
  <c r="I509" i="1"/>
  <c r="G509" i="1"/>
  <c r="H509" i="1" s="1"/>
  <c r="D510" i="1"/>
  <c r="G510" i="1"/>
  <c r="H510" i="1" s="1"/>
  <c r="D511" i="1"/>
  <c r="G511" i="1"/>
  <c r="H511" i="1" s="1"/>
  <c r="D512" i="1"/>
  <c r="G512" i="1"/>
  <c r="H512" i="1" s="1"/>
  <c r="D513" i="1"/>
  <c r="I513" i="1"/>
  <c r="G513" i="1"/>
  <c r="H513" i="1" s="1"/>
  <c r="D514" i="1"/>
  <c r="G514" i="1"/>
  <c r="H514" i="1" s="1"/>
  <c r="D515" i="1"/>
  <c r="I515" i="1"/>
  <c r="G515" i="1"/>
  <c r="H515" i="1" s="1"/>
  <c r="D516" i="1"/>
  <c r="G516" i="1"/>
  <c r="H516" i="1" s="1"/>
  <c r="D517" i="1"/>
  <c r="G517" i="1"/>
  <c r="H517" i="1" s="1"/>
  <c r="D518" i="1"/>
  <c r="G518" i="1"/>
  <c r="H518" i="1" s="1"/>
  <c r="D519" i="1"/>
  <c r="G519" i="1"/>
  <c r="H519" i="1" s="1"/>
  <c r="D520" i="1"/>
  <c r="G520" i="1"/>
  <c r="H520" i="1" s="1"/>
  <c r="D521" i="1"/>
  <c r="I521" i="1"/>
  <c r="G521" i="1"/>
  <c r="H521" i="1" s="1"/>
  <c r="D522" i="1"/>
  <c r="G522" i="1"/>
  <c r="H522" i="1" s="1"/>
  <c r="D523" i="1"/>
  <c r="I523" i="1"/>
  <c r="G523" i="1"/>
  <c r="H523" i="1" s="1"/>
  <c r="D524" i="1"/>
  <c r="G524" i="1"/>
  <c r="H524" i="1" s="1"/>
  <c r="D525" i="1"/>
  <c r="G525" i="1"/>
  <c r="H525" i="1" s="1"/>
  <c r="D526" i="1"/>
  <c r="G526" i="1"/>
  <c r="H526" i="1" s="1"/>
  <c r="D527" i="1"/>
  <c r="I527" i="1"/>
  <c r="G527" i="1"/>
  <c r="H527" i="1" s="1"/>
  <c r="D528" i="1"/>
  <c r="G528" i="1"/>
  <c r="H528" i="1" s="1"/>
  <c r="D529" i="1"/>
  <c r="I529" i="1"/>
  <c r="G529" i="1"/>
  <c r="H529" i="1" s="1"/>
  <c r="D530" i="1"/>
  <c r="G530" i="1"/>
  <c r="H530" i="1" s="1"/>
  <c r="D531" i="1"/>
  <c r="I531" i="1"/>
  <c r="G531" i="1"/>
  <c r="H531" i="1" s="1"/>
  <c r="D532" i="1"/>
  <c r="G532" i="1"/>
  <c r="H532" i="1" s="1"/>
  <c r="D533" i="1"/>
  <c r="G533" i="1"/>
  <c r="H533" i="1" s="1"/>
  <c r="D534" i="1"/>
  <c r="G534" i="1"/>
  <c r="H534" i="1" s="1"/>
  <c r="D535" i="1"/>
  <c r="I535" i="1"/>
  <c r="G535" i="1"/>
  <c r="H535" i="1" s="1"/>
  <c r="D536" i="1"/>
  <c r="G536" i="1"/>
  <c r="H536" i="1" s="1"/>
  <c r="D537" i="1"/>
  <c r="I537" i="1"/>
  <c r="G537" i="1"/>
  <c r="H537" i="1" s="1"/>
  <c r="D538" i="1"/>
  <c r="G538" i="1"/>
  <c r="H538" i="1" s="1"/>
  <c r="D539" i="1"/>
  <c r="I539" i="1"/>
  <c r="G539" i="1"/>
  <c r="H539" i="1" s="1"/>
  <c r="D540" i="1"/>
  <c r="G540" i="1"/>
  <c r="H540" i="1" s="1"/>
  <c r="D541" i="1"/>
  <c r="G541" i="1"/>
  <c r="H541" i="1" s="1"/>
  <c r="D542" i="1"/>
  <c r="G542" i="1"/>
  <c r="H542" i="1" s="1"/>
  <c r="D543" i="1"/>
  <c r="G543" i="1"/>
  <c r="H543" i="1" s="1"/>
  <c r="D544" i="1"/>
  <c r="G544" i="1"/>
  <c r="H544" i="1" s="1"/>
  <c r="D545" i="1"/>
  <c r="I545" i="1"/>
  <c r="G545" i="1"/>
  <c r="H545" i="1" s="1"/>
  <c r="D546" i="1"/>
  <c r="G546" i="1"/>
  <c r="H546" i="1" s="1"/>
  <c r="D547" i="1"/>
  <c r="I547" i="1"/>
  <c r="G547" i="1"/>
  <c r="H547" i="1" s="1"/>
  <c r="D548" i="1"/>
  <c r="G548" i="1"/>
  <c r="H548" i="1" s="1"/>
  <c r="D549" i="1"/>
  <c r="G549" i="1"/>
  <c r="H549" i="1" s="1"/>
  <c r="D550" i="1"/>
  <c r="G550" i="1"/>
  <c r="H550" i="1" s="1"/>
  <c r="D551" i="1"/>
  <c r="G551" i="1"/>
  <c r="H551" i="1" s="1"/>
  <c r="D552" i="1"/>
  <c r="G552" i="1"/>
  <c r="H552" i="1" s="1"/>
  <c r="D553" i="1"/>
  <c r="G553" i="1"/>
  <c r="H553" i="1" s="1"/>
  <c r="D554" i="1"/>
  <c r="G554" i="1"/>
  <c r="H554" i="1" s="1"/>
  <c r="D555" i="1"/>
  <c r="I555" i="1"/>
  <c r="G555" i="1"/>
  <c r="H555" i="1" s="1"/>
  <c r="D556" i="1"/>
  <c r="G556" i="1"/>
  <c r="H556" i="1" s="1"/>
  <c r="D557" i="1"/>
  <c r="G557" i="1"/>
  <c r="H557" i="1" s="1"/>
  <c r="D558" i="1"/>
  <c r="G558" i="1"/>
  <c r="H558" i="1" s="1"/>
  <c r="D559" i="1"/>
  <c r="G559" i="1"/>
  <c r="H559" i="1" s="1"/>
  <c r="D560" i="1"/>
  <c r="G560" i="1"/>
  <c r="H560" i="1" s="1"/>
  <c r="D561" i="1"/>
  <c r="I561" i="1"/>
  <c r="G561" i="1"/>
  <c r="H561" i="1" s="1"/>
  <c r="D562" i="1"/>
  <c r="G562" i="1"/>
  <c r="H562" i="1" s="1"/>
  <c r="D563" i="1"/>
  <c r="G563" i="1"/>
  <c r="H563" i="1" s="1"/>
  <c r="D564" i="1"/>
  <c r="G564" i="1"/>
  <c r="H564" i="1" s="1"/>
  <c r="D565" i="1"/>
  <c r="G565" i="1"/>
  <c r="H565" i="1" s="1"/>
  <c r="D566" i="1"/>
  <c r="G566" i="1"/>
  <c r="H566" i="1" s="1"/>
  <c r="D567" i="1"/>
  <c r="I567" i="1"/>
  <c r="G567" i="1"/>
  <c r="H567" i="1" s="1"/>
  <c r="D568" i="1"/>
  <c r="G568" i="1"/>
  <c r="H568" i="1" s="1"/>
  <c r="D569" i="1"/>
  <c r="G569" i="1"/>
  <c r="H569" i="1" s="1"/>
  <c r="D570" i="1"/>
  <c r="G570" i="1"/>
  <c r="H570" i="1" s="1"/>
  <c r="D571" i="1"/>
  <c r="I571" i="1"/>
  <c r="G571" i="1"/>
  <c r="H571" i="1" s="1"/>
  <c r="D572" i="1"/>
  <c r="G572" i="1"/>
  <c r="H572" i="1" s="1"/>
  <c r="D573" i="1"/>
  <c r="G573" i="1"/>
  <c r="H573" i="1" s="1"/>
  <c r="D574" i="1"/>
  <c r="G574" i="1"/>
  <c r="H574" i="1" s="1"/>
  <c r="D575" i="1"/>
  <c r="G575" i="1"/>
  <c r="H575" i="1" s="1"/>
  <c r="D576" i="1"/>
  <c r="G576" i="1"/>
  <c r="H576" i="1" s="1"/>
  <c r="D577" i="1"/>
  <c r="I577" i="1"/>
  <c r="G577" i="1"/>
  <c r="H577" i="1" s="1"/>
  <c r="D578" i="1"/>
  <c r="G578" i="1"/>
  <c r="H578" i="1" s="1"/>
  <c r="D579" i="1"/>
  <c r="G579" i="1"/>
  <c r="H579" i="1" s="1"/>
  <c r="D580" i="1"/>
  <c r="G580" i="1"/>
  <c r="H580" i="1" s="1"/>
  <c r="D581" i="1"/>
  <c r="G581" i="1"/>
  <c r="H581" i="1" s="1"/>
  <c r="D582" i="1"/>
  <c r="G582" i="1"/>
  <c r="H582" i="1" s="1"/>
  <c r="D583" i="1"/>
  <c r="I583" i="1"/>
  <c r="G583" i="1"/>
  <c r="H583" i="1" s="1"/>
  <c r="D584" i="1"/>
  <c r="G584" i="1"/>
  <c r="H584" i="1" s="1"/>
  <c r="D585" i="1"/>
  <c r="I585" i="1"/>
  <c r="G585" i="1"/>
  <c r="H585" i="1" s="1"/>
  <c r="D586" i="1"/>
  <c r="G586" i="1"/>
  <c r="H586" i="1" s="1"/>
  <c r="D587" i="1"/>
  <c r="I587" i="1"/>
  <c r="G587" i="1"/>
  <c r="H587" i="1" s="1"/>
  <c r="D588" i="1"/>
  <c r="G588" i="1"/>
  <c r="H588" i="1" s="1"/>
  <c r="D589" i="1"/>
  <c r="G589" i="1"/>
  <c r="H589" i="1" s="1"/>
  <c r="D590" i="1"/>
  <c r="G590" i="1"/>
  <c r="H590" i="1" s="1"/>
  <c r="D591" i="1"/>
  <c r="I591" i="1"/>
  <c r="G591" i="1"/>
  <c r="H591" i="1" s="1"/>
  <c r="D592" i="1"/>
  <c r="G592" i="1"/>
  <c r="H592" i="1" s="1"/>
  <c r="D593" i="1"/>
  <c r="G593" i="1"/>
  <c r="H593" i="1" s="1"/>
  <c r="D594" i="1"/>
  <c r="G594" i="1"/>
  <c r="H594" i="1" s="1"/>
  <c r="D595" i="1"/>
  <c r="I595" i="1"/>
  <c r="G595" i="1"/>
  <c r="H595" i="1" s="1"/>
  <c r="D596" i="1"/>
  <c r="G596" i="1"/>
  <c r="H596" i="1" s="1"/>
  <c r="D597" i="1"/>
  <c r="I597" i="1"/>
  <c r="G597" i="1"/>
  <c r="H597" i="1" s="1"/>
  <c r="D598" i="1"/>
  <c r="G598" i="1"/>
  <c r="H598" i="1" s="1"/>
  <c r="D599" i="1"/>
  <c r="G599" i="1"/>
  <c r="H599" i="1" s="1"/>
  <c r="D600" i="1"/>
  <c r="G600" i="1"/>
  <c r="H600" i="1" s="1"/>
  <c r="D601" i="1"/>
  <c r="G601" i="1"/>
  <c r="H601" i="1" s="1"/>
  <c r="D602" i="1"/>
  <c r="G602" i="1"/>
  <c r="H602" i="1" s="1"/>
  <c r="D603" i="1"/>
  <c r="G603" i="1"/>
  <c r="H603" i="1" s="1"/>
  <c r="D604" i="1"/>
  <c r="I604" i="1"/>
  <c r="G604" i="1"/>
  <c r="H604" i="1" s="1"/>
  <c r="D605" i="1"/>
  <c r="G605" i="1"/>
  <c r="H605" i="1" s="1"/>
  <c r="D606" i="1"/>
  <c r="I606" i="1"/>
  <c r="G606" i="1"/>
  <c r="H606" i="1" s="1"/>
  <c r="D607" i="1"/>
  <c r="G607" i="1"/>
  <c r="H607" i="1" s="1"/>
  <c r="D608" i="1"/>
  <c r="G608" i="1"/>
  <c r="H608" i="1" s="1"/>
  <c r="D609" i="1"/>
  <c r="G609" i="1"/>
  <c r="H609" i="1" s="1"/>
  <c r="D610" i="1"/>
  <c r="G610" i="1"/>
  <c r="H610" i="1" s="1"/>
  <c r="D611" i="1"/>
  <c r="G611" i="1"/>
  <c r="H611" i="1" s="1"/>
  <c r="D612" i="1"/>
  <c r="I612" i="1"/>
  <c r="G612" i="1"/>
  <c r="H612" i="1" s="1"/>
  <c r="D613" i="1"/>
  <c r="G613" i="1"/>
  <c r="H613" i="1" s="1"/>
  <c r="D614" i="1"/>
  <c r="I614" i="1"/>
  <c r="G614" i="1"/>
  <c r="H614" i="1" s="1"/>
  <c r="D615" i="1"/>
  <c r="G615" i="1"/>
  <c r="H615" i="1" s="1"/>
  <c r="D616" i="1"/>
  <c r="G616" i="1"/>
  <c r="H616" i="1" s="1"/>
  <c r="D617" i="1"/>
  <c r="G617" i="1"/>
  <c r="H617" i="1" s="1"/>
  <c r="D618" i="1"/>
  <c r="G618" i="1"/>
  <c r="H618" i="1" s="1"/>
  <c r="D619" i="1"/>
  <c r="G619" i="1"/>
  <c r="H619" i="1" s="1"/>
  <c r="D620" i="1"/>
  <c r="I620" i="1"/>
  <c r="G620" i="1"/>
  <c r="H620" i="1" s="1"/>
  <c r="D621" i="1"/>
  <c r="G621" i="1"/>
  <c r="H621" i="1" s="1"/>
  <c r="D622" i="1"/>
  <c r="I622" i="1"/>
  <c r="G622" i="1"/>
  <c r="H622" i="1" s="1"/>
  <c r="D623" i="1"/>
  <c r="G623" i="1"/>
  <c r="H623" i="1" s="1"/>
  <c r="D624" i="1"/>
  <c r="G624" i="1"/>
  <c r="H624" i="1" s="1"/>
  <c r="D625" i="1"/>
  <c r="G625" i="1"/>
  <c r="H625" i="1" s="1"/>
  <c r="D626" i="1"/>
  <c r="G626" i="1"/>
  <c r="H626" i="1" s="1"/>
  <c r="D627" i="1"/>
  <c r="G627" i="1"/>
  <c r="H627" i="1" s="1"/>
  <c r="D628" i="1"/>
  <c r="I628" i="1"/>
  <c r="G628" i="1"/>
  <c r="H628" i="1" s="1"/>
  <c r="D629" i="1"/>
  <c r="G629" i="1"/>
  <c r="H629" i="1" s="1"/>
  <c r="D630" i="1"/>
  <c r="I630" i="1"/>
  <c r="G630" i="1"/>
  <c r="H630" i="1" s="1"/>
  <c r="D631" i="1"/>
  <c r="G631" i="1"/>
  <c r="H631" i="1" s="1"/>
  <c r="D632" i="1"/>
  <c r="G632" i="1"/>
  <c r="H632" i="1" s="1"/>
  <c r="D633" i="1"/>
  <c r="G633" i="1"/>
  <c r="H633" i="1" s="1"/>
  <c r="D634" i="1"/>
  <c r="G634" i="1"/>
  <c r="H634" i="1" s="1"/>
  <c r="D635" i="1"/>
  <c r="G635" i="1"/>
  <c r="H635" i="1" s="1"/>
  <c r="D636" i="1"/>
  <c r="I636" i="1"/>
  <c r="G636" i="1"/>
  <c r="H636" i="1" s="1"/>
  <c r="D637" i="1"/>
  <c r="G637" i="1"/>
  <c r="H637" i="1" s="1"/>
  <c r="D638" i="1"/>
  <c r="I638" i="1"/>
  <c r="G638" i="1"/>
  <c r="H638" i="1" s="1"/>
  <c r="D639" i="1"/>
  <c r="G639" i="1"/>
  <c r="H639" i="1" s="1"/>
  <c r="D640" i="1"/>
  <c r="G640" i="1"/>
  <c r="H640" i="1" s="1"/>
  <c r="D641" i="1"/>
  <c r="G641" i="1"/>
  <c r="H641" i="1" s="1"/>
  <c r="D642" i="1"/>
  <c r="G642" i="1"/>
  <c r="H642" i="1" s="1"/>
  <c r="D643" i="1"/>
  <c r="G643" i="1"/>
  <c r="H643" i="1" s="1"/>
  <c r="D644" i="1"/>
  <c r="I644" i="1"/>
  <c r="G644" i="1"/>
  <c r="H644" i="1" s="1"/>
  <c r="D645" i="1"/>
  <c r="G645" i="1"/>
  <c r="H645" i="1" s="1"/>
  <c r="D646" i="1"/>
  <c r="I646" i="1"/>
  <c r="G646" i="1"/>
  <c r="H646" i="1" s="1"/>
  <c r="D647" i="1"/>
  <c r="G647" i="1"/>
  <c r="H647" i="1" s="1"/>
  <c r="D648" i="1"/>
  <c r="G648" i="1"/>
  <c r="H648" i="1" s="1"/>
  <c r="D649" i="1"/>
  <c r="G649" i="1"/>
  <c r="H649" i="1" s="1"/>
  <c r="D650" i="1"/>
  <c r="G650" i="1"/>
  <c r="H650" i="1" s="1"/>
  <c r="D651" i="1"/>
  <c r="G651" i="1"/>
  <c r="H651" i="1" s="1"/>
  <c r="D652" i="1"/>
  <c r="I652" i="1"/>
  <c r="G652" i="1"/>
  <c r="H652" i="1" s="1"/>
  <c r="D653" i="1"/>
  <c r="G653" i="1"/>
  <c r="H653" i="1" s="1"/>
  <c r="D654" i="1"/>
  <c r="I654" i="1"/>
  <c r="G654" i="1"/>
  <c r="H654" i="1" s="1"/>
  <c r="D655" i="1"/>
  <c r="G655" i="1"/>
  <c r="H655" i="1" s="1"/>
  <c r="D656" i="1"/>
  <c r="G656" i="1"/>
  <c r="H656" i="1" s="1"/>
  <c r="D657" i="1"/>
  <c r="G657" i="1"/>
  <c r="H657" i="1" s="1"/>
  <c r="D658" i="1"/>
  <c r="G658" i="1"/>
  <c r="H658" i="1" s="1"/>
  <c r="D659" i="1"/>
  <c r="G659" i="1"/>
  <c r="H659" i="1" s="1"/>
  <c r="D660" i="1"/>
  <c r="I660" i="1"/>
  <c r="G660" i="1"/>
  <c r="H660" i="1" s="1"/>
  <c r="D661" i="1"/>
  <c r="G661" i="1"/>
  <c r="H661" i="1" s="1"/>
  <c r="D662" i="1"/>
  <c r="I662" i="1"/>
  <c r="G662" i="1"/>
  <c r="H662" i="1" s="1"/>
  <c r="D663" i="1"/>
  <c r="G663" i="1"/>
  <c r="H663" i="1" s="1"/>
  <c r="D664" i="1"/>
  <c r="G664" i="1"/>
  <c r="H664" i="1" s="1"/>
  <c r="D665" i="1"/>
  <c r="G665" i="1"/>
  <c r="H665" i="1" s="1"/>
  <c r="D666" i="1"/>
  <c r="G666" i="1"/>
  <c r="H666" i="1" s="1"/>
  <c r="D667" i="1"/>
  <c r="G667" i="1"/>
  <c r="H667" i="1" s="1"/>
  <c r="D668" i="1"/>
  <c r="I668" i="1"/>
  <c r="G668" i="1"/>
  <c r="H668" i="1" s="1"/>
  <c r="D669" i="1"/>
  <c r="G669" i="1"/>
  <c r="H669" i="1" s="1"/>
  <c r="D670" i="1"/>
  <c r="I670" i="1"/>
  <c r="G670" i="1"/>
  <c r="H670" i="1" s="1"/>
  <c r="D671" i="1"/>
  <c r="G671" i="1"/>
  <c r="H671" i="1" s="1"/>
  <c r="D672" i="1"/>
  <c r="G672" i="1"/>
  <c r="H672" i="1" s="1"/>
  <c r="D673" i="1"/>
  <c r="G673" i="1"/>
  <c r="H673" i="1" s="1"/>
  <c r="D674" i="1"/>
  <c r="G674" i="1"/>
  <c r="H674" i="1" s="1"/>
  <c r="D675" i="1"/>
  <c r="G675" i="1"/>
  <c r="H675" i="1" s="1"/>
  <c r="D676" i="1"/>
  <c r="I676" i="1"/>
  <c r="G676" i="1"/>
  <c r="H676" i="1" s="1"/>
  <c r="D677" i="1"/>
  <c r="G677" i="1"/>
  <c r="H677" i="1" s="1"/>
  <c r="D678" i="1"/>
  <c r="I678" i="1"/>
  <c r="G678" i="1"/>
  <c r="H678" i="1" s="1"/>
  <c r="D679" i="1"/>
  <c r="G679" i="1"/>
  <c r="H679" i="1" s="1"/>
  <c r="D680" i="1"/>
  <c r="G680" i="1"/>
  <c r="H680" i="1" s="1"/>
  <c r="D681" i="1"/>
  <c r="G681" i="1"/>
  <c r="H681" i="1" s="1"/>
  <c r="D682" i="1"/>
  <c r="G682" i="1"/>
  <c r="H682" i="1" s="1"/>
  <c r="D683" i="1"/>
  <c r="G683" i="1"/>
  <c r="H683" i="1" s="1"/>
  <c r="D684" i="1"/>
  <c r="I684" i="1"/>
  <c r="G684" i="1"/>
  <c r="H684" i="1" s="1"/>
  <c r="D685" i="1"/>
  <c r="G685" i="1"/>
  <c r="H685" i="1" s="1"/>
  <c r="D686" i="1"/>
  <c r="I686" i="1"/>
  <c r="G686" i="1"/>
  <c r="H686" i="1" s="1"/>
  <c r="D687" i="1"/>
  <c r="G687" i="1"/>
  <c r="H687" i="1" s="1"/>
  <c r="D688" i="1"/>
  <c r="G688" i="1"/>
  <c r="H688" i="1" s="1"/>
  <c r="D689" i="1"/>
  <c r="G689" i="1"/>
  <c r="H689" i="1" s="1"/>
  <c r="D690" i="1"/>
  <c r="G690" i="1"/>
  <c r="H690" i="1" s="1"/>
  <c r="D691" i="1"/>
  <c r="G691" i="1"/>
  <c r="H691" i="1" s="1"/>
  <c r="D692" i="1"/>
  <c r="I692" i="1"/>
  <c r="G692" i="1"/>
  <c r="H692" i="1" s="1"/>
  <c r="D693" i="1"/>
  <c r="G693" i="1"/>
  <c r="H693" i="1" s="1"/>
  <c r="D694" i="1"/>
  <c r="I694" i="1"/>
  <c r="G694" i="1"/>
  <c r="H694" i="1" s="1"/>
  <c r="D695" i="1"/>
  <c r="G695" i="1"/>
  <c r="H695" i="1" s="1"/>
  <c r="D696" i="1"/>
  <c r="G696" i="1"/>
  <c r="H696" i="1" s="1"/>
  <c r="D697" i="1"/>
  <c r="G697" i="1"/>
  <c r="H697" i="1" s="1"/>
  <c r="D698" i="1"/>
  <c r="G698" i="1"/>
  <c r="H698" i="1" s="1"/>
  <c r="D699" i="1"/>
  <c r="G699" i="1"/>
  <c r="H699" i="1" s="1"/>
  <c r="D700" i="1"/>
  <c r="I700" i="1"/>
  <c r="G700" i="1"/>
  <c r="H700" i="1" s="1"/>
  <c r="D701" i="1"/>
  <c r="G701" i="1"/>
  <c r="H701" i="1" s="1"/>
  <c r="D702" i="1"/>
  <c r="I702" i="1"/>
  <c r="G702" i="1"/>
  <c r="H702" i="1" s="1"/>
  <c r="D703" i="1"/>
  <c r="G703" i="1"/>
  <c r="H703" i="1" s="1"/>
  <c r="D704" i="1"/>
  <c r="G704" i="1"/>
  <c r="H704" i="1" s="1"/>
  <c r="D705" i="1"/>
  <c r="G705" i="1"/>
  <c r="H705" i="1" s="1"/>
  <c r="D706" i="1"/>
  <c r="G706" i="1"/>
  <c r="H706" i="1" s="1"/>
  <c r="D707" i="1"/>
  <c r="G707" i="1"/>
  <c r="H707" i="1" s="1"/>
  <c r="D708" i="1"/>
  <c r="I708" i="1"/>
  <c r="G708" i="1"/>
  <c r="H708" i="1" s="1"/>
  <c r="D709" i="1"/>
  <c r="G709" i="1"/>
  <c r="H709" i="1" s="1"/>
  <c r="D710" i="1"/>
  <c r="I710" i="1"/>
  <c r="G710" i="1"/>
  <c r="H710" i="1" s="1"/>
  <c r="D711" i="1"/>
  <c r="G711" i="1"/>
  <c r="H711" i="1" s="1"/>
  <c r="D712" i="1"/>
  <c r="G712" i="1"/>
  <c r="H712" i="1" s="1"/>
  <c r="D713" i="1"/>
  <c r="G713" i="1"/>
  <c r="H713" i="1" s="1"/>
  <c r="D714" i="1"/>
  <c r="I714" i="1"/>
  <c r="G714" i="1"/>
  <c r="H714" i="1" s="1"/>
  <c r="D715" i="1"/>
  <c r="G715" i="1"/>
  <c r="H715" i="1" s="1"/>
  <c r="D716" i="1"/>
  <c r="G716" i="1"/>
  <c r="H716" i="1" s="1"/>
  <c r="D717" i="1"/>
  <c r="G717" i="1"/>
  <c r="H717" i="1" s="1"/>
  <c r="D718" i="1"/>
  <c r="I718" i="1"/>
  <c r="G718" i="1"/>
  <c r="H718" i="1" s="1"/>
  <c r="D719" i="1"/>
  <c r="G719" i="1"/>
  <c r="H719" i="1" s="1"/>
  <c r="D720" i="1"/>
  <c r="G720" i="1"/>
  <c r="H720" i="1" s="1"/>
  <c r="D721" i="1"/>
  <c r="G721" i="1"/>
  <c r="H721" i="1" s="1"/>
  <c r="D722" i="1"/>
  <c r="I722" i="1"/>
  <c r="G722" i="1"/>
  <c r="H722" i="1" s="1"/>
  <c r="D723" i="1"/>
  <c r="G723" i="1"/>
  <c r="H723" i="1" s="1"/>
  <c r="D724" i="1"/>
  <c r="I724" i="1"/>
  <c r="G724" i="1"/>
  <c r="H724" i="1" s="1"/>
  <c r="D725" i="1"/>
  <c r="G725" i="1"/>
  <c r="H725" i="1" s="1"/>
  <c r="D726" i="1"/>
  <c r="G726" i="1"/>
  <c r="H726" i="1" s="1"/>
  <c r="D727" i="1"/>
  <c r="G727" i="1"/>
  <c r="H727" i="1" s="1"/>
  <c r="D728" i="1"/>
  <c r="I728" i="1"/>
  <c r="G728" i="1"/>
  <c r="H728" i="1" s="1"/>
  <c r="D729" i="1"/>
  <c r="G729" i="1"/>
  <c r="H729" i="1" s="1"/>
  <c r="D730" i="1"/>
  <c r="G730" i="1"/>
  <c r="H730" i="1" s="1"/>
  <c r="D731" i="1"/>
  <c r="G731" i="1"/>
  <c r="H731" i="1" s="1"/>
  <c r="D732" i="1"/>
  <c r="I732" i="1"/>
  <c r="G732" i="1"/>
  <c r="H732" i="1" s="1"/>
  <c r="D733" i="1"/>
  <c r="G733" i="1"/>
  <c r="H733" i="1" s="1"/>
  <c r="D734" i="1"/>
  <c r="G734" i="1"/>
  <c r="H734" i="1" s="1"/>
  <c r="D735" i="1"/>
  <c r="G735" i="1"/>
  <c r="H735" i="1" s="1"/>
  <c r="D736" i="1"/>
  <c r="I736" i="1"/>
  <c r="G736" i="1"/>
  <c r="H736" i="1" s="1"/>
  <c r="D737" i="1"/>
  <c r="G737" i="1"/>
  <c r="H737" i="1" s="1"/>
  <c r="D738" i="1"/>
  <c r="G738" i="1"/>
  <c r="H738" i="1" s="1"/>
  <c r="D739" i="1"/>
  <c r="G739" i="1"/>
  <c r="H739" i="1" s="1"/>
  <c r="D740" i="1"/>
  <c r="I740" i="1"/>
  <c r="G740" i="1"/>
  <c r="H740" i="1" s="1"/>
  <c r="D741" i="1"/>
  <c r="G741" i="1"/>
  <c r="H741" i="1" s="1"/>
  <c r="D742" i="1"/>
  <c r="G742" i="1"/>
  <c r="H742" i="1" s="1"/>
  <c r="D743" i="1"/>
  <c r="G743" i="1"/>
  <c r="H743" i="1" s="1"/>
  <c r="D744" i="1"/>
  <c r="I744" i="1"/>
  <c r="G744" i="1"/>
  <c r="H744" i="1" s="1"/>
  <c r="D745" i="1"/>
  <c r="G745" i="1"/>
  <c r="H745" i="1" s="1"/>
  <c r="D746" i="1"/>
  <c r="G746" i="1"/>
  <c r="H746" i="1" s="1"/>
  <c r="D747" i="1"/>
  <c r="G747" i="1"/>
  <c r="H747" i="1" s="1"/>
  <c r="D748" i="1"/>
  <c r="I748" i="1"/>
  <c r="G748" i="1"/>
  <c r="H748" i="1" s="1"/>
  <c r="D749" i="1"/>
  <c r="G749" i="1"/>
  <c r="H749" i="1" s="1"/>
  <c r="D750" i="1"/>
  <c r="G750" i="1"/>
  <c r="H750" i="1" s="1"/>
  <c r="D751" i="1"/>
  <c r="G751" i="1"/>
  <c r="H751" i="1" s="1"/>
  <c r="D752" i="1"/>
  <c r="I752" i="1"/>
  <c r="G752" i="1"/>
  <c r="H752" i="1" s="1"/>
  <c r="D753" i="1"/>
  <c r="G753" i="1"/>
  <c r="H753" i="1" s="1"/>
  <c r="D754" i="1"/>
  <c r="G754" i="1"/>
  <c r="H754" i="1" s="1"/>
  <c r="D755" i="1"/>
  <c r="G755" i="1"/>
  <c r="H755" i="1" s="1"/>
  <c r="D756" i="1"/>
  <c r="I756" i="1"/>
  <c r="G756" i="1"/>
  <c r="H756" i="1" s="1"/>
  <c r="D757" i="1"/>
  <c r="G757" i="1"/>
  <c r="H757" i="1" s="1"/>
  <c r="D758" i="1"/>
  <c r="G758" i="1"/>
  <c r="H758" i="1" s="1"/>
  <c r="D759" i="1"/>
  <c r="G759" i="1"/>
  <c r="H759" i="1" s="1"/>
  <c r="D760" i="1"/>
  <c r="I760" i="1"/>
  <c r="G760" i="1"/>
  <c r="H760" i="1" s="1"/>
  <c r="D761" i="1"/>
  <c r="G761" i="1"/>
  <c r="H761" i="1" s="1"/>
  <c r="D762" i="1"/>
  <c r="G762" i="1"/>
  <c r="H762" i="1" s="1"/>
  <c r="D763" i="1"/>
  <c r="G763" i="1"/>
  <c r="H763" i="1" s="1"/>
  <c r="I755" i="1" l="1"/>
  <c r="I716" i="1"/>
  <c r="I701" i="1"/>
  <c r="I693" i="1"/>
  <c r="I669" i="1"/>
  <c r="I645" i="1"/>
  <c r="I629" i="1"/>
  <c r="I588" i="1"/>
  <c r="I564" i="1"/>
  <c r="I554" i="1"/>
  <c r="I551" i="1"/>
  <c r="I525" i="1"/>
  <c r="I518" i="1"/>
  <c r="I510" i="1"/>
  <c r="I502" i="1"/>
  <c r="I496" i="1"/>
  <c r="I488" i="1"/>
  <c r="I460" i="1"/>
  <c r="I431" i="1"/>
  <c r="I418" i="1"/>
  <c r="I396" i="1"/>
  <c r="I388" i="1"/>
  <c r="I363" i="1"/>
  <c r="I351" i="1"/>
  <c r="I338" i="1"/>
  <c r="I322" i="1"/>
  <c r="I308" i="1"/>
  <c r="I288" i="1"/>
  <c r="I276" i="1"/>
  <c r="I254" i="1"/>
  <c r="I239" i="1"/>
  <c r="I230" i="1"/>
  <c r="I208" i="1"/>
  <c r="I192" i="1"/>
  <c r="I185" i="1"/>
  <c r="I179" i="1"/>
  <c r="I141" i="1"/>
  <c r="I134" i="1"/>
  <c r="I125" i="1"/>
  <c r="I112" i="1"/>
  <c r="I96" i="1"/>
  <c r="I88" i="1"/>
  <c r="I57" i="1"/>
  <c r="I753" i="1"/>
  <c r="I746" i="1"/>
  <c r="I739" i="1"/>
  <c r="I729" i="1"/>
  <c r="I723" i="1"/>
  <c r="I706" i="1"/>
  <c r="I705" i="1"/>
  <c r="I698" i="1"/>
  <c r="I696" i="1"/>
  <c r="I691" i="1"/>
  <c r="I689" i="1"/>
  <c r="I683" i="1"/>
  <c r="I682" i="1"/>
  <c r="I681" i="1"/>
  <c r="I680" i="1"/>
  <c r="I675" i="1"/>
  <c r="I674" i="1"/>
  <c r="I673" i="1"/>
  <c r="I672" i="1"/>
  <c r="I667" i="1"/>
  <c r="I666" i="1"/>
  <c r="I665" i="1"/>
  <c r="I664" i="1"/>
  <c r="I659" i="1"/>
  <c r="I658" i="1"/>
  <c r="I657" i="1"/>
  <c r="I656" i="1"/>
  <c r="I651" i="1"/>
  <c r="I650" i="1"/>
  <c r="I649" i="1"/>
  <c r="I648" i="1"/>
  <c r="I643" i="1"/>
  <c r="I642" i="1"/>
  <c r="I641" i="1"/>
  <c r="I640" i="1"/>
  <c r="I635" i="1"/>
  <c r="I634" i="1"/>
  <c r="I633" i="1"/>
  <c r="I632" i="1"/>
  <c r="I627" i="1"/>
  <c r="I626" i="1"/>
  <c r="I625" i="1"/>
  <c r="I624" i="1"/>
  <c r="I619" i="1"/>
  <c r="I618" i="1"/>
  <c r="I617" i="1"/>
  <c r="I616" i="1"/>
  <c r="I611" i="1"/>
  <c r="I610" i="1"/>
  <c r="I609" i="1"/>
  <c r="I608" i="1"/>
  <c r="I603" i="1"/>
  <c r="I602" i="1"/>
  <c r="I601" i="1"/>
  <c r="I600" i="1"/>
  <c r="I594" i="1"/>
  <c r="I593" i="1"/>
  <c r="I582" i="1"/>
  <c r="I581" i="1"/>
  <c r="I580" i="1"/>
  <c r="I579" i="1"/>
  <c r="I578" i="1"/>
  <c r="I560" i="1"/>
  <c r="I559" i="1"/>
  <c r="I550" i="1"/>
  <c r="I549" i="1"/>
  <c r="I544" i="1"/>
  <c r="I543" i="1"/>
  <c r="I536" i="1"/>
  <c r="I530" i="1"/>
  <c r="I524" i="1"/>
  <c r="I516" i="1"/>
  <c r="I508" i="1"/>
  <c r="I507" i="1"/>
  <c r="I500" i="1"/>
  <c r="I494" i="1"/>
  <c r="I486" i="1"/>
  <c r="I480" i="1"/>
  <c r="I479" i="1"/>
  <c r="I472" i="1"/>
  <c r="I471" i="1"/>
  <c r="I466" i="1"/>
  <c r="I458" i="1"/>
  <c r="I444" i="1"/>
  <c r="I443" i="1"/>
  <c r="I436" i="1"/>
  <c r="I430" i="1"/>
  <c r="I422" i="1"/>
  <c r="I416" i="1"/>
  <c r="I415" i="1"/>
  <c r="I408" i="1"/>
  <c r="I407" i="1"/>
  <c r="I402" i="1"/>
  <c r="I394" i="1"/>
  <c r="I386" i="1"/>
  <c r="I380" i="1"/>
  <c r="I379" i="1"/>
  <c r="I368" i="1"/>
  <c r="I367" i="1"/>
  <c r="I360" i="1"/>
  <c r="I359" i="1"/>
  <c r="I336" i="1"/>
  <c r="I335" i="1"/>
  <c r="I334" i="1"/>
  <c r="I320" i="1"/>
  <c r="I319" i="1"/>
  <c r="I318" i="1"/>
  <c r="I312" i="1"/>
  <c r="I311" i="1"/>
  <c r="I300" i="1"/>
  <c r="I299" i="1"/>
  <c r="I298" i="1"/>
  <c r="I280" i="1"/>
  <c r="I279" i="1"/>
  <c r="I268" i="1"/>
  <c r="I267" i="1"/>
  <c r="I266" i="1"/>
  <c r="I261" i="1"/>
  <c r="I253" i="1"/>
  <c r="I252" i="1"/>
  <c r="I245" i="1"/>
  <c r="I244" i="1"/>
  <c r="I237" i="1"/>
  <c r="I236" i="1"/>
  <c r="I229" i="1"/>
  <c r="I228" i="1"/>
  <c r="I221" i="1"/>
  <c r="I220" i="1"/>
  <c r="I215" i="1"/>
  <c r="I207" i="1"/>
  <c r="I199" i="1"/>
  <c r="I191" i="1"/>
  <c r="I177" i="1"/>
  <c r="I176" i="1"/>
  <c r="I169" i="1"/>
  <c r="I168" i="1"/>
  <c r="I161" i="1"/>
  <c r="I160" i="1"/>
  <c r="I153" i="1"/>
  <c r="I148" i="1"/>
  <c r="I140" i="1"/>
  <c r="I132" i="1"/>
  <c r="I124" i="1"/>
  <c r="I116" i="1"/>
  <c r="I110" i="1"/>
  <c r="I109" i="1"/>
  <c r="I102" i="1"/>
  <c r="I101" i="1"/>
  <c r="I94" i="1"/>
  <c r="I93" i="1"/>
  <c r="I86" i="1"/>
  <c r="I85" i="1"/>
  <c r="I80" i="1"/>
  <c r="I72" i="1"/>
  <c r="I64" i="1"/>
  <c r="I56" i="1"/>
  <c r="I48" i="1"/>
  <c r="I47" i="1"/>
  <c r="I46" i="1"/>
  <c r="I45" i="1"/>
  <c r="I762" i="1"/>
  <c r="I754" i="1"/>
  <c r="I709" i="1"/>
  <c r="I685" i="1"/>
  <c r="I661" i="1"/>
  <c r="I653" i="1"/>
  <c r="I621" i="1"/>
  <c r="I596" i="1"/>
  <c r="I590" i="1"/>
  <c r="I572" i="1"/>
  <c r="I566" i="1"/>
  <c r="I563" i="1"/>
  <c r="I553" i="1"/>
  <c r="I532" i="1"/>
  <c r="I526" i="1"/>
  <c r="I487" i="1"/>
  <c r="I474" i="1"/>
  <c r="I423" i="1"/>
  <c r="I395" i="1"/>
  <c r="I362" i="1"/>
  <c r="I339" i="1"/>
  <c r="I324" i="1"/>
  <c r="I306" i="1"/>
  <c r="I275" i="1"/>
  <c r="I247" i="1"/>
  <c r="I238" i="1"/>
  <c r="I209" i="1"/>
  <c r="I200" i="1"/>
  <c r="I171" i="1"/>
  <c r="I163" i="1"/>
  <c r="I155" i="1"/>
  <c r="I149" i="1"/>
  <c r="I142" i="1"/>
  <c r="I117" i="1"/>
  <c r="I74" i="1"/>
  <c r="I65" i="1"/>
  <c r="I761" i="1"/>
  <c r="I747" i="1"/>
  <c r="I737" i="1"/>
  <c r="I731" i="1"/>
  <c r="I715" i="1"/>
  <c r="I707" i="1"/>
  <c r="I704" i="1"/>
  <c r="I699" i="1"/>
  <c r="I697" i="1"/>
  <c r="I690" i="1"/>
  <c r="I688" i="1"/>
  <c r="I759" i="1"/>
  <c r="I758" i="1"/>
  <c r="I751" i="1"/>
  <c r="I750" i="1"/>
  <c r="I721" i="1"/>
  <c r="I720" i="1"/>
  <c r="I713" i="1"/>
  <c r="I712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8" i="1"/>
  <c r="I592" i="1"/>
  <c r="I586" i="1"/>
  <c r="I576" i="1"/>
  <c r="I575" i="1"/>
  <c r="I570" i="1"/>
  <c r="I569" i="1"/>
  <c r="I568" i="1"/>
  <c r="I558" i="1"/>
  <c r="I557" i="1"/>
  <c r="I548" i="1"/>
  <c r="I542" i="1"/>
  <c r="I541" i="1"/>
  <c r="I528" i="1"/>
  <c r="I522" i="1"/>
  <c r="I514" i="1"/>
  <c r="I506" i="1"/>
  <c r="I492" i="1"/>
  <c r="I491" i="1"/>
  <c r="I484" i="1"/>
  <c r="I478" i="1"/>
  <c r="I470" i="1"/>
  <c r="I464" i="1"/>
  <c r="I463" i="1"/>
  <c r="I456" i="1"/>
  <c r="I455" i="1"/>
  <c r="I450" i="1"/>
  <c r="I442" i="1"/>
  <c r="I428" i="1"/>
  <c r="I427" i="1"/>
  <c r="I420" i="1"/>
  <c r="I414" i="1"/>
  <c r="I406" i="1"/>
  <c r="I400" i="1"/>
  <c r="I399" i="1"/>
  <c r="I392" i="1"/>
  <c r="I391" i="1"/>
  <c r="I384" i="1"/>
  <c r="I383" i="1"/>
  <c r="I377" i="1"/>
  <c r="I376" i="1"/>
  <c r="I375" i="1"/>
  <c r="I374" i="1"/>
  <c r="I349" i="1"/>
  <c r="I348" i="1"/>
  <c r="I347" i="1"/>
  <c r="I346" i="1"/>
  <c r="I332" i="1"/>
  <c r="I331" i="1"/>
  <c r="I330" i="1"/>
  <c r="I304" i="1"/>
  <c r="I303" i="1"/>
  <c r="I292" i="1"/>
  <c r="I291" i="1"/>
  <c r="I290" i="1"/>
  <c r="I272" i="1"/>
  <c r="I271" i="1"/>
  <c r="I265" i="1"/>
  <c r="I260" i="1"/>
  <c r="I259" i="1"/>
  <c r="I258" i="1"/>
  <c r="I251" i="1"/>
  <c r="I250" i="1"/>
  <c r="I243" i="1"/>
  <c r="I242" i="1"/>
  <c r="I235" i="1"/>
  <c r="I234" i="1"/>
  <c r="I227" i="1"/>
  <c r="I219" i="1"/>
  <c r="I213" i="1"/>
  <c r="I212" i="1"/>
  <c r="I205" i="1"/>
  <c r="I204" i="1"/>
  <c r="I197" i="1"/>
  <c r="I196" i="1"/>
  <c r="I189" i="1"/>
  <c r="I188" i="1"/>
  <c r="I183" i="1"/>
  <c r="I175" i="1"/>
  <c r="I167" i="1"/>
  <c r="I159" i="1"/>
  <c r="I146" i="1"/>
  <c r="I138" i="1"/>
  <c r="I130" i="1"/>
  <c r="I122" i="1"/>
  <c r="I121" i="1"/>
  <c r="I114" i="1"/>
  <c r="I108" i="1"/>
  <c r="I100" i="1"/>
  <c r="I92" i="1"/>
  <c r="I84" i="1"/>
  <c r="I78" i="1"/>
  <c r="I77" i="1"/>
  <c r="I70" i="1"/>
  <c r="I69" i="1"/>
  <c r="I62" i="1"/>
  <c r="I61" i="1"/>
  <c r="I54" i="1"/>
  <c r="I53" i="1"/>
  <c r="I44" i="1"/>
  <c r="I763" i="1"/>
  <c r="I717" i="1"/>
  <c r="I677" i="1"/>
  <c r="I637" i="1"/>
  <c r="I613" i="1"/>
  <c r="I605" i="1"/>
  <c r="I589" i="1"/>
  <c r="I565" i="1"/>
  <c r="I562" i="1"/>
  <c r="I552" i="1"/>
  <c r="I538" i="1"/>
  <c r="I517" i="1"/>
  <c r="I495" i="1"/>
  <c r="I482" i="1"/>
  <c r="I459" i="1"/>
  <c r="I452" i="1"/>
  <c r="I446" i="1"/>
  <c r="I438" i="1"/>
  <c r="I432" i="1"/>
  <c r="I424" i="1"/>
  <c r="I410" i="1"/>
  <c r="I387" i="1"/>
  <c r="I381" i="1"/>
  <c r="I364" i="1"/>
  <c r="I352" i="1"/>
  <c r="I340" i="1"/>
  <c r="I323" i="1"/>
  <c r="I307" i="1"/>
  <c r="I287" i="1"/>
  <c r="I274" i="1"/>
  <c r="I255" i="1"/>
  <c r="I246" i="1"/>
  <c r="I231" i="1"/>
  <c r="I223" i="1"/>
  <c r="I201" i="1"/>
  <c r="I193" i="1"/>
  <c r="I133" i="1"/>
  <c r="I126" i="1"/>
  <c r="I118" i="1"/>
  <c r="I104" i="1"/>
  <c r="I73" i="1"/>
  <c r="I66" i="1"/>
  <c r="I58" i="1"/>
  <c r="I50" i="1"/>
  <c r="I745" i="1"/>
  <c r="I738" i="1"/>
  <c r="I730" i="1"/>
  <c r="I757" i="1"/>
  <c r="I749" i="1"/>
  <c r="I743" i="1"/>
  <c r="I742" i="1"/>
  <c r="I741" i="1"/>
  <c r="I735" i="1"/>
  <c r="I734" i="1"/>
  <c r="I733" i="1"/>
  <c r="I727" i="1"/>
  <c r="I726" i="1"/>
  <c r="I725" i="1"/>
  <c r="I719" i="1"/>
  <c r="I584" i="1"/>
  <c r="I574" i="1"/>
  <c r="I573" i="1"/>
  <c r="I556" i="1"/>
  <c r="I546" i="1"/>
  <c r="I540" i="1"/>
  <c r="I534" i="1"/>
  <c r="I533" i="1"/>
  <c r="I520" i="1"/>
  <c r="I519" i="1"/>
  <c r="I512" i="1"/>
  <c r="I511" i="1"/>
  <c r="I504" i="1"/>
  <c r="I503" i="1"/>
  <c r="I498" i="1"/>
  <c r="I490" i="1"/>
  <c r="I476" i="1"/>
  <c r="I475" i="1"/>
  <c r="I468" i="1"/>
  <c r="I462" i="1"/>
  <c r="I454" i="1"/>
  <c r="I448" i="1"/>
  <c r="I447" i="1"/>
  <c r="I440" i="1"/>
  <c r="I439" i="1"/>
  <c r="I434" i="1"/>
  <c r="I426" i="1"/>
  <c r="I412" i="1"/>
  <c r="I411" i="1"/>
  <c r="I404" i="1"/>
  <c r="I398" i="1"/>
  <c r="I390" i="1"/>
  <c r="I372" i="1"/>
  <c r="I371" i="1"/>
  <c r="I370" i="1"/>
  <c r="I357" i="1"/>
  <c r="I356" i="1"/>
  <c r="I355" i="1"/>
  <c r="I354" i="1"/>
  <c r="I344" i="1"/>
  <c r="I343" i="1"/>
  <c r="I342" i="1"/>
  <c r="I328" i="1"/>
  <c r="I327" i="1"/>
  <c r="I326" i="1"/>
  <c r="I316" i="1"/>
  <c r="I315" i="1"/>
  <c r="I314" i="1"/>
  <c r="I296" i="1"/>
  <c r="I295" i="1"/>
  <c r="I284" i="1"/>
  <c r="I283" i="1"/>
  <c r="I282" i="1"/>
  <c r="I264" i="1"/>
  <c r="I263" i="1"/>
  <c r="I257" i="1"/>
  <c r="I249" i="1"/>
  <c r="I241" i="1"/>
  <c r="I233" i="1"/>
  <c r="I225" i="1"/>
  <c r="I224" i="1"/>
  <c r="I217" i="1"/>
  <c r="I211" i="1"/>
  <c r="I203" i="1"/>
  <c r="I195" i="1"/>
  <c r="I187" i="1"/>
  <c r="I181" i="1"/>
  <c r="I180" i="1"/>
  <c r="I173" i="1"/>
  <c r="I172" i="1"/>
  <c r="I165" i="1"/>
  <c r="I164" i="1"/>
  <c r="I157" i="1"/>
  <c r="I156" i="1"/>
  <c r="I151" i="1"/>
  <c r="I144" i="1"/>
  <c r="I143" i="1"/>
  <c r="I136" i="1"/>
  <c r="I135" i="1"/>
  <c r="I128" i="1"/>
  <c r="I127" i="1"/>
  <c r="I120" i="1"/>
  <c r="I106" i="1"/>
  <c r="I105" i="1"/>
  <c r="I98" i="1"/>
  <c r="I97" i="1"/>
  <c r="I90" i="1"/>
  <c r="I89" i="1"/>
  <c r="I82" i="1"/>
  <c r="I76" i="1"/>
  <c r="I68" i="1"/>
  <c r="I60" i="1"/>
  <c r="I52" i="1"/>
  <c r="I42" i="1"/>
  <c r="I41" i="1"/>
  <c r="I40" i="1"/>
  <c r="I39" i="1"/>
  <c r="I38" i="1"/>
  <c r="I37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O38" i="1" l="1"/>
  <c r="P38" i="1" s="1"/>
  <c r="M36" i="1"/>
  <c r="L35" i="1"/>
  <c r="M35" i="1"/>
  <c r="M38" i="1"/>
  <c r="L36" i="1"/>
  <c r="O34" i="1"/>
  <c r="P34" i="1" s="1"/>
  <c r="L34" i="1"/>
  <c r="L38" i="1"/>
  <c r="O35" i="1"/>
  <c r="P35" i="1" s="1"/>
  <c r="M34" i="1"/>
  <c r="O36" i="1"/>
  <c r="P36" i="1" s="1"/>
  <c r="L33" i="1"/>
  <c r="O31" i="1"/>
  <c r="P31" i="1" s="1"/>
  <c r="M30" i="1"/>
  <c r="L29" i="1"/>
  <c r="O32" i="1"/>
  <c r="P32" i="1" s="1"/>
  <c r="M31" i="1"/>
  <c r="L30" i="1"/>
  <c r="O28" i="1"/>
  <c r="P28" i="1" s="1"/>
  <c r="O33" i="1"/>
  <c r="P33" i="1" s="1"/>
  <c r="M32" i="1"/>
  <c r="L31" i="1"/>
  <c r="O29" i="1"/>
  <c r="P29" i="1" s="1"/>
  <c r="M28" i="1"/>
  <c r="M33" i="1"/>
  <c r="L32" i="1"/>
  <c r="O30" i="1"/>
  <c r="P30" i="1" s="1"/>
  <c r="M29" i="1"/>
  <c r="L28" i="1"/>
  <c r="T39" i="4"/>
  <c r="P39" i="4"/>
  <c r="L39" i="4"/>
  <c r="H39" i="4"/>
  <c r="D39" i="4"/>
  <c r="Q38" i="4"/>
  <c r="M38" i="4"/>
  <c r="I38" i="4"/>
  <c r="E38" i="4"/>
  <c r="R37" i="4"/>
  <c r="N37" i="4"/>
  <c r="J37" i="4"/>
  <c r="F37" i="4"/>
  <c r="S36" i="4"/>
  <c r="O36" i="4"/>
  <c r="K36" i="4"/>
  <c r="G36" i="4"/>
  <c r="T35" i="4"/>
  <c r="P35" i="4"/>
  <c r="L35" i="4"/>
  <c r="H35" i="4"/>
  <c r="D35" i="4"/>
  <c r="Q34" i="4"/>
  <c r="M34" i="4"/>
  <c r="I34" i="4"/>
  <c r="E34" i="4"/>
  <c r="R33" i="4"/>
  <c r="N33" i="4"/>
  <c r="J33" i="4"/>
  <c r="F33" i="4"/>
  <c r="S32" i="4"/>
  <c r="O32" i="4"/>
  <c r="K32" i="4"/>
  <c r="G32" i="4"/>
  <c r="T31" i="4"/>
  <c r="P31" i="4"/>
  <c r="L31" i="4"/>
  <c r="H31" i="4"/>
  <c r="D31" i="4"/>
  <c r="Q30" i="4"/>
  <c r="M30" i="4"/>
  <c r="I30" i="4"/>
  <c r="E30" i="4"/>
  <c r="R29" i="4"/>
  <c r="N29" i="4"/>
  <c r="J29" i="4"/>
  <c r="F29" i="4"/>
  <c r="S28" i="4"/>
  <c r="O28" i="4"/>
  <c r="K28" i="4"/>
  <c r="G28" i="4"/>
  <c r="T27" i="4"/>
  <c r="P27" i="4"/>
  <c r="L27" i="4"/>
  <c r="H27" i="4"/>
  <c r="D27" i="4"/>
  <c r="Q20" i="4"/>
  <c r="M20" i="4"/>
  <c r="I20" i="4"/>
  <c r="E20" i="4"/>
  <c r="R19" i="4"/>
  <c r="N19" i="4"/>
  <c r="J19" i="4"/>
  <c r="F19" i="4"/>
  <c r="S18" i="4"/>
  <c r="O18" i="4"/>
  <c r="K18" i="4"/>
  <c r="G18" i="4"/>
  <c r="T17" i="4"/>
  <c r="P17" i="4"/>
  <c r="L17" i="4"/>
  <c r="H17" i="4"/>
  <c r="D17" i="4"/>
  <c r="Q16" i="4"/>
  <c r="M16" i="4"/>
  <c r="I16" i="4"/>
  <c r="E16" i="4"/>
  <c r="R15" i="4"/>
  <c r="N15" i="4"/>
  <c r="J15" i="4"/>
  <c r="F15" i="4"/>
  <c r="S14" i="4"/>
  <c r="O14" i="4"/>
  <c r="K14" i="4"/>
  <c r="G14" i="4"/>
  <c r="T13" i="4"/>
  <c r="S39" i="4"/>
  <c r="O39" i="4"/>
  <c r="K39" i="4"/>
  <c r="G39" i="4"/>
  <c r="T38" i="4"/>
  <c r="P38" i="4"/>
  <c r="L38" i="4"/>
  <c r="H38" i="4"/>
  <c r="D38" i="4"/>
  <c r="Q37" i="4"/>
  <c r="M37" i="4"/>
  <c r="I37" i="4"/>
  <c r="E37" i="4"/>
  <c r="R36" i="4"/>
  <c r="N36" i="4"/>
  <c r="J36" i="4"/>
  <c r="F36" i="4"/>
  <c r="S35" i="4"/>
  <c r="O35" i="4"/>
  <c r="K35" i="4"/>
  <c r="G35" i="4"/>
  <c r="T34" i="4"/>
  <c r="P34" i="4"/>
  <c r="L34" i="4"/>
  <c r="H34" i="4"/>
  <c r="D34" i="4"/>
  <c r="Q33" i="4"/>
  <c r="M33" i="4"/>
  <c r="I33" i="4"/>
  <c r="E33" i="4"/>
  <c r="R32" i="4"/>
  <c r="N32" i="4"/>
  <c r="J32" i="4"/>
  <c r="F32" i="4"/>
  <c r="S31" i="4"/>
  <c r="O31" i="4"/>
  <c r="K31" i="4"/>
  <c r="G31" i="4"/>
  <c r="T30" i="4"/>
  <c r="P30" i="4"/>
  <c r="L30" i="4"/>
  <c r="H30" i="4"/>
  <c r="D30" i="4"/>
  <c r="Q29" i="4"/>
  <c r="M29" i="4"/>
  <c r="I29" i="4"/>
  <c r="E29" i="4"/>
  <c r="R28" i="4"/>
  <c r="N28" i="4"/>
  <c r="J28" i="4"/>
  <c r="F28" i="4"/>
  <c r="S27" i="4"/>
  <c r="O27" i="4"/>
  <c r="K27" i="4"/>
  <c r="G27" i="4"/>
  <c r="T20" i="4"/>
  <c r="P20" i="4"/>
  <c r="L20" i="4"/>
  <c r="H20" i="4"/>
  <c r="D20" i="4"/>
  <c r="Q19" i="4"/>
  <c r="M19" i="4"/>
  <c r="I19" i="4"/>
  <c r="E19" i="4"/>
  <c r="R18" i="4"/>
  <c r="N18" i="4"/>
  <c r="J18" i="4"/>
  <c r="F18" i="4"/>
  <c r="S17" i="4"/>
  <c r="O17" i="4"/>
  <c r="K17" i="4"/>
  <c r="G17" i="4"/>
  <c r="T16" i="4"/>
  <c r="P16" i="4"/>
  <c r="L16" i="4"/>
  <c r="H16" i="4"/>
  <c r="D16" i="4"/>
  <c r="Q15" i="4"/>
  <c r="M15" i="4"/>
  <c r="I15" i="4"/>
  <c r="E15" i="4"/>
  <c r="R14" i="4"/>
  <c r="N14" i="4"/>
  <c r="J14" i="4"/>
  <c r="F14" i="4"/>
  <c r="R39" i="4"/>
  <c r="N39" i="4"/>
  <c r="J39" i="4"/>
  <c r="F39" i="4"/>
  <c r="S38" i="4"/>
  <c r="O38" i="4"/>
  <c r="K38" i="4"/>
  <c r="G38" i="4"/>
  <c r="T37" i="4"/>
  <c r="P37" i="4"/>
  <c r="L37" i="4"/>
  <c r="H37" i="4"/>
  <c r="D37" i="4"/>
  <c r="Q36" i="4"/>
  <c r="M36" i="4"/>
  <c r="I36" i="4"/>
  <c r="E36" i="4"/>
  <c r="R35" i="4"/>
  <c r="N35" i="4"/>
  <c r="J35" i="4"/>
  <c r="F35" i="4"/>
  <c r="S34" i="4"/>
  <c r="O34" i="4"/>
  <c r="K34" i="4"/>
  <c r="G34" i="4"/>
  <c r="T33" i="4"/>
  <c r="P33" i="4"/>
  <c r="L33" i="4"/>
  <c r="H33" i="4"/>
  <c r="D33" i="4"/>
  <c r="Q32" i="4"/>
  <c r="M32" i="4"/>
  <c r="I32" i="4"/>
  <c r="E32" i="4"/>
  <c r="R31" i="4"/>
  <c r="N31" i="4"/>
  <c r="J31" i="4"/>
  <c r="F31" i="4"/>
  <c r="S30" i="4"/>
  <c r="O30" i="4"/>
  <c r="K30" i="4"/>
  <c r="G30" i="4"/>
  <c r="T29" i="4"/>
  <c r="P29" i="4"/>
  <c r="L29" i="4"/>
  <c r="H29" i="4"/>
  <c r="D29" i="4"/>
  <c r="Q28" i="4"/>
  <c r="M28" i="4"/>
  <c r="I28" i="4"/>
  <c r="E28" i="4"/>
  <c r="R27" i="4"/>
  <c r="N27" i="4"/>
  <c r="J27" i="4"/>
  <c r="F27" i="4"/>
  <c r="S20" i="4"/>
  <c r="O20" i="4"/>
  <c r="K20" i="4"/>
  <c r="G20" i="4"/>
  <c r="T19" i="4"/>
  <c r="P19" i="4"/>
  <c r="L19" i="4"/>
  <c r="H19" i="4"/>
  <c r="D19" i="4"/>
  <c r="Q18" i="4"/>
  <c r="M18" i="4"/>
  <c r="I18" i="4"/>
  <c r="E18" i="4"/>
  <c r="R17" i="4"/>
  <c r="N17" i="4"/>
  <c r="J17" i="4"/>
  <c r="F17" i="4"/>
  <c r="S16" i="4"/>
  <c r="O16" i="4"/>
  <c r="K16" i="4"/>
  <c r="G16" i="4"/>
  <c r="T15" i="4"/>
  <c r="P15" i="4"/>
  <c r="L15" i="4"/>
  <c r="H15" i="4"/>
  <c r="D15" i="4"/>
  <c r="Q14" i="4"/>
  <c r="M14" i="4"/>
  <c r="I14" i="4"/>
  <c r="E14" i="4"/>
  <c r="R13" i="4"/>
  <c r="Q39" i="4"/>
  <c r="R38" i="4"/>
  <c r="S37" i="4"/>
  <c r="T36" i="4"/>
  <c r="D36" i="4"/>
  <c r="E35" i="4"/>
  <c r="F34" i="4"/>
  <c r="G33" i="4"/>
  <c r="H32" i="4"/>
  <c r="I31" i="4"/>
  <c r="J30" i="4"/>
  <c r="K29" i="4"/>
  <c r="L28" i="4"/>
  <c r="M27" i="4"/>
  <c r="N20" i="4"/>
  <c r="O19" i="4"/>
  <c r="P18" i="4"/>
  <c r="Q17" i="4"/>
  <c r="R16" i="4"/>
  <c r="S15" i="4"/>
  <c r="T14" i="4"/>
  <c r="D14" i="4"/>
  <c r="O13" i="4"/>
  <c r="K13" i="4"/>
  <c r="G13" i="4"/>
  <c r="T12" i="4"/>
  <c r="P12" i="4"/>
  <c r="L12" i="4"/>
  <c r="H12" i="4"/>
  <c r="D12" i="4"/>
  <c r="Q11" i="4"/>
  <c r="M11" i="4"/>
  <c r="I11" i="4"/>
  <c r="E11" i="4"/>
  <c r="R10" i="4"/>
  <c r="N10" i="4"/>
  <c r="J10" i="4"/>
  <c r="F10" i="4"/>
  <c r="S9" i="4"/>
  <c r="O9" i="4"/>
  <c r="K9" i="4"/>
  <c r="G9" i="4"/>
  <c r="T8" i="4"/>
  <c r="P8" i="4"/>
  <c r="L8" i="4"/>
  <c r="H8" i="4"/>
  <c r="D8" i="4"/>
  <c r="Q7" i="4"/>
  <c r="M7" i="4"/>
  <c r="I7" i="4"/>
  <c r="E7" i="4"/>
  <c r="D7" i="4"/>
  <c r="H36" i="4"/>
  <c r="K33" i="4"/>
  <c r="N30" i="4"/>
  <c r="Q27" i="4"/>
  <c r="T18" i="4"/>
  <c r="G15" i="4"/>
  <c r="P13" i="4"/>
  <c r="Q12" i="4"/>
  <c r="E12" i="4"/>
  <c r="J11" i="4"/>
  <c r="O10" i="4"/>
  <c r="T9" i="4"/>
  <c r="H9" i="4"/>
  <c r="M8" i="4"/>
  <c r="R7" i="4"/>
  <c r="F7" i="4"/>
  <c r="M39" i="4"/>
  <c r="N38" i="4"/>
  <c r="O37" i="4"/>
  <c r="P36" i="4"/>
  <c r="Q35" i="4"/>
  <c r="R34" i="4"/>
  <c r="S33" i="4"/>
  <c r="T32" i="4"/>
  <c r="D32" i="4"/>
  <c r="E31" i="4"/>
  <c r="F30" i="4"/>
  <c r="G29" i="4"/>
  <c r="H28" i="4"/>
  <c r="I27" i="4"/>
  <c r="J20" i="4"/>
  <c r="K19" i="4"/>
  <c r="L18" i="4"/>
  <c r="M17" i="4"/>
  <c r="N16" i="4"/>
  <c r="O15" i="4"/>
  <c r="P14" i="4"/>
  <c r="S13" i="4"/>
  <c r="N13" i="4"/>
  <c r="J13" i="4"/>
  <c r="F13" i="4"/>
  <c r="S12" i="4"/>
  <c r="O12" i="4"/>
  <c r="K12" i="4"/>
  <c r="G12" i="4"/>
  <c r="T11" i="4"/>
  <c r="P11" i="4"/>
  <c r="L11" i="4"/>
  <c r="H11" i="4"/>
  <c r="D11" i="4"/>
  <c r="Q10" i="4"/>
  <c r="M10" i="4"/>
  <c r="I10" i="4"/>
  <c r="E10" i="4"/>
  <c r="R9" i="4"/>
  <c r="N9" i="4"/>
  <c r="J9" i="4"/>
  <c r="F9" i="4"/>
  <c r="S8" i="4"/>
  <c r="O8" i="4"/>
  <c r="K8" i="4"/>
  <c r="G8" i="4"/>
  <c r="T7" i="4"/>
  <c r="P7" i="4"/>
  <c r="L7" i="4"/>
  <c r="H7" i="4"/>
  <c r="F38" i="4"/>
  <c r="J34" i="4"/>
  <c r="M31" i="4"/>
  <c r="P28" i="4"/>
  <c r="S19" i="4"/>
  <c r="E17" i="4"/>
  <c r="H14" i="4"/>
  <c r="H13" i="4"/>
  <c r="M12" i="4"/>
  <c r="R11" i="4"/>
  <c r="F11" i="4"/>
  <c r="K10" i="4"/>
  <c r="P9" i="4"/>
  <c r="D9" i="4"/>
  <c r="I8" i="4"/>
  <c r="N7" i="4"/>
  <c r="I39" i="4"/>
  <c r="J38" i="4"/>
  <c r="K37" i="4"/>
  <c r="L36" i="4"/>
  <c r="M35" i="4"/>
  <c r="N34" i="4"/>
  <c r="O33" i="4"/>
  <c r="P32" i="4"/>
  <c r="Q31" i="4"/>
  <c r="R30" i="4"/>
  <c r="S29" i="4"/>
  <c r="T28" i="4"/>
  <c r="D28" i="4"/>
  <c r="E27" i="4"/>
  <c r="F20" i="4"/>
  <c r="G19" i="4"/>
  <c r="H18" i="4"/>
  <c r="I17" i="4"/>
  <c r="J16" i="4"/>
  <c r="K15" i="4"/>
  <c r="L14" i="4"/>
  <c r="Q13" i="4"/>
  <c r="M13" i="4"/>
  <c r="I13" i="4"/>
  <c r="E13" i="4"/>
  <c r="R12" i="4"/>
  <c r="N12" i="4"/>
  <c r="J12" i="4"/>
  <c r="F12" i="4"/>
  <c r="S11" i="4"/>
  <c r="O11" i="4"/>
  <c r="K11" i="4"/>
  <c r="G11" i="4"/>
  <c r="T10" i="4"/>
  <c r="P10" i="4"/>
  <c r="L10" i="4"/>
  <c r="H10" i="4"/>
  <c r="D10" i="4"/>
  <c r="Q9" i="4"/>
  <c r="M9" i="4"/>
  <c r="I9" i="4"/>
  <c r="E9" i="4"/>
  <c r="R8" i="4"/>
  <c r="N8" i="4"/>
  <c r="J8" i="4"/>
  <c r="F8" i="4"/>
  <c r="S7" i="4"/>
  <c r="O7" i="4"/>
  <c r="K7" i="4"/>
  <c r="G7" i="4"/>
  <c r="E39" i="4"/>
  <c r="G37" i="4"/>
  <c r="I35" i="4"/>
  <c r="L32" i="4"/>
  <c r="O29" i="4"/>
  <c r="R20" i="4"/>
  <c r="D18" i="4"/>
  <c r="F16" i="4"/>
  <c r="L13" i="4"/>
  <c r="D13" i="4"/>
  <c r="I12" i="4"/>
  <c r="N11" i="4"/>
  <c r="S10" i="4"/>
  <c r="G10" i="4"/>
  <c r="L9" i="4"/>
  <c r="Q8" i="4"/>
  <c r="E8" i="4"/>
  <c r="J7" i="4"/>
  <c r="I23" i="1"/>
  <c r="I15" i="1"/>
  <c r="I7" i="1"/>
  <c r="O24" i="1"/>
  <c r="P24" i="1" s="1"/>
  <c r="O20" i="1"/>
  <c r="P20" i="1" s="1"/>
  <c r="O16" i="1"/>
  <c r="P16" i="1" s="1"/>
  <c r="O12" i="1"/>
  <c r="M25" i="1"/>
  <c r="M21" i="1"/>
  <c r="M17" i="1"/>
  <c r="M13" i="1"/>
  <c r="L27" i="1"/>
  <c r="L23" i="1"/>
  <c r="L19" i="1"/>
  <c r="L15" i="1"/>
  <c r="O27" i="1"/>
  <c r="P27" i="1" s="1"/>
  <c r="O23" i="1"/>
  <c r="P23" i="1" s="1"/>
  <c r="O19" i="1"/>
  <c r="P19" i="1" s="1"/>
  <c r="O15" i="1"/>
  <c r="P15" i="1" s="1"/>
  <c r="M24" i="1"/>
  <c r="M20" i="1"/>
  <c r="M16" i="1"/>
  <c r="M12" i="1"/>
  <c r="L26" i="1"/>
  <c r="L22" i="1"/>
  <c r="L18" i="1"/>
  <c r="L14" i="1"/>
  <c r="O26" i="1"/>
  <c r="P26" i="1" s="1"/>
  <c r="O22" i="1"/>
  <c r="P22" i="1" s="1"/>
  <c r="O18" i="1"/>
  <c r="P18" i="1" s="1"/>
  <c r="O14" i="1"/>
  <c r="P14" i="1" s="1"/>
  <c r="M27" i="1"/>
  <c r="M23" i="1"/>
  <c r="M19" i="1"/>
  <c r="M15" i="1"/>
  <c r="L25" i="1"/>
  <c r="L21" i="1"/>
  <c r="L17" i="1"/>
  <c r="L13" i="1"/>
  <c r="O25" i="1"/>
  <c r="P25" i="1" s="1"/>
  <c r="O21" i="1"/>
  <c r="P21" i="1" s="1"/>
  <c r="O17" i="1"/>
  <c r="P17" i="1" s="1"/>
  <c r="O13" i="1"/>
  <c r="P13" i="1" s="1"/>
  <c r="M26" i="1"/>
  <c r="M22" i="1"/>
  <c r="M18" i="1"/>
  <c r="M14" i="1"/>
  <c r="L24" i="1"/>
  <c r="L20" i="1"/>
  <c r="L16" i="1"/>
  <c r="L12" i="1"/>
  <c r="S26" i="4"/>
  <c r="L26" i="4"/>
  <c r="M25" i="4"/>
  <c r="Q6" i="4"/>
  <c r="M6" i="4"/>
  <c r="I6" i="4"/>
  <c r="E6" i="4"/>
  <c r="R26" i="4"/>
  <c r="S25" i="4"/>
  <c r="L25" i="4"/>
  <c r="T6" i="4"/>
  <c r="P6" i="4"/>
  <c r="L6" i="4"/>
  <c r="H6" i="4"/>
  <c r="Q26" i="4"/>
  <c r="O6" i="4"/>
  <c r="G6" i="4"/>
  <c r="M26" i="4"/>
  <c r="F6" i="4"/>
  <c r="R25" i="4"/>
  <c r="S6" i="4"/>
  <c r="K6" i="4"/>
  <c r="D6" i="4"/>
  <c r="N6" i="4"/>
  <c r="Q25" i="4"/>
  <c r="R6" i="4"/>
  <c r="J6" i="4"/>
  <c r="O25" i="4"/>
  <c r="N25" i="4"/>
  <c r="K25" i="4"/>
  <c r="J25" i="4"/>
  <c r="D26" i="4"/>
  <c r="F25" i="4"/>
  <c r="H25" i="4"/>
  <c r="G25" i="4"/>
  <c r="T25" i="4"/>
  <c r="I26" i="1"/>
  <c r="P26" i="4"/>
  <c r="E26" i="4"/>
  <c r="E25" i="4"/>
  <c r="O26" i="4"/>
  <c r="N26" i="4"/>
  <c r="K26" i="4"/>
  <c r="J26" i="4"/>
  <c r="D25" i="4"/>
  <c r="F26" i="4"/>
  <c r="I32" i="1"/>
  <c r="P25" i="4"/>
  <c r="H26" i="4"/>
  <c r="G26" i="4"/>
  <c r="T26" i="4"/>
  <c r="I26" i="4"/>
  <c r="I34" i="1"/>
  <c r="I30" i="1"/>
  <c r="I22" i="1"/>
  <c r="I18" i="1"/>
  <c r="I14" i="1"/>
  <c r="I10" i="1"/>
  <c r="I6" i="1"/>
  <c r="I25" i="4"/>
  <c r="I33" i="1"/>
  <c r="I29" i="1"/>
  <c r="I25" i="1"/>
  <c r="I21" i="1"/>
  <c r="I17" i="1"/>
  <c r="I13" i="1"/>
  <c r="I9" i="1"/>
  <c r="I5" i="1"/>
  <c r="I2" i="1"/>
  <c r="I36" i="1"/>
  <c r="I28" i="1"/>
  <c r="I24" i="1"/>
  <c r="I20" i="1"/>
  <c r="I16" i="1"/>
  <c r="I12" i="1"/>
  <c r="I8" i="1"/>
  <c r="I4" i="1"/>
  <c r="I35" i="1"/>
  <c r="I31" i="1"/>
  <c r="I27" i="1"/>
  <c r="I19" i="1"/>
  <c r="I11" i="1"/>
  <c r="I3" i="1"/>
  <c r="L49" i="1" l="1"/>
  <c r="O49" i="1"/>
  <c r="M49" i="1"/>
  <c r="N49" i="1" s="1"/>
  <c r="C18" i="4"/>
  <c r="C28" i="4"/>
  <c r="C15" i="4"/>
  <c r="C8" i="4"/>
  <c r="C13" i="4"/>
  <c r="C11" i="4"/>
  <c r="C12" i="4"/>
  <c r="C14" i="4"/>
  <c r="C19" i="4"/>
  <c r="C16" i="4"/>
  <c r="C38" i="4"/>
  <c r="C31" i="4"/>
  <c r="C37" i="4"/>
  <c r="C34" i="4"/>
  <c r="C32" i="4"/>
  <c r="C36" i="4"/>
  <c r="C29" i="4"/>
  <c r="C20" i="4"/>
  <c r="C35" i="4"/>
  <c r="C27" i="4"/>
  <c r="C10" i="4"/>
  <c r="C9" i="4"/>
  <c r="C7" i="4"/>
  <c r="C33" i="4"/>
  <c r="C30" i="4"/>
  <c r="C17" i="4"/>
  <c r="C39" i="4"/>
  <c r="J40" i="4"/>
  <c r="R21" i="4"/>
  <c r="P12" i="1"/>
  <c r="D40" i="4"/>
  <c r="G40" i="4"/>
  <c r="T40" i="4"/>
  <c r="N40" i="4"/>
  <c r="K40" i="4"/>
  <c r="O40" i="4"/>
  <c r="Q40" i="4"/>
  <c r="H40" i="4"/>
  <c r="F40" i="4"/>
  <c r="E40" i="4"/>
  <c r="P40" i="4"/>
  <c r="C25" i="4"/>
  <c r="C26" i="4"/>
  <c r="P21" i="4"/>
  <c r="N21" i="4"/>
  <c r="O21" i="4"/>
  <c r="L21" i="4"/>
  <c r="J21" i="4"/>
  <c r="I21" i="4"/>
  <c r="C6" i="4"/>
  <c r="D21" i="4"/>
  <c r="M21" i="4"/>
  <c r="K21" i="4"/>
  <c r="T21" i="4"/>
  <c r="S40" i="4"/>
  <c r="Q21" i="4"/>
  <c r="M40" i="4"/>
  <c r="L40" i="4"/>
  <c r="S21" i="4"/>
  <c r="R40" i="4"/>
  <c r="G21" i="4"/>
  <c r="H21" i="4"/>
  <c r="F21" i="4"/>
  <c r="E21" i="4"/>
  <c r="I40" i="4"/>
  <c r="C40" i="4" l="1"/>
  <c r="C21" i="4"/>
</calcChain>
</file>

<file path=xl/sharedStrings.xml><?xml version="1.0" encoding="utf-8"?>
<sst xmlns="http://schemas.openxmlformats.org/spreadsheetml/2006/main" count="113" uniqueCount="60">
  <si>
    <t>Adset ID</t>
  </si>
  <si>
    <t>Market</t>
  </si>
  <si>
    <t>Targeting</t>
  </si>
  <si>
    <t>Reach Estimate</t>
  </si>
  <si>
    <t>Estimated Budget</t>
  </si>
  <si>
    <t>Scaled with client's budget</t>
  </si>
  <si>
    <t>Reach</t>
  </si>
  <si>
    <t>Client's Budget</t>
  </si>
  <si>
    <t>Budget in Platform</t>
  </si>
  <si>
    <t>Difference</t>
  </si>
  <si>
    <t>AU</t>
  </si>
  <si>
    <t>UK</t>
  </si>
  <si>
    <t>FR</t>
  </si>
  <si>
    <t>DE</t>
  </si>
  <si>
    <t>ES</t>
  </si>
  <si>
    <t>IT</t>
  </si>
  <si>
    <t>BE</t>
  </si>
  <si>
    <t>NL</t>
  </si>
  <si>
    <t>NORDICS</t>
  </si>
  <si>
    <t>AT</t>
  </si>
  <si>
    <t>CH</t>
  </si>
  <si>
    <t>PL</t>
  </si>
  <si>
    <t>PT</t>
  </si>
  <si>
    <t>RU</t>
  </si>
  <si>
    <t>AE</t>
  </si>
  <si>
    <t>SA</t>
  </si>
  <si>
    <t>ZA</t>
  </si>
  <si>
    <t>Total</t>
  </si>
  <si>
    <t>Bench Mark CPM</t>
  </si>
  <si>
    <t>Frequency goal</t>
  </si>
  <si>
    <t>Campaign Days</t>
  </si>
  <si>
    <t>BE-FR</t>
  </si>
  <si>
    <t>BE-NL</t>
  </si>
  <si>
    <t>CH-FR</t>
  </si>
  <si>
    <t>CH-DE</t>
  </si>
  <si>
    <t>Note: Each segment's reach is unique as it includes all of the segments above it in the list as negatives</t>
  </si>
  <si>
    <t>Segment</t>
  </si>
  <si>
    <t>Cost</t>
  </si>
  <si>
    <t>CR</t>
  </si>
  <si>
    <t>CZ</t>
  </si>
  <si>
    <t>HK-EN</t>
  </si>
  <si>
    <t>HK-CN</t>
  </si>
  <si>
    <t>TW-EN</t>
  </si>
  <si>
    <t>TW-CN</t>
  </si>
  <si>
    <t>PH</t>
  </si>
  <si>
    <t>SG</t>
  </si>
  <si>
    <t>HK</t>
  </si>
  <si>
    <t>TW</t>
  </si>
  <si>
    <t>TH</t>
  </si>
  <si>
    <t>VN</t>
  </si>
  <si>
    <t>NORDICS-SE</t>
  </si>
  <si>
    <t>NORDICS-DK</t>
  </si>
  <si>
    <t>NORDICS-NO</t>
  </si>
  <si>
    <t>NORIDCS-FI</t>
  </si>
  <si>
    <t>ID</t>
  </si>
  <si>
    <t>HR</t>
  </si>
  <si>
    <t>Market Slot</t>
  </si>
  <si>
    <t>Targeting Slot</t>
  </si>
  <si>
    <t>Example</t>
  </si>
  <si>
    <t>UK_FootballFans_D123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</si>
</sst>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_-* #,##0_-;\-* #,##0_-;_-* &quot;-&quot;??_-;_-@_-"/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60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/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165" fontId="1" fillId="0" borderId="9" xfId="1" applyNumberFormat="1" applyBorder="1"/>
    <xf numFmtId="165" fontId="1" fillId="0" borderId="8" xfId="1" applyNumberFormat="1" applyBorder="1"/>
    <xf numFmtId="165" fontId="1" fillId="0" borderId="6" xfId="1" applyNumberFormat="1" applyBorder="1"/>
    <xf numFmtId="0" fontId="0" fillId="0" borderId="6" xfId="0" applyBorder="1"/>
    <xf numFmtId="0" fontId="2" fillId="2" borderId="5" xfId="0" applyFont="1" applyFill="1" applyBorder="1"/>
    <xf numFmtId="164" fontId="1" fillId="0" borderId="0" xfId="1" applyNumberFormat="1"/>
    <xf numFmtId="43" fontId="1" fillId="0" borderId="9" xfId="1" applyBorder="1"/>
    <xf numFmtId="43" fontId="2" fillId="2" borderId="6" xfId="1" applyFont="1" applyFill="1" applyBorder="1"/>
    <xf numFmtId="0" fontId="0" fillId="3" borderId="0" xfId="0" applyFill="1"/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3" borderId="0" xfId="0" applyFont="1" applyFill="1"/>
    <xf numFmtId="0" fontId="2" fillId="4" borderId="1" xfId="0" applyFont="1" applyFill="1" applyBorder="1"/>
    <xf numFmtId="165" fontId="1" fillId="5" borderId="8" xfId="1" applyNumberFormat="1" applyFill="1" applyBorder="1"/>
    <xf numFmtId="165" fontId="1" fillId="3" borderId="9" xfId="1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5" fontId="3" fillId="3" borderId="7" xfId="1" applyNumberFormat="1" applyFont="1" applyFill="1" applyBorder="1" applyAlignment="1">
      <alignment horizontal="center"/>
    </xf>
    <xf numFmtId="165" fontId="3" fillId="3" borderId="6" xfId="1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8" xfId="0" applyFont="1" applyFill="1" applyBorder="1"/>
    <xf numFmtId="166" fontId="1" fillId="5" borderId="4" xfId="1" applyNumberFormat="1" applyFill="1" applyBorder="1"/>
    <xf numFmtId="0" fontId="2" fillId="2" borderId="9" xfId="0" applyFont="1" applyFill="1" applyBorder="1"/>
    <xf numFmtId="166" fontId="1" fillId="5" borderId="0" xfId="1" applyNumberFormat="1" applyFill="1" applyBorder="1"/>
    <xf numFmtId="166" fontId="1" fillId="3" borderId="9" xfId="1" applyNumberFormat="1" applyFill="1" applyBorder="1" applyAlignment="1">
      <alignment horizontal="center"/>
    </xf>
    <xf numFmtId="166" fontId="3" fillId="3" borderId="12" xfId="1" applyNumberFormat="1" applyFont="1" applyFill="1" applyBorder="1"/>
    <xf numFmtId="166" fontId="3" fillId="3" borderId="6" xfId="1" applyNumberFormat="1" applyFont="1" applyFill="1" applyBorder="1"/>
    <xf numFmtId="165" fontId="1" fillId="3" borderId="13" xfId="1" applyNumberFormat="1" applyFill="1" applyBorder="1" applyAlignment="1">
      <alignment horizontal="center"/>
    </xf>
    <xf numFmtId="165" fontId="1" fillId="5" borderId="9" xfId="1" applyNumberFormat="1" applyFill="1" applyBorder="1"/>
    <xf numFmtId="1" fontId="0" fillId="0" borderId="4" xfId="0" applyNumberFormat="1" applyBorder="1"/>
    <xf numFmtId="1" fontId="0" fillId="0" borderId="0" xfId="0" applyNumberFormat="1"/>
    <xf numFmtId="1" fontId="1" fillId="0" borderId="7" xfId="1" applyNumberFormat="1" applyBorder="1"/>
    <xf numFmtId="165" fontId="3" fillId="5" borderId="6" xfId="1" applyNumberFormat="1" applyFont="1" applyFill="1" applyBorder="1"/>
    <xf numFmtId="0" fontId="0" fillId="0" borderId="0" xfId="0" applyBorder="1"/>
    <xf numFmtId="0" fontId="4" fillId="0" borderId="0" xfId="2" applyFont="1" applyBorder="1"/>
    <xf numFmtId="0" fontId="4" fillId="0" borderId="0" xfId="2" applyFont="1" applyFill="1" applyBorder="1"/>
    <xf numFmtId="0" fontId="0" fillId="0" borderId="10" xfId="0" applyNumberFormat="1" applyBorder="1"/>
    <xf numFmtId="0" fontId="3" fillId="3" borderId="7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14" xfId="0" applyBorder="1"/>
    <xf numFmtId="0" fontId="3" fillId="3" borderId="7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0" xfId="0" applyFont="1"/>
    <xf numFmtId="0" fontId="2" fillId="4" borderId="7" xfId="0" applyFont="1" applyFill="1" applyBorder="1"/>
  </cellXfs>
  <cellStyles count="3">
    <cellStyle name="Comma" xfId="1" builtinId="3"/>
    <cellStyle name="Normal" xfId="0" builtinId="0"/>
    <cellStyle name="Normal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3"/>
  <sheetViews>
    <sheetView tabSelected="1" topLeftCell="D1" zoomScale="90" zoomScaleNormal="90" workbookViewId="0">
      <selection activeCell="K19" sqref="K19"/>
    </sheetView>
  </sheetViews>
  <sheetFormatPr defaultRowHeight="15" x14ac:dyDescent="0.25"/>
  <cols>
    <col min="1" max="1" width="16.28515625" style="10" hidden="1" customWidth="1"/>
    <col min="2" max="3" width="8.85546875" style="21" hidden="1" customWidth="1"/>
    <col min="4" max="4" width="18.5703125" style="13" customWidth="1"/>
    <col min="5" max="5" width="10" style="13" customWidth="1"/>
    <col min="6" max="6" width="31.5703125" style="7" customWidth="1"/>
    <col min="7" max="7" width="18.140625" style="22" customWidth="1"/>
    <col min="8" max="8" width="19.28515625" style="8" customWidth="1"/>
    <col min="9" max="9" width="25" style="8" customWidth="1"/>
    <col min="10" max="10" width="14" style="10" customWidth="1"/>
    <col min="11" max="11" width="15.7109375" style="10" customWidth="1"/>
    <col min="12" max="12" width="14" style="10" customWidth="1"/>
    <col min="13" max="14" width="17.7109375" style="10" customWidth="1"/>
    <col min="15" max="15" width="23.28515625" style="10" customWidth="1"/>
    <col min="16" max="17" width="15.85546875" style="10" customWidth="1"/>
  </cols>
  <sheetData>
    <row r="1" spans="1:16" ht="15" customHeight="1" thickBot="1" x14ac:dyDescent="0.3">
      <c r="D1" s="3" t="s">
        <v>0</v>
      </c>
      <c r="E1" s="3" t="s">
        <v>1</v>
      </c>
      <c r="F1" s="11" t="s">
        <v>2</v>
      </c>
      <c r="G1" s="23" t="s">
        <v>3</v>
      </c>
      <c r="H1" s="12" t="s">
        <v>4</v>
      </c>
      <c r="I1" s="12" t="s">
        <v>5</v>
      </c>
      <c r="K1" s="1" t="s">
        <v>28</v>
      </c>
      <c r="L1" s="14">
        <v>3.5</v>
      </c>
    </row>
    <row r="2" spans="1:16" ht="15" customHeight="1" x14ac:dyDescent="0.25">
      <c r="A2"/>
      <c r="B2"/>
      <c r="C2"/>
      <c r="D2" s="13" t="str">
        <f>IF(C2=0,"",C2)</f>
        <v/>
      </c>
      <c r="E2" s="13" t="str">
        <f>TRIM(MID(SUBSTITUTE(A2,"_",REPT(" ",100)),IF($L$5=1,1,($L$5-1)*100),100))</f>
        <v/>
      </c>
      <c r="F2" s="7" t="str">
        <f>TRIM(MID(SUBSTITUTE(A2,"_",REPT(" ",200)),IF($L$6=1,1,($L$6-1)*200),200))</f>
        <v/>
      </c>
      <c r="G2" s="16" t="str">
        <f t="shared" ref="G2:G36" si="0">IF(B2=0,"",B2)</f>
        <v/>
      </c>
      <c r="H2" s="8" t="str">
        <f>IFERROR((G2/1000)*Reach!$L$1*Reach!$L$2,"")</f>
        <v/>
      </c>
      <c r="I2" s="8" t="str">
        <f>IFERROR(IF(VLOOKUP(E2,$K$12:$N$38,4,FALSE)="","",MAX(H2*(VLOOKUP(Reach!E2,$K$12:$N$38,4,FALSE)/VLOOKUP(Reach!E2,$K$12:$N$38,3,FALSE))+3,$L$3*5)),"")</f>
        <v/>
      </c>
      <c r="K2" s="20" t="s">
        <v>29</v>
      </c>
      <c r="L2" s="15">
        <v>3</v>
      </c>
    </row>
    <row r="3" spans="1:16" ht="15.75" thickBot="1" x14ac:dyDescent="0.3">
      <c r="A3"/>
      <c r="B3"/>
      <c r="C3"/>
      <c r="D3" s="13" t="str">
        <f t="shared" ref="D3:D36" si="1">IF(C3=0,"",C3)</f>
        <v/>
      </c>
      <c r="E3" s="13" t="str">
        <f>TRIM(MID(SUBSTITUTE(A3,"_",REPT(" ",100)),IF($L$5=1,1,($L$5-1)*100),100))</f>
        <v/>
      </c>
      <c r="F3" s="7" t="str">
        <f>TRIM(MID(SUBSTITUTE(A3,"_",REPT(" ",200)),IF($L$6=1,1,($L$6-1)*200),200))</f>
        <v/>
      </c>
      <c r="G3" s="16" t="str">
        <f t="shared" si="0"/>
        <v/>
      </c>
      <c r="H3" s="8" t="str">
        <f>IFERROR((G3/1000)*Reach!$L$1*Reach!$L$2,"")</f>
        <v/>
      </c>
      <c r="I3" s="8" t="str">
        <f>IFERROR(IF(VLOOKUP(E3,$K$12:$N$38,4,FALSE)="","",MAX(H3*(VLOOKUP(Reach!E3,$K$12:$N$38,4,FALSE)/VLOOKUP(Reach!E3,$K$12:$N$38,3,FALSE))+3,$L$3*5)),"")</f>
        <v/>
      </c>
      <c r="K3" s="2" t="s">
        <v>30</v>
      </c>
      <c r="L3" s="51"/>
    </row>
    <row r="4" spans="1:16" ht="15" customHeight="1" thickBot="1" x14ac:dyDescent="0.3">
      <c r="A4"/>
      <c r="B4"/>
      <c r="C4"/>
      <c r="D4" s="13" t="str">
        <f t="shared" si="1"/>
        <v/>
      </c>
      <c r="E4" s="13" t="str">
        <f>TRIM(MID(SUBSTITUTE(A4,"_",REPT(" ",100)),IF($L$5=1,1,($L$5-1)*100),100))</f>
        <v/>
      </c>
      <c r="F4" s="7" t="str">
        <f>TRIM(MID(SUBSTITUTE(A4,"_",REPT(" ",200)),IF($L$6=1,1,($L$6-1)*200),200))</f>
        <v/>
      </c>
      <c r="G4" s="16" t="str">
        <f t="shared" si="0"/>
        <v/>
      </c>
      <c r="H4" s="8" t="str">
        <f>IFERROR((G4/1000)*Reach!$L$1*Reach!$L$2,"")</f>
        <v/>
      </c>
      <c r="I4" s="8" t="str">
        <f>IFERROR(IF(VLOOKUP(E4,$K$12:$N$38,4,FALSE)="","",MAX(H4*(VLOOKUP(Reach!E4,$K$12:$N$38,4,FALSE)/VLOOKUP(Reach!E4,$K$12:$N$38,3,FALSE))+3,$L$3*5)),"")</f>
        <v/>
      </c>
    </row>
    <row r="5" spans="1:16" x14ac:dyDescent="0.25">
      <c r="A5"/>
      <c r="B5"/>
      <c r="C5"/>
      <c r="D5" s="13" t="str">
        <f t="shared" si="1"/>
        <v/>
      </c>
      <c r="E5" s="13" t="str">
        <f>TRIM(MID(SUBSTITUTE(A5,"_",REPT(" ",100)),IF($L$5=1,1,($L$5-1)*100),100))</f>
        <v/>
      </c>
      <c r="F5" s="7" t="str">
        <f>TRIM(MID(SUBSTITUTE(A5,"_",REPT(" ",200)),IF($L$6=1,1,($L$6-1)*200),200))</f>
        <v/>
      </c>
      <c r="G5" s="16" t="str">
        <f t="shared" si="0"/>
        <v/>
      </c>
      <c r="H5" s="8" t="str">
        <f>IFERROR((G5/1000)*Reach!$L$1*Reach!$L$2,"")</f>
        <v/>
      </c>
      <c r="I5" s="8" t="str">
        <f>IFERROR(IF(VLOOKUP(E5,$K$12:$N$38,4,FALSE)="","",MAX(H5*(VLOOKUP(Reach!E5,$K$12:$N$38,4,FALSE)/VLOOKUP(Reach!E5,$K$12:$N$38,3,FALSE))+3,$L$3*5)),"")</f>
        <v/>
      </c>
      <c r="K5" s="1" t="s">
        <v>56</v>
      </c>
      <c r="L5" s="54">
        <v>1</v>
      </c>
      <c r="N5" s="58" t="s">
        <v>58</v>
      </c>
    </row>
    <row r="6" spans="1:16" ht="15.75" thickBot="1" x14ac:dyDescent="0.3">
      <c r="A6"/>
      <c r="B6"/>
      <c r="C6"/>
      <c r="D6" s="13" t="str">
        <f t="shared" si="1"/>
        <v/>
      </c>
      <c r="E6" s="13" t="str">
        <f>TRIM(MID(SUBSTITUTE(A6,"_",REPT(" ",100)),IF($L$5=1,1,($L$5-1)*100),100))</f>
        <v/>
      </c>
      <c r="F6" s="7" t="str">
        <f>TRIM(MID(SUBSTITUTE(A6,"_",REPT(" ",200)),IF($L$6=1,1,($L$6-1)*200),200))</f>
        <v/>
      </c>
      <c r="G6" s="16" t="str">
        <f t="shared" si="0"/>
        <v/>
      </c>
      <c r="H6" s="8" t="str">
        <f>IFERROR((G6/1000)*Reach!$L$1*Reach!$L$2,"")</f>
        <v/>
      </c>
      <c r="I6" s="8" t="str">
        <f>IFERROR(IF(VLOOKUP(E6,$K$12:$N$38,4,FALSE)="","",MAX(H6*(VLOOKUP(Reach!E6,$K$12:$N$38,4,FALSE)/VLOOKUP(Reach!E6,$K$12:$N$38,3,FALSE))+3,$L$3*5)),"")</f>
        <v/>
      </c>
      <c r="K6" s="2" t="s">
        <v>57</v>
      </c>
      <c r="L6" s="55">
        <v>2</v>
      </c>
      <c r="N6" s="58" t="s">
        <v>59</v>
      </c>
    </row>
    <row r="7" spans="1:16" x14ac:dyDescent="0.25">
      <c r="A7"/>
      <c r="B7"/>
      <c r="C7"/>
      <c r="D7" s="13" t="str">
        <f t="shared" si="1"/>
        <v/>
      </c>
      <c r="E7" s="13" t="str">
        <f>TRIM(MID(SUBSTITUTE(A7,"_",REPT(" ",100)),IF($L$5=1,1,($L$5-1)*100),100))</f>
        <v/>
      </c>
      <c r="F7" s="7" t="str">
        <f>TRIM(MID(SUBSTITUTE(A7,"_",REPT(" ",200)),IF($L$6=1,1,($L$6-1)*200),200))</f>
        <v/>
      </c>
      <c r="G7" s="16" t="str">
        <f t="shared" si="0"/>
        <v/>
      </c>
      <c r="H7" s="8" t="str">
        <f>IFERROR((G7/1000)*Reach!$L$1*Reach!$L$2,"")</f>
        <v/>
      </c>
      <c r="I7" s="8" t="str">
        <f>IFERROR(IF(VLOOKUP(E7,$K$12:$N$38,4,FALSE)="","",MAX(H7*(VLOOKUP(Reach!E7,$K$12:$N$38,4,FALSE)/VLOOKUP(Reach!E7,$K$12:$N$38,3,FALSE))+3,$L$3*5)),"")</f>
        <v/>
      </c>
    </row>
    <row r="8" spans="1:16" x14ac:dyDescent="0.25">
      <c r="A8"/>
      <c r="B8"/>
      <c r="C8"/>
      <c r="D8" s="13" t="str">
        <f t="shared" si="1"/>
        <v/>
      </c>
      <c r="E8" s="13" t="str">
        <f>TRIM(MID(SUBSTITUTE(A8,"_",REPT(" ",100)),IF($L$5=1,1,($L$5-1)*100),100))</f>
        <v/>
      </c>
      <c r="F8" s="7" t="str">
        <f>TRIM(MID(SUBSTITUTE(A8,"_",REPT(" ",200)),IF($L$6=1,1,($L$6-1)*200),200))</f>
        <v/>
      </c>
      <c r="G8" s="16" t="str">
        <f t="shared" si="0"/>
        <v/>
      </c>
      <c r="H8" s="8" t="str">
        <f>IFERROR((G8/1000)*Reach!$L$1*Reach!$L$2,"")</f>
        <v/>
      </c>
      <c r="I8" s="8" t="str">
        <f>IFERROR(IF(VLOOKUP(E8,$K$12:$N$38,4,FALSE)="","",MAX(H8*(VLOOKUP(Reach!E8,$K$12:$N$38,4,FALSE)/VLOOKUP(Reach!E8,$K$12:$N$38,3,FALSE))+3,$L$3*5)),"")</f>
        <v/>
      </c>
    </row>
    <row r="9" spans="1:16" x14ac:dyDescent="0.25">
      <c r="A9"/>
      <c r="B9"/>
      <c r="C9"/>
      <c r="D9" s="13" t="str">
        <f t="shared" si="1"/>
        <v/>
      </c>
      <c r="E9" s="13" t="str">
        <f>TRIM(MID(SUBSTITUTE(A9,"_",REPT(" ",100)),IF($L$5=1,1,($L$5-1)*100),100))</f>
        <v/>
      </c>
      <c r="F9" s="7" t="str">
        <f>TRIM(MID(SUBSTITUTE(A9,"_",REPT(" ",200)),IF($L$6=1,1,($L$6-1)*200),200))</f>
        <v/>
      </c>
      <c r="G9" s="16" t="str">
        <f t="shared" si="0"/>
        <v/>
      </c>
      <c r="H9" s="8" t="str">
        <f>IFERROR((G9/1000)*Reach!$L$1*Reach!$L$2,"")</f>
        <v/>
      </c>
      <c r="I9" s="8" t="str">
        <f>IFERROR(IF(VLOOKUP(E9,$K$12:$N$38,4,FALSE)="","",MAX(H9*(VLOOKUP(Reach!E9,$K$12:$N$38,4,FALSE)/VLOOKUP(Reach!E9,$K$12:$N$38,3,FALSE))+3,$L$3*5)),"")</f>
        <v/>
      </c>
    </row>
    <row r="10" spans="1:16" ht="15.75" thickBot="1" x14ac:dyDescent="0.3">
      <c r="A10"/>
      <c r="B10"/>
      <c r="C10"/>
      <c r="D10" s="13" t="str">
        <f t="shared" si="1"/>
        <v/>
      </c>
      <c r="E10" s="13" t="str">
        <f>TRIM(MID(SUBSTITUTE(A10,"_",REPT(" ",100)),IF($L$5=1,1,($L$5-1)*100),100))</f>
        <v/>
      </c>
      <c r="F10" s="7" t="str">
        <f>TRIM(MID(SUBSTITUTE(A10,"_",REPT(" ",200)),IF($L$6=1,1,($L$6-1)*200),200))</f>
        <v/>
      </c>
      <c r="G10" s="16" t="str">
        <f t="shared" si="0"/>
        <v/>
      </c>
      <c r="H10" s="8" t="str">
        <f>IFERROR((G10/1000)*Reach!$L$1*Reach!$L$2,"")</f>
        <v/>
      </c>
      <c r="I10" s="8" t="str">
        <f>IFERROR(IF(VLOOKUP(E10,$K$12:$N$38,4,FALSE)="","",MAX(H10*(VLOOKUP(Reach!E10,$K$12:$N$38,4,FALSE)/VLOOKUP(Reach!E10,$K$12:$N$38,3,FALSE))+3,$L$3*5)),"")</f>
        <v/>
      </c>
    </row>
    <row r="11" spans="1:16" ht="15.75" thickBot="1" x14ac:dyDescent="0.3">
      <c r="A11"/>
      <c r="B11"/>
      <c r="C11"/>
      <c r="D11" s="13" t="str">
        <f t="shared" si="1"/>
        <v/>
      </c>
      <c r="E11" s="13" t="str">
        <f>TRIM(MID(SUBSTITUTE(A11,"_",REPT(" ",100)),IF($L$5=1,1,($L$5-1)*100),100))</f>
        <v/>
      </c>
      <c r="F11" s="7" t="str">
        <f>TRIM(MID(SUBSTITUTE(A11,"_",REPT(" ",200)),IF($L$6=1,1,($L$6-1)*200),200))</f>
        <v/>
      </c>
      <c r="G11" s="16" t="str">
        <f t="shared" si="0"/>
        <v/>
      </c>
      <c r="H11" s="8" t="str">
        <f>IFERROR((G11/1000)*Reach!$L$1*Reach!$L$2,"")</f>
        <v/>
      </c>
      <c r="I11" s="8" t="str">
        <f>IFERROR(IF(VLOOKUP(E11,$K$12:$N$38,4,FALSE)="","",MAX(H11*(VLOOKUP(Reach!E11,$K$12:$N$38,4,FALSE)/VLOOKUP(Reach!E11,$K$12:$N$38,3,FALSE))+3,$L$3*5)),"")</f>
        <v/>
      </c>
      <c r="K11" s="9" t="s">
        <v>1</v>
      </c>
      <c r="L11" s="6" t="s">
        <v>6</v>
      </c>
      <c r="M11" s="11" t="s">
        <v>4</v>
      </c>
      <c r="N11" s="12" t="s">
        <v>7</v>
      </c>
      <c r="O11" s="12" t="s">
        <v>8</v>
      </c>
      <c r="P11" s="12" t="s">
        <v>9</v>
      </c>
    </row>
    <row r="12" spans="1:16" x14ac:dyDescent="0.25">
      <c r="A12"/>
      <c r="B12"/>
      <c r="C12"/>
      <c r="D12" s="13" t="str">
        <f t="shared" si="1"/>
        <v/>
      </c>
      <c r="E12" s="13" t="str">
        <f>TRIM(MID(SUBSTITUTE(A12,"_",REPT(" ",100)),IF($L$5=1,1,($L$5-1)*100),100))</f>
        <v/>
      </c>
      <c r="F12" s="7" t="str">
        <f>TRIM(MID(SUBSTITUTE(A12,"_",REPT(" ",200)),IF($L$6=1,1,($L$6-1)*200),200))</f>
        <v/>
      </c>
      <c r="G12" s="16" t="str">
        <f t="shared" si="0"/>
        <v/>
      </c>
      <c r="H12" s="8" t="str">
        <f>IFERROR((G12/1000)*Reach!$L$1*Reach!$L$2,"")</f>
        <v/>
      </c>
      <c r="I12" s="8" t="str">
        <f>IFERROR(IF(VLOOKUP(E12,$K$12:$N$38,4,FALSE)="","",MAX(H12*(VLOOKUP(Reach!E12,$K$12:$N$38,4,FALSE)/VLOOKUP(Reach!E12,$K$12:$N$38,3,FALSE))+3,$L$3*5)),"")</f>
        <v/>
      </c>
      <c r="K12" s="4" t="s">
        <v>11</v>
      </c>
      <c r="L12" s="17">
        <f>SUMIFS(G:G,E:E,K12)</f>
        <v>0</v>
      </c>
      <c r="M12" s="44">
        <f>SUMIFS(H:H,E:E,K12)</f>
        <v>0</v>
      </c>
      <c r="N12" s="14"/>
      <c r="O12" s="14">
        <f>SUMIFS(I:I,E:E,K12)</f>
        <v>0</v>
      </c>
      <c r="P12" s="14" t="str">
        <f>IFERROR(O12/N12,"")</f>
        <v/>
      </c>
    </row>
    <row r="13" spans="1:16" x14ac:dyDescent="0.25">
      <c r="A13"/>
      <c r="B13"/>
      <c r="C13"/>
      <c r="D13" s="13" t="str">
        <f t="shared" si="1"/>
        <v/>
      </c>
      <c r="E13" s="13" t="str">
        <f>TRIM(MID(SUBSTITUTE(A13,"_",REPT(" ",100)),IF($L$5=1,1,($L$5-1)*100),100))</f>
        <v/>
      </c>
      <c r="F13" s="7" t="str">
        <f>TRIM(MID(SUBSTITUTE(A13,"_",REPT(" ",200)),IF($L$6=1,1,($L$6-1)*200),200))</f>
        <v/>
      </c>
      <c r="G13" s="16" t="str">
        <f t="shared" si="0"/>
        <v/>
      </c>
      <c r="H13" s="8" t="str">
        <f>IFERROR((G13/1000)*Reach!$L$1*Reach!$L$2,"")</f>
        <v/>
      </c>
      <c r="I13" s="8" t="str">
        <f>IFERROR(IF(VLOOKUP(E13,$K$12:$N$38,4,FALSE)="","",MAX(H13*(VLOOKUP(Reach!E13,$K$12:$N$38,4,FALSE)/VLOOKUP(Reach!E13,$K$12:$N$38,3,FALSE))+3,$L$3*5)),"")</f>
        <v/>
      </c>
      <c r="K13" s="4" t="s">
        <v>12</v>
      </c>
      <c r="L13" s="16">
        <f>SUMIFS(G:G,E:E,K13)</f>
        <v>0</v>
      </c>
      <c r="M13" s="45">
        <f>SUMIFS(H:H,E:E,K13)</f>
        <v>0</v>
      </c>
      <c r="N13" s="15"/>
      <c r="O13" s="15">
        <f>SUMIFS(I:I,E:E,K13)</f>
        <v>0</v>
      </c>
      <c r="P13" s="15" t="str">
        <f t="shared" ref="P13:P27" si="2">IFERROR(O13/N13,"")</f>
        <v/>
      </c>
    </row>
    <row r="14" spans="1:16" x14ac:dyDescent="0.25">
      <c r="A14"/>
      <c r="B14"/>
      <c r="C14"/>
      <c r="D14" s="13" t="str">
        <f t="shared" si="1"/>
        <v/>
      </c>
      <c r="E14" s="13" t="str">
        <f>TRIM(MID(SUBSTITUTE(A14,"_",REPT(" ",100)),IF($L$5=1,1,($L$5-1)*100),100))</f>
        <v/>
      </c>
      <c r="F14" s="7" t="str">
        <f>TRIM(MID(SUBSTITUTE(A14,"_",REPT(" ",200)),IF($L$6=1,1,($L$6-1)*200),200))</f>
        <v/>
      </c>
      <c r="G14" s="16" t="str">
        <f t="shared" si="0"/>
        <v/>
      </c>
      <c r="H14" s="8" t="str">
        <f>IFERROR((G14/1000)*Reach!$L$1*Reach!$L$2,"")</f>
        <v/>
      </c>
      <c r="I14" s="8" t="str">
        <f>IFERROR(IF(VLOOKUP(E14,$K$12:$N$38,4,FALSE)="","",MAX(H14*(VLOOKUP(Reach!E14,$K$12:$N$38,4,FALSE)/VLOOKUP(Reach!E14,$K$12:$N$38,3,FALSE))+3,$L$3*5)),"")</f>
        <v/>
      </c>
      <c r="K14" s="4" t="s">
        <v>13</v>
      </c>
      <c r="L14" s="16">
        <f>SUMIFS(G:G,E:E,K14)</f>
        <v>0</v>
      </c>
      <c r="M14" s="45">
        <f>SUMIFS(H:H,E:E,K14)</f>
        <v>0</v>
      </c>
      <c r="N14" s="15"/>
      <c r="O14" s="15">
        <f>SUMIFS(I:I,E:E,K14)</f>
        <v>0</v>
      </c>
      <c r="P14" s="15" t="str">
        <f t="shared" si="2"/>
        <v/>
      </c>
    </row>
    <row r="15" spans="1:16" x14ac:dyDescent="0.25">
      <c r="A15"/>
      <c r="B15"/>
      <c r="C15"/>
      <c r="D15" s="13" t="str">
        <f t="shared" si="1"/>
        <v/>
      </c>
      <c r="E15" s="13" t="str">
        <f>TRIM(MID(SUBSTITUTE(A15,"_",REPT(" ",100)),IF($L$5=1,1,($L$5-1)*100),100))</f>
        <v/>
      </c>
      <c r="F15" s="7" t="str">
        <f>TRIM(MID(SUBSTITUTE(A15,"_",REPT(" ",200)),IF($L$6=1,1,($L$6-1)*200),200))</f>
        <v/>
      </c>
      <c r="G15" s="16" t="str">
        <f t="shared" si="0"/>
        <v/>
      </c>
      <c r="H15" s="8" t="str">
        <f>IFERROR((G15/1000)*Reach!$L$1*Reach!$L$2,"")</f>
        <v/>
      </c>
      <c r="I15" s="8" t="str">
        <f>IFERROR(IF(VLOOKUP(E15,$K$12:$N$38,4,FALSE)="","",MAX(H15*(VLOOKUP(Reach!E15,$K$12:$N$38,4,FALSE)/VLOOKUP(Reach!E15,$K$12:$N$38,3,FALSE))+3,$L$3*5)),"")</f>
        <v/>
      </c>
      <c r="K15" s="4" t="s">
        <v>14</v>
      </c>
      <c r="L15" s="16">
        <f>SUMIFS(G:G,E:E,K15)</f>
        <v>0</v>
      </c>
      <c r="M15" s="45">
        <f>SUMIFS(H:H,E:E,K15)</f>
        <v>0</v>
      </c>
      <c r="N15" s="15"/>
      <c r="O15" s="15">
        <f>SUMIFS(I:I,E:E,K15)</f>
        <v>0</v>
      </c>
      <c r="P15" s="15" t="str">
        <f t="shared" si="2"/>
        <v/>
      </c>
    </row>
    <row r="16" spans="1:16" x14ac:dyDescent="0.25">
      <c r="A16"/>
      <c r="B16"/>
      <c r="C16"/>
      <c r="D16" s="13" t="str">
        <f t="shared" si="1"/>
        <v/>
      </c>
      <c r="E16" s="13" t="str">
        <f>TRIM(MID(SUBSTITUTE(A16,"_",REPT(" ",100)),IF($L$5=1,1,($L$5-1)*100),100))</f>
        <v/>
      </c>
      <c r="F16" s="7" t="str">
        <f>TRIM(MID(SUBSTITUTE(A16,"_",REPT(" ",200)),IF($L$6=1,1,($L$6-1)*200),200))</f>
        <v/>
      </c>
      <c r="G16" s="16" t="str">
        <f t="shared" si="0"/>
        <v/>
      </c>
      <c r="H16" s="8" t="str">
        <f>IFERROR((G16/1000)*Reach!$L$1*Reach!$L$2,"")</f>
        <v/>
      </c>
      <c r="I16" s="8" t="str">
        <f>IFERROR(IF(VLOOKUP(E16,$K$12:$N$38,4,FALSE)="","",MAX(H16*(VLOOKUP(Reach!E16,$K$12:$N$38,4,FALSE)/VLOOKUP(Reach!E16,$K$12:$N$38,3,FALSE))+3,$L$3*5)),"")</f>
        <v/>
      </c>
      <c r="K16" s="4" t="s">
        <v>15</v>
      </c>
      <c r="L16" s="16">
        <f>SUMIFS(G:G,E:E,K16)</f>
        <v>0</v>
      </c>
      <c r="M16" s="45">
        <f>SUMIFS(H:H,E:E,K16)</f>
        <v>0</v>
      </c>
      <c r="N16" s="15"/>
      <c r="O16" s="15">
        <f>SUMIFS(I:I,E:E,K16)</f>
        <v>0</v>
      </c>
      <c r="P16" s="15" t="str">
        <f t="shared" si="2"/>
        <v/>
      </c>
    </row>
    <row r="17" spans="1:16" x14ac:dyDescent="0.25">
      <c r="A17"/>
      <c r="B17"/>
      <c r="C17"/>
      <c r="D17" s="13" t="str">
        <f t="shared" si="1"/>
        <v/>
      </c>
      <c r="E17" s="13" t="str">
        <f>TRIM(MID(SUBSTITUTE(A17,"_",REPT(" ",100)),IF($L$5=1,1,($L$5-1)*100),100))</f>
        <v/>
      </c>
      <c r="F17" s="7" t="str">
        <f>TRIM(MID(SUBSTITUTE(A17,"_",REPT(" ",200)),IF($L$6=1,1,($L$6-1)*200),200))</f>
        <v/>
      </c>
      <c r="G17" s="16" t="str">
        <f t="shared" si="0"/>
        <v/>
      </c>
      <c r="H17" s="8" t="str">
        <f>IFERROR((G17/1000)*Reach!$L$1*Reach!$L$2,"")</f>
        <v/>
      </c>
      <c r="I17" s="8" t="str">
        <f>IFERROR(IF(VLOOKUP(E17,$K$12:$N$38,4,FALSE)="","",MAX(H17*(VLOOKUP(Reach!E17,$K$12:$N$38,4,FALSE)/VLOOKUP(Reach!E17,$K$12:$N$38,3,FALSE))+3,$L$3*5)),"")</f>
        <v/>
      </c>
      <c r="K17" s="4" t="s">
        <v>16</v>
      </c>
      <c r="L17" s="16">
        <f>SUMIFS(G:G,E:E,K17)</f>
        <v>0</v>
      </c>
      <c r="M17" s="45">
        <f>SUMIFS(H:H,E:E,K17)</f>
        <v>0</v>
      </c>
      <c r="N17" s="15"/>
      <c r="O17" s="15">
        <f>SUMIFS(I:I,E:E,K17)</f>
        <v>0</v>
      </c>
      <c r="P17" s="15" t="str">
        <f t="shared" si="2"/>
        <v/>
      </c>
    </row>
    <row r="18" spans="1:16" ht="15" customHeight="1" x14ac:dyDescent="0.25">
      <c r="A18"/>
      <c r="B18"/>
      <c r="C18"/>
      <c r="D18" s="13" t="str">
        <f t="shared" si="1"/>
        <v/>
      </c>
      <c r="E18" s="13" t="str">
        <f>TRIM(MID(SUBSTITUTE(A18,"_",REPT(" ",100)),IF($L$5=1,1,($L$5-1)*100),100))</f>
        <v/>
      </c>
      <c r="F18" s="7" t="str">
        <f>TRIM(MID(SUBSTITUTE(A18,"_",REPT(" ",200)),IF($L$6=1,1,($L$6-1)*200),200))</f>
        <v/>
      </c>
      <c r="G18" s="16" t="str">
        <f t="shared" si="0"/>
        <v/>
      </c>
      <c r="H18" s="8" t="str">
        <f>IFERROR((G18/1000)*Reach!$L$1*Reach!$L$2,"")</f>
        <v/>
      </c>
      <c r="I18" s="8" t="str">
        <f>IFERROR(IF(VLOOKUP(E18,$K$12:$N$38,4,FALSE)="","",MAX(H18*(VLOOKUP(Reach!E18,$K$12:$N$38,4,FALSE)/VLOOKUP(Reach!E18,$K$12:$N$38,3,FALSE))+3,$L$3*5)),"")</f>
        <v/>
      </c>
      <c r="K18" s="4" t="s">
        <v>17</v>
      </c>
      <c r="L18" s="16">
        <f>SUMIFS(G:G,E:E,K18)</f>
        <v>0</v>
      </c>
      <c r="M18" s="45">
        <f>SUMIFS(H:H,E:E,K18)</f>
        <v>0</v>
      </c>
      <c r="N18" s="15"/>
      <c r="O18" s="15">
        <f>SUMIFS(I:I,E:E,K18)</f>
        <v>0</v>
      </c>
      <c r="P18" s="15" t="str">
        <f t="shared" si="2"/>
        <v/>
      </c>
    </row>
    <row r="19" spans="1:16" ht="15" customHeight="1" x14ac:dyDescent="0.25">
      <c r="A19"/>
      <c r="B19"/>
      <c r="C19"/>
      <c r="D19" s="13" t="str">
        <f t="shared" si="1"/>
        <v/>
      </c>
      <c r="E19" s="13" t="str">
        <f>TRIM(MID(SUBSTITUTE(A19,"_",REPT(" ",100)),IF($L$5=1,1,($L$5-1)*100),100))</f>
        <v/>
      </c>
      <c r="F19" s="7" t="str">
        <f>TRIM(MID(SUBSTITUTE(A19,"_",REPT(" ",200)),IF($L$6=1,1,($L$6-1)*200),200))</f>
        <v/>
      </c>
      <c r="G19" s="16" t="str">
        <f t="shared" si="0"/>
        <v/>
      </c>
      <c r="H19" s="8" t="str">
        <f>IFERROR((G19/1000)*Reach!$L$1*Reach!$L$2,"")</f>
        <v/>
      </c>
      <c r="I19" s="8" t="str">
        <f>IFERROR(IF(VLOOKUP(E19,$K$12:$N$38,4,FALSE)="","",MAX(H19*(VLOOKUP(Reach!E19,$K$12:$N$38,4,FALSE)/VLOOKUP(Reach!E19,$K$12:$N$38,3,FALSE))+3,$L$3*5)),"")</f>
        <v/>
      </c>
      <c r="K19" s="4"/>
      <c r="L19" s="16">
        <f>SUMIFS(G:G,E:E,K19)</f>
        <v>0</v>
      </c>
      <c r="M19" s="45">
        <f>SUMIFS(H:H,E:E,K19)</f>
        <v>0</v>
      </c>
      <c r="N19" s="15"/>
      <c r="O19" s="15">
        <f>SUMIFS(I:I,E:E,K19)</f>
        <v>0</v>
      </c>
      <c r="P19" s="15" t="str">
        <f t="shared" si="2"/>
        <v/>
      </c>
    </row>
    <row r="20" spans="1:16" x14ac:dyDescent="0.25">
      <c r="A20"/>
      <c r="B20"/>
      <c r="C20"/>
      <c r="D20" s="13" t="str">
        <f t="shared" si="1"/>
        <v/>
      </c>
      <c r="E20" s="13" t="str">
        <f>TRIM(MID(SUBSTITUTE(A20,"_",REPT(" ",100)),IF($L$5=1,1,($L$5-1)*100),100))</f>
        <v/>
      </c>
      <c r="F20" s="7" t="str">
        <f>TRIM(MID(SUBSTITUTE(A20,"_",REPT(" ",200)),IF($L$6=1,1,($L$6-1)*200),200))</f>
        <v/>
      </c>
      <c r="G20" s="16" t="str">
        <f t="shared" si="0"/>
        <v/>
      </c>
      <c r="H20" s="8" t="str">
        <f>IFERROR((G20/1000)*Reach!$L$1*Reach!$L$2,"")</f>
        <v/>
      </c>
      <c r="I20" s="8" t="str">
        <f>IFERROR(IF(VLOOKUP(E20,$K$12:$N$38,4,FALSE)="","",MAX(H20*(VLOOKUP(Reach!E20,$K$12:$N$38,4,FALSE)/VLOOKUP(Reach!E20,$K$12:$N$38,3,FALSE))+3,$L$3*5)),"")</f>
        <v/>
      </c>
      <c r="K20" s="4"/>
      <c r="L20" s="16">
        <f>SUMIFS(G:G,E:E,K20)</f>
        <v>0</v>
      </c>
      <c r="M20" s="45">
        <f>SUMIFS(H:H,E:E,K20)</f>
        <v>0</v>
      </c>
      <c r="N20" s="15"/>
      <c r="O20" s="15">
        <f>SUMIFS(I:I,E:E,K20)</f>
        <v>0</v>
      </c>
      <c r="P20" s="15" t="str">
        <f t="shared" si="2"/>
        <v/>
      </c>
    </row>
    <row r="21" spans="1:16" ht="15" customHeight="1" x14ac:dyDescent="0.25">
      <c r="A21"/>
      <c r="B21"/>
      <c r="C21"/>
      <c r="D21" s="13" t="str">
        <f t="shared" si="1"/>
        <v/>
      </c>
      <c r="E21" s="13" t="str">
        <f>TRIM(MID(SUBSTITUTE(A21,"_",REPT(" ",100)),IF($L$5=1,1,($L$5-1)*100),100))</f>
        <v/>
      </c>
      <c r="F21" s="7" t="str">
        <f>TRIM(MID(SUBSTITUTE(A21,"_",REPT(" ",200)),IF($L$6=1,1,($L$6-1)*200),200))</f>
        <v/>
      </c>
      <c r="G21" s="16" t="str">
        <f t="shared" si="0"/>
        <v/>
      </c>
      <c r="H21" s="8" t="str">
        <f>IFERROR((G21/1000)*Reach!$L$1*Reach!$L$2,"")</f>
        <v/>
      </c>
      <c r="I21" s="8" t="str">
        <f>IFERROR(IF(VLOOKUP(E21,$K$12:$N$38,4,FALSE)="","",MAX(H21*(VLOOKUP(Reach!E21,$K$12:$N$38,4,FALSE)/VLOOKUP(Reach!E21,$K$12:$N$38,3,FALSE))+3,$L$3*5)),"")</f>
        <v/>
      </c>
      <c r="K21" s="4"/>
      <c r="L21" s="16">
        <f>SUMIFS(G:G,E:E,K21)</f>
        <v>0</v>
      </c>
      <c r="M21" s="45">
        <f>SUMIFS(H:H,E:E,K21)</f>
        <v>0</v>
      </c>
      <c r="N21" s="15"/>
      <c r="O21" s="15">
        <f>SUMIFS(I:I,E:E,K21)</f>
        <v>0</v>
      </c>
      <c r="P21" s="15" t="str">
        <f t="shared" si="2"/>
        <v/>
      </c>
    </row>
    <row r="22" spans="1:16" ht="15" customHeight="1" x14ac:dyDescent="0.25">
      <c r="A22"/>
      <c r="B22"/>
      <c r="C22"/>
      <c r="D22" s="13" t="str">
        <f t="shared" si="1"/>
        <v/>
      </c>
      <c r="E22" s="13" t="str">
        <f>TRIM(MID(SUBSTITUTE(A22,"_",REPT(" ",100)),IF($L$5=1,1,($L$5-1)*100),100))</f>
        <v/>
      </c>
      <c r="F22" s="7" t="str">
        <f>TRIM(MID(SUBSTITUTE(A22,"_",REPT(" ",200)),IF($L$6=1,1,($L$6-1)*200),200))</f>
        <v/>
      </c>
      <c r="G22" s="16" t="str">
        <f t="shared" si="0"/>
        <v/>
      </c>
      <c r="H22" s="8" t="str">
        <f>IFERROR((G22/1000)*Reach!$L$1*Reach!$L$2,"")</f>
        <v/>
      </c>
      <c r="I22" s="8" t="str">
        <f>IFERROR(IF(VLOOKUP(E22,$K$12:$N$38,4,FALSE)="","",MAX(H22*(VLOOKUP(Reach!E22,$K$12:$N$38,4,FALSE)/VLOOKUP(Reach!E22,$K$12:$N$38,3,FALSE))+3,$L$3*5)),"")</f>
        <v/>
      </c>
      <c r="K22" s="4"/>
      <c r="L22" s="16">
        <f>SUMIFS(G:G,E:E,K22)</f>
        <v>0</v>
      </c>
      <c r="M22" s="45">
        <f>SUMIFS(H:H,E:E,K22)</f>
        <v>0</v>
      </c>
      <c r="N22" s="15"/>
      <c r="O22" s="15">
        <f>SUMIFS(I:I,E:E,K22)</f>
        <v>0</v>
      </c>
      <c r="P22" s="15" t="str">
        <f t="shared" si="2"/>
        <v/>
      </c>
    </row>
    <row r="23" spans="1:16" x14ac:dyDescent="0.25">
      <c r="A23"/>
      <c r="B23"/>
      <c r="C23"/>
      <c r="D23" s="13" t="str">
        <f t="shared" si="1"/>
        <v/>
      </c>
      <c r="E23" s="13" t="str">
        <f>TRIM(MID(SUBSTITUTE(A23,"_",REPT(" ",100)),IF($L$5=1,1,($L$5-1)*100),100))</f>
        <v/>
      </c>
      <c r="F23" s="7" t="str">
        <f>TRIM(MID(SUBSTITUTE(A23,"_",REPT(" ",200)),IF($L$6=1,1,($L$6-1)*200),200))</f>
        <v/>
      </c>
      <c r="G23" s="16" t="str">
        <f t="shared" si="0"/>
        <v/>
      </c>
      <c r="H23" s="8" t="str">
        <f>IFERROR((G23/1000)*Reach!$L$1*Reach!$L$2,"")</f>
        <v/>
      </c>
      <c r="I23" s="8" t="str">
        <f>IFERROR(IF(VLOOKUP(E23,$K$12:$N$38,4,FALSE)="","",MAX(H23*(VLOOKUP(Reach!E23,$K$12:$N$38,4,FALSE)/VLOOKUP(Reach!E23,$K$12:$N$38,3,FALSE))+3,$L$3*5)),"")</f>
        <v/>
      </c>
      <c r="K23" s="4"/>
      <c r="L23" s="16">
        <f>SUMIFS(G:G,E:E,K23)</f>
        <v>0</v>
      </c>
      <c r="M23" s="45">
        <f>SUMIFS(H:H,E:E,K23)</f>
        <v>0</v>
      </c>
      <c r="N23" s="15"/>
      <c r="O23" s="15">
        <f>SUMIFS(I:I,E:E,K23)</f>
        <v>0</v>
      </c>
      <c r="P23" s="15" t="str">
        <f t="shared" si="2"/>
        <v/>
      </c>
    </row>
    <row r="24" spans="1:16" ht="15" customHeight="1" x14ac:dyDescent="0.25">
      <c r="A24"/>
      <c r="B24"/>
      <c r="C24"/>
      <c r="D24" s="13" t="str">
        <f t="shared" si="1"/>
        <v/>
      </c>
      <c r="E24" s="13" t="str">
        <f>TRIM(MID(SUBSTITUTE(A24,"_",REPT(" ",100)),IF($L$5=1,1,($L$5-1)*100),100))</f>
        <v/>
      </c>
      <c r="F24" s="7" t="str">
        <f>TRIM(MID(SUBSTITUTE(A24,"_",REPT(" ",200)),IF($L$6=1,1,($L$6-1)*200),200))</f>
        <v/>
      </c>
      <c r="G24" s="16" t="str">
        <f t="shared" si="0"/>
        <v/>
      </c>
      <c r="H24" s="8" t="str">
        <f>IFERROR((G24/1000)*Reach!$L$1*Reach!$L$2,"")</f>
        <v/>
      </c>
      <c r="I24" s="8" t="str">
        <f>IFERROR(IF(VLOOKUP(E24,$K$12:$N$38,4,FALSE)="","",MAX(H24*(VLOOKUP(Reach!E24,$K$12:$N$38,4,FALSE)/VLOOKUP(Reach!E24,$K$12:$N$38,3,FALSE))+3,$L$3*5)),"")</f>
        <v/>
      </c>
      <c r="K24" s="4"/>
      <c r="L24" s="16">
        <f>SUMIFS(G:G,E:E,K24)</f>
        <v>0</v>
      </c>
      <c r="M24" s="45">
        <f>SUMIFS(H:H,E:E,K24)</f>
        <v>0</v>
      </c>
      <c r="N24" s="15"/>
      <c r="O24" s="15">
        <f>SUMIFS(I:I,E:E,K24)</f>
        <v>0</v>
      </c>
      <c r="P24" s="15" t="str">
        <f t="shared" si="2"/>
        <v/>
      </c>
    </row>
    <row r="25" spans="1:16" x14ac:dyDescent="0.25">
      <c r="A25"/>
      <c r="B25"/>
      <c r="C25"/>
      <c r="D25" s="13" t="str">
        <f t="shared" si="1"/>
        <v/>
      </c>
      <c r="E25" s="13" t="str">
        <f>TRIM(MID(SUBSTITUTE(A25,"_",REPT(" ",100)),IF($L$5=1,1,($L$5-1)*100),100))</f>
        <v/>
      </c>
      <c r="F25" s="7" t="str">
        <f>TRIM(MID(SUBSTITUTE(A25,"_",REPT(" ",200)),IF($L$6=1,1,($L$6-1)*200),200))</f>
        <v/>
      </c>
      <c r="G25" s="16" t="str">
        <f t="shared" si="0"/>
        <v/>
      </c>
      <c r="H25" s="8" t="str">
        <f>IFERROR((G25/1000)*Reach!$L$1*Reach!$L$2,"")</f>
        <v/>
      </c>
      <c r="I25" s="8" t="str">
        <f>IFERROR(IF(VLOOKUP(E25,$K$12:$N$38,4,FALSE)="","",MAX(H25*(VLOOKUP(Reach!E25,$K$12:$N$38,4,FALSE)/VLOOKUP(Reach!E25,$K$12:$N$38,3,FALSE))+3,$L$3*5)),"")</f>
        <v/>
      </c>
      <c r="K25" s="4"/>
      <c r="L25" s="16">
        <f>SUMIFS(G:G,E:E,K25)</f>
        <v>0</v>
      </c>
      <c r="M25" s="45">
        <f>SUMIFS(H:H,E:E,K25)</f>
        <v>0</v>
      </c>
      <c r="N25" s="15"/>
      <c r="O25" s="15">
        <f>SUMIFS(I:I,E:E,K25)</f>
        <v>0</v>
      </c>
      <c r="P25" s="15" t="str">
        <f t="shared" si="2"/>
        <v/>
      </c>
    </row>
    <row r="26" spans="1:16" x14ac:dyDescent="0.25">
      <c r="A26"/>
      <c r="B26"/>
      <c r="C26"/>
      <c r="D26" s="13" t="str">
        <f t="shared" si="1"/>
        <v/>
      </c>
      <c r="E26" s="13" t="str">
        <f>TRIM(MID(SUBSTITUTE(A26,"_",REPT(" ",100)),IF($L$5=1,1,($L$5-1)*100),100))</f>
        <v/>
      </c>
      <c r="F26" s="7" t="str">
        <f>TRIM(MID(SUBSTITUTE(A26,"_",REPT(" ",200)),IF($L$6=1,1,($L$6-1)*200),200))</f>
        <v/>
      </c>
      <c r="G26" s="16" t="str">
        <f t="shared" si="0"/>
        <v/>
      </c>
      <c r="H26" s="8" t="str">
        <f>IFERROR((G26/1000)*Reach!$L$1*Reach!$L$2,"")</f>
        <v/>
      </c>
      <c r="I26" s="8" t="str">
        <f>IFERROR(IF(VLOOKUP(E26,$K$12:$N$38,4,FALSE)="","",MAX(H26*(VLOOKUP(Reach!E26,$K$12:$N$38,4,FALSE)/VLOOKUP(Reach!E26,$K$12:$N$38,3,FALSE))+3,$L$3*5)),"")</f>
        <v/>
      </c>
      <c r="K26" s="4"/>
      <c r="L26" s="16">
        <f>SUMIFS(G:G,E:E,K26)</f>
        <v>0</v>
      </c>
      <c r="M26" s="45">
        <f>SUMIFS(H:H,E:E,K26)</f>
        <v>0</v>
      </c>
      <c r="N26" s="15"/>
      <c r="O26" s="15">
        <f>SUMIFS(I:I,E:E,K26)</f>
        <v>0</v>
      </c>
      <c r="P26" s="15" t="str">
        <f t="shared" si="2"/>
        <v/>
      </c>
    </row>
    <row r="27" spans="1:16" x14ac:dyDescent="0.25">
      <c r="A27"/>
      <c r="B27"/>
      <c r="C27"/>
      <c r="D27" s="13" t="str">
        <f t="shared" si="1"/>
        <v/>
      </c>
      <c r="E27" s="13" t="str">
        <f>TRIM(MID(SUBSTITUTE(A27,"_",REPT(" ",100)),IF($L$5=1,1,($L$5-1)*100),100))</f>
        <v/>
      </c>
      <c r="F27" s="7" t="str">
        <f>TRIM(MID(SUBSTITUTE(A27,"_",REPT(" ",200)),IF($L$6=1,1,($L$6-1)*200),200))</f>
        <v/>
      </c>
      <c r="G27" s="16" t="str">
        <f t="shared" si="0"/>
        <v/>
      </c>
      <c r="H27" s="8" t="str">
        <f>IFERROR((G27/1000)*Reach!$L$1*Reach!$L$2,"")</f>
        <v/>
      </c>
      <c r="I27" s="8" t="str">
        <f>IFERROR(IF(VLOOKUP(E27,$K$12:$N$38,4,FALSE)="","",MAX(H27*(VLOOKUP(Reach!E27,$K$12:$N$38,4,FALSE)/VLOOKUP(Reach!E27,$K$12:$N$38,3,FALSE))+3,$L$3*5)),"")</f>
        <v/>
      </c>
      <c r="K27" s="4"/>
      <c r="L27" s="16">
        <f>SUMIFS(G:G,E:E,K27)</f>
        <v>0</v>
      </c>
      <c r="M27" s="45">
        <f>SUMIFS(H:H,E:E,K27)</f>
        <v>0</v>
      </c>
      <c r="N27" s="15"/>
      <c r="O27" s="15">
        <f>SUMIFS(I:I,E:E,K27)</f>
        <v>0</v>
      </c>
      <c r="P27" s="15" t="str">
        <f t="shared" si="2"/>
        <v/>
      </c>
    </row>
    <row r="28" spans="1:16" x14ac:dyDescent="0.25">
      <c r="A28"/>
      <c r="B28"/>
      <c r="C28"/>
      <c r="D28" s="13" t="str">
        <f t="shared" si="1"/>
        <v/>
      </c>
      <c r="E28" s="13" t="str">
        <f>TRIM(MID(SUBSTITUTE(A28,"_",REPT(" ",100)),IF($L$5=1,1,($L$5-1)*100),100))</f>
        <v/>
      </c>
      <c r="F28" s="7" t="str">
        <f>TRIM(MID(SUBSTITUTE(A28,"_",REPT(" ",200)),IF($L$6=1,1,($L$6-1)*200),200))</f>
        <v/>
      </c>
      <c r="G28" s="16" t="str">
        <f t="shared" si="0"/>
        <v/>
      </c>
      <c r="H28" s="8" t="str">
        <f>IFERROR((G28/1000)*Reach!$L$1*Reach!$L$2,"")</f>
        <v/>
      </c>
      <c r="I28" s="8" t="str">
        <f>IFERROR(IF(VLOOKUP(E28,$K$12:$N$38,4,FALSE)="","",MAX(H28*(VLOOKUP(Reach!E28,$K$12:$N$38,4,FALSE)/VLOOKUP(Reach!E28,$K$12:$N$38,3,FALSE))+3,$L$3*5)),"")</f>
        <v/>
      </c>
      <c r="K28" s="4"/>
      <c r="L28" s="16">
        <f>SUMIFS(G:G,E:E,K28)</f>
        <v>0</v>
      </c>
      <c r="M28" s="45">
        <f>SUMIFS(H:H,E:E,K28)</f>
        <v>0</v>
      </c>
      <c r="N28" s="15"/>
      <c r="O28" s="15">
        <f>SUMIFS(I:I,E:E,K28)</f>
        <v>0</v>
      </c>
      <c r="P28" s="15" t="str">
        <f t="shared" ref="P28:P33" si="3">IFERROR(O28/N28,"")</f>
        <v/>
      </c>
    </row>
    <row r="29" spans="1:16" x14ac:dyDescent="0.25">
      <c r="A29"/>
      <c r="B29"/>
      <c r="C29"/>
      <c r="D29" s="13" t="str">
        <f t="shared" si="1"/>
        <v/>
      </c>
      <c r="E29" s="13" t="str">
        <f>TRIM(MID(SUBSTITUTE(A29,"_",REPT(" ",100)),IF($L$5=1,1,($L$5-1)*100),100))</f>
        <v/>
      </c>
      <c r="F29" s="7" t="str">
        <f>TRIM(MID(SUBSTITUTE(A29,"_",REPT(" ",200)),IF($L$6=1,1,($L$6-1)*200),200))</f>
        <v/>
      </c>
      <c r="G29" s="16" t="str">
        <f t="shared" si="0"/>
        <v/>
      </c>
      <c r="H29" s="8" t="str">
        <f>IFERROR((G29/1000)*Reach!$L$1*Reach!$L$2,"")</f>
        <v/>
      </c>
      <c r="I29" s="8" t="str">
        <f>IFERROR(IF(VLOOKUP(E29,$K$12:$N$38,4,FALSE)="","",MAX(H29*(VLOOKUP(Reach!E29,$K$12:$N$38,4,FALSE)/VLOOKUP(Reach!E29,$K$12:$N$38,3,FALSE))+3,$L$3*5)),"")</f>
        <v/>
      </c>
      <c r="K29" s="4"/>
      <c r="L29" s="16">
        <f>SUMIFS(G:G,E:E,K29)</f>
        <v>0</v>
      </c>
      <c r="M29" s="45">
        <f>SUMIFS(H:H,E:E,K29)</f>
        <v>0</v>
      </c>
      <c r="N29" s="15"/>
      <c r="O29" s="15">
        <f>SUMIFS(I:I,E:E,K29)</f>
        <v>0</v>
      </c>
      <c r="P29" s="15" t="str">
        <f t="shared" si="3"/>
        <v/>
      </c>
    </row>
    <row r="30" spans="1:16" x14ac:dyDescent="0.25">
      <c r="A30"/>
      <c r="B30"/>
      <c r="C30"/>
      <c r="D30" s="13" t="str">
        <f t="shared" si="1"/>
        <v/>
      </c>
      <c r="E30" s="13" t="str">
        <f>TRIM(MID(SUBSTITUTE(A30,"_",REPT(" ",100)),IF($L$5=1,1,($L$5-1)*100),100))</f>
        <v/>
      </c>
      <c r="F30" s="7" t="str">
        <f>TRIM(MID(SUBSTITUTE(A30,"_",REPT(" ",200)),IF($L$6=1,1,($L$6-1)*200),200))</f>
        <v/>
      </c>
      <c r="G30" s="16" t="str">
        <f t="shared" si="0"/>
        <v/>
      </c>
      <c r="H30" s="8" t="str">
        <f>IFERROR((G30/1000)*Reach!$L$1*Reach!$L$2,"")</f>
        <v/>
      </c>
      <c r="I30" s="8" t="str">
        <f>IFERROR(IF(VLOOKUP(E30,$K$12:$N$38,4,FALSE)="","",MAX(H30*(VLOOKUP(Reach!E30,$K$12:$N$38,4,FALSE)/VLOOKUP(Reach!E30,$K$12:$N$38,3,FALSE))+3,$L$3*5)),"")</f>
        <v/>
      </c>
      <c r="K30" s="4"/>
      <c r="L30" s="16">
        <f>SUMIFS(G:G,E:E,K30)</f>
        <v>0</v>
      </c>
      <c r="M30" s="45">
        <f>SUMIFS(H:H,E:E,K30)</f>
        <v>0</v>
      </c>
      <c r="N30" s="15"/>
      <c r="O30" s="15">
        <f>SUMIFS(I:I,E:E,K30)</f>
        <v>0</v>
      </c>
      <c r="P30" s="15" t="str">
        <f t="shared" si="3"/>
        <v/>
      </c>
    </row>
    <row r="31" spans="1:16" x14ac:dyDescent="0.25">
      <c r="A31"/>
      <c r="B31"/>
      <c r="C31"/>
      <c r="D31" s="13" t="str">
        <f t="shared" si="1"/>
        <v/>
      </c>
      <c r="E31" s="13" t="str">
        <f>TRIM(MID(SUBSTITUTE(A31,"_",REPT(" ",100)),IF($L$5=1,1,($L$5-1)*100),100))</f>
        <v/>
      </c>
      <c r="F31" s="7" t="str">
        <f>TRIM(MID(SUBSTITUTE(A31,"_",REPT(" ",200)),IF($L$6=1,1,($L$6-1)*200),200))</f>
        <v/>
      </c>
      <c r="G31" s="16" t="str">
        <f t="shared" si="0"/>
        <v/>
      </c>
      <c r="H31" s="8" t="str">
        <f>IFERROR((G31/1000)*Reach!$L$1*Reach!$L$2,"")</f>
        <v/>
      </c>
      <c r="I31" s="8" t="str">
        <f>IFERROR(IF(VLOOKUP(E31,$K$12:$N$38,4,FALSE)="","",MAX(H31*(VLOOKUP(Reach!E31,$K$12:$N$38,4,FALSE)/VLOOKUP(Reach!E31,$K$12:$N$38,3,FALSE))+3,$L$3*5)),"")</f>
        <v/>
      </c>
      <c r="K31" s="4"/>
      <c r="L31" s="16">
        <f>SUMIFS(G:G,E:E,K31)</f>
        <v>0</v>
      </c>
      <c r="M31" s="45">
        <f>SUMIFS(H:H,E:E,K31)</f>
        <v>0</v>
      </c>
      <c r="N31" s="15"/>
      <c r="O31" s="15">
        <f>SUMIFS(I:I,E:E,K31)</f>
        <v>0</v>
      </c>
      <c r="P31" s="15" t="str">
        <f t="shared" si="3"/>
        <v/>
      </c>
    </row>
    <row r="32" spans="1:16" x14ac:dyDescent="0.25">
      <c r="A32"/>
      <c r="B32"/>
      <c r="C32"/>
      <c r="D32" s="13" t="str">
        <f t="shared" si="1"/>
        <v/>
      </c>
      <c r="E32" s="13" t="str">
        <f>TRIM(MID(SUBSTITUTE(A32,"_",REPT(" ",100)),IF($L$5=1,1,($L$5-1)*100),100))</f>
        <v/>
      </c>
      <c r="F32" s="7" t="str">
        <f>TRIM(MID(SUBSTITUTE(A32,"_",REPT(" ",200)),IF($L$6=1,1,($L$6-1)*200),200))</f>
        <v/>
      </c>
      <c r="G32" s="16" t="str">
        <f t="shared" si="0"/>
        <v/>
      </c>
      <c r="H32" s="8" t="str">
        <f>IFERROR((G32/1000)*Reach!$L$1*Reach!$L$2,"")</f>
        <v/>
      </c>
      <c r="I32" s="8" t="str">
        <f>IFERROR(IF(VLOOKUP(E32,$K$12:$N$38,4,FALSE)="","",MAX(H32*(VLOOKUP(Reach!E32,$K$12:$N$38,4,FALSE)/VLOOKUP(Reach!E32,$K$12:$N$38,3,FALSE))+3,$L$3*5)),"")</f>
        <v/>
      </c>
      <c r="K32" s="4"/>
      <c r="L32" s="16">
        <f>SUMIFS(G:G,E:E,K32)</f>
        <v>0</v>
      </c>
      <c r="M32" s="45">
        <f>SUMIFS(H:H,E:E,K32)</f>
        <v>0</v>
      </c>
      <c r="N32" s="15"/>
      <c r="O32" s="15">
        <f>SUMIFS(I:I,E:E,K32)</f>
        <v>0</v>
      </c>
      <c r="P32" s="15" t="str">
        <f t="shared" si="3"/>
        <v/>
      </c>
    </row>
    <row r="33" spans="1:16" x14ac:dyDescent="0.25">
      <c r="A33"/>
      <c r="B33"/>
      <c r="C33"/>
      <c r="D33" s="13" t="str">
        <f t="shared" si="1"/>
        <v/>
      </c>
      <c r="E33" s="13" t="str">
        <f>TRIM(MID(SUBSTITUTE(A33,"_",REPT(" ",100)),IF($L$5=1,1,($L$5-1)*100),100))</f>
        <v/>
      </c>
      <c r="F33" s="7" t="str">
        <f>TRIM(MID(SUBSTITUTE(A33,"_",REPT(" ",200)),IF($L$6=1,1,($L$6-1)*200),200))</f>
        <v/>
      </c>
      <c r="G33" s="16" t="str">
        <f t="shared" si="0"/>
        <v/>
      </c>
      <c r="H33" s="8" t="str">
        <f>IFERROR((G33/1000)*Reach!$L$1*Reach!$L$2,"")</f>
        <v/>
      </c>
      <c r="I33" s="8" t="str">
        <f>IFERROR(IF(VLOOKUP(E33,$K$12:$N$38,4,FALSE)="","",MAX(H33*(VLOOKUP(Reach!E33,$K$12:$N$38,4,FALSE)/VLOOKUP(Reach!E33,$K$12:$N$38,3,FALSE))+3,$L$3*5)),"")</f>
        <v/>
      </c>
      <c r="K33" s="4"/>
      <c r="L33" s="16">
        <f>SUMIFS(G:G,E:E,K33)</f>
        <v>0</v>
      </c>
      <c r="M33" s="45">
        <f>SUMIFS(H:H,E:E,K33)</f>
        <v>0</v>
      </c>
      <c r="N33" s="15"/>
      <c r="O33" s="15">
        <f>SUMIFS(I:I,E:E,K33)</f>
        <v>0</v>
      </c>
      <c r="P33" s="15" t="str">
        <f t="shared" si="3"/>
        <v/>
      </c>
    </row>
    <row r="34" spans="1:16" x14ac:dyDescent="0.25">
      <c r="A34"/>
      <c r="B34"/>
      <c r="C34"/>
      <c r="D34" s="13" t="str">
        <f t="shared" si="1"/>
        <v/>
      </c>
      <c r="E34" s="13" t="str">
        <f>TRIM(MID(SUBSTITUTE(A34,"_",REPT(" ",100)),IF($L$5=1,1,($L$5-1)*100),100))</f>
        <v/>
      </c>
      <c r="F34" s="7" t="str">
        <f>TRIM(MID(SUBSTITUTE(A34,"_",REPT(" ",200)),IF($L$6=1,1,($L$6-1)*200),200))</f>
        <v/>
      </c>
      <c r="G34" s="16" t="str">
        <f t="shared" si="0"/>
        <v/>
      </c>
      <c r="H34" s="8" t="str">
        <f>IFERROR((G34/1000)*Reach!$L$1*Reach!$L$2,"")</f>
        <v/>
      </c>
      <c r="I34" s="8" t="str">
        <f>IFERROR(IF(VLOOKUP(E34,$K$12:$N$38,4,FALSE)="","",MAX(H34*(VLOOKUP(Reach!E34,$K$12:$N$38,4,FALSE)/VLOOKUP(Reach!E34,$K$12:$N$38,3,FALSE))+3,$L$3*5)),"")</f>
        <v/>
      </c>
      <c r="K34" s="4"/>
      <c r="L34" s="16">
        <f>SUMIFS(G:G,E:E,K34)</f>
        <v>0</v>
      </c>
      <c r="M34" s="45">
        <f>SUMIFS(H:H,E:E,K34)</f>
        <v>0</v>
      </c>
      <c r="N34" s="15"/>
      <c r="O34" s="15">
        <f>SUMIFS(I:I,E:E,K34)</f>
        <v>0</v>
      </c>
      <c r="P34" s="15" t="str">
        <f t="shared" ref="P34:P38" si="4">IFERROR(O34/N34,"")</f>
        <v/>
      </c>
    </row>
    <row r="35" spans="1:16" x14ac:dyDescent="0.25">
      <c r="A35"/>
      <c r="B35"/>
      <c r="C35"/>
      <c r="D35" s="13" t="str">
        <f t="shared" si="1"/>
        <v/>
      </c>
      <c r="E35" s="13" t="str">
        <f>TRIM(MID(SUBSTITUTE(A35,"_",REPT(" ",100)),IF($L$5=1,1,($L$5-1)*100),100))</f>
        <v/>
      </c>
      <c r="F35" s="7" t="str">
        <f>TRIM(MID(SUBSTITUTE(A35,"_",REPT(" ",200)),IF($L$6=1,1,($L$6-1)*200),200))</f>
        <v/>
      </c>
      <c r="G35" s="16" t="str">
        <f t="shared" si="0"/>
        <v/>
      </c>
      <c r="H35" s="8" t="str">
        <f>IFERROR((G35/1000)*Reach!$L$1*Reach!$L$2,"")</f>
        <v/>
      </c>
      <c r="I35" s="8" t="str">
        <f>IFERROR(IF(VLOOKUP(E35,$K$12:$N$38,4,FALSE)="","",MAX(H35*(VLOOKUP(Reach!E35,$K$12:$N$38,4,FALSE)/VLOOKUP(Reach!E35,$K$12:$N$38,3,FALSE))+3,$L$3*5)),"")</f>
        <v/>
      </c>
      <c r="K35" s="4"/>
      <c r="L35" s="16">
        <f>SUMIFS(G:G,E:E,K35)</f>
        <v>0</v>
      </c>
      <c r="M35" s="45">
        <f>SUMIFS(H:H,E:E,K35)</f>
        <v>0</v>
      </c>
      <c r="N35" s="15"/>
      <c r="O35" s="15">
        <f>SUMIFS(I:I,E:E,K35)</f>
        <v>0</v>
      </c>
      <c r="P35" s="15" t="str">
        <f t="shared" si="4"/>
        <v/>
      </c>
    </row>
    <row r="36" spans="1:16" x14ac:dyDescent="0.25">
      <c r="A36"/>
      <c r="B36"/>
      <c r="C36"/>
      <c r="D36" s="13" t="str">
        <f t="shared" si="1"/>
        <v/>
      </c>
      <c r="E36" s="13" t="str">
        <f>TRIM(MID(SUBSTITUTE(A36,"_",REPT(" ",100)),IF($L$5=1,1,($L$5-1)*100),100))</f>
        <v/>
      </c>
      <c r="F36" s="7" t="str">
        <f>TRIM(MID(SUBSTITUTE(A36,"_",REPT(" ",200)),IF($L$6=1,1,($L$6-1)*200),200))</f>
        <v/>
      </c>
      <c r="G36" s="16" t="str">
        <f t="shared" si="0"/>
        <v/>
      </c>
      <c r="H36" s="8" t="str">
        <f>IFERROR((G36/1000)*Reach!$L$1*Reach!$L$2,"")</f>
        <v/>
      </c>
      <c r="I36" s="8" t="str">
        <f>IFERROR(IF(VLOOKUP(E36,$K$12:$N$38,4,FALSE)="","",MAX(H36*(VLOOKUP(Reach!E36,$K$12:$N$38,4,FALSE)/VLOOKUP(Reach!E36,$K$12:$N$38,3,FALSE))+3,$L$3*5)),"")</f>
        <v/>
      </c>
      <c r="K36" s="4"/>
      <c r="L36" s="16">
        <f>SUMIFS(G:G,E:E,K36)</f>
        <v>0</v>
      </c>
      <c r="M36" s="45">
        <f>SUMIFS(H:H,E:E,K36)</f>
        <v>0</v>
      </c>
      <c r="N36" s="15"/>
      <c r="O36" s="15">
        <f>SUMIFS(I:I,E:E,K36)</f>
        <v>0</v>
      </c>
      <c r="P36" s="15" t="str">
        <f t="shared" si="4"/>
        <v/>
      </c>
    </row>
    <row r="37" spans="1:16" x14ac:dyDescent="0.25">
      <c r="A37"/>
      <c r="B37"/>
      <c r="C37"/>
      <c r="D37" s="13" t="str">
        <f t="shared" ref="D37:D100" si="5">IF(C37=0,"",C37)</f>
        <v/>
      </c>
      <c r="E37" s="13" t="str">
        <f>TRIM(MID(SUBSTITUTE(A37,"_",REPT(" ",100)),IF($L$5=1,1,($L$5-1)*100),100))</f>
        <v/>
      </c>
      <c r="F37" s="7" t="str">
        <f>TRIM(MID(SUBSTITUTE(A37,"_",REPT(" ",200)),IF($L$6=1,1,($L$6-1)*200),200))</f>
        <v/>
      </c>
      <c r="G37" s="16" t="str">
        <f t="shared" ref="G37:G100" si="6">IF(B37=0,"",B37)</f>
        <v/>
      </c>
      <c r="H37" s="8" t="str">
        <f>IFERROR((G37/1000)*Reach!$L$1*Reach!$L$2,"")</f>
        <v/>
      </c>
      <c r="I37" s="8" t="str">
        <f>IFERROR(IF(VLOOKUP(E37,$K$12:$N$38,4,FALSE)="","",MAX(H37*(VLOOKUP(Reach!E37,$K$12:$N$38,4,FALSE)/VLOOKUP(Reach!E37,$K$12:$N$38,3,FALSE))+3,$L$3*5)),"")</f>
        <v/>
      </c>
      <c r="K37" s="4"/>
      <c r="L37" s="16">
        <f>SUMIFS(G:G,E:E,K37)</f>
        <v>0</v>
      </c>
      <c r="M37" s="45">
        <f>SUMIFS(H:H,E:E,K37)</f>
        <v>0</v>
      </c>
      <c r="N37" s="15"/>
      <c r="O37" s="15">
        <f>SUMIFS(I:I,E:E,K37)</f>
        <v>0</v>
      </c>
      <c r="P37" s="15" t="str">
        <f t="shared" ref="P37" si="7">IFERROR(O37/N37,"")</f>
        <v/>
      </c>
    </row>
    <row r="38" spans="1:16" x14ac:dyDescent="0.25">
      <c r="A38"/>
      <c r="B38"/>
      <c r="C38"/>
      <c r="D38" s="13" t="str">
        <f t="shared" si="5"/>
        <v/>
      </c>
      <c r="E38" s="13" t="str">
        <f>TRIM(MID(SUBSTITUTE(A38,"_",REPT(" ",100)),IF($L$5=1,1,($L$5-1)*100),100))</f>
        <v/>
      </c>
      <c r="F38" s="7" t="str">
        <f>TRIM(MID(SUBSTITUTE(A38,"_",REPT(" ",200)),IF($L$6=1,1,($L$6-1)*200),200))</f>
        <v/>
      </c>
      <c r="G38" s="16" t="str">
        <f t="shared" si="6"/>
        <v/>
      </c>
      <c r="H38" s="8" t="str">
        <f>IFERROR((G38/1000)*Reach!$L$1*Reach!$L$2,"")</f>
        <v/>
      </c>
      <c r="I38" s="8" t="str">
        <f>IFERROR(IF(VLOOKUP(E38,$K$12:$N$38,4,FALSE)="","",MAX(H38*(VLOOKUP(Reach!E38,$K$12:$N$38,4,FALSE)/VLOOKUP(Reach!E38,$K$12:$N$38,3,FALSE))+3,$L$3*5)),"")</f>
        <v/>
      </c>
      <c r="K38" s="4"/>
      <c r="L38" s="16">
        <f>SUMIFS(G:G,E:E,K38)</f>
        <v>0</v>
      </c>
      <c r="M38" s="45">
        <f>SUMIFS(H:H,E:E,K38)</f>
        <v>0</v>
      </c>
      <c r="N38" s="15"/>
      <c r="O38" s="15">
        <f>SUMIFS(I:I,E:E,K38)</f>
        <v>0</v>
      </c>
      <c r="P38" s="15" t="str">
        <f t="shared" si="4"/>
        <v/>
      </c>
    </row>
    <row r="39" spans="1:16" x14ac:dyDescent="0.25">
      <c r="A39"/>
      <c r="B39"/>
      <c r="C39"/>
      <c r="D39" s="13" t="str">
        <f t="shared" si="5"/>
        <v/>
      </c>
      <c r="E39" s="13" t="str">
        <f>TRIM(MID(SUBSTITUTE(A39,"_",REPT(" ",100)),IF($L$5=1,1,($L$5-1)*100),100))</f>
        <v/>
      </c>
      <c r="F39" s="7" t="str">
        <f>TRIM(MID(SUBSTITUTE(A39,"_",REPT(" ",200)),IF($L$6=1,1,($L$6-1)*200),200))</f>
        <v/>
      </c>
      <c r="G39" s="16" t="str">
        <f t="shared" si="6"/>
        <v/>
      </c>
      <c r="H39" s="8" t="str">
        <f>IFERROR((G39/1000)*Reach!$L$1*Reach!$L$2,"")</f>
        <v/>
      </c>
      <c r="I39" s="8" t="str">
        <f>IFERROR(IF(VLOOKUP(E39,$K$12:$N$38,4,FALSE)="","",MAX(H39*(VLOOKUP(Reach!E39,$K$12:$N$38,4,FALSE)/VLOOKUP(Reach!E39,$K$12:$N$38,3,FALSE))+3,$L$3*5)),"")</f>
        <v/>
      </c>
      <c r="K39" s="4"/>
      <c r="L39" s="16">
        <f t="shared" ref="L39:L48" si="8">SUMIFS(G:G,E:E,K39)</f>
        <v>0</v>
      </c>
      <c r="M39" s="45">
        <f t="shared" ref="M39:M48" si="9">SUMIFS(H:H,E:E,K39)</f>
        <v>0</v>
      </c>
      <c r="N39" s="15"/>
      <c r="O39" s="15">
        <f t="shared" ref="O39:O48" si="10">SUMIFS(I:I,E:E,K39)</f>
        <v>0</v>
      </c>
      <c r="P39" s="15" t="str">
        <f t="shared" ref="P39:P48" si="11">IFERROR(O39/N39,"")</f>
        <v/>
      </c>
    </row>
    <row r="40" spans="1:16" x14ac:dyDescent="0.25">
      <c r="A40"/>
      <c r="B40"/>
      <c r="C40"/>
      <c r="D40" s="13" t="str">
        <f t="shared" si="5"/>
        <v/>
      </c>
      <c r="E40" s="13" t="str">
        <f>TRIM(MID(SUBSTITUTE(A40,"_",REPT(" ",100)),IF($L$5=1,1,($L$5-1)*100),100))</f>
        <v/>
      </c>
      <c r="F40" s="7" t="str">
        <f>TRIM(MID(SUBSTITUTE(A40,"_",REPT(" ",200)),IF($L$6=1,1,($L$6-1)*200),200))</f>
        <v/>
      </c>
      <c r="G40" s="16" t="str">
        <f t="shared" si="6"/>
        <v/>
      </c>
      <c r="H40" s="8" t="str">
        <f>IFERROR((G40/1000)*Reach!$L$1*Reach!$L$2,"")</f>
        <v/>
      </c>
      <c r="I40" s="8" t="str">
        <f>IFERROR(IF(VLOOKUP(E40,$K$12:$N$38,4,FALSE)="","",MAX(H40*(VLOOKUP(Reach!E40,$K$12:$N$38,4,FALSE)/VLOOKUP(Reach!E40,$K$12:$N$38,3,FALSE))+3,$L$3*5)),"")</f>
        <v/>
      </c>
      <c r="K40" s="4"/>
      <c r="L40" s="16">
        <f t="shared" si="8"/>
        <v>0</v>
      </c>
      <c r="M40" s="45">
        <f t="shared" si="9"/>
        <v>0</v>
      </c>
      <c r="N40" s="15"/>
      <c r="O40" s="15">
        <f t="shared" si="10"/>
        <v>0</v>
      </c>
      <c r="P40" s="15" t="str">
        <f t="shared" si="11"/>
        <v/>
      </c>
    </row>
    <row r="41" spans="1:16" x14ac:dyDescent="0.25">
      <c r="A41"/>
      <c r="B41"/>
      <c r="C41"/>
      <c r="D41" s="13" t="str">
        <f t="shared" si="5"/>
        <v/>
      </c>
      <c r="E41" s="13" t="str">
        <f>TRIM(MID(SUBSTITUTE(A41,"_",REPT(" ",100)),IF($L$5=1,1,($L$5-1)*100),100))</f>
        <v/>
      </c>
      <c r="F41" s="7" t="str">
        <f>TRIM(MID(SUBSTITUTE(A41,"_",REPT(" ",200)),IF($L$6=1,1,($L$6-1)*200),200))</f>
        <v/>
      </c>
      <c r="G41" s="16" t="str">
        <f t="shared" si="6"/>
        <v/>
      </c>
      <c r="H41" s="8" t="str">
        <f>IFERROR((G41/1000)*Reach!$L$1*Reach!$L$2,"")</f>
        <v/>
      </c>
      <c r="I41" s="8" t="str">
        <f>IFERROR(IF(VLOOKUP(E41,$K$12:$N$38,4,FALSE)="","",MAX(H41*(VLOOKUP(Reach!E41,$K$12:$N$38,4,FALSE)/VLOOKUP(Reach!E41,$K$12:$N$38,3,FALSE))+3,$L$3*5)),"")</f>
        <v/>
      </c>
      <c r="K41" s="4"/>
      <c r="L41" s="16">
        <f t="shared" si="8"/>
        <v>0</v>
      </c>
      <c r="M41" s="45">
        <f t="shared" si="9"/>
        <v>0</v>
      </c>
      <c r="N41" s="15"/>
      <c r="O41" s="15">
        <f t="shared" si="10"/>
        <v>0</v>
      </c>
      <c r="P41" s="15" t="str">
        <f t="shared" si="11"/>
        <v/>
      </c>
    </row>
    <row r="42" spans="1:16" x14ac:dyDescent="0.25">
      <c r="A42"/>
      <c r="B42"/>
      <c r="C42"/>
      <c r="D42" s="13" t="str">
        <f t="shared" si="5"/>
        <v/>
      </c>
      <c r="E42" s="13" t="str">
        <f>TRIM(MID(SUBSTITUTE(A42,"_",REPT(" ",100)),IF($L$5=1,1,($L$5-1)*100),100))</f>
        <v/>
      </c>
      <c r="F42" s="7" t="str">
        <f>TRIM(MID(SUBSTITUTE(A42,"_",REPT(" ",200)),IF($L$6=1,1,($L$6-1)*200),200))</f>
        <v/>
      </c>
      <c r="G42" s="16" t="str">
        <f t="shared" si="6"/>
        <v/>
      </c>
      <c r="H42" s="8" t="str">
        <f>IFERROR((G42/1000)*Reach!$L$1*Reach!$L$2,"")</f>
        <v/>
      </c>
      <c r="I42" s="8" t="str">
        <f>IFERROR(IF(VLOOKUP(E42,$K$12:$N$38,4,FALSE)="","",MAX(H42*(VLOOKUP(Reach!E42,$K$12:$N$38,4,FALSE)/VLOOKUP(Reach!E42,$K$12:$N$38,3,FALSE))+3,$L$3*5)),"")</f>
        <v/>
      </c>
      <c r="K42" s="4"/>
      <c r="L42" s="16">
        <f t="shared" si="8"/>
        <v>0</v>
      </c>
      <c r="M42" s="45">
        <f t="shared" si="9"/>
        <v>0</v>
      </c>
      <c r="N42" s="15"/>
      <c r="O42" s="15">
        <f t="shared" si="10"/>
        <v>0</v>
      </c>
      <c r="P42" s="15" t="str">
        <f t="shared" si="11"/>
        <v/>
      </c>
    </row>
    <row r="43" spans="1:16" x14ac:dyDescent="0.25">
      <c r="A43"/>
      <c r="B43"/>
      <c r="C43"/>
      <c r="D43" s="13" t="str">
        <f t="shared" si="5"/>
        <v/>
      </c>
      <c r="E43" s="13" t="str">
        <f>TRIM(MID(SUBSTITUTE(A43,"_",REPT(" ",100)),IF($L$5=1,1,($L$5-1)*100),100))</f>
        <v/>
      </c>
      <c r="F43" s="7" t="str">
        <f>TRIM(MID(SUBSTITUTE(A43,"_",REPT(" ",200)),IF($L$6=1,1,($L$6-1)*200),200))</f>
        <v/>
      </c>
      <c r="G43" s="16" t="str">
        <f t="shared" si="6"/>
        <v/>
      </c>
      <c r="H43" s="8" t="str">
        <f>IFERROR((G43/1000)*Reach!$L$1*Reach!$L$2,"")</f>
        <v/>
      </c>
      <c r="I43" s="8" t="str">
        <f>IFERROR(IF(VLOOKUP(E43,$K$12:$N$38,4,FALSE)="","",MAX(H43*(VLOOKUP(Reach!E43,$K$12:$N$38,4,FALSE)/VLOOKUP(Reach!E43,$K$12:$N$38,3,FALSE))+3,$L$3*5)),"")</f>
        <v/>
      </c>
      <c r="K43" s="4"/>
      <c r="L43" s="16">
        <f t="shared" si="8"/>
        <v>0</v>
      </c>
      <c r="M43" s="45">
        <f t="shared" si="9"/>
        <v>0</v>
      </c>
      <c r="N43" s="15"/>
      <c r="O43" s="15">
        <f t="shared" si="10"/>
        <v>0</v>
      </c>
      <c r="P43" s="15" t="str">
        <f t="shared" si="11"/>
        <v/>
      </c>
    </row>
    <row r="44" spans="1:16" x14ac:dyDescent="0.25">
      <c r="A44"/>
      <c r="B44"/>
      <c r="C44"/>
      <c r="D44" s="13" t="str">
        <f t="shared" si="5"/>
        <v/>
      </c>
      <c r="E44" s="13" t="str">
        <f>TRIM(MID(SUBSTITUTE(A44,"_",REPT(" ",100)),IF($L$5=1,1,($L$5-1)*100),100))</f>
        <v/>
      </c>
      <c r="F44" s="7" t="str">
        <f>TRIM(MID(SUBSTITUTE(A44,"_",REPT(" ",200)),IF($L$6=1,1,($L$6-1)*200),200))</f>
        <v/>
      </c>
      <c r="G44" s="16" t="str">
        <f t="shared" si="6"/>
        <v/>
      </c>
      <c r="H44" s="8" t="str">
        <f>IFERROR((G44/1000)*Reach!$L$1*Reach!$L$2,"")</f>
        <v/>
      </c>
      <c r="I44" s="8" t="str">
        <f>IFERROR(IF(VLOOKUP(E44,$K$12:$N$38,4,FALSE)="","",MAX(H44*(VLOOKUP(Reach!E44,$K$12:$N$38,4,FALSE)/VLOOKUP(Reach!E44,$K$12:$N$38,3,FALSE))+3,$L$3*5)),"")</f>
        <v/>
      </c>
      <c r="K44" s="4"/>
      <c r="L44" s="16">
        <f t="shared" si="8"/>
        <v>0</v>
      </c>
      <c r="M44" s="45">
        <f t="shared" si="9"/>
        <v>0</v>
      </c>
      <c r="N44" s="15"/>
      <c r="O44" s="15">
        <f t="shared" si="10"/>
        <v>0</v>
      </c>
      <c r="P44" s="15" t="str">
        <f t="shared" si="11"/>
        <v/>
      </c>
    </row>
    <row r="45" spans="1:16" x14ac:dyDescent="0.25">
      <c r="A45"/>
      <c r="B45"/>
      <c r="C45"/>
      <c r="D45" s="13" t="str">
        <f t="shared" si="5"/>
        <v/>
      </c>
      <c r="E45" s="13" t="str">
        <f>TRIM(MID(SUBSTITUTE(A45,"_",REPT(" ",100)),IF($L$5=1,1,($L$5-1)*100),100))</f>
        <v/>
      </c>
      <c r="F45" s="7" t="str">
        <f>TRIM(MID(SUBSTITUTE(A45,"_",REPT(" ",200)),IF($L$6=1,1,($L$6-1)*200),200))</f>
        <v/>
      </c>
      <c r="G45" s="16" t="str">
        <f t="shared" si="6"/>
        <v/>
      </c>
      <c r="H45" s="8" t="str">
        <f>IFERROR((G45/1000)*Reach!$L$1*Reach!$L$2,"")</f>
        <v/>
      </c>
      <c r="I45" s="8" t="str">
        <f>IFERROR(IF(VLOOKUP(E45,$K$12:$N$38,4,FALSE)="","",MAX(H45*(VLOOKUP(Reach!E45,$K$12:$N$38,4,FALSE)/VLOOKUP(Reach!E45,$K$12:$N$38,3,FALSE))+3,$L$3*5)),"")</f>
        <v/>
      </c>
      <c r="K45" s="4"/>
      <c r="L45" s="16">
        <f t="shared" si="8"/>
        <v>0</v>
      </c>
      <c r="M45" s="45">
        <f t="shared" si="9"/>
        <v>0</v>
      </c>
      <c r="N45" s="15"/>
      <c r="O45" s="15">
        <f t="shared" si="10"/>
        <v>0</v>
      </c>
      <c r="P45" s="15" t="str">
        <f t="shared" si="11"/>
        <v/>
      </c>
    </row>
    <row r="46" spans="1:16" x14ac:dyDescent="0.25">
      <c r="A46"/>
      <c r="B46"/>
      <c r="C46"/>
      <c r="D46" s="13" t="str">
        <f t="shared" si="5"/>
        <v/>
      </c>
      <c r="E46" s="13" t="str">
        <f>TRIM(MID(SUBSTITUTE(A46,"_",REPT(" ",100)),IF($L$5=1,1,($L$5-1)*100),100))</f>
        <v/>
      </c>
      <c r="F46" s="7" t="str">
        <f>TRIM(MID(SUBSTITUTE(A46,"_",REPT(" ",200)),IF($L$6=1,1,($L$6-1)*200),200))</f>
        <v/>
      </c>
      <c r="G46" s="16" t="str">
        <f t="shared" si="6"/>
        <v/>
      </c>
      <c r="H46" s="8" t="str">
        <f>IFERROR((G46/1000)*Reach!$L$1*Reach!$L$2,"")</f>
        <v/>
      </c>
      <c r="I46" s="8" t="str">
        <f>IFERROR(IF(VLOOKUP(E46,$K$12:$N$38,4,FALSE)="","",MAX(H46*(VLOOKUP(Reach!E46,$K$12:$N$38,4,FALSE)/VLOOKUP(Reach!E46,$K$12:$N$38,3,FALSE))+3,$L$3*5)),"")</f>
        <v/>
      </c>
      <c r="K46" s="4"/>
      <c r="L46" s="16">
        <f t="shared" si="8"/>
        <v>0</v>
      </c>
      <c r="M46" s="45">
        <f t="shared" si="9"/>
        <v>0</v>
      </c>
      <c r="N46" s="15"/>
      <c r="O46" s="15">
        <f t="shared" si="10"/>
        <v>0</v>
      </c>
      <c r="P46" s="15" t="str">
        <f t="shared" si="11"/>
        <v/>
      </c>
    </row>
    <row r="47" spans="1:16" x14ac:dyDescent="0.25">
      <c r="A47"/>
      <c r="B47"/>
      <c r="C47"/>
      <c r="D47" s="13" t="str">
        <f t="shared" si="5"/>
        <v/>
      </c>
      <c r="E47" s="13" t="str">
        <f>TRIM(MID(SUBSTITUTE(A47,"_",REPT(" ",100)),IF($L$5=1,1,($L$5-1)*100),100))</f>
        <v/>
      </c>
      <c r="F47" s="7" t="str">
        <f>TRIM(MID(SUBSTITUTE(A47,"_",REPT(" ",200)),IF($L$6=1,1,($L$6-1)*200),200))</f>
        <v/>
      </c>
      <c r="G47" s="16" t="str">
        <f t="shared" si="6"/>
        <v/>
      </c>
      <c r="H47" s="8" t="str">
        <f>IFERROR((G47/1000)*Reach!$L$1*Reach!$L$2,"")</f>
        <v/>
      </c>
      <c r="I47" s="8" t="str">
        <f>IFERROR(IF(VLOOKUP(E47,$K$12:$N$38,4,FALSE)="","",MAX(H47*(VLOOKUP(Reach!E47,$K$12:$N$38,4,FALSE)/VLOOKUP(Reach!E47,$K$12:$N$38,3,FALSE))+3,$L$3*5)),"")</f>
        <v/>
      </c>
      <c r="K47" s="4"/>
      <c r="L47" s="16">
        <f t="shared" si="8"/>
        <v>0</v>
      </c>
      <c r="M47" s="45">
        <f t="shared" si="9"/>
        <v>0</v>
      </c>
      <c r="N47" s="15"/>
      <c r="O47" s="15">
        <f t="shared" si="10"/>
        <v>0</v>
      </c>
      <c r="P47" s="15" t="str">
        <f t="shared" si="11"/>
        <v/>
      </c>
    </row>
    <row r="48" spans="1:16" ht="15.75" thickBot="1" x14ac:dyDescent="0.3">
      <c r="A48"/>
      <c r="B48"/>
      <c r="C48"/>
      <c r="D48" s="13" t="str">
        <f t="shared" si="5"/>
        <v/>
      </c>
      <c r="E48" s="13" t="str">
        <f>TRIM(MID(SUBSTITUTE(A48,"_",REPT(" ",100)),IF($L$5=1,1,($L$5-1)*100),100))</f>
        <v/>
      </c>
      <c r="F48" s="7" t="str">
        <f>TRIM(MID(SUBSTITUTE(A48,"_",REPT(" ",200)),IF($L$6=1,1,($L$6-1)*200),200))</f>
        <v/>
      </c>
      <c r="G48" s="16" t="str">
        <f t="shared" si="6"/>
        <v/>
      </c>
      <c r="H48" s="8" t="str">
        <f>IFERROR((G48/1000)*Reach!$L$1*Reach!$L$2,"")</f>
        <v/>
      </c>
      <c r="I48" s="8" t="str">
        <f>IFERROR(IF(VLOOKUP(E48,$K$12:$N$38,4,FALSE)="","",MAX(H48*(VLOOKUP(Reach!E48,$K$12:$N$38,4,FALSE)/VLOOKUP(Reach!E48,$K$12:$N$38,3,FALSE))+3,$L$3*5)),"")</f>
        <v/>
      </c>
      <c r="K48" s="4"/>
      <c r="L48" s="16">
        <f t="shared" si="8"/>
        <v>0</v>
      </c>
      <c r="M48" s="45">
        <f t="shared" si="9"/>
        <v>0</v>
      </c>
      <c r="N48" s="15"/>
      <c r="O48" s="15">
        <f t="shared" si="10"/>
        <v>0</v>
      </c>
      <c r="P48" s="15" t="str">
        <f t="shared" si="11"/>
        <v/>
      </c>
    </row>
    <row r="49" spans="1:16" ht="15.75" thickBot="1" x14ac:dyDescent="0.3">
      <c r="A49"/>
      <c r="B49"/>
      <c r="C49"/>
      <c r="D49" s="13" t="str">
        <f t="shared" si="5"/>
        <v/>
      </c>
      <c r="E49" s="13" t="str">
        <f>TRIM(MID(SUBSTITUTE(A49,"_",REPT(" ",100)),IF($L$5=1,1,($L$5-1)*100),100))</f>
        <v/>
      </c>
      <c r="F49" s="7" t="str">
        <f>TRIM(MID(SUBSTITUTE(A49,"_",REPT(" ",200)),IF($L$6=1,1,($L$6-1)*200),200))</f>
        <v/>
      </c>
      <c r="G49" s="16" t="str">
        <f t="shared" si="6"/>
        <v/>
      </c>
      <c r="H49" s="8" t="str">
        <f>IFERROR((G49/1000)*Reach!$L$1*Reach!$L$2,"")</f>
        <v/>
      </c>
      <c r="I49" s="8" t="str">
        <f>IFERROR(IF(VLOOKUP(E49,$K$12:$N$38,4,FALSE)="","",MAX(H49*(VLOOKUP(Reach!E49,$K$12:$N$38,4,FALSE)/VLOOKUP(Reach!E49,$K$12:$N$38,3,FALSE))+3,$L$3*5)),"")</f>
        <v/>
      </c>
      <c r="K49" s="5" t="s">
        <v>27</v>
      </c>
      <c r="L49" s="18">
        <f>SUM(L12:L48)</f>
        <v>0</v>
      </c>
      <c r="M49" s="46">
        <f>SUM(M12:M48)</f>
        <v>0</v>
      </c>
      <c r="N49" s="18">
        <f>SUM(L49:M49)</f>
        <v>0</v>
      </c>
      <c r="O49" s="18">
        <f>SUM(O12:O48)</f>
        <v>0</v>
      </c>
      <c r="P49" s="19"/>
    </row>
    <row r="50" spans="1:16" x14ac:dyDescent="0.25">
      <c r="A50"/>
      <c r="B50"/>
      <c r="C50"/>
      <c r="D50" s="13" t="str">
        <f t="shared" si="5"/>
        <v/>
      </c>
      <c r="E50" s="13" t="str">
        <f>TRIM(MID(SUBSTITUTE(A50,"_",REPT(" ",100)),IF($L$5=1,1,($L$5-1)*100),100))</f>
        <v/>
      </c>
      <c r="F50" s="7" t="str">
        <f>TRIM(MID(SUBSTITUTE(A50,"_",REPT(" ",200)),IF($L$6=1,1,($L$6-1)*200),200))</f>
        <v/>
      </c>
      <c r="G50" s="16" t="str">
        <f t="shared" si="6"/>
        <v/>
      </c>
      <c r="H50" s="8" t="str">
        <f>IFERROR((G50/1000)*Reach!$L$1*Reach!$L$2,"")</f>
        <v/>
      </c>
      <c r="I50" s="8" t="str">
        <f>IFERROR(IF(VLOOKUP(E50,$K$12:$N$38,4,FALSE)="","",MAX(H50*(VLOOKUP(Reach!E50,$K$12:$N$38,4,FALSE)/VLOOKUP(Reach!E50,$K$12:$N$38,3,FALSE))+3,$L$3*5)),"")</f>
        <v/>
      </c>
    </row>
    <row r="51" spans="1:16" x14ac:dyDescent="0.25">
      <c r="A51"/>
      <c r="B51"/>
      <c r="C51"/>
      <c r="D51" s="13" t="str">
        <f t="shared" si="5"/>
        <v/>
      </c>
      <c r="E51" s="13" t="str">
        <f>TRIM(MID(SUBSTITUTE(A51,"_",REPT(" ",100)),IF($L$5=1,1,($L$5-1)*100),100))</f>
        <v/>
      </c>
      <c r="F51" s="7" t="str">
        <f>TRIM(MID(SUBSTITUTE(A51,"_",REPT(" ",200)),IF($L$6=1,1,($L$6-1)*200),200))</f>
        <v/>
      </c>
      <c r="G51" s="16" t="str">
        <f t="shared" si="6"/>
        <v/>
      </c>
      <c r="H51" s="8" t="str">
        <f>IFERROR((G51/1000)*Reach!$L$1*Reach!$L$2,"")</f>
        <v/>
      </c>
      <c r="I51" s="8" t="str">
        <f>IFERROR(IF(VLOOKUP(E51,$K$12:$N$38,4,FALSE)="","",MAX(H51*(VLOOKUP(Reach!E51,$K$12:$N$38,4,FALSE)/VLOOKUP(Reach!E51,$K$12:$N$38,3,FALSE))+3,$L$3*5)),"")</f>
        <v/>
      </c>
    </row>
    <row r="52" spans="1:16" x14ac:dyDescent="0.25">
      <c r="A52"/>
      <c r="B52"/>
      <c r="C52"/>
      <c r="D52" s="13" t="str">
        <f t="shared" si="5"/>
        <v/>
      </c>
      <c r="E52" s="13" t="str">
        <f>TRIM(MID(SUBSTITUTE(A52,"_",REPT(" ",100)),IF($L$5=1,1,($L$5-1)*100),100))</f>
        <v/>
      </c>
      <c r="F52" s="7" t="str">
        <f>TRIM(MID(SUBSTITUTE(A52,"_",REPT(" ",200)),IF($L$6=1,1,($L$6-1)*200),200))</f>
        <v/>
      </c>
      <c r="G52" s="16" t="str">
        <f t="shared" si="6"/>
        <v/>
      </c>
      <c r="H52" s="8" t="str">
        <f>IFERROR((G52/1000)*Reach!$L$1*Reach!$L$2,"")</f>
        <v/>
      </c>
      <c r="I52" s="8" t="str">
        <f>IFERROR(IF(VLOOKUP(E52,$K$12:$N$38,4,FALSE)="","",MAX(H52*(VLOOKUP(Reach!E52,$K$12:$N$38,4,FALSE)/VLOOKUP(Reach!E52,$K$12:$N$38,3,FALSE))+3,$L$3*5)),"")</f>
        <v/>
      </c>
    </row>
    <row r="53" spans="1:16" x14ac:dyDescent="0.25">
      <c r="A53"/>
      <c r="B53"/>
      <c r="C53"/>
      <c r="D53" s="13" t="str">
        <f t="shared" si="5"/>
        <v/>
      </c>
      <c r="E53" s="13" t="str">
        <f>TRIM(MID(SUBSTITUTE(A53,"_",REPT(" ",100)),IF($L$5=1,1,($L$5-1)*100),100))</f>
        <v/>
      </c>
      <c r="F53" s="7" t="str">
        <f>TRIM(MID(SUBSTITUTE(A53,"_",REPT(" ",200)),IF($L$6=1,1,($L$6-1)*200),200))</f>
        <v/>
      </c>
      <c r="G53" s="16" t="str">
        <f t="shared" si="6"/>
        <v/>
      </c>
      <c r="H53" s="8" t="str">
        <f>IFERROR((G53/1000)*Reach!$L$1*Reach!$L$2,"")</f>
        <v/>
      </c>
      <c r="I53" s="8" t="str">
        <f>IFERROR(IF(VLOOKUP(E53,$K$12:$N$38,4,FALSE)="","",MAX(H53*(VLOOKUP(Reach!E53,$K$12:$N$38,4,FALSE)/VLOOKUP(Reach!E53,$K$12:$N$38,3,FALSE))+3,$L$3*5)),"")</f>
        <v/>
      </c>
    </row>
    <row r="54" spans="1:16" x14ac:dyDescent="0.25">
      <c r="A54"/>
      <c r="B54"/>
      <c r="C54"/>
      <c r="D54" s="13" t="str">
        <f t="shared" si="5"/>
        <v/>
      </c>
      <c r="E54" s="13" t="str">
        <f>TRIM(MID(SUBSTITUTE(A54,"_",REPT(" ",100)),IF($L$5=1,1,($L$5-1)*100),100))</f>
        <v/>
      </c>
      <c r="F54" s="7" t="str">
        <f>TRIM(MID(SUBSTITUTE(A54,"_",REPT(" ",200)),IF($L$6=1,1,($L$6-1)*200),200))</f>
        <v/>
      </c>
      <c r="G54" s="16" t="str">
        <f t="shared" si="6"/>
        <v/>
      </c>
      <c r="H54" s="8" t="str">
        <f>IFERROR((G54/1000)*Reach!$L$1*Reach!$L$2,"")</f>
        <v/>
      </c>
      <c r="I54" s="8" t="str">
        <f>IFERROR(IF(VLOOKUP(E54,$K$12:$N$38,4,FALSE)="","",MAX(H54*(VLOOKUP(Reach!E54,$K$12:$N$38,4,FALSE)/VLOOKUP(Reach!E54,$K$12:$N$38,3,FALSE))+3,$L$3*5)),"")</f>
        <v/>
      </c>
    </row>
    <row r="55" spans="1:16" x14ac:dyDescent="0.25">
      <c r="A55"/>
      <c r="B55"/>
      <c r="C55"/>
      <c r="D55" s="13" t="str">
        <f t="shared" si="5"/>
        <v/>
      </c>
      <c r="E55" s="13" t="str">
        <f>TRIM(MID(SUBSTITUTE(A55,"_",REPT(" ",100)),IF($L$5=1,1,($L$5-1)*100),100))</f>
        <v/>
      </c>
      <c r="F55" s="7" t="str">
        <f>TRIM(MID(SUBSTITUTE(A55,"_",REPT(" ",200)),IF($L$6=1,1,($L$6-1)*200),200))</f>
        <v/>
      </c>
      <c r="G55" s="16" t="str">
        <f t="shared" si="6"/>
        <v/>
      </c>
      <c r="H55" s="8" t="str">
        <f>IFERROR((G55/1000)*Reach!$L$1*Reach!$L$2,"")</f>
        <v/>
      </c>
      <c r="I55" s="8" t="str">
        <f>IFERROR(IF(VLOOKUP(E55,$K$12:$N$38,4,FALSE)="","",MAX(H55*(VLOOKUP(Reach!E55,$K$12:$N$38,4,FALSE)/VLOOKUP(Reach!E55,$K$12:$N$38,3,FALSE))+3,$L$3*5)),"")</f>
        <v/>
      </c>
    </row>
    <row r="56" spans="1:16" x14ac:dyDescent="0.25">
      <c r="A56"/>
      <c r="B56"/>
      <c r="C56"/>
      <c r="D56" s="13" t="str">
        <f t="shared" si="5"/>
        <v/>
      </c>
      <c r="E56" s="13" t="str">
        <f>TRIM(MID(SUBSTITUTE(A56,"_",REPT(" ",100)),IF($L$5=1,1,($L$5-1)*100),100))</f>
        <v/>
      </c>
      <c r="F56" s="7" t="str">
        <f>TRIM(MID(SUBSTITUTE(A56,"_",REPT(" ",200)),IF($L$6=1,1,($L$6-1)*200),200))</f>
        <v/>
      </c>
      <c r="G56" s="16" t="str">
        <f t="shared" si="6"/>
        <v/>
      </c>
      <c r="H56" s="8" t="str">
        <f>IFERROR((G56/1000)*Reach!$L$1*Reach!$L$2,"")</f>
        <v/>
      </c>
      <c r="I56" s="8" t="str">
        <f>IFERROR(IF(VLOOKUP(E56,$K$12:$N$38,4,FALSE)="","",MAX(H56*(VLOOKUP(Reach!E56,$K$12:$N$38,4,FALSE)/VLOOKUP(Reach!E56,$K$12:$N$38,3,FALSE))+3,$L$3*5)),"")</f>
        <v/>
      </c>
    </row>
    <row r="57" spans="1:16" x14ac:dyDescent="0.25">
      <c r="A57"/>
      <c r="B57"/>
      <c r="C57"/>
      <c r="D57" s="13" t="str">
        <f t="shared" si="5"/>
        <v/>
      </c>
      <c r="E57" s="13" t="str">
        <f>TRIM(MID(SUBSTITUTE(A57,"_",REPT(" ",100)),IF($L$5=1,1,($L$5-1)*100),100))</f>
        <v/>
      </c>
      <c r="F57" s="7" t="str">
        <f>TRIM(MID(SUBSTITUTE(A57,"_",REPT(" ",200)),IF($L$6=1,1,($L$6-1)*200),200))</f>
        <v/>
      </c>
      <c r="G57" s="16" t="str">
        <f t="shared" si="6"/>
        <v/>
      </c>
      <c r="H57" s="8" t="str">
        <f>IFERROR((G57/1000)*Reach!$L$1*Reach!$L$2,"")</f>
        <v/>
      </c>
      <c r="I57" s="8" t="str">
        <f>IFERROR(IF(VLOOKUP(E57,$K$12:$N$38,4,FALSE)="","",MAX(H57*(VLOOKUP(Reach!E57,$K$12:$N$38,4,FALSE)/VLOOKUP(Reach!E57,$K$12:$N$38,3,FALSE))+3,$L$3*5)),"")</f>
        <v/>
      </c>
    </row>
    <row r="58" spans="1:16" x14ac:dyDescent="0.25">
      <c r="A58"/>
      <c r="B58"/>
      <c r="C58"/>
      <c r="D58" s="13" t="str">
        <f t="shared" si="5"/>
        <v/>
      </c>
      <c r="E58" s="13" t="str">
        <f>TRIM(MID(SUBSTITUTE(A58,"_",REPT(" ",100)),IF($L$5=1,1,($L$5-1)*100),100))</f>
        <v/>
      </c>
      <c r="F58" s="7" t="str">
        <f>TRIM(MID(SUBSTITUTE(A58,"_",REPT(" ",200)),IF($L$6=1,1,($L$6-1)*200),200))</f>
        <v/>
      </c>
      <c r="G58" s="16" t="str">
        <f t="shared" si="6"/>
        <v/>
      </c>
      <c r="H58" s="8" t="str">
        <f>IFERROR((G58/1000)*Reach!$L$1*Reach!$L$2,"")</f>
        <v/>
      </c>
      <c r="I58" s="8" t="str">
        <f>IFERROR(IF(VLOOKUP(E58,$K$12:$N$38,4,FALSE)="","",MAX(H58*(VLOOKUP(Reach!E58,$K$12:$N$38,4,FALSE)/VLOOKUP(Reach!E58,$K$12:$N$38,3,FALSE))+3,$L$3*5)),"")</f>
        <v/>
      </c>
    </row>
    <row r="59" spans="1:16" x14ac:dyDescent="0.25">
      <c r="A59"/>
      <c r="B59"/>
      <c r="C59"/>
      <c r="D59" s="13" t="str">
        <f t="shared" si="5"/>
        <v/>
      </c>
      <c r="E59" s="13" t="str">
        <f>TRIM(MID(SUBSTITUTE(A59,"_",REPT(" ",100)),IF($L$5=1,1,($L$5-1)*100),100))</f>
        <v/>
      </c>
      <c r="F59" s="7" t="str">
        <f>TRIM(MID(SUBSTITUTE(A59,"_",REPT(" ",200)),IF($L$6=1,1,($L$6-1)*200),200))</f>
        <v/>
      </c>
      <c r="G59" s="16" t="str">
        <f t="shared" si="6"/>
        <v/>
      </c>
      <c r="H59" s="8" t="str">
        <f>IFERROR((G59/1000)*Reach!$L$1*Reach!$L$2,"")</f>
        <v/>
      </c>
      <c r="I59" s="8" t="str">
        <f>IFERROR(IF(VLOOKUP(E59,$K$12:$N$38,4,FALSE)="","",MAX(H59*(VLOOKUP(Reach!E59,$K$12:$N$38,4,FALSE)/VLOOKUP(Reach!E59,$K$12:$N$38,3,FALSE))+3,$L$3*5)),"")</f>
        <v/>
      </c>
    </row>
    <row r="60" spans="1:16" x14ac:dyDescent="0.25">
      <c r="A60"/>
      <c r="B60"/>
      <c r="C60"/>
      <c r="D60" s="13" t="str">
        <f t="shared" si="5"/>
        <v/>
      </c>
      <c r="E60" s="13" t="str">
        <f>TRIM(MID(SUBSTITUTE(A60,"_",REPT(" ",100)),IF($L$5=1,1,($L$5-1)*100),100))</f>
        <v/>
      </c>
      <c r="F60" s="7" t="str">
        <f>TRIM(MID(SUBSTITUTE(A60,"_",REPT(" ",200)),IF($L$6=1,1,($L$6-1)*200),200))</f>
        <v/>
      </c>
      <c r="G60" s="16" t="str">
        <f t="shared" si="6"/>
        <v/>
      </c>
      <c r="H60" s="8" t="str">
        <f>IFERROR((G60/1000)*Reach!$L$1*Reach!$L$2,"")</f>
        <v/>
      </c>
      <c r="I60" s="8" t="str">
        <f>IFERROR(IF(VLOOKUP(E60,$K$12:$N$38,4,FALSE)="","",MAX(H60*(VLOOKUP(Reach!E60,$K$12:$N$38,4,FALSE)/VLOOKUP(Reach!E60,$K$12:$N$38,3,FALSE))+3,$L$3*5)),"")</f>
        <v/>
      </c>
    </row>
    <row r="61" spans="1:16" x14ac:dyDescent="0.25">
      <c r="A61"/>
      <c r="B61"/>
      <c r="C61"/>
      <c r="D61" s="13" t="str">
        <f t="shared" si="5"/>
        <v/>
      </c>
      <c r="E61" s="13" t="str">
        <f>TRIM(MID(SUBSTITUTE(A61,"_",REPT(" ",100)),IF($L$5=1,1,($L$5-1)*100),100))</f>
        <v/>
      </c>
      <c r="F61" s="7" t="str">
        <f>TRIM(MID(SUBSTITUTE(A61,"_",REPT(" ",200)),IF($L$6=1,1,($L$6-1)*200),200))</f>
        <v/>
      </c>
      <c r="G61" s="16" t="str">
        <f t="shared" si="6"/>
        <v/>
      </c>
      <c r="H61" s="8" t="str">
        <f>IFERROR((G61/1000)*Reach!$L$1*Reach!$L$2,"")</f>
        <v/>
      </c>
      <c r="I61" s="8" t="str">
        <f>IFERROR(IF(VLOOKUP(E61,$K$12:$N$38,4,FALSE)="","",MAX(H61*(VLOOKUP(Reach!E61,$K$12:$N$38,4,FALSE)/VLOOKUP(Reach!E61,$K$12:$N$38,3,FALSE))+3,$L$3*5)),"")</f>
        <v/>
      </c>
    </row>
    <row r="62" spans="1:16" x14ac:dyDescent="0.25">
      <c r="A62"/>
      <c r="B62"/>
      <c r="C62"/>
      <c r="D62" s="13" t="str">
        <f t="shared" si="5"/>
        <v/>
      </c>
      <c r="E62" s="13" t="str">
        <f>TRIM(MID(SUBSTITUTE(A62,"_",REPT(" ",100)),IF($L$5=1,1,($L$5-1)*100),100))</f>
        <v/>
      </c>
      <c r="F62" s="7" t="str">
        <f>TRIM(MID(SUBSTITUTE(A62,"_",REPT(" ",200)),IF($L$6=1,1,($L$6-1)*200),200))</f>
        <v/>
      </c>
      <c r="G62" s="16" t="str">
        <f t="shared" si="6"/>
        <v/>
      </c>
      <c r="H62" s="8" t="str">
        <f>IFERROR((G62/1000)*Reach!$L$1*Reach!$L$2,"")</f>
        <v/>
      </c>
      <c r="I62" s="8" t="str">
        <f>IFERROR(IF(VLOOKUP(E62,$K$12:$N$38,4,FALSE)="","",MAX(H62*(VLOOKUP(Reach!E62,$K$12:$N$38,4,FALSE)/VLOOKUP(Reach!E62,$K$12:$N$38,3,FALSE))+3,$L$3*5)),"")</f>
        <v/>
      </c>
    </row>
    <row r="63" spans="1:16" x14ac:dyDescent="0.25">
      <c r="A63"/>
      <c r="B63"/>
      <c r="C63"/>
      <c r="D63" s="13" t="str">
        <f t="shared" si="5"/>
        <v/>
      </c>
      <c r="E63" s="13" t="str">
        <f>TRIM(MID(SUBSTITUTE(A63,"_",REPT(" ",100)),IF($L$5=1,1,($L$5-1)*100),100))</f>
        <v/>
      </c>
      <c r="F63" s="7" t="str">
        <f>TRIM(MID(SUBSTITUTE(A63,"_",REPT(" ",200)),IF($L$6=1,1,($L$6-1)*200),200))</f>
        <v/>
      </c>
      <c r="G63" s="16" t="str">
        <f t="shared" si="6"/>
        <v/>
      </c>
      <c r="H63" s="8" t="str">
        <f>IFERROR((G63/1000)*Reach!$L$1*Reach!$L$2,"")</f>
        <v/>
      </c>
      <c r="I63" s="8" t="str">
        <f>IFERROR(IF(VLOOKUP(E63,$K$12:$N$38,4,FALSE)="","",MAX(H63*(VLOOKUP(Reach!E63,$K$12:$N$38,4,FALSE)/VLOOKUP(Reach!E63,$K$12:$N$38,3,FALSE))+3,$L$3*5)),"")</f>
        <v/>
      </c>
    </row>
    <row r="64" spans="1:16" x14ac:dyDescent="0.25">
      <c r="A64"/>
      <c r="B64"/>
      <c r="C64"/>
      <c r="D64" s="13" t="str">
        <f t="shared" si="5"/>
        <v/>
      </c>
      <c r="E64" s="13" t="str">
        <f>TRIM(MID(SUBSTITUTE(A64,"_",REPT(" ",100)),IF($L$5=1,1,($L$5-1)*100),100))</f>
        <v/>
      </c>
      <c r="F64" s="7" t="str">
        <f>TRIM(MID(SUBSTITUTE(A64,"_",REPT(" ",200)),IF($L$6=1,1,($L$6-1)*200),200))</f>
        <v/>
      </c>
      <c r="G64" s="16" t="str">
        <f t="shared" si="6"/>
        <v/>
      </c>
      <c r="H64" s="8" t="str">
        <f>IFERROR((G64/1000)*Reach!$L$1*Reach!$L$2,"")</f>
        <v/>
      </c>
      <c r="I64" s="8" t="str">
        <f>IFERROR(IF(VLOOKUP(E64,$K$12:$N$38,4,FALSE)="","",MAX(H64*(VLOOKUP(Reach!E64,$K$12:$N$38,4,FALSE)/VLOOKUP(Reach!E64,$K$12:$N$38,3,FALSE))+3,$L$3*5)),"")</f>
        <v/>
      </c>
    </row>
    <row r="65" spans="1:9" x14ac:dyDescent="0.25">
      <c r="A65"/>
      <c r="B65"/>
      <c r="C65"/>
      <c r="D65" s="13" t="str">
        <f t="shared" si="5"/>
        <v/>
      </c>
      <c r="E65" s="13" t="str">
        <f>TRIM(MID(SUBSTITUTE(A65,"_",REPT(" ",100)),IF($L$5=1,1,($L$5-1)*100),100))</f>
        <v/>
      </c>
      <c r="F65" s="7" t="str">
        <f>TRIM(MID(SUBSTITUTE(A65,"_",REPT(" ",200)),IF($L$6=1,1,($L$6-1)*200),200))</f>
        <v/>
      </c>
      <c r="G65" s="16" t="str">
        <f t="shared" si="6"/>
        <v/>
      </c>
      <c r="H65" s="8" t="str">
        <f>IFERROR((G65/1000)*Reach!$L$1*Reach!$L$2,"")</f>
        <v/>
      </c>
      <c r="I65" s="8" t="str">
        <f>IFERROR(IF(VLOOKUP(E65,$K$12:$N$38,4,FALSE)="","",MAX(H65*(VLOOKUP(Reach!E65,$K$12:$N$38,4,FALSE)/VLOOKUP(Reach!E65,$K$12:$N$38,3,FALSE))+3,$L$3*5)),"")</f>
        <v/>
      </c>
    </row>
    <row r="66" spans="1:9" x14ac:dyDescent="0.25">
      <c r="A66"/>
      <c r="B66"/>
      <c r="C66"/>
      <c r="D66" s="13" t="str">
        <f t="shared" si="5"/>
        <v/>
      </c>
      <c r="E66" s="13" t="str">
        <f>TRIM(MID(SUBSTITUTE(A66,"_",REPT(" ",100)),IF($L$5=1,1,($L$5-1)*100),100))</f>
        <v/>
      </c>
      <c r="F66" s="7" t="str">
        <f>TRIM(MID(SUBSTITUTE(A66,"_",REPT(" ",200)),IF($L$6=1,1,($L$6-1)*200),200))</f>
        <v/>
      </c>
      <c r="G66" s="16" t="str">
        <f t="shared" si="6"/>
        <v/>
      </c>
      <c r="H66" s="8" t="str">
        <f>IFERROR((G66/1000)*Reach!$L$1*Reach!$L$2,"")</f>
        <v/>
      </c>
      <c r="I66" s="8" t="str">
        <f>IFERROR(IF(VLOOKUP(E66,$K$12:$N$38,4,FALSE)="","",MAX(H66*(VLOOKUP(Reach!E66,$K$12:$N$38,4,FALSE)/VLOOKUP(Reach!E66,$K$12:$N$38,3,FALSE))+3,$L$3*5)),"")</f>
        <v/>
      </c>
    </row>
    <row r="67" spans="1:9" x14ac:dyDescent="0.25">
      <c r="A67"/>
      <c r="B67"/>
      <c r="C67"/>
      <c r="D67" s="13" t="str">
        <f t="shared" si="5"/>
        <v/>
      </c>
      <c r="E67" s="13" t="str">
        <f>TRIM(MID(SUBSTITUTE(A67,"_",REPT(" ",100)),IF($L$5=1,1,($L$5-1)*100),100))</f>
        <v/>
      </c>
      <c r="F67" s="7" t="str">
        <f>TRIM(MID(SUBSTITUTE(A67,"_",REPT(" ",200)),IF($L$6=1,1,($L$6-1)*200),200))</f>
        <v/>
      </c>
      <c r="G67" s="16" t="str">
        <f t="shared" si="6"/>
        <v/>
      </c>
      <c r="H67" s="8" t="str">
        <f>IFERROR((G67/1000)*Reach!$L$1*Reach!$L$2,"")</f>
        <v/>
      </c>
      <c r="I67" s="8" t="str">
        <f>IFERROR(IF(VLOOKUP(E67,$K$12:$N$38,4,FALSE)="","",MAX(H67*(VLOOKUP(Reach!E67,$K$12:$N$38,4,FALSE)/VLOOKUP(Reach!E67,$K$12:$N$38,3,FALSE))+3,$L$3*5)),"")</f>
        <v/>
      </c>
    </row>
    <row r="68" spans="1:9" x14ac:dyDescent="0.25">
      <c r="A68"/>
      <c r="B68"/>
      <c r="C68"/>
      <c r="D68" s="13" t="str">
        <f t="shared" si="5"/>
        <v/>
      </c>
      <c r="E68" s="13" t="str">
        <f>TRIM(MID(SUBSTITUTE(A68,"_",REPT(" ",100)),IF($L$5=1,1,($L$5-1)*100),100))</f>
        <v/>
      </c>
      <c r="F68" s="7" t="str">
        <f>TRIM(MID(SUBSTITUTE(A68,"_",REPT(" ",200)),IF($L$6=1,1,($L$6-1)*200),200))</f>
        <v/>
      </c>
      <c r="G68" s="16" t="str">
        <f t="shared" si="6"/>
        <v/>
      </c>
      <c r="H68" s="8" t="str">
        <f>IFERROR((G68/1000)*Reach!$L$1*Reach!$L$2,"")</f>
        <v/>
      </c>
      <c r="I68" s="8" t="str">
        <f>IFERROR(IF(VLOOKUP(E68,$K$12:$N$38,4,FALSE)="","",MAX(H68*(VLOOKUP(Reach!E68,$K$12:$N$38,4,FALSE)/VLOOKUP(Reach!E68,$K$12:$N$38,3,FALSE))+3,$L$3*5)),"")</f>
        <v/>
      </c>
    </row>
    <row r="69" spans="1:9" x14ac:dyDescent="0.25">
      <c r="A69"/>
      <c r="B69"/>
      <c r="C69"/>
      <c r="D69" s="13" t="str">
        <f t="shared" si="5"/>
        <v/>
      </c>
      <c r="E69" s="13" t="str">
        <f>TRIM(MID(SUBSTITUTE(A69,"_",REPT(" ",100)),IF($L$5=1,1,($L$5-1)*100),100))</f>
        <v/>
      </c>
      <c r="F69" s="7" t="str">
        <f>TRIM(MID(SUBSTITUTE(A69,"_",REPT(" ",200)),IF($L$6=1,1,($L$6-1)*200),200))</f>
        <v/>
      </c>
      <c r="G69" s="16" t="str">
        <f t="shared" si="6"/>
        <v/>
      </c>
      <c r="H69" s="8" t="str">
        <f>IFERROR((G69/1000)*Reach!$L$1*Reach!$L$2,"")</f>
        <v/>
      </c>
      <c r="I69" s="8" t="str">
        <f>IFERROR(IF(VLOOKUP(E69,$K$12:$N$38,4,FALSE)="","",MAX(H69*(VLOOKUP(Reach!E69,$K$12:$N$38,4,FALSE)/VLOOKUP(Reach!E69,$K$12:$N$38,3,FALSE))+3,$L$3*5)),"")</f>
        <v/>
      </c>
    </row>
    <row r="70" spans="1:9" x14ac:dyDescent="0.25">
      <c r="A70"/>
      <c r="B70"/>
      <c r="C70"/>
      <c r="D70" s="13" t="str">
        <f t="shared" si="5"/>
        <v/>
      </c>
      <c r="E70" s="13" t="str">
        <f>TRIM(MID(SUBSTITUTE(A70,"_",REPT(" ",100)),IF($L$5=1,1,($L$5-1)*100),100))</f>
        <v/>
      </c>
      <c r="F70" s="7" t="str">
        <f>TRIM(MID(SUBSTITUTE(A70,"_",REPT(" ",200)),IF($L$6=1,1,($L$6-1)*200),200))</f>
        <v/>
      </c>
      <c r="G70" s="16" t="str">
        <f t="shared" si="6"/>
        <v/>
      </c>
      <c r="H70" s="8" t="str">
        <f>IFERROR((G70/1000)*Reach!$L$1*Reach!$L$2,"")</f>
        <v/>
      </c>
      <c r="I70" s="8" t="str">
        <f>IFERROR(IF(VLOOKUP(E70,$K$12:$N$38,4,FALSE)="","",MAX(H70*(VLOOKUP(Reach!E70,$K$12:$N$38,4,FALSE)/VLOOKUP(Reach!E70,$K$12:$N$38,3,FALSE))+3,$L$3*5)),"")</f>
        <v/>
      </c>
    </row>
    <row r="71" spans="1:9" x14ac:dyDescent="0.25">
      <c r="A71"/>
      <c r="B71"/>
      <c r="C71"/>
      <c r="D71" s="13" t="str">
        <f t="shared" si="5"/>
        <v/>
      </c>
      <c r="E71" s="13" t="str">
        <f>TRIM(MID(SUBSTITUTE(A71,"_",REPT(" ",100)),IF($L$5=1,1,($L$5-1)*100),100))</f>
        <v/>
      </c>
      <c r="F71" s="7" t="str">
        <f>TRIM(MID(SUBSTITUTE(A71,"_",REPT(" ",200)),IF($L$6=1,1,($L$6-1)*200),200))</f>
        <v/>
      </c>
      <c r="G71" s="16" t="str">
        <f t="shared" si="6"/>
        <v/>
      </c>
      <c r="H71" s="8" t="str">
        <f>IFERROR((G71/1000)*Reach!$L$1*Reach!$L$2,"")</f>
        <v/>
      </c>
      <c r="I71" s="8" t="str">
        <f>IFERROR(IF(VLOOKUP(E71,$K$12:$N$38,4,FALSE)="","",MAX(H71*(VLOOKUP(Reach!E71,$K$12:$N$38,4,FALSE)/VLOOKUP(Reach!E71,$K$12:$N$38,3,FALSE))+3,$L$3*5)),"")</f>
        <v/>
      </c>
    </row>
    <row r="72" spans="1:9" x14ac:dyDescent="0.25">
      <c r="A72"/>
      <c r="B72"/>
      <c r="C72"/>
      <c r="D72" s="13" t="str">
        <f t="shared" si="5"/>
        <v/>
      </c>
      <c r="E72" s="13" t="str">
        <f>TRIM(MID(SUBSTITUTE(A72,"_",REPT(" ",100)),IF($L$5=1,1,($L$5-1)*100),100))</f>
        <v/>
      </c>
      <c r="F72" s="7" t="str">
        <f>TRIM(MID(SUBSTITUTE(A72,"_",REPT(" ",200)),IF($L$6=1,1,($L$6-1)*200),200))</f>
        <v/>
      </c>
      <c r="G72" s="16" t="str">
        <f t="shared" si="6"/>
        <v/>
      </c>
      <c r="H72" s="8" t="str">
        <f>IFERROR((G72/1000)*Reach!$L$1*Reach!$L$2,"")</f>
        <v/>
      </c>
      <c r="I72" s="8" t="str">
        <f>IFERROR(IF(VLOOKUP(E72,$K$12:$N$38,4,FALSE)="","",MAX(H72*(VLOOKUP(Reach!E72,$K$12:$N$38,4,FALSE)/VLOOKUP(Reach!E72,$K$12:$N$38,3,FALSE))+3,$L$3*5)),"")</f>
        <v/>
      </c>
    </row>
    <row r="73" spans="1:9" x14ac:dyDescent="0.25">
      <c r="A73"/>
      <c r="B73"/>
      <c r="C73"/>
      <c r="D73" s="13" t="str">
        <f t="shared" si="5"/>
        <v/>
      </c>
      <c r="E73" s="13" t="str">
        <f>TRIM(MID(SUBSTITUTE(A73,"_",REPT(" ",100)),IF($L$5=1,1,($L$5-1)*100),100))</f>
        <v/>
      </c>
      <c r="F73" s="7" t="str">
        <f>TRIM(MID(SUBSTITUTE(A73,"_",REPT(" ",200)),IF($L$6=1,1,($L$6-1)*200),200))</f>
        <v/>
      </c>
      <c r="G73" s="16" t="str">
        <f t="shared" si="6"/>
        <v/>
      </c>
      <c r="H73" s="8" t="str">
        <f>IFERROR((G73/1000)*Reach!$L$1*Reach!$L$2,"")</f>
        <v/>
      </c>
      <c r="I73" s="8" t="str">
        <f>IFERROR(IF(VLOOKUP(E73,$K$12:$N$38,4,FALSE)="","",MAX(H73*(VLOOKUP(Reach!E73,$K$12:$N$38,4,FALSE)/VLOOKUP(Reach!E73,$K$12:$N$38,3,FALSE))+3,$L$3*5)),"")</f>
        <v/>
      </c>
    </row>
    <row r="74" spans="1:9" x14ac:dyDescent="0.25">
      <c r="A74"/>
      <c r="B74"/>
      <c r="C74"/>
      <c r="D74" s="13" t="str">
        <f t="shared" si="5"/>
        <v/>
      </c>
      <c r="E74" s="13" t="str">
        <f>TRIM(MID(SUBSTITUTE(A74,"_",REPT(" ",100)),IF($L$5=1,1,($L$5-1)*100),100))</f>
        <v/>
      </c>
      <c r="F74" s="7" t="str">
        <f>TRIM(MID(SUBSTITUTE(A74,"_",REPT(" ",200)),IF($L$6=1,1,($L$6-1)*200),200))</f>
        <v/>
      </c>
      <c r="G74" s="16" t="str">
        <f t="shared" si="6"/>
        <v/>
      </c>
      <c r="H74" s="8" t="str">
        <f>IFERROR((G74/1000)*Reach!$L$1*Reach!$L$2,"")</f>
        <v/>
      </c>
      <c r="I74" s="8" t="str">
        <f>IFERROR(IF(VLOOKUP(E74,$K$12:$N$38,4,FALSE)="","",MAX(H74*(VLOOKUP(Reach!E74,$K$12:$N$38,4,FALSE)/VLOOKUP(Reach!E74,$K$12:$N$38,3,FALSE))+3,$L$3*5)),"")</f>
        <v/>
      </c>
    </row>
    <row r="75" spans="1:9" x14ac:dyDescent="0.25">
      <c r="A75"/>
      <c r="B75"/>
      <c r="C75"/>
      <c r="D75" s="13" t="str">
        <f t="shared" si="5"/>
        <v/>
      </c>
      <c r="E75" s="13" t="str">
        <f>TRIM(MID(SUBSTITUTE(A75,"_",REPT(" ",100)),IF($L$5=1,1,($L$5-1)*100),100))</f>
        <v/>
      </c>
      <c r="F75" s="7" t="str">
        <f>TRIM(MID(SUBSTITUTE(A75,"_",REPT(" ",200)),IF($L$6=1,1,($L$6-1)*200),200))</f>
        <v/>
      </c>
      <c r="G75" s="16" t="str">
        <f t="shared" si="6"/>
        <v/>
      </c>
      <c r="H75" s="8" t="str">
        <f>IFERROR((G75/1000)*Reach!$L$1*Reach!$L$2,"")</f>
        <v/>
      </c>
      <c r="I75" s="8" t="str">
        <f>IFERROR(IF(VLOOKUP(E75,$K$12:$N$38,4,FALSE)="","",MAX(H75*(VLOOKUP(Reach!E75,$K$12:$N$38,4,FALSE)/VLOOKUP(Reach!E75,$K$12:$N$38,3,FALSE))+3,$L$3*5)),"")</f>
        <v/>
      </c>
    </row>
    <row r="76" spans="1:9" x14ac:dyDescent="0.25">
      <c r="A76"/>
      <c r="B76"/>
      <c r="C76"/>
      <c r="D76" s="13" t="str">
        <f t="shared" si="5"/>
        <v/>
      </c>
      <c r="E76" s="13" t="str">
        <f>TRIM(MID(SUBSTITUTE(A76,"_",REPT(" ",100)),IF($L$5=1,1,($L$5-1)*100),100))</f>
        <v/>
      </c>
      <c r="F76" s="7" t="str">
        <f>TRIM(MID(SUBSTITUTE(A76,"_",REPT(" ",200)),IF($L$6=1,1,($L$6-1)*200),200))</f>
        <v/>
      </c>
      <c r="G76" s="16" t="str">
        <f t="shared" si="6"/>
        <v/>
      </c>
      <c r="H76" s="8" t="str">
        <f>IFERROR((G76/1000)*Reach!$L$1*Reach!$L$2,"")</f>
        <v/>
      </c>
      <c r="I76" s="8" t="str">
        <f>IFERROR(IF(VLOOKUP(E76,$K$12:$N$38,4,FALSE)="","",MAX(H76*(VLOOKUP(Reach!E76,$K$12:$N$38,4,FALSE)/VLOOKUP(Reach!E76,$K$12:$N$38,3,FALSE))+3,$L$3*5)),"")</f>
        <v/>
      </c>
    </row>
    <row r="77" spans="1:9" x14ac:dyDescent="0.25">
      <c r="A77"/>
      <c r="B77"/>
      <c r="C77"/>
      <c r="D77" s="13" t="str">
        <f t="shared" si="5"/>
        <v/>
      </c>
      <c r="E77" s="13" t="str">
        <f>TRIM(MID(SUBSTITUTE(A77,"_",REPT(" ",100)),IF($L$5=1,1,($L$5-1)*100),100))</f>
        <v/>
      </c>
      <c r="F77" s="7" t="str">
        <f>TRIM(MID(SUBSTITUTE(A77,"_",REPT(" ",200)),IF($L$6=1,1,($L$6-1)*200),200))</f>
        <v/>
      </c>
      <c r="G77" s="16" t="str">
        <f t="shared" si="6"/>
        <v/>
      </c>
      <c r="H77" s="8" t="str">
        <f>IFERROR((G77/1000)*Reach!$L$1*Reach!$L$2,"")</f>
        <v/>
      </c>
      <c r="I77" s="8" t="str">
        <f>IFERROR(IF(VLOOKUP(E77,$K$12:$N$38,4,FALSE)="","",MAX(H77*(VLOOKUP(Reach!E77,$K$12:$N$38,4,FALSE)/VLOOKUP(Reach!E77,$K$12:$N$38,3,FALSE))+3,$L$3*5)),"")</f>
        <v/>
      </c>
    </row>
    <row r="78" spans="1:9" x14ac:dyDescent="0.25">
      <c r="A78"/>
      <c r="B78"/>
      <c r="C78"/>
      <c r="D78" s="13" t="str">
        <f t="shared" si="5"/>
        <v/>
      </c>
      <c r="E78" s="13" t="str">
        <f>TRIM(MID(SUBSTITUTE(A78,"_",REPT(" ",100)),IF($L$5=1,1,($L$5-1)*100),100))</f>
        <v/>
      </c>
      <c r="F78" s="7" t="str">
        <f>TRIM(MID(SUBSTITUTE(A78,"_",REPT(" ",200)),IF($L$6=1,1,($L$6-1)*200),200))</f>
        <v/>
      </c>
      <c r="G78" s="16" t="str">
        <f t="shared" si="6"/>
        <v/>
      </c>
      <c r="H78" s="8" t="str">
        <f>IFERROR((G78/1000)*Reach!$L$1*Reach!$L$2,"")</f>
        <v/>
      </c>
      <c r="I78" s="8" t="str">
        <f>IFERROR(IF(VLOOKUP(E78,$K$12:$N$38,4,FALSE)="","",MAX(H78*(VLOOKUP(Reach!E78,$K$12:$N$38,4,FALSE)/VLOOKUP(Reach!E78,$K$12:$N$38,3,FALSE))+3,$L$3*5)),"")</f>
        <v/>
      </c>
    </row>
    <row r="79" spans="1:9" x14ac:dyDescent="0.25">
      <c r="A79"/>
      <c r="B79"/>
      <c r="C79"/>
      <c r="D79" s="13" t="str">
        <f t="shared" si="5"/>
        <v/>
      </c>
      <c r="E79" s="13" t="str">
        <f>TRIM(MID(SUBSTITUTE(A79,"_",REPT(" ",100)),IF($L$5=1,1,($L$5-1)*100),100))</f>
        <v/>
      </c>
      <c r="F79" s="7" t="str">
        <f>TRIM(MID(SUBSTITUTE(A79,"_",REPT(" ",200)),IF($L$6=1,1,($L$6-1)*200),200))</f>
        <v/>
      </c>
      <c r="G79" s="16" t="str">
        <f t="shared" si="6"/>
        <v/>
      </c>
      <c r="H79" s="8" t="str">
        <f>IFERROR((G79/1000)*Reach!$L$1*Reach!$L$2,"")</f>
        <v/>
      </c>
      <c r="I79" s="8" t="str">
        <f>IFERROR(IF(VLOOKUP(E79,$K$12:$N$38,4,FALSE)="","",MAX(H79*(VLOOKUP(Reach!E79,$K$12:$N$38,4,FALSE)/VLOOKUP(Reach!E79,$K$12:$N$38,3,FALSE))+3,$L$3*5)),"")</f>
        <v/>
      </c>
    </row>
    <row r="80" spans="1:9" x14ac:dyDescent="0.25">
      <c r="A80"/>
      <c r="B80"/>
      <c r="C80"/>
      <c r="D80" s="13" t="str">
        <f t="shared" si="5"/>
        <v/>
      </c>
      <c r="E80" s="13" t="str">
        <f>TRIM(MID(SUBSTITUTE(A80,"_",REPT(" ",100)),IF($L$5=1,1,($L$5-1)*100),100))</f>
        <v/>
      </c>
      <c r="F80" s="7" t="str">
        <f>TRIM(MID(SUBSTITUTE(A80,"_",REPT(" ",200)),IF($L$6=1,1,($L$6-1)*200),200))</f>
        <v/>
      </c>
      <c r="G80" s="16" t="str">
        <f t="shared" si="6"/>
        <v/>
      </c>
      <c r="H80" s="8" t="str">
        <f>IFERROR((G80/1000)*Reach!$L$1*Reach!$L$2,"")</f>
        <v/>
      </c>
      <c r="I80" s="8" t="str">
        <f>IFERROR(IF(VLOOKUP(E80,$K$12:$N$38,4,FALSE)="","",MAX(H80*(VLOOKUP(Reach!E80,$K$12:$N$38,4,FALSE)/VLOOKUP(Reach!E80,$K$12:$N$38,3,FALSE))+3,$L$3*5)),"")</f>
        <v/>
      </c>
    </row>
    <row r="81" spans="1:9" x14ac:dyDescent="0.25">
      <c r="A81"/>
      <c r="B81"/>
      <c r="C81"/>
      <c r="D81" s="13" t="str">
        <f t="shared" si="5"/>
        <v/>
      </c>
      <c r="E81" s="13" t="str">
        <f>TRIM(MID(SUBSTITUTE(A81,"_",REPT(" ",100)),IF($L$5=1,1,($L$5-1)*100),100))</f>
        <v/>
      </c>
      <c r="F81" s="7" t="str">
        <f>TRIM(MID(SUBSTITUTE(A81,"_",REPT(" ",200)),IF($L$6=1,1,($L$6-1)*200),200))</f>
        <v/>
      </c>
      <c r="G81" s="16" t="str">
        <f t="shared" si="6"/>
        <v/>
      </c>
      <c r="H81" s="8" t="str">
        <f>IFERROR((G81/1000)*Reach!$L$1*Reach!$L$2,"")</f>
        <v/>
      </c>
      <c r="I81" s="8" t="str">
        <f>IFERROR(IF(VLOOKUP(E81,$K$12:$N$38,4,FALSE)="","",MAX(H81*(VLOOKUP(Reach!E81,$K$12:$N$38,4,FALSE)/VLOOKUP(Reach!E81,$K$12:$N$38,3,FALSE))+3,$L$3*5)),"")</f>
        <v/>
      </c>
    </row>
    <row r="82" spans="1:9" x14ac:dyDescent="0.25">
      <c r="A82"/>
      <c r="B82"/>
      <c r="C82"/>
      <c r="D82" s="13" t="str">
        <f t="shared" si="5"/>
        <v/>
      </c>
      <c r="E82" s="13" t="str">
        <f>TRIM(MID(SUBSTITUTE(A82,"_",REPT(" ",100)),IF($L$5=1,1,($L$5-1)*100),100))</f>
        <v/>
      </c>
      <c r="F82" s="7" t="str">
        <f>TRIM(MID(SUBSTITUTE(A82,"_",REPT(" ",200)),IF($L$6=1,1,($L$6-1)*200),200))</f>
        <v/>
      </c>
      <c r="G82" s="16" t="str">
        <f t="shared" si="6"/>
        <v/>
      </c>
      <c r="H82" s="8" t="str">
        <f>IFERROR((G82/1000)*Reach!$L$1*Reach!$L$2,"")</f>
        <v/>
      </c>
      <c r="I82" s="8" t="str">
        <f>IFERROR(IF(VLOOKUP(E82,$K$12:$N$38,4,FALSE)="","",MAX(H82*(VLOOKUP(Reach!E82,$K$12:$N$38,4,FALSE)/VLOOKUP(Reach!E82,$K$12:$N$38,3,FALSE))+3,$L$3*5)),"")</f>
        <v/>
      </c>
    </row>
    <row r="83" spans="1:9" x14ac:dyDescent="0.25">
      <c r="A83"/>
      <c r="B83"/>
      <c r="C83"/>
      <c r="D83" s="13" t="str">
        <f t="shared" si="5"/>
        <v/>
      </c>
      <c r="E83" s="13" t="str">
        <f>TRIM(MID(SUBSTITUTE(A83,"_",REPT(" ",100)),IF($L$5=1,1,($L$5-1)*100),100))</f>
        <v/>
      </c>
      <c r="F83" s="7" t="str">
        <f>TRIM(MID(SUBSTITUTE(A83,"_",REPT(" ",200)),IF($L$6=1,1,($L$6-1)*200),200))</f>
        <v/>
      </c>
      <c r="G83" s="16" t="str">
        <f t="shared" si="6"/>
        <v/>
      </c>
      <c r="H83" s="8" t="str">
        <f>IFERROR((G83/1000)*Reach!$L$1*Reach!$L$2,"")</f>
        <v/>
      </c>
      <c r="I83" s="8" t="str">
        <f>IFERROR(IF(VLOOKUP(E83,$K$12:$N$38,4,FALSE)="","",MAX(H83*(VLOOKUP(Reach!E83,$K$12:$N$38,4,FALSE)/VLOOKUP(Reach!E83,$K$12:$N$38,3,FALSE))+3,$L$3*5)),"")</f>
        <v/>
      </c>
    </row>
    <row r="84" spans="1:9" x14ac:dyDescent="0.25">
      <c r="A84"/>
      <c r="B84"/>
      <c r="C84"/>
      <c r="D84" s="13" t="str">
        <f t="shared" si="5"/>
        <v/>
      </c>
      <c r="E84" s="13" t="str">
        <f>TRIM(MID(SUBSTITUTE(A84,"_",REPT(" ",100)),IF($L$5=1,1,($L$5-1)*100),100))</f>
        <v/>
      </c>
      <c r="F84" s="7" t="str">
        <f>TRIM(MID(SUBSTITUTE(A84,"_",REPT(" ",200)),IF($L$6=1,1,($L$6-1)*200),200))</f>
        <v/>
      </c>
      <c r="G84" s="16" t="str">
        <f t="shared" si="6"/>
        <v/>
      </c>
      <c r="H84" s="8" t="str">
        <f>IFERROR((G84/1000)*Reach!$L$1*Reach!$L$2,"")</f>
        <v/>
      </c>
      <c r="I84" s="8" t="str">
        <f>IFERROR(IF(VLOOKUP(E84,$K$12:$N$38,4,FALSE)="","",MAX(H84*(VLOOKUP(Reach!E84,$K$12:$N$38,4,FALSE)/VLOOKUP(Reach!E84,$K$12:$N$38,3,FALSE))+3,$L$3*5)),"")</f>
        <v/>
      </c>
    </row>
    <row r="85" spans="1:9" x14ac:dyDescent="0.25">
      <c r="A85"/>
      <c r="B85"/>
      <c r="C85"/>
      <c r="D85" s="13" t="str">
        <f t="shared" si="5"/>
        <v/>
      </c>
      <c r="E85" s="13" t="str">
        <f>TRIM(MID(SUBSTITUTE(A85,"_",REPT(" ",100)),IF($L$5=1,1,($L$5-1)*100),100))</f>
        <v/>
      </c>
      <c r="F85" s="7" t="str">
        <f>TRIM(MID(SUBSTITUTE(A85,"_",REPT(" ",200)),IF($L$6=1,1,($L$6-1)*200),200))</f>
        <v/>
      </c>
      <c r="G85" s="16" t="str">
        <f t="shared" si="6"/>
        <v/>
      </c>
      <c r="H85" s="8" t="str">
        <f>IFERROR((G85/1000)*Reach!$L$1*Reach!$L$2,"")</f>
        <v/>
      </c>
      <c r="I85" s="8" t="str">
        <f>IFERROR(IF(VLOOKUP(E85,$K$12:$N$38,4,FALSE)="","",MAX(H85*(VLOOKUP(Reach!E85,$K$12:$N$38,4,FALSE)/VLOOKUP(Reach!E85,$K$12:$N$38,3,FALSE))+3,$L$3*5)),"")</f>
        <v/>
      </c>
    </row>
    <row r="86" spans="1:9" x14ac:dyDescent="0.25">
      <c r="A86"/>
      <c r="B86"/>
      <c r="C86"/>
      <c r="D86" s="13" t="str">
        <f t="shared" si="5"/>
        <v/>
      </c>
      <c r="E86" s="13" t="str">
        <f>TRIM(MID(SUBSTITUTE(A86,"_",REPT(" ",100)),IF($L$5=1,1,($L$5-1)*100),100))</f>
        <v/>
      </c>
      <c r="F86" s="7" t="str">
        <f>TRIM(MID(SUBSTITUTE(A86,"_",REPT(" ",200)),IF($L$6=1,1,($L$6-1)*200),200))</f>
        <v/>
      </c>
      <c r="G86" s="16" t="str">
        <f t="shared" si="6"/>
        <v/>
      </c>
      <c r="H86" s="8" t="str">
        <f>IFERROR((G86/1000)*Reach!$L$1*Reach!$L$2,"")</f>
        <v/>
      </c>
      <c r="I86" s="8" t="str">
        <f>IFERROR(IF(VLOOKUP(E86,$K$12:$N$38,4,FALSE)="","",MAX(H86*(VLOOKUP(Reach!E86,$K$12:$N$38,4,FALSE)/VLOOKUP(Reach!E86,$K$12:$N$38,3,FALSE))+3,$L$3*5)),"")</f>
        <v/>
      </c>
    </row>
    <row r="87" spans="1:9" x14ac:dyDescent="0.25">
      <c r="A87"/>
      <c r="B87"/>
      <c r="C87"/>
      <c r="D87" s="13" t="str">
        <f t="shared" si="5"/>
        <v/>
      </c>
      <c r="E87" s="13" t="str">
        <f>TRIM(MID(SUBSTITUTE(A87,"_",REPT(" ",100)),IF($L$5=1,1,($L$5-1)*100),100))</f>
        <v/>
      </c>
      <c r="F87" s="7" t="str">
        <f>TRIM(MID(SUBSTITUTE(A87,"_",REPT(" ",200)),IF($L$6=1,1,($L$6-1)*200),200))</f>
        <v/>
      </c>
      <c r="G87" s="16" t="str">
        <f t="shared" si="6"/>
        <v/>
      </c>
      <c r="H87" s="8" t="str">
        <f>IFERROR((G87/1000)*Reach!$L$1*Reach!$L$2,"")</f>
        <v/>
      </c>
      <c r="I87" s="8" t="str">
        <f>IFERROR(IF(VLOOKUP(E87,$K$12:$N$38,4,FALSE)="","",MAX(H87*(VLOOKUP(Reach!E87,$K$12:$N$38,4,FALSE)/VLOOKUP(Reach!E87,$K$12:$N$38,3,FALSE))+3,$L$3*5)),"")</f>
        <v/>
      </c>
    </row>
    <row r="88" spans="1:9" x14ac:dyDescent="0.25">
      <c r="A88"/>
      <c r="B88"/>
      <c r="C88"/>
      <c r="D88" s="13" t="str">
        <f t="shared" si="5"/>
        <v/>
      </c>
      <c r="E88" s="13" t="str">
        <f>TRIM(MID(SUBSTITUTE(A88,"_",REPT(" ",100)),IF($L$5=1,1,($L$5-1)*100),100))</f>
        <v/>
      </c>
      <c r="F88" s="7" t="str">
        <f>TRIM(MID(SUBSTITUTE(A88,"_",REPT(" ",200)),IF($L$6=1,1,($L$6-1)*200),200))</f>
        <v/>
      </c>
      <c r="G88" s="16" t="str">
        <f t="shared" si="6"/>
        <v/>
      </c>
      <c r="H88" s="8" t="str">
        <f>IFERROR((G88/1000)*Reach!$L$1*Reach!$L$2,"")</f>
        <v/>
      </c>
      <c r="I88" s="8" t="str">
        <f>IFERROR(IF(VLOOKUP(E88,$K$12:$N$38,4,FALSE)="","",MAX(H88*(VLOOKUP(Reach!E88,$K$12:$N$38,4,FALSE)/VLOOKUP(Reach!E88,$K$12:$N$38,3,FALSE))+3,$L$3*5)),"")</f>
        <v/>
      </c>
    </row>
    <row r="89" spans="1:9" x14ac:dyDescent="0.25">
      <c r="A89"/>
      <c r="B89"/>
      <c r="C89"/>
      <c r="D89" s="13" t="str">
        <f t="shared" si="5"/>
        <v/>
      </c>
      <c r="E89" s="13" t="str">
        <f>TRIM(MID(SUBSTITUTE(A89,"_",REPT(" ",100)),IF($L$5=1,1,($L$5-1)*100),100))</f>
        <v/>
      </c>
      <c r="F89" s="7" t="str">
        <f>TRIM(MID(SUBSTITUTE(A89,"_",REPT(" ",200)),IF($L$6=1,1,($L$6-1)*200),200))</f>
        <v/>
      </c>
      <c r="G89" s="16" t="str">
        <f t="shared" si="6"/>
        <v/>
      </c>
      <c r="H89" s="8" t="str">
        <f>IFERROR((G89/1000)*Reach!$L$1*Reach!$L$2,"")</f>
        <v/>
      </c>
      <c r="I89" s="8" t="str">
        <f>IFERROR(IF(VLOOKUP(E89,$K$12:$N$38,4,FALSE)="","",MAX(H89*(VLOOKUP(Reach!E89,$K$12:$N$38,4,FALSE)/VLOOKUP(Reach!E89,$K$12:$N$38,3,FALSE))+3,$L$3*5)),"")</f>
        <v/>
      </c>
    </row>
    <row r="90" spans="1:9" x14ac:dyDescent="0.25">
      <c r="A90"/>
      <c r="B90"/>
      <c r="C90"/>
      <c r="D90" s="13" t="str">
        <f t="shared" si="5"/>
        <v/>
      </c>
      <c r="E90" s="13" t="str">
        <f>TRIM(MID(SUBSTITUTE(A90,"_",REPT(" ",100)),IF($L$5=1,1,($L$5-1)*100),100))</f>
        <v/>
      </c>
      <c r="F90" s="7" t="str">
        <f>TRIM(MID(SUBSTITUTE(A90,"_",REPT(" ",200)),IF($L$6=1,1,($L$6-1)*200),200))</f>
        <v/>
      </c>
      <c r="G90" s="16" t="str">
        <f t="shared" si="6"/>
        <v/>
      </c>
      <c r="H90" s="8" t="str">
        <f>IFERROR((G90/1000)*Reach!$L$1*Reach!$L$2,"")</f>
        <v/>
      </c>
      <c r="I90" s="8" t="str">
        <f>IFERROR(IF(VLOOKUP(E90,$K$12:$N$38,4,FALSE)="","",MAX(H90*(VLOOKUP(Reach!E90,$K$12:$N$38,4,FALSE)/VLOOKUP(Reach!E90,$K$12:$N$38,3,FALSE))+3,$L$3*5)),"")</f>
        <v/>
      </c>
    </row>
    <row r="91" spans="1:9" x14ac:dyDescent="0.25">
      <c r="A91"/>
      <c r="B91"/>
      <c r="C91"/>
      <c r="D91" s="13" t="str">
        <f t="shared" si="5"/>
        <v/>
      </c>
      <c r="E91" s="13" t="str">
        <f>TRIM(MID(SUBSTITUTE(A91,"_",REPT(" ",100)),IF($L$5=1,1,($L$5-1)*100),100))</f>
        <v/>
      </c>
      <c r="F91" s="7" t="str">
        <f>TRIM(MID(SUBSTITUTE(A91,"_",REPT(" ",200)),IF($L$6=1,1,($L$6-1)*200),200))</f>
        <v/>
      </c>
      <c r="G91" s="16" t="str">
        <f t="shared" si="6"/>
        <v/>
      </c>
      <c r="H91" s="8" t="str">
        <f>IFERROR((G91/1000)*Reach!$L$1*Reach!$L$2,"")</f>
        <v/>
      </c>
      <c r="I91" s="8" t="str">
        <f>IFERROR(IF(VLOOKUP(E91,$K$12:$N$38,4,FALSE)="","",MAX(H91*(VLOOKUP(Reach!E91,$K$12:$N$38,4,FALSE)/VLOOKUP(Reach!E91,$K$12:$N$38,3,FALSE))+3,$L$3*5)),"")</f>
        <v/>
      </c>
    </row>
    <row r="92" spans="1:9" x14ac:dyDescent="0.25">
      <c r="A92"/>
      <c r="B92"/>
      <c r="C92"/>
      <c r="D92" s="13" t="str">
        <f t="shared" si="5"/>
        <v/>
      </c>
      <c r="E92" s="13" t="str">
        <f>TRIM(MID(SUBSTITUTE(A92,"_",REPT(" ",100)),IF($L$5=1,1,($L$5-1)*100),100))</f>
        <v/>
      </c>
      <c r="F92" s="7" t="str">
        <f>TRIM(MID(SUBSTITUTE(A92,"_",REPT(" ",200)),IF($L$6=1,1,($L$6-1)*200),200))</f>
        <v/>
      </c>
      <c r="G92" s="16" t="str">
        <f t="shared" si="6"/>
        <v/>
      </c>
      <c r="H92" s="8" t="str">
        <f>IFERROR((G92/1000)*Reach!$L$1*Reach!$L$2,"")</f>
        <v/>
      </c>
      <c r="I92" s="8" t="str">
        <f>IFERROR(IF(VLOOKUP(E92,$K$12:$N$38,4,FALSE)="","",MAX(H92*(VLOOKUP(Reach!E92,$K$12:$N$38,4,FALSE)/VLOOKUP(Reach!E92,$K$12:$N$38,3,FALSE))+3,$L$3*5)),"")</f>
        <v/>
      </c>
    </row>
    <row r="93" spans="1:9" x14ac:dyDescent="0.25">
      <c r="A93"/>
      <c r="B93"/>
      <c r="C93"/>
      <c r="D93" s="13" t="str">
        <f t="shared" si="5"/>
        <v/>
      </c>
      <c r="E93" s="13" t="str">
        <f>TRIM(MID(SUBSTITUTE(A93,"_",REPT(" ",100)),IF($L$5=1,1,($L$5-1)*100),100))</f>
        <v/>
      </c>
      <c r="F93" s="7" t="str">
        <f>TRIM(MID(SUBSTITUTE(A93,"_",REPT(" ",200)),IF($L$6=1,1,($L$6-1)*200),200))</f>
        <v/>
      </c>
      <c r="G93" s="16" t="str">
        <f t="shared" si="6"/>
        <v/>
      </c>
      <c r="H93" s="8" t="str">
        <f>IFERROR((G93/1000)*Reach!$L$1*Reach!$L$2,"")</f>
        <v/>
      </c>
      <c r="I93" s="8" t="str">
        <f>IFERROR(IF(VLOOKUP(E93,$K$12:$N$38,4,FALSE)="","",MAX(H93*(VLOOKUP(Reach!E93,$K$12:$N$38,4,FALSE)/VLOOKUP(Reach!E93,$K$12:$N$38,3,FALSE))+3,$L$3*5)),"")</f>
        <v/>
      </c>
    </row>
    <row r="94" spans="1:9" x14ac:dyDescent="0.25">
      <c r="A94"/>
      <c r="B94"/>
      <c r="C94"/>
      <c r="D94" s="13" t="str">
        <f t="shared" si="5"/>
        <v/>
      </c>
      <c r="E94" s="13" t="str">
        <f>TRIM(MID(SUBSTITUTE(A94,"_",REPT(" ",100)),IF($L$5=1,1,($L$5-1)*100),100))</f>
        <v/>
      </c>
      <c r="F94" s="7" t="str">
        <f>TRIM(MID(SUBSTITUTE(A94,"_",REPT(" ",200)),IF($L$6=1,1,($L$6-1)*200),200))</f>
        <v/>
      </c>
      <c r="G94" s="16" t="str">
        <f t="shared" si="6"/>
        <v/>
      </c>
      <c r="H94" s="8" t="str">
        <f>IFERROR((G94/1000)*Reach!$L$1*Reach!$L$2,"")</f>
        <v/>
      </c>
      <c r="I94" s="8" t="str">
        <f>IFERROR(IF(VLOOKUP(E94,$K$12:$N$38,4,FALSE)="","",MAX(H94*(VLOOKUP(Reach!E94,$K$12:$N$38,4,FALSE)/VLOOKUP(Reach!E94,$K$12:$N$38,3,FALSE))+3,$L$3*5)),"")</f>
        <v/>
      </c>
    </row>
    <row r="95" spans="1:9" x14ac:dyDescent="0.25">
      <c r="A95"/>
      <c r="B95"/>
      <c r="C95"/>
      <c r="D95" s="13" t="str">
        <f t="shared" si="5"/>
        <v/>
      </c>
      <c r="E95" s="13" t="str">
        <f>TRIM(MID(SUBSTITUTE(A95,"_",REPT(" ",100)),IF($L$5=1,1,($L$5-1)*100),100))</f>
        <v/>
      </c>
      <c r="F95" s="7" t="str">
        <f>TRIM(MID(SUBSTITUTE(A95,"_",REPT(" ",200)),IF($L$6=1,1,($L$6-1)*200),200))</f>
        <v/>
      </c>
      <c r="G95" s="16" t="str">
        <f t="shared" si="6"/>
        <v/>
      </c>
      <c r="H95" s="8" t="str">
        <f>IFERROR((G95/1000)*Reach!$L$1*Reach!$L$2,"")</f>
        <v/>
      </c>
      <c r="I95" s="8" t="str">
        <f>IFERROR(IF(VLOOKUP(E95,$K$12:$N$38,4,FALSE)="","",MAX(H95*(VLOOKUP(Reach!E95,$K$12:$N$38,4,FALSE)/VLOOKUP(Reach!E95,$K$12:$N$38,3,FALSE))+3,$L$3*5)),"")</f>
        <v/>
      </c>
    </row>
    <row r="96" spans="1:9" x14ac:dyDescent="0.25">
      <c r="A96"/>
      <c r="B96"/>
      <c r="C96"/>
      <c r="D96" s="13" t="str">
        <f t="shared" si="5"/>
        <v/>
      </c>
      <c r="E96" s="13" t="str">
        <f>TRIM(MID(SUBSTITUTE(A96,"_",REPT(" ",100)),IF($L$5=1,1,($L$5-1)*100),100))</f>
        <v/>
      </c>
      <c r="F96" s="7" t="str">
        <f>TRIM(MID(SUBSTITUTE(A96,"_",REPT(" ",200)),IF($L$6=1,1,($L$6-1)*200),200))</f>
        <v/>
      </c>
      <c r="G96" s="16" t="str">
        <f t="shared" si="6"/>
        <v/>
      </c>
      <c r="H96" s="8" t="str">
        <f>IFERROR((G96/1000)*Reach!$L$1*Reach!$L$2,"")</f>
        <v/>
      </c>
      <c r="I96" s="8" t="str">
        <f>IFERROR(IF(VLOOKUP(E96,$K$12:$N$38,4,FALSE)="","",MAX(H96*(VLOOKUP(Reach!E96,$K$12:$N$38,4,FALSE)/VLOOKUP(Reach!E96,$K$12:$N$38,3,FALSE))+3,$L$3*5)),"")</f>
        <v/>
      </c>
    </row>
    <row r="97" spans="1:9" x14ac:dyDescent="0.25">
      <c r="A97"/>
      <c r="B97"/>
      <c r="C97"/>
      <c r="D97" s="13" t="str">
        <f t="shared" si="5"/>
        <v/>
      </c>
      <c r="E97" s="13" t="str">
        <f>TRIM(MID(SUBSTITUTE(A97,"_",REPT(" ",100)),IF($L$5=1,1,($L$5-1)*100),100))</f>
        <v/>
      </c>
      <c r="F97" s="7" t="str">
        <f>TRIM(MID(SUBSTITUTE(A97,"_",REPT(" ",200)),IF($L$6=1,1,($L$6-1)*200),200))</f>
        <v/>
      </c>
      <c r="G97" s="16" t="str">
        <f t="shared" si="6"/>
        <v/>
      </c>
      <c r="H97" s="8" t="str">
        <f>IFERROR((G97/1000)*Reach!$L$1*Reach!$L$2,"")</f>
        <v/>
      </c>
      <c r="I97" s="8" t="str">
        <f>IFERROR(IF(VLOOKUP(E97,$K$12:$N$38,4,FALSE)="","",MAX(H97*(VLOOKUP(Reach!E97,$K$12:$N$38,4,FALSE)/VLOOKUP(Reach!E97,$K$12:$N$38,3,FALSE))+3,$L$3*5)),"")</f>
        <v/>
      </c>
    </row>
    <row r="98" spans="1:9" x14ac:dyDescent="0.25">
      <c r="A98"/>
      <c r="B98"/>
      <c r="C98"/>
      <c r="D98" s="13" t="str">
        <f t="shared" si="5"/>
        <v/>
      </c>
      <c r="E98" s="13" t="str">
        <f>TRIM(MID(SUBSTITUTE(A98,"_",REPT(" ",100)),IF($L$5=1,1,($L$5-1)*100),100))</f>
        <v/>
      </c>
      <c r="F98" s="7" t="str">
        <f>TRIM(MID(SUBSTITUTE(A98,"_",REPT(" ",200)),IF($L$6=1,1,($L$6-1)*200),200))</f>
        <v/>
      </c>
      <c r="G98" s="16" t="str">
        <f t="shared" si="6"/>
        <v/>
      </c>
      <c r="H98" s="8" t="str">
        <f>IFERROR((G98/1000)*Reach!$L$1*Reach!$L$2,"")</f>
        <v/>
      </c>
      <c r="I98" s="8" t="str">
        <f>IFERROR(IF(VLOOKUP(E98,$K$12:$N$38,4,FALSE)="","",MAX(H98*(VLOOKUP(Reach!E98,$K$12:$N$38,4,FALSE)/VLOOKUP(Reach!E98,$K$12:$N$38,3,FALSE))+3,$L$3*5)),"")</f>
        <v/>
      </c>
    </row>
    <row r="99" spans="1:9" x14ac:dyDescent="0.25">
      <c r="A99"/>
      <c r="B99"/>
      <c r="C99"/>
      <c r="D99" s="13" t="str">
        <f t="shared" si="5"/>
        <v/>
      </c>
      <c r="E99" s="13" t="str">
        <f>TRIM(MID(SUBSTITUTE(A99,"_",REPT(" ",100)),IF($L$5=1,1,($L$5-1)*100),100))</f>
        <v/>
      </c>
      <c r="F99" s="7" t="str">
        <f>TRIM(MID(SUBSTITUTE(A99,"_",REPT(" ",200)),IF($L$6=1,1,($L$6-1)*200),200))</f>
        <v/>
      </c>
      <c r="G99" s="16" t="str">
        <f t="shared" si="6"/>
        <v/>
      </c>
      <c r="H99" s="8" t="str">
        <f>IFERROR((G99/1000)*Reach!$L$1*Reach!$L$2,"")</f>
        <v/>
      </c>
      <c r="I99" s="8" t="str">
        <f>IFERROR(IF(VLOOKUP(E99,$K$12:$N$38,4,FALSE)="","",MAX(H99*(VLOOKUP(Reach!E99,$K$12:$N$38,4,FALSE)/VLOOKUP(Reach!E99,$K$12:$N$38,3,FALSE))+3,$L$3*5)),"")</f>
        <v/>
      </c>
    </row>
    <row r="100" spans="1:9" x14ac:dyDescent="0.25">
      <c r="A100"/>
      <c r="B100"/>
      <c r="C100"/>
      <c r="D100" s="13" t="str">
        <f t="shared" si="5"/>
        <v/>
      </c>
      <c r="E100" s="13" t="str">
        <f>TRIM(MID(SUBSTITUTE(A100,"_",REPT(" ",100)),IF($L$5=1,1,($L$5-1)*100),100))</f>
        <v/>
      </c>
      <c r="F100" s="7" t="str">
        <f>TRIM(MID(SUBSTITUTE(A100,"_",REPT(" ",200)),IF($L$6=1,1,($L$6-1)*200),200))</f>
        <v/>
      </c>
      <c r="G100" s="16" t="str">
        <f t="shared" si="6"/>
        <v/>
      </c>
      <c r="H100" s="8" t="str">
        <f>IFERROR((G100/1000)*Reach!$L$1*Reach!$L$2,"")</f>
        <v/>
      </c>
      <c r="I100" s="8" t="str">
        <f>IFERROR(IF(VLOOKUP(E100,$K$12:$N$38,4,FALSE)="","",MAX(H100*(VLOOKUP(Reach!E100,$K$12:$N$38,4,FALSE)/VLOOKUP(Reach!E100,$K$12:$N$38,3,FALSE))+3,$L$3*5)),"")</f>
        <v/>
      </c>
    </row>
    <row r="101" spans="1:9" x14ac:dyDescent="0.25">
      <c r="A101"/>
      <c r="B101"/>
      <c r="C101"/>
      <c r="D101" s="13" t="str">
        <f t="shared" ref="D101:D164" si="12">IF(C101=0,"",C101)</f>
        <v/>
      </c>
      <c r="E101" s="13" t="str">
        <f>TRIM(MID(SUBSTITUTE(A101,"_",REPT(" ",100)),IF($L$5=1,1,($L$5-1)*100),100))</f>
        <v/>
      </c>
      <c r="F101" s="7" t="str">
        <f>TRIM(MID(SUBSTITUTE(A101,"_",REPT(" ",200)),IF($L$6=1,1,($L$6-1)*200),200))</f>
        <v/>
      </c>
      <c r="G101" s="16" t="str">
        <f t="shared" ref="G101:G164" si="13">IF(B101=0,"",B101)</f>
        <v/>
      </c>
      <c r="H101" s="8" t="str">
        <f>IFERROR((G101/1000)*Reach!$L$1*Reach!$L$2,"")</f>
        <v/>
      </c>
      <c r="I101" s="8" t="str">
        <f>IFERROR(IF(VLOOKUP(E101,$K$12:$N$38,4,FALSE)="","",MAX(H101*(VLOOKUP(Reach!E101,$K$12:$N$38,4,FALSE)/VLOOKUP(Reach!E101,$K$12:$N$38,3,FALSE))+3,$L$3*5)),"")</f>
        <v/>
      </c>
    </row>
    <row r="102" spans="1:9" x14ac:dyDescent="0.25">
      <c r="A102"/>
      <c r="B102"/>
      <c r="C102"/>
      <c r="D102" s="13" t="str">
        <f t="shared" si="12"/>
        <v/>
      </c>
      <c r="E102" s="13" t="str">
        <f>TRIM(MID(SUBSTITUTE(A102,"_",REPT(" ",100)),IF($L$5=1,1,($L$5-1)*100),100))</f>
        <v/>
      </c>
      <c r="F102" s="7" t="str">
        <f>TRIM(MID(SUBSTITUTE(A102,"_",REPT(" ",200)),IF($L$6=1,1,($L$6-1)*200),200))</f>
        <v/>
      </c>
      <c r="G102" s="16" t="str">
        <f t="shared" si="13"/>
        <v/>
      </c>
      <c r="H102" s="8" t="str">
        <f>IFERROR((G102/1000)*Reach!$L$1*Reach!$L$2,"")</f>
        <v/>
      </c>
      <c r="I102" s="8" t="str">
        <f>IFERROR(IF(VLOOKUP(E102,$K$12:$N$38,4,FALSE)="","",MAX(H102*(VLOOKUP(Reach!E102,$K$12:$N$38,4,FALSE)/VLOOKUP(Reach!E102,$K$12:$N$38,3,FALSE))+3,$L$3*5)),"")</f>
        <v/>
      </c>
    </row>
    <row r="103" spans="1:9" x14ac:dyDescent="0.25">
      <c r="A103"/>
      <c r="B103"/>
      <c r="C103"/>
      <c r="D103" s="13" t="str">
        <f t="shared" si="12"/>
        <v/>
      </c>
      <c r="E103" s="13" t="str">
        <f>TRIM(MID(SUBSTITUTE(A103,"_",REPT(" ",100)),IF($L$5=1,1,($L$5-1)*100),100))</f>
        <v/>
      </c>
      <c r="F103" s="7" t="str">
        <f>TRIM(MID(SUBSTITUTE(A103,"_",REPT(" ",200)),IF($L$6=1,1,($L$6-1)*200),200))</f>
        <v/>
      </c>
      <c r="G103" s="16" t="str">
        <f t="shared" si="13"/>
        <v/>
      </c>
      <c r="H103" s="8" t="str">
        <f>IFERROR((G103/1000)*Reach!$L$1*Reach!$L$2,"")</f>
        <v/>
      </c>
      <c r="I103" s="8" t="str">
        <f>IFERROR(IF(VLOOKUP(E103,$K$12:$N$38,4,FALSE)="","",MAX(H103*(VLOOKUP(Reach!E103,$K$12:$N$38,4,FALSE)/VLOOKUP(Reach!E103,$K$12:$N$38,3,FALSE))+3,$L$3*5)),"")</f>
        <v/>
      </c>
    </row>
    <row r="104" spans="1:9" x14ac:dyDescent="0.25">
      <c r="A104"/>
      <c r="B104"/>
      <c r="C104"/>
      <c r="D104" s="13" t="str">
        <f t="shared" si="12"/>
        <v/>
      </c>
      <c r="E104" s="13" t="str">
        <f>TRIM(MID(SUBSTITUTE(A104,"_",REPT(" ",100)),IF($L$5=1,1,($L$5-1)*100),100))</f>
        <v/>
      </c>
      <c r="F104" s="7" t="str">
        <f>TRIM(MID(SUBSTITUTE(A104,"_",REPT(" ",200)),IF($L$6=1,1,($L$6-1)*200),200))</f>
        <v/>
      </c>
      <c r="G104" s="16" t="str">
        <f t="shared" si="13"/>
        <v/>
      </c>
      <c r="H104" s="8" t="str">
        <f>IFERROR((G104/1000)*Reach!$L$1*Reach!$L$2,"")</f>
        <v/>
      </c>
      <c r="I104" s="8" t="str">
        <f>IFERROR(IF(VLOOKUP(E104,$K$12:$N$38,4,FALSE)="","",MAX(H104*(VLOOKUP(Reach!E104,$K$12:$N$38,4,FALSE)/VLOOKUP(Reach!E104,$K$12:$N$38,3,FALSE))+3,$L$3*5)),"")</f>
        <v/>
      </c>
    </row>
    <row r="105" spans="1:9" x14ac:dyDescent="0.25">
      <c r="A105"/>
      <c r="B105"/>
      <c r="C105"/>
      <c r="D105" s="13" t="str">
        <f t="shared" si="12"/>
        <v/>
      </c>
      <c r="E105" s="13" t="str">
        <f>TRIM(MID(SUBSTITUTE(A105,"_",REPT(" ",100)),IF($L$5=1,1,($L$5-1)*100),100))</f>
        <v/>
      </c>
      <c r="F105" s="7" t="str">
        <f>TRIM(MID(SUBSTITUTE(A105,"_",REPT(" ",200)),IF($L$6=1,1,($L$6-1)*200),200))</f>
        <v/>
      </c>
      <c r="G105" s="16" t="str">
        <f t="shared" si="13"/>
        <v/>
      </c>
      <c r="H105" s="8" t="str">
        <f>IFERROR((G105/1000)*Reach!$L$1*Reach!$L$2,"")</f>
        <v/>
      </c>
      <c r="I105" s="8" t="str">
        <f>IFERROR(IF(VLOOKUP(E105,$K$12:$N$38,4,FALSE)="","",MAX(H105*(VLOOKUP(Reach!E105,$K$12:$N$38,4,FALSE)/VLOOKUP(Reach!E105,$K$12:$N$38,3,FALSE))+3,$L$3*5)),"")</f>
        <v/>
      </c>
    </row>
    <row r="106" spans="1:9" x14ac:dyDescent="0.25">
      <c r="A106"/>
      <c r="B106"/>
      <c r="C106"/>
      <c r="D106" s="13" t="str">
        <f t="shared" si="12"/>
        <v/>
      </c>
      <c r="E106" s="13" t="str">
        <f>TRIM(MID(SUBSTITUTE(A106,"_",REPT(" ",100)),IF($L$5=1,1,($L$5-1)*100),100))</f>
        <v/>
      </c>
      <c r="F106" s="7" t="str">
        <f>TRIM(MID(SUBSTITUTE(A106,"_",REPT(" ",200)),IF($L$6=1,1,($L$6-1)*200),200))</f>
        <v/>
      </c>
      <c r="G106" s="16" t="str">
        <f t="shared" si="13"/>
        <v/>
      </c>
      <c r="H106" s="8" t="str">
        <f>IFERROR((G106/1000)*Reach!$L$1*Reach!$L$2,"")</f>
        <v/>
      </c>
      <c r="I106" s="8" t="str">
        <f>IFERROR(IF(VLOOKUP(E106,$K$12:$N$38,4,FALSE)="","",MAX(H106*(VLOOKUP(Reach!E106,$K$12:$N$38,4,FALSE)/VLOOKUP(Reach!E106,$K$12:$N$38,3,FALSE))+3,$L$3*5)),"")</f>
        <v/>
      </c>
    </row>
    <row r="107" spans="1:9" x14ac:dyDescent="0.25">
      <c r="A107"/>
      <c r="B107"/>
      <c r="C107"/>
      <c r="D107" s="13" t="str">
        <f t="shared" si="12"/>
        <v/>
      </c>
      <c r="E107" s="13" t="str">
        <f>TRIM(MID(SUBSTITUTE(A107,"_",REPT(" ",100)),IF($L$5=1,1,($L$5-1)*100),100))</f>
        <v/>
      </c>
      <c r="F107" s="7" t="str">
        <f>TRIM(MID(SUBSTITUTE(A107,"_",REPT(" ",200)),IF($L$6=1,1,($L$6-1)*200),200))</f>
        <v/>
      </c>
      <c r="G107" s="16" t="str">
        <f t="shared" si="13"/>
        <v/>
      </c>
      <c r="H107" s="8" t="str">
        <f>IFERROR((G107/1000)*Reach!$L$1*Reach!$L$2,"")</f>
        <v/>
      </c>
      <c r="I107" s="8" t="str">
        <f>IFERROR(IF(VLOOKUP(E107,$K$12:$N$38,4,FALSE)="","",MAX(H107*(VLOOKUP(Reach!E107,$K$12:$N$38,4,FALSE)/VLOOKUP(Reach!E107,$K$12:$N$38,3,FALSE))+3,$L$3*5)),"")</f>
        <v/>
      </c>
    </row>
    <row r="108" spans="1:9" x14ac:dyDescent="0.25">
      <c r="A108"/>
      <c r="B108"/>
      <c r="C108"/>
      <c r="D108" s="13" t="str">
        <f t="shared" si="12"/>
        <v/>
      </c>
      <c r="E108" s="13" t="str">
        <f>TRIM(MID(SUBSTITUTE(A108,"_",REPT(" ",100)),IF($L$5=1,1,($L$5-1)*100),100))</f>
        <v/>
      </c>
      <c r="F108" s="7" t="str">
        <f>TRIM(MID(SUBSTITUTE(A108,"_",REPT(" ",200)),IF($L$6=1,1,($L$6-1)*200),200))</f>
        <v/>
      </c>
      <c r="G108" s="16" t="str">
        <f t="shared" si="13"/>
        <v/>
      </c>
      <c r="H108" s="8" t="str">
        <f>IFERROR((G108/1000)*Reach!$L$1*Reach!$L$2,"")</f>
        <v/>
      </c>
      <c r="I108" s="8" t="str">
        <f>IFERROR(IF(VLOOKUP(E108,$K$12:$N$38,4,FALSE)="","",MAX(H108*(VLOOKUP(Reach!E108,$K$12:$N$38,4,FALSE)/VLOOKUP(Reach!E108,$K$12:$N$38,3,FALSE))+3,$L$3*5)),"")</f>
        <v/>
      </c>
    </row>
    <row r="109" spans="1:9" x14ac:dyDescent="0.25">
      <c r="A109"/>
      <c r="B109"/>
      <c r="C109"/>
      <c r="D109" s="13" t="str">
        <f t="shared" si="12"/>
        <v/>
      </c>
      <c r="E109" s="13" t="str">
        <f>TRIM(MID(SUBSTITUTE(A109,"_",REPT(" ",100)),IF($L$5=1,1,($L$5-1)*100),100))</f>
        <v/>
      </c>
      <c r="F109" s="7" t="str">
        <f>TRIM(MID(SUBSTITUTE(A109,"_",REPT(" ",200)),IF($L$6=1,1,($L$6-1)*200),200))</f>
        <v/>
      </c>
      <c r="G109" s="16" t="str">
        <f t="shared" si="13"/>
        <v/>
      </c>
      <c r="H109" s="8" t="str">
        <f>IFERROR((G109/1000)*Reach!$L$1*Reach!$L$2,"")</f>
        <v/>
      </c>
      <c r="I109" s="8" t="str">
        <f>IFERROR(IF(VLOOKUP(E109,$K$12:$N$38,4,FALSE)="","",MAX(H109*(VLOOKUP(Reach!E109,$K$12:$N$38,4,FALSE)/VLOOKUP(Reach!E109,$K$12:$N$38,3,FALSE))+3,$L$3*5)),"")</f>
        <v/>
      </c>
    </row>
    <row r="110" spans="1:9" x14ac:dyDescent="0.25">
      <c r="A110"/>
      <c r="B110"/>
      <c r="C110"/>
      <c r="D110" s="13" t="str">
        <f t="shared" si="12"/>
        <v/>
      </c>
      <c r="E110" s="13" t="str">
        <f>TRIM(MID(SUBSTITUTE(A110,"_",REPT(" ",100)),IF($L$5=1,1,($L$5-1)*100),100))</f>
        <v/>
      </c>
      <c r="F110" s="7" t="str">
        <f>TRIM(MID(SUBSTITUTE(A110,"_",REPT(" ",200)),IF($L$6=1,1,($L$6-1)*200),200))</f>
        <v/>
      </c>
      <c r="G110" s="16" t="str">
        <f t="shared" si="13"/>
        <v/>
      </c>
      <c r="H110" s="8" t="str">
        <f>IFERROR((G110/1000)*Reach!$L$1*Reach!$L$2,"")</f>
        <v/>
      </c>
      <c r="I110" s="8" t="str">
        <f>IFERROR(IF(VLOOKUP(E110,$K$12:$N$38,4,FALSE)="","",MAX(H110*(VLOOKUP(Reach!E110,$K$12:$N$38,4,FALSE)/VLOOKUP(Reach!E110,$K$12:$N$38,3,FALSE))+3,$L$3*5)),"")</f>
        <v/>
      </c>
    </row>
    <row r="111" spans="1:9" x14ac:dyDescent="0.25">
      <c r="A111"/>
      <c r="B111"/>
      <c r="C111"/>
      <c r="D111" s="13" t="str">
        <f t="shared" si="12"/>
        <v/>
      </c>
      <c r="E111" s="13" t="str">
        <f>TRIM(MID(SUBSTITUTE(A111,"_",REPT(" ",100)),IF($L$5=1,1,($L$5-1)*100),100))</f>
        <v/>
      </c>
      <c r="F111" s="7" t="str">
        <f>TRIM(MID(SUBSTITUTE(A111,"_",REPT(" ",200)),IF($L$6=1,1,($L$6-1)*200),200))</f>
        <v/>
      </c>
      <c r="G111" s="16" t="str">
        <f t="shared" si="13"/>
        <v/>
      </c>
      <c r="H111" s="8" t="str">
        <f>IFERROR((G111/1000)*Reach!$L$1*Reach!$L$2,"")</f>
        <v/>
      </c>
      <c r="I111" s="8" t="str">
        <f>IFERROR(IF(VLOOKUP(E111,$K$12:$N$38,4,FALSE)="","",MAX(H111*(VLOOKUP(Reach!E111,$K$12:$N$38,4,FALSE)/VLOOKUP(Reach!E111,$K$12:$N$38,3,FALSE))+3,$L$3*5)),"")</f>
        <v/>
      </c>
    </row>
    <row r="112" spans="1:9" x14ac:dyDescent="0.25">
      <c r="D112" s="13" t="str">
        <f t="shared" si="12"/>
        <v/>
      </c>
      <c r="E112" s="13" t="str">
        <f>TRIM(MID(SUBSTITUTE(A112,"_",REPT(" ",100)),IF($L$5=1,1,($L$5-1)*100),100))</f>
        <v/>
      </c>
      <c r="F112" s="7" t="str">
        <f>TRIM(MID(SUBSTITUTE(A112,"_",REPT(" ",200)),IF($L$6=1,1,($L$6-1)*200),200))</f>
        <v/>
      </c>
      <c r="G112" s="16" t="str">
        <f t="shared" si="13"/>
        <v/>
      </c>
      <c r="H112" s="8" t="str">
        <f>IFERROR((G112/1000)*Reach!$L$1*Reach!$L$2,"")</f>
        <v/>
      </c>
      <c r="I112" s="8" t="str">
        <f>IFERROR(IF(VLOOKUP(E112,$K$12:$N$38,4,FALSE)="","",MAX(H112*(VLOOKUP(Reach!E112,$K$12:$N$38,4,FALSE)/VLOOKUP(Reach!E112,$K$12:$N$38,3,FALSE))+3,$L$3*5)),"")</f>
        <v/>
      </c>
    </row>
    <row r="113" spans="4:9" x14ac:dyDescent="0.25">
      <c r="D113" s="13" t="str">
        <f t="shared" si="12"/>
        <v/>
      </c>
      <c r="E113" s="13" t="str">
        <f>TRIM(MID(SUBSTITUTE(A113,"_",REPT(" ",100)),IF($L$5=1,1,($L$5-1)*100),100))</f>
        <v/>
      </c>
      <c r="F113" s="7" t="str">
        <f>TRIM(MID(SUBSTITUTE(A113,"_",REPT(" ",200)),IF($L$6=1,1,($L$6-1)*200),200))</f>
        <v/>
      </c>
      <c r="G113" s="16" t="str">
        <f t="shared" si="13"/>
        <v/>
      </c>
      <c r="H113" s="8" t="str">
        <f>IFERROR((G113/1000)*Reach!$L$1*Reach!$L$2,"")</f>
        <v/>
      </c>
      <c r="I113" s="8" t="str">
        <f>IFERROR(IF(VLOOKUP(E113,$K$12:$N$38,4,FALSE)="","",MAX(H113*(VLOOKUP(Reach!E113,$K$12:$N$38,4,FALSE)/VLOOKUP(Reach!E113,$K$12:$N$38,3,FALSE))+3,$L$3*5)),"")</f>
        <v/>
      </c>
    </row>
    <row r="114" spans="4:9" x14ac:dyDescent="0.25">
      <c r="D114" s="13" t="str">
        <f t="shared" si="12"/>
        <v/>
      </c>
      <c r="E114" s="13" t="str">
        <f>TRIM(MID(SUBSTITUTE(A114,"_",REPT(" ",100)),IF($L$5=1,1,($L$5-1)*100),100))</f>
        <v/>
      </c>
      <c r="F114" s="7" t="str">
        <f>TRIM(MID(SUBSTITUTE(A114,"_",REPT(" ",200)),IF($L$6=1,1,($L$6-1)*200),200))</f>
        <v/>
      </c>
      <c r="G114" s="16" t="str">
        <f t="shared" si="13"/>
        <v/>
      </c>
      <c r="H114" s="8" t="str">
        <f>IFERROR((G114/1000)*Reach!$L$1*Reach!$L$2,"")</f>
        <v/>
      </c>
      <c r="I114" s="8" t="str">
        <f>IFERROR(IF(VLOOKUP(E114,$K$12:$N$38,4,FALSE)="","",MAX(H114*(VLOOKUP(Reach!E114,$K$12:$N$38,4,FALSE)/VLOOKUP(Reach!E114,$K$12:$N$38,3,FALSE))+3,$L$3*5)),"")</f>
        <v/>
      </c>
    </row>
    <row r="115" spans="4:9" x14ac:dyDescent="0.25">
      <c r="D115" s="13" t="str">
        <f t="shared" si="12"/>
        <v/>
      </c>
      <c r="E115" s="13" t="str">
        <f>TRIM(MID(SUBSTITUTE(A115,"_",REPT(" ",100)),IF($L$5=1,1,($L$5-1)*100),100))</f>
        <v/>
      </c>
      <c r="F115" s="7" t="str">
        <f>TRIM(MID(SUBSTITUTE(A115,"_",REPT(" ",200)),IF($L$6=1,1,($L$6-1)*200),200))</f>
        <v/>
      </c>
      <c r="G115" s="16" t="str">
        <f t="shared" si="13"/>
        <v/>
      </c>
      <c r="H115" s="8" t="str">
        <f>IFERROR((G115/1000)*Reach!$L$1*Reach!$L$2,"")</f>
        <v/>
      </c>
      <c r="I115" s="8" t="str">
        <f>IFERROR(IF(VLOOKUP(E115,$K$12:$N$38,4,FALSE)="","",MAX(H115*(VLOOKUP(Reach!E115,$K$12:$N$38,4,FALSE)/VLOOKUP(Reach!E115,$K$12:$N$38,3,FALSE))+3,$L$3*5)),"")</f>
        <v/>
      </c>
    </row>
    <row r="116" spans="4:9" x14ac:dyDescent="0.25">
      <c r="D116" s="13" t="str">
        <f t="shared" si="12"/>
        <v/>
      </c>
      <c r="E116" s="13" t="str">
        <f>TRIM(MID(SUBSTITUTE(A116,"_",REPT(" ",100)),IF($L$5=1,1,($L$5-1)*100),100))</f>
        <v/>
      </c>
      <c r="F116" s="7" t="str">
        <f>TRIM(MID(SUBSTITUTE(A116,"_",REPT(" ",200)),IF($L$6=1,1,($L$6-1)*200),200))</f>
        <v/>
      </c>
      <c r="G116" s="16" t="str">
        <f t="shared" si="13"/>
        <v/>
      </c>
      <c r="H116" s="8" t="str">
        <f>IFERROR((G116/1000)*Reach!$L$1*Reach!$L$2,"")</f>
        <v/>
      </c>
      <c r="I116" s="8" t="str">
        <f>IFERROR(IF(VLOOKUP(E116,$K$12:$N$38,4,FALSE)="","",MAX(H116*(VLOOKUP(Reach!E116,$K$12:$N$38,4,FALSE)/VLOOKUP(Reach!E116,$K$12:$N$38,3,FALSE))+3,$L$3*5)),"")</f>
        <v/>
      </c>
    </row>
    <row r="117" spans="4:9" x14ac:dyDescent="0.25">
      <c r="D117" s="13" t="str">
        <f t="shared" si="12"/>
        <v/>
      </c>
      <c r="E117" s="13" t="str">
        <f>TRIM(MID(SUBSTITUTE(A117,"_",REPT(" ",100)),IF($L$5=1,1,($L$5-1)*100),100))</f>
        <v/>
      </c>
      <c r="F117" s="7" t="str">
        <f>TRIM(MID(SUBSTITUTE(A117,"_",REPT(" ",200)),IF($L$6=1,1,($L$6-1)*200),200))</f>
        <v/>
      </c>
      <c r="G117" s="16" t="str">
        <f t="shared" si="13"/>
        <v/>
      </c>
      <c r="H117" s="8" t="str">
        <f>IFERROR((G117/1000)*Reach!$L$1*Reach!$L$2,"")</f>
        <v/>
      </c>
      <c r="I117" s="8" t="str">
        <f>IFERROR(IF(VLOOKUP(E117,$K$12:$N$38,4,FALSE)="","",MAX(H117*(VLOOKUP(Reach!E117,$K$12:$N$38,4,FALSE)/VLOOKUP(Reach!E117,$K$12:$N$38,3,FALSE))+3,$L$3*5)),"")</f>
        <v/>
      </c>
    </row>
    <row r="118" spans="4:9" x14ac:dyDescent="0.25">
      <c r="D118" s="13" t="str">
        <f t="shared" si="12"/>
        <v/>
      </c>
      <c r="E118" s="13" t="str">
        <f>TRIM(MID(SUBSTITUTE(A118,"_",REPT(" ",100)),IF($L$5=1,1,($L$5-1)*100),100))</f>
        <v/>
      </c>
      <c r="F118" s="7" t="str">
        <f>TRIM(MID(SUBSTITUTE(A118,"_",REPT(" ",200)),IF($L$6=1,1,($L$6-1)*200),200))</f>
        <v/>
      </c>
      <c r="G118" s="16" t="str">
        <f t="shared" si="13"/>
        <v/>
      </c>
      <c r="H118" s="8" t="str">
        <f>IFERROR((G118/1000)*Reach!$L$1*Reach!$L$2,"")</f>
        <v/>
      </c>
      <c r="I118" s="8" t="str">
        <f>IFERROR(IF(VLOOKUP(E118,$K$12:$N$38,4,FALSE)="","",MAX(H118*(VLOOKUP(Reach!E118,$K$12:$N$38,4,FALSE)/VLOOKUP(Reach!E118,$K$12:$N$38,3,FALSE))+3,$L$3*5)),"")</f>
        <v/>
      </c>
    </row>
    <row r="119" spans="4:9" x14ac:dyDescent="0.25">
      <c r="D119" s="13" t="str">
        <f t="shared" si="12"/>
        <v/>
      </c>
      <c r="E119" s="13" t="str">
        <f>TRIM(MID(SUBSTITUTE(A119,"_",REPT(" ",100)),IF($L$5=1,1,($L$5-1)*100),100))</f>
        <v/>
      </c>
      <c r="F119" s="7" t="str">
        <f>TRIM(MID(SUBSTITUTE(A119,"_",REPT(" ",200)),IF($L$6=1,1,($L$6-1)*200),200))</f>
        <v/>
      </c>
      <c r="G119" s="16" t="str">
        <f t="shared" si="13"/>
        <v/>
      </c>
      <c r="H119" s="8" t="str">
        <f>IFERROR((G119/1000)*Reach!$L$1*Reach!$L$2,"")</f>
        <v/>
      </c>
      <c r="I119" s="8" t="str">
        <f>IFERROR(IF(VLOOKUP(E119,$K$12:$N$38,4,FALSE)="","",MAX(H119*(VLOOKUP(Reach!E119,$K$12:$N$38,4,FALSE)/VLOOKUP(Reach!E119,$K$12:$N$38,3,FALSE))+3,$L$3*5)),"")</f>
        <v/>
      </c>
    </row>
    <row r="120" spans="4:9" x14ac:dyDescent="0.25">
      <c r="D120" s="13" t="str">
        <f t="shared" si="12"/>
        <v/>
      </c>
      <c r="E120" s="13" t="str">
        <f>TRIM(MID(SUBSTITUTE(A120,"_",REPT(" ",100)),IF($L$5=1,1,($L$5-1)*100),100))</f>
        <v/>
      </c>
      <c r="F120" s="7" t="str">
        <f>TRIM(MID(SUBSTITUTE(A120,"_",REPT(" ",200)),IF($L$6=1,1,($L$6-1)*200),200))</f>
        <v/>
      </c>
      <c r="G120" s="16" t="str">
        <f t="shared" si="13"/>
        <v/>
      </c>
      <c r="H120" s="8" t="str">
        <f>IFERROR((G120/1000)*Reach!$L$1*Reach!$L$2,"")</f>
        <v/>
      </c>
      <c r="I120" s="8" t="str">
        <f>IFERROR(IF(VLOOKUP(E120,$K$12:$N$38,4,FALSE)="","",MAX(H120*(VLOOKUP(Reach!E120,$K$12:$N$38,4,FALSE)/VLOOKUP(Reach!E120,$K$12:$N$38,3,FALSE))+3,$L$3*5)),"")</f>
        <v/>
      </c>
    </row>
    <row r="121" spans="4:9" x14ac:dyDescent="0.25">
      <c r="D121" s="13" t="str">
        <f t="shared" si="12"/>
        <v/>
      </c>
      <c r="E121" s="13" t="str">
        <f>TRIM(MID(SUBSTITUTE(A121,"_",REPT(" ",100)),IF($L$5=1,1,($L$5-1)*100),100))</f>
        <v/>
      </c>
      <c r="F121" s="7" t="str">
        <f>TRIM(MID(SUBSTITUTE(A121,"_",REPT(" ",200)),IF($L$6=1,1,($L$6-1)*200),200))</f>
        <v/>
      </c>
      <c r="G121" s="16" t="str">
        <f t="shared" si="13"/>
        <v/>
      </c>
      <c r="H121" s="8" t="str">
        <f>IFERROR((G121/1000)*Reach!$L$1*Reach!$L$2,"")</f>
        <v/>
      </c>
      <c r="I121" s="8" t="str">
        <f>IFERROR(IF(VLOOKUP(E121,$K$12:$N$38,4,FALSE)="","",MAX(H121*(VLOOKUP(Reach!E121,$K$12:$N$38,4,FALSE)/VLOOKUP(Reach!E121,$K$12:$N$38,3,FALSE))+3,$L$3*5)),"")</f>
        <v/>
      </c>
    </row>
    <row r="122" spans="4:9" x14ac:dyDescent="0.25">
      <c r="D122" s="13" t="str">
        <f t="shared" si="12"/>
        <v/>
      </c>
      <c r="E122" s="13" t="str">
        <f>TRIM(MID(SUBSTITUTE(A122,"_",REPT(" ",100)),IF($L$5=1,1,($L$5-1)*100),100))</f>
        <v/>
      </c>
      <c r="F122" s="7" t="str">
        <f>TRIM(MID(SUBSTITUTE(A122,"_",REPT(" ",200)),IF($L$6=1,1,($L$6-1)*200),200))</f>
        <v/>
      </c>
      <c r="G122" s="16" t="str">
        <f t="shared" si="13"/>
        <v/>
      </c>
      <c r="H122" s="8" t="str">
        <f>IFERROR((G122/1000)*Reach!$L$1*Reach!$L$2,"")</f>
        <v/>
      </c>
      <c r="I122" s="8" t="str">
        <f>IFERROR(IF(VLOOKUP(E122,$K$12:$N$38,4,FALSE)="","",MAX(H122*(VLOOKUP(Reach!E122,$K$12:$N$38,4,FALSE)/VLOOKUP(Reach!E122,$K$12:$N$38,3,FALSE))+3,$L$3*5)),"")</f>
        <v/>
      </c>
    </row>
    <row r="123" spans="4:9" x14ac:dyDescent="0.25">
      <c r="D123" s="13" t="str">
        <f t="shared" si="12"/>
        <v/>
      </c>
      <c r="E123" s="13" t="str">
        <f>TRIM(MID(SUBSTITUTE(A123,"_",REPT(" ",100)),IF($L$5=1,1,($L$5-1)*100),100))</f>
        <v/>
      </c>
      <c r="F123" s="7" t="str">
        <f>TRIM(MID(SUBSTITUTE(A123,"_",REPT(" ",200)),IF($L$6=1,1,($L$6-1)*200),200))</f>
        <v/>
      </c>
      <c r="G123" s="16" t="str">
        <f t="shared" si="13"/>
        <v/>
      </c>
      <c r="H123" s="8" t="str">
        <f>IFERROR((G123/1000)*Reach!$L$1*Reach!$L$2,"")</f>
        <v/>
      </c>
      <c r="I123" s="8" t="str">
        <f>IFERROR(IF(VLOOKUP(E123,$K$12:$N$38,4,FALSE)="","",MAX(H123*(VLOOKUP(Reach!E123,$K$12:$N$38,4,FALSE)/VLOOKUP(Reach!E123,$K$12:$N$38,3,FALSE))+3,$L$3*5)),"")</f>
        <v/>
      </c>
    </row>
    <row r="124" spans="4:9" x14ac:dyDescent="0.25">
      <c r="D124" s="13" t="str">
        <f t="shared" si="12"/>
        <v/>
      </c>
      <c r="E124" s="13" t="str">
        <f>TRIM(MID(SUBSTITUTE(A124,"_",REPT(" ",100)),IF($L$5=1,1,($L$5-1)*100),100))</f>
        <v/>
      </c>
      <c r="F124" s="7" t="str">
        <f>TRIM(MID(SUBSTITUTE(A124,"_",REPT(" ",200)),IF($L$6=1,1,($L$6-1)*200),200))</f>
        <v/>
      </c>
      <c r="G124" s="16" t="str">
        <f t="shared" si="13"/>
        <v/>
      </c>
      <c r="H124" s="8" t="str">
        <f>IFERROR((G124/1000)*Reach!$L$1*Reach!$L$2,"")</f>
        <v/>
      </c>
      <c r="I124" s="8" t="str">
        <f>IFERROR(IF(VLOOKUP(E124,$K$12:$N$38,4,FALSE)="","",MAX(H124*(VLOOKUP(Reach!E124,$K$12:$N$38,4,FALSE)/VLOOKUP(Reach!E124,$K$12:$N$38,3,FALSE))+3,$L$3*5)),"")</f>
        <v/>
      </c>
    </row>
    <row r="125" spans="4:9" x14ac:dyDescent="0.25">
      <c r="D125" s="13" t="str">
        <f t="shared" si="12"/>
        <v/>
      </c>
      <c r="E125" s="13" t="str">
        <f>TRIM(MID(SUBSTITUTE(A125,"_",REPT(" ",100)),IF($L$5=1,1,($L$5-1)*100),100))</f>
        <v/>
      </c>
      <c r="F125" s="7" t="str">
        <f>TRIM(MID(SUBSTITUTE(A125,"_",REPT(" ",200)),IF($L$6=1,1,($L$6-1)*200),200))</f>
        <v/>
      </c>
      <c r="G125" s="16" t="str">
        <f t="shared" si="13"/>
        <v/>
      </c>
      <c r="H125" s="8" t="str">
        <f>IFERROR((G125/1000)*Reach!$L$1*Reach!$L$2,"")</f>
        <v/>
      </c>
      <c r="I125" s="8" t="str">
        <f>IFERROR(IF(VLOOKUP(E125,$K$12:$N$38,4,FALSE)="","",MAX(H125*(VLOOKUP(Reach!E125,$K$12:$N$38,4,FALSE)/VLOOKUP(Reach!E125,$K$12:$N$38,3,FALSE))+3,$L$3*5)),"")</f>
        <v/>
      </c>
    </row>
    <row r="126" spans="4:9" x14ac:dyDescent="0.25">
      <c r="D126" s="13" t="str">
        <f t="shared" si="12"/>
        <v/>
      </c>
      <c r="E126" s="13" t="str">
        <f>TRIM(MID(SUBSTITUTE(A126,"_",REPT(" ",100)),IF($L$5=1,1,($L$5-1)*100),100))</f>
        <v/>
      </c>
      <c r="F126" s="7" t="str">
        <f>TRIM(MID(SUBSTITUTE(A126,"_",REPT(" ",200)),IF($L$6=1,1,($L$6-1)*200),200))</f>
        <v/>
      </c>
      <c r="G126" s="16" t="str">
        <f t="shared" si="13"/>
        <v/>
      </c>
      <c r="H126" s="8" t="str">
        <f>IFERROR((G126/1000)*Reach!$L$1*Reach!$L$2,"")</f>
        <v/>
      </c>
      <c r="I126" s="8" t="str">
        <f>IFERROR(IF(VLOOKUP(E126,$K$12:$N$38,4,FALSE)="","",MAX(H126*(VLOOKUP(Reach!E126,$K$12:$N$38,4,FALSE)/VLOOKUP(Reach!E126,$K$12:$N$38,3,FALSE))+3,$L$3*5)),"")</f>
        <v/>
      </c>
    </row>
    <row r="127" spans="4:9" x14ac:dyDescent="0.25">
      <c r="D127" s="13" t="str">
        <f t="shared" si="12"/>
        <v/>
      </c>
      <c r="E127" s="13" t="str">
        <f>TRIM(MID(SUBSTITUTE(A127,"_",REPT(" ",100)),IF($L$5=1,1,($L$5-1)*100),100))</f>
        <v/>
      </c>
      <c r="F127" s="7" t="str">
        <f>TRIM(MID(SUBSTITUTE(A127,"_",REPT(" ",200)),IF($L$6=1,1,($L$6-1)*200),200))</f>
        <v/>
      </c>
      <c r="G127" s="16" t="str">
        <f t="shared" si="13"/>
        <v/>
      </c>
      <c r="H127" s="8" t="str">
        <f>IFERROR((G127/1000)*Reach!$L$1*Reach!$L$2,"")</f>
        <v/>
      </c>
      <c r="I127" s="8" t="str">
        <f>IFERROR(IF(VLOOKUP(E127,$K$12:$N$38,4,FALSE)="","",MAX(H127*(VLOOKUP(Reach!E127,$K$12:$N$38,4,FALSE)/VLOOKUP(Reach!E127,$K$12:$N$38,3,FALSE))+3,$L$3*5)),"")</f>
        <v/>
      </c>
    </row>
    <row r="128" spans="4:9" x14ac:dyDescent="0.25">
      <c r="D128" s="13" t="str">
        <f t="shared" si="12"/>
        <v/>
      </c>
      <c r="E128" s="13" t="str">
        <f>TRIM(MID(SUBSTITUTE(A128,"_",REPT(" ",100)),IF($L$5=1,1,($L$5-1)*100),100))</f>
        <v/>
      </c>
      <c r="F128" s="7" t="str">
        <f>TRIM(MID(SUBSTITUTE(A128,"_",REPT(" ",200)),IF($L$6=1,1,($L$6-1)*200),200))</f>
        <v/>
      </c>
      <c r="G128" s="16" t="str">
        <f t="shared" si="13"/>
        <v/>
      </c>
      <c r="H128" s="8" t="str">
        <f>IFERROR((G128/1000)*Reach!$L$1*Reach!$L$2,"")</f>
        <v/>
      </c>
      <c r="I128" s="8" t="str">
        <f>IFERROR(IF(VLOOKUP(E128,$K$12:$N$38,4,FALSE)="","",MAX(H128*(VLOOKUP(Reach!E128,$K$12:$N$38,4,FALSE)/VLOOKUP(Reach!E128,$K$12:$N$38,3,FALSE))+3,$L$3*5)),"")</f>
        <v/>
      </c>
    </row>
    <row r="129" spans="4:9" x14ac:dyDescent="0.25">
      <c r="D129" s="13" t="str">
        <f t="shared" si="12"/>
        <v/>
      </c>
      <c r="E129" s="13" t="str">
        <f>TRIM(MID(SUBSTITUTE(A129,"_",REPT(" ",100)),IF($L$5=1,1,($L$5-1)*100),100))</f>
        <v/>
      </c>
      <c r="F129" s="7" t="str">
        <f>TRIM(MID(SUBSTITUTE(A129,"_",REPT(" ",200)),IF($L$6=1,1,($L$6-1)*200),200))</f>
        <v/>
      </c>
      <c r="G129" s="16" t="str">
        <f t="shared" si="13"/>
        <v/>
      </c>
      <c r="H129" s="8" t="str">
        <f>IFERROR((G129/1000)*Reach!$L$1*Reach!$L$2,"")</f>
        <v/>
      </c>
      <c r="I129" s="8" t="str">
        <f>IFERROR(IF(VLOOKUP(E129,$K$12:$N$38,4,FALSE)="","",MAX(H129*(VLOOKUP(Reach!E129,$K$12:$N$38,4,FALSE)/VLOOKUP(Reach!E129,$K$12:$N$38,3,FALSE))+3,$L$3*5)),"")</f>
        <v/>
      </c>
    </row>
    <row r="130" spans="4:9" x14ac:dyDescent="0.25">
      <c r="D130" s="13" t="str">
        <f t="shared" si="12"/>
        <v/>
      </c>
      <c r="E130" s="13" t="str">
        <f>TRIM(MID(SUBSTITUTE(A130,"_",REPT(" ",100)),IF($L$5=1,1,($L$5-1)*100),100))</f>
        <v/>
      </c>
      <c r="F130" s="7" t="str">
        <f>TRIM(MID(SUBSTITUTE(A130,"_",REPT(" ",200)),IF($L$6=1,1,($L$6-1)*200),200))</f>
        <v/>
      </c>
      <c r="G130" s="16" t="str">
        <f t="shared" si="13"/>
        <v/>
      </c>
      <c r="H130" s="8" t="str">
        <f>IFERROR((G130/1000)*Reach!$L$1*Reach!$L$2,"")</f>
        <v/>
      </c>
      <c r="I130" s="8" t="str">
        <f>IFERROR(IF(VLOOKUP(E130,$K$12:$N$38,4,FALSE)="","",MAX(H130*(VLOOKUP(Reach!E130,$K$12:$N$38,4,FALSE)/VLOOKUP(Reach!E130,$K$12:$N$38,3,FALSE))+3,$L$3*5)),"")</f>
        <v/>
      </c>
    </row>
    <row r="131" spans="4:9" x14ac:dyDescent="0.25">
      <c r="D131" s="13" t="str">
        <f t="shared" si="12"/>
        <v/>
      </c>
      <c r="E131" s="13" t="str">
        <f>TRIM(MID(SUBSTITUTE(A131,"_",REPT(" ",100)),IF($L$5=1,1,($L$5-1)*100),100))</f>
        <v/>
      </c>
      <c r="F131" s="7" t="str">
        <f>TRIM(MID(SUBSTITUTE(A131,"_",REPT(" ",200)),IF($L$6=1,1,($L$6-1)*200),200))</f>
        <v/>
      </c>
      <c r="G131" s="16" t="str">
        <f t="shared" si="13"/>
        <v/>
      </c>
      <c r="H131" s="8" t="str">
        <f>IFERROR((G131/1000)*Reach!$L$1*Reach!$L$2,"")</f>
        <v/>
      </c>
      <c r="I131" s="8" t="str">
        <f>IFERROR(IF(VLOOKUP(E131,$K$12:$N$38,4,FALSE)="","",MAX(H131*(VLOOKUP(Reach!E131,$K$12:$N$38,4,FALSE)/VLOOKUP(Reach!E131,$K$12:$N$38,3,FALSE))+3,$L$3*5)),"")</f>
        <v/>
      </c>
    </row>
    <row r="132" spans="4:9" x14ac:dyDescent="0.25">
      <c r="D132" s="13" t="str">
        <f t="shared" si="12"/>
        <v/>
      </c>
      <c r="E132" s="13" t="str">
        <f>TRIM(MID(SUBSTITUTE(A132,"_",REPT(" ",100)),IF($L$5=1,1,($L$5-1)*100),100))</f>
        <v/>
      </c>
      <c r="F132" s="7" t="str">
        <f>TRIM(MID(SUBSTITUTE(A132,"_",REPT(" ",200)),IF($L$6=1,1,($L$6-1)*200),200))</f>
        <v/>
      </c>
      <c r="G132" s="16" t="str">
        <f t="shared" si="13"/>
        <v/>
      </c>
      <c r="H132" s="8" t="str">
        <f>IFERROR((G132/1000)*Reach!$L$1*Reach!$L$2,"")</f>
        <v/>
      </c>
      <c r="I132" s="8" t="str">
        <f>IFERROR(IF(VLOOKUP(E132,$K$12:$N$38,4,FALSE)="","",MAX(H132*(VLOOKUP(Reach!E132,$K$12:$N$38,4,FALSE)/VLOOKUP(Reach!E132,$K$12:$N$38,3,FALSE))+3,$L$3*5)),"")</f>
        <v/>
      </c>
    </row>
    <row r="133" spans="4:9" x14ac:dyDescent="0.25">
      <c r="D133" s="13" t="str">
        <f t="shared" si="12"/>
        <v/>
      </c>
      <c r="E133" s="13" t="str">
        <f>TRIM(MID(SUBSTITUTE(A133,"_",REPT(" ",100)),IF($L$5=1,1,($L$5-1)*100),100))</f>
        <v/>
      </c>
      <c r="F133" s="7" t="str">
        <f>TRIM(MID(SUBSTITUTE(A133,"_",REPT(" ",200)),IF($L$6=1,1,($L$6-1)*200),200))</f>
        <v/>
      </c>
      <c r="G133" s="16" t="str">
        <f t="shared" si="13"/>
        <v/>
      </c>
      <c r="H133" s="8" t="str">
        <f>IFERROR((G133/1000)*Reach!$L$1*Reach!$L$2,"")</f>
        <v/>
      </c>
      <c r="I133" s="8" t="str">
        <f>IFERROR(IF(VLOOKUP(E133,$K$12:$N$38,4,FALSE)="","",MAX(H133*(VLOOKUP(Reach!E133,$K$12:$N$38,4,FALSE)/VLOOKUP(Reach!E133,$K$12:$N$38,3,FALSE))+3,$L$3*5)),"")</f>
        <v/>
      </c>
    </row>
    <row r="134" spans="4:9" x14ac:dyDescent="0.25">
      <c r="D134" s="13" t="str">
        <f t="shared" si="12"/>
        <v/>
      </c>
      <c r="E134" s="13" t="str">
        <f>TRIM(MID(SUBSTITUTE(A134,"_",REPT(" ",100)),IF($L$5=1,1,($L$5-1)*100),100))</f>
        <v/>
      </c>
      <c r="F134" s="7" t="str">
        <f>TRIM(MID(SUBSTITUTE(A134,"_",REPT(" ",200)),IF($L$6=1,1,($L$6-1)*200),200))</f>
        <v/>
      </c>
      <c r="G134" s="16" t="str">
        <f t="shared" si="13"/>
        <v/>
      </c>
      <c r="H134" s="8" t="str">
        <f>IFERROR((G134/1000)*Reach!$L$1*Reach!$L$2,"")</f>
        <v/>
      </c>
      <c r="I134" s="8" t="str">
        <f>IFERROR(IF(VLOOKUP(E134,$K$12:$N$38,4,FALSE)="","",MAX(H134*(VLOOKUP(Reach!E134,$K$12:$N$38,4,FALSE)/VLOOKUP(Reach!E134,$K$12:$N$38,3,FALSE))+3,$L$3*5)),"")</f>
        <v/>
      </c>
    </row>
    <row r="135" spans="4:9" x14ac:dyDescent="0.25">
      <c r="D135" s="13" t="str">
        <f t="shared" si="12"/>
        <v/>
      </c>
      <c r="E135" s="13" t="str">
        <f>TRIM(MID(SUBSTITUTE(A135,"_",REPT(" ",100)),IF($L$5=1,1,($L$5-1)*100),100))</f>
        <v/>
      </c>
      <c r="F135" s="7" t="str">
        <f>TRIM(MID(SUBSTITUTE(A135,"_",REPT(" ",200)),IF($L$6=1,1,($L$6-1)*200),200))</f>
        <v/>
      </c>
      <c r="G135" s="16" t="str">
        <f t="shared" si="13"/>
        <v/>
      </c>
      <c r="H135" s="8" t="str">
        <f>IFERROR((G135/1000)*Reach!$L$1*Reach!$L$2,"")</f>
        <v/>
      </c>
      <c r="I135" s="8" t="str">
        <f>IFERROR(IF(VLOOKUP(E135,$K$12:$N$38,4,FALSE)="","",MAX(H135*(VLOOKUP(Reach!E135,$K$12:$N$38,4,FALSE)/VLOOKUP(Reach!E135,$K$12:$N$38,3,FALSE))+3,$L$3*5)),"")</f>
        <v/>
      </c>
    </row>
    <row r="136" spans="4:9" x14ac:dyDescent="0.25">
      <c r="D136" s="13" t="str">
        <f t="shared" si="12"/>
        <v/>
      </c>
      <c r="E136" s="13" t="str">
        <f>TRIM(MID(SUBSTITUTE(A136,"_",REPT(" ",100)),IF($L$5=1,1,($L$5-1)*100),100))</f>
        <v/>
      </c>
      <c r="F136" s="7" t="str">
        <f>TRIM(MID(SUBSTITUTE(A136,"_",REPT(" ",200)),IF($L$6=1,1,($L$6-1)*200),200))</f>
        <v/>
      </c>
      <c r="G136" s="16" t="str">
        <f t="shared" si="13"/>
        <v/>
      </c>
      <c r="H136" s="8" t="str">
        <f>IFERROR((G136/1000)*Reach!$L$1*Reach!$L$2,"")</f>
        <v/>
      </c>
      <c r="I136" s="8" t="str">
        <f>IFERROR(IF(VLOOKUP(E136,$K$12:$N$38,4,FALSE)="","",MAX(H136*(VLOOKUP(Reach!E136,$K$12:$N$38,4,FALSE)/VLOOKUP(Reach!E136,$K$12:$N$38,3,FALSE))+3,$L$3*5)),"")</f>
        <v/>
      </c>
    </row>
    <row r="137" spans="4:9" x14ac:dyDescent="0.25">
      <c r="D137" s="13" t="str">
        <f t="shared" si="12"/>
        <v/>
      </c>
      <c r="E137" s="13" t="str">
        <f>TRIM(MID(SUBSTITUTE(A137,"_",REPT(" ",100)),IF($L$5=1,1,($L$5-1)*100),100))</f>
        <v/>
      </c>
      <c r="F137" s="7" t="str">
        <f>TRIM(MID(SUBSTITUTE(A137,"_",REPT(" ",200)),IF($L$6=1,1,($L$6-1)*200),200))</f>
        <v/>
      </c>
      <c r="G137" s="16" t="str">
        <f t="shared" si="13"/>
        <v/>
      </c>
      <c r="H137" s="8" t="str">
        <f>IFERROR((G137/1000)*Reach!$L$1*Reach!$L$2,"")</f>
        <v/>
      </c>
      <c r="I137" s="8" t="str">
        <f>IFERROR(IF(VLOOKUP(E137,$K$12:$N$38,4,FALSE)="","",MAX(H137*(VLOOKUP(Reach!E137,$K$12:$N$38,4,FALSE)/VLOOKUP(Reach!E137,$K$12:$N$38,3,FALSE))+3,$L$3*5)),"")</f>
        <v/>
      </c>
    </row>
    <row r="138" spans="4:9" x14ac:dyDescent="0.25">
      <c r="D138" s="13" t="str">
        <f t="shared" si="12"/>
        <v/>
      </c>
      <c r="E138" s="13" t="str">
        <f>TRIM(MID(SUBSTITUTE(A138,"_",REPT(" ",100)),IF($L$5=1,1,($L$5-1)*100),100))</f>
        <v/>
      </c>
      <c r="F138" s="7" t="str">
        <f>TRIM(MID(SUBSTITUTE(A138,"_",REPT(" ",200)),IF($L$6=1,1,($L$6-1)*200),200))</f>
        <v/>
      </c>
      <c r="G138" s="16" t="str">
        <f t="shared" si="13"/>
        <v/>
      </c>
      <c r="H138" s="8" t="str">
        <f>IFERROR((G138/1000)*Reach!$L$1*Reach!$L$2,"")</f>
        <v/>
      </c>
      <c r="I138" s="8" t="str">
        <f>IFERROR(IF(VLOOKUP(E138,$K$12:$N$38,4,FALSE)="","",MAX(H138*(VLOOKUP(Reach!E138,$K$12:$N$38,4,FALSE)/VLOOKUP(Reach!E138,$K$12:$N$38,3,FALSE))+3,$L$3*5)),"")</f>
        <v/>
      </c>
    </row>
    <row r="139" spans="4:9" x14ac:dyDescent="0.25">
      <c r="D139" s="13" t="str">
        <f t="shared" si="12"/>
        <v/>
      </c>
      <c r="E139" s="13" t="str">
        <f>TRIM(MID(SUBSTITUTE(A139,"_",REPT(" ",100)),IF($L$5=1,1,($L$5-1)*100),100))</f>
        <v/>
      </c>
      <c r="F139" s="7" t="str">
        <f>TRIM(MID(SUBSTITUTE(A139,"_",REPT(" ",200)),IF($L$6=1,1,($L$6-1)*200),200))</f>
        <v/>
      </c>
      <c r="G139" s="16" t="str">
        <f t="shared" si="13"/>
        <v/>
      </c>
      <c r="H139" s="8" t="str">
        <f>IFERROR((G139/1000)*Reach!$L$1*Reach!$L$2,"")</f>
        <v/>
      </c>
      <c r="I139" s="8" t="str">
        <f>IFERROR(IF(VLOOKUP(E139,$K$12:$N$38,4,FALSE)="","",MAX(H139*(VLOOKUP(Reach!E139,$K$12:$N$38,4,FALSE)/VLOOKUP(Reach!E139,$K$12:$N$38,3,FALSE))+3,$L$3*5)),"")</f>
        <v/>
      </c>
    </row>
    <row r="140" spans="4:9" x14ac:dyDescent="0.25">
      <c r="D140" s="13" t="str">
        <f t="shared" si="12"/>
        <v/>
      </c>
      <c r="E140" s="13" t="str">
        <f>TRIM(MID(SUBSTITUTE(A140,"_",REPT(" ",100)),IF($L$5=1,1,($L$5-1)*100),100))</f>
        <v/>
      </c>
      <c r="F140" s="7" t="str">
        <f>TRIM(MID(SUBSTITUTE(A140,"_",REPT(" ",200)),IF($L$6=1,1,($L$6-1)*200),200))</f>
        <v/>
      </c>
      <c r="G140" s="16" t="str">
        <f t="shared" si="13"/>
        <v/>
      </c>
      <c r="H140" s="8" t="str">
        <f>IFERROR((G140/1000)*Reach!$L$1*Reach!$L$2,"")</f>
        <v/>
      </c>
      <c r="I140" s="8" t="str">
        <f>IFERROR(IF(VLOOKUP(E140,$K$12:$N$38,4,FALSE)="","",MAX(H140*(VLOOKUP(Reach!E140,$K$12:$N$38,4,FALSE)/VLOOKUP(Reach!E140,$K$12:$N$38,3,FALSE))+3,$L$3*5)),"")</f>
        <v/>
      </c>
    </row>
    <row r="141" spans="4:9" x14ac:dyDescent="0.25">
      <c r="D141" s="13" t="str">
        <f t="shared" si="12"/>
        <v/>
      </c>
      <c r="E141" s="13" t="str">
        <f>TRIM(MID(SUBSTITUTE(A141,"_",REPT(" ",100)),IF($L$5=1,1,($L$5-1)*100),100))</f>
        <v/>
      </c>
      <c r="F141" s="7" t="str">
        <f>TRIM(MID(SUBSTITUTE(A141,"_",REPT(" ",200)),IF($L$6=1,1,($L$6-1)*200),200))</f>
        <v/>
      </c>
      <c r="G141" s="16" t="str">
        <f t="shared" si="13"/>
        <v/>
      </c>
      <c r="H141" s="8" t="str">
        <f>IFERROR((G141/1000)*Reach!$L$1*Reach!$L$2,"")</f>
        <v/>
      </c>
      <c r="I141" s="8" t="str">
        <f>IFERROR(IF(VLOOKUP(E141,$K$12:$N$38,4,FALSE)="","",MAX(H141*(VLOOKUP(Reach!E141,$K$12:$N$38,4,FALSE)/VLOOKUP(Reach!E141,$K$12:$N$38,3,FALSE))+3,$L$3*5)),"")</f>
        <v/>
      </c>
    </row>
    <row r="142" spans="4:9" x14ac:dyDescent="0.25">
      <c r="D142" s="13" t="str">
        <f t="shared" si="12"/>
        <v/>
      </c>
      <c r="E142" s="13" t="str">
        <f>TRIM(MID(SUBSTITUTE(A142,"_",REPT(" ",100)),IF($L$5=1,1,($L$5-1)*100),100))</f>
        <v/>
      </c>
      <c r="F142" s="7" t="str">
        <f>TRIM(MID(SUBSTITUTE(A142,"_",REPT(" ",200)),IF($L$6=1,1,($L$6-1)*200),200))</f>
        <v/>
      </c>
      <c r="G142" s="16" t="str">
        <f t="shared" si="13"/>
        <v/>
      </c>
      <c r="H142" s="8" t="str">
        <f>IFERROR((G142/1000)*Reach!$L$1*Reach!$L$2,"")</f>
        <v/>
      </c>
      <c r="I142" s="8" t="str">
        <f>IFERROR(IF(VLOOKUP(E142,$K$12:$N$38,4,FALSE)="","",MAX(H142*(VLOOKUP(Reach!E142,$K$12:$N$38,4,FALSE)/VLOOKUP(Reach!E142,$K$12:$N$38,3,FALSE))+3,$L$3*5)),"")</f>
        <v/>
      </c>
    </row>
    <row r="143" spans="4:9" x14ac:dyDescent="0.25">
      <c r="D143" s="13" t="str">
        <f t="shared" si="12"/>
        <v/>
      </c>
      <c r="E143" s="13" t="str">
        <f>TRIM(MID(SUBSTITUTE(A143,"_",REPT(" ",100)),IF($L$5=1,1,($L$5-1)*100),100))</f>
        <v/>
      </c>
      <c r="F143" s="7" t="str">
        <f>TRIM(MID(SUBSTITUTE(A143,"_",REPT(" ",200)),IF($L$6=1,1,($L$6-1)*200),200))</f>
        <v/>
      </c>
      <c r="G143" s="16" t="str">
        <f t="shared" si="13"/>
        <v/>
      </c>
      <c r="H143" s="8" t="str">
        <f>IFERROR((G143/1000)*Reach!$L$1*Reach!$L$2,"")</f>
        <v/>
      </c>
      <c r="I143" s="8" t="str">
        <f>IFERROR(IF(VLOOKUP(E143,$K$12:$N$38,4,FALSE)="","",MAX(H143*(VLOOKUP(Reach!E143,$K$12:$N$38,4,FALSE)/VLOOKUP(Reach!E143,$K$12:$N$38,3,FALSE))+3,$L$3*5)),"")</f>
        <v/>
      </c>
    </row>
    <row r="144" spans="4:9" x14ac:dyDescent="0.25">
      <c r="D144" s="13" t="str">
        <f t="shared" si="12"/>
        <v/>
      </c>
      <c r="E144" s="13" t="str">
        <f>TRIM(MID(SUBSTITUTE(A144,"_",REPT(" ",100)),IF($L$5=1,1,($L$5-1)*100),100))</f>
        <v/>
      </c>
      <c r="F144" s="7" t="str">
        <f>TRIM(MID(SUBSTITUTE(A144,"_",REPT(" ",200)),IF($L$6=1,1,($L$6-1)*200),200))</f>
        <v/>
      </c>
      <c r="G144" s="16" t="str">
        <f t="shared" si="13"/>
        <v/>
      </c>
      <c r="H144" s="8" t="str">
        <f>IFERROR((G144/1000)*Reach!$L$1*Reach!$L$2,"")</f>
        <v/>
      </c>
      <c r="I144" s="8" t="str">
        <f>IFERROR(IF(VLOOKUP(E144,$K$12:$N$38,4,FALSE)="","",MAX(H144*(VLOOKUP(Reach!E144,$K$12:$N$38,4,FALSE)/VLOOKUP(Reach!E144,$K$12:$N$38,3,FALSE))+3,$L$3*5)),"")</f>
        <v/>
      </c>
    </row>
    <row r="145" spans="4:9" x14ac:dyDescent="0.25">
      <c r="D145" s="13" t="str">
        <f t="shared" si="12"/>
        <v/>
      </c>
      <c r="E145" s="13" t="str">
        <f>TRIM(MID(SUBSTITUTE(A145,"_",REPT(" ",100)),IF($L$5=1,1,($L$5-1)*100),100))</f>
        <v/>
      </c>
      <c r="F145" s="7" t="str">
        <f>TRIM(MID(SUBSTITUTE(A145,"_",REPT(" ",200)),IF($L$6=1,1,($L$6-1)*200),200))</f>
        <v/>
      </c>
      <c r="G145" s="16" t="str">
        <f t="shared" si="13"/>
        <v/>
      </c>
      <c r="H145" s="8" t="str">
        <f>IFERROR((G145/1000)*Reach!$L$1*Reach!$L$2,"")</f>
        <v/>
      </c>
      <c r="I145" s="8" t="str">
        <f>IFERROR(IF(VLOOKUP(E145,$K$12:$N$38,4,FALSE)="","",MAX(H145*(VLOOKUP(Reach!E145,$K$12:$N$38,4,FALSE)/VLOOKUP(Reach!E145,$K$12:$N$38,3,FALSE))+3,$L$3*5)),"")</f>
        <v/>
      </c>
    </row>
    <row r="146" spans="4:9" x14ac:dyDescent="0.25">
      <c r="D146" s="13" t="str">
        <f t="shared" si="12"/>
        <v/>
      </c>
      <c r="E146" s="13" t="str">
        <f>TRIM(MID(SUBSTITUTE(A146,"_",REPT(" ",100)),IF($L$5=1,1,($L$5-1)*100),100))</f>
        <v/>
      </c>
      <c r="F146" s="7" t="str">
        <f>TRIM(MID(SUBSTITUTE(A146,"_",REPT(" ",200)),IF($L$6=1,1,($L$6-1)*200),200))</f>
        <v/>
      </c>
      <c r="G146" s="16" t="str">
        <f t="shared" si="13"/>
        <v/>
      </c>
      <c r="H146" s="8" t="str">
        <f>IFERROR((G146/1000)*Reach!$L$1*Reach!$L$2,"")</f>
        <v/>
      </c>
      <c r="I146" s="8" t="str">
        <f>IFERROR(IF(VLOOKUP(E146,$K$12:$N$38,4,FALSE)="","",MAX(H146*(VLOOKUP(Reach!E146,$K$12:$N$38,4,FALSE)/VLOOKUP(Reach!E146,$K$12:$N$38,3,FALSE))+3,$L$3*5)),"")</f>
        <v/>
      </c>
    </row>
    <row r="147" spans="4:9" x14ac:dyDescent="0.25">
      <c r="D147" s="13" t="str">
        <f t="shared" si="12"/>
        <v/>
      </c>
      <c r="E147" s="13" t="str">
        <f>TRIM(MID(SUBSTITUTE(A147,"_",REPT(" ",100)),IF($L$5=1,1,($L$5-1)*100),100))</f>
        <v/>
      </c>
      <c r="F147" s="7" t="str">
        <f>TRIM(MID(SUBSTITUTE(A147,"_",REPT(" ",200)),IF($L$6=1,1,($L$6-1)*200),200))</f>
        <v/>
      </c>
      <c r="G147" s="16" t="str">
        <f t="shared" si="13"/>
        <v/>
      </c>
      <c r="H147" s="8" t="str">
        <f>IFERROR((G147/1000)*Reach!$L$1*Reach!$L$2,"")</f>
        <v/>
      </c>
      <c r="I147" s="8" t="str">
        <f>IFERROR(IF(VLOOKUP(E147,$K$12:$N$38,4,FALSE)="","",MAX(H147*(VLOOKUP(Reach!E147,$K$12:$N$38,4,FALSE)/VLOOKUP(Reach!E147,$K$12:$N$38,3,FALSE))+3,$L$3*5)),"")</f>
        <v/>
      </c>
    </row>
    <row r="148" spans="4:9" x14ac:dyDescent="0.25">
      <c r="D148" s="13" t="str">
        <f t="shared" si="12"/>
        <v/>
      </c>
      <c r="E148" s="13" t="str">
        <f>TRIM(MID(SUBSTITUTE(A148,"_",REPT(" ",100)),IF($L$5=1,1,($L$5-1)*100),100))</f>
        <v/>
      </c>
      <c r="F148" s="7" t="str">
        <f>TRIM(MID(SUBSTITUTE(A148,"_",REPT(" ",200)),IF($L$6=1,1,($L$6-1)*200),200))</f>
        <v/>
      </c>
      <c r="G148" s="16" t="str">
        <f t="shared" si="13"/>
        <v/>
      </c>
      <c r="H148" s="8" t="str">
        <f>IFERROR((G148/1000)*Reach!$L$1*Reach!$L$2,"")</f>
        <v/>
      </c>
      <c r="I148" s="8" t="str">
        <f>IFERROR(IF(VLOOKUP(E148,$K$12:$N$38,4,FALSE)="","",MAX(H148*(VLOOKUP(Reach!E148,$K$12:$N$38,4,FALSE)/VLOOKUP(Reach!E148,$K$12:$N$38,3,FALSE))+3,$L$3*5)),"")</f>
        <v/>
      </c>
    </row>
    <row r="149" spans="4:9" x14ac:dyDescent="0.25">
      <c r="D149" s="13" t="str">
        <f t="shared" si="12"/>
        <v/>
      </c>
      <c r="E149" s="13" t="str">
        <f>TRIM(MID(SUBSTITUTE(A149,"_",REPT(" ",100)),IF($L$5=1,1,($L$5-1)*100),100))</f>
        <v/>
      </c>
      <c r="F149" s="7" t="str">
        <f>TRIM(MID(SUBSTITUTE(A149,"_",REPT(" ",200)),IF($L$6=1,1,($L$6-1)*200),200))</f>
        <v/>
      </c>
      <c r="G149" s="16" t="str">
        <f t="shared" si="13"/>
        <v/>
      </c>
      <c r="H149" s="8" t="str">
        <f>IFERROR((G149/1000)*Reach!$L$1*Reach!$L$2,"")</f>
        <v/>
      </c>
      <c r="I149" s="8" t="str">
        <f>IFERROR(IF(VLOOKUP(E149,$K$12:$N$38,4,FALSE)="","",MAX(H149*(VLOOKUP(Reach!E149,$K$12:$N$38,4,FALSE)/VLOOKUP(Reach!E149,$K$12:$N$38,3,FALSE))+3,$L$3*5)),"")</f>
        <v/>
      </c>
    </row>
    <row r="150" spans="4:9" x14ac:dyDescent="0.25">
      <c r="D150" s="13" t="str">
        <f t="shared" si="12"/>
        <v/>
      </c>
      <c r="E150" s="13" t="str">
        <f>TRIM(MID(SUBSTITUTE(A150,"_",REPT(" ",100)),IF($L$5=1,1,($L$5-1)*100),100))</f>
        <v/>
      </c>
      <c r="F150" s="7" t="str">
        <f>TRIM(MID(SUBSTITUTE(A150,"_",REPT(" ",200)),IF($L$6=1,1,($L$6-1)*200),200))</f>
        <v/>
      </c>
      <c r="G150" s="16" t="str">
        <f t="shared" si="13"/>
        <v/>
      </c>
      <c r="H150" s="8" t="str">
        <f>IFERROR((G150/1000)*Reach!$L$1*Reach!$L$2,"")</f>
        <v/>
      </c>
      <c r="I150" s="8" t="str">
        <f>IFERROR(IF(VLOOKUP(E150,$K$12:$N$38,4,FALSE)="","",MAX(H150*(VLOOKUP(Reach!E150,$K$12:$N$38,4,FALSE)/VLOOKUP(Reach!E150,$K$12:$N$38,3,FALSE))+3,$L$3*5)),"")</f>
        <v/>
      </c>
    </row>
    <row r="151" spans="4:9" x14ac:dyDescent="0.25">
      <c r="D151" s="13" t="str">
        <f t="shared" si="12"/>
        <v/>
      </c>
      <c r="E151" s="13" t="str">
        <f>TRIM(MID(SUBSTITUTE(A151,"_",REPT(" ",100)),IF($L$5=1,1,($L$5-1)*100),100))</f>
        <v/>
      </c>
      <c r="F151" s="7" t="str">
        <f>TRIM(MID(SUBSTITUTE(A151,"_",REPT(" ",200)),IF($L$6=1,1,($L$6-1)*200),200))</f>
        <v/>
      </c>
      <c r="G151" s="16" t="str">
        <f t="shared" si="13"/>
        <v/>
      </c>
      <c r="H151" s="8" t="str">
        <f>IFERROR((G151/1000)*Reach!$L$1*Reach!$L$2,"")</f>
        <v/>
      </c>
      <c r="I151" s="8" t="str">
        <f>IFERROR(IF(VLOOKUP(E151,$K$12:$N$38,4,FALSE)="","",MAX(H151*(VLOOKUP(Reach!E151,$K$12:$N$38,4,FALSE)/VLOOKUP(Reach!E151,$K$12:$N$38,3,FALSE))+3,$L$3*5)),"")</f>
        <v/>
      </c>
    </row>
    <row r="152" spans="4:9" x14ac:dyDescent="0.25">
      <c r="D152" s="13" t="str">
        <f t="shared" si="12"/>
        <v/>
      </c>
      <c r="E152" s="13" t="str">
        <f>TRIM(MID(SUBSTITUTE(A152,"_",REPT(" ",100)),IF($L$5=1,1,($L$5-1)*100),100))</f>
        <v/>
      </c>
      <c r="F152" s="7" t="str">
        <f>TRIM(MID(SUBSTITUTE(A152,"_",REPT(" ",200)),IF($L$6=1,1,($L$6-1)*200),200))</f>
        <v/>
      </c>
      <c r="G152" s="16" t="str">
        <f t="shared" si="13"/>
        <v/>
      </c>
      <c r="H152" s="8" t="str">
        <f>IFERROR((G152/1000)*Reach!$L$1*Reach!$L$2,"")</f>
        <v/>
      </c>
      <c r="I152" s="8" t="str">
        <f>IFERROR(IF(VLOOKUP(E152,$K$12:$N$38,4,FALSE)="","",MAX(H152*(VLOOKUP(Reach!E152,$K$12:$N$38,4,FALSE)/VLOOKUP(Reach!E152,$K$12:$N$38,3,FALSE))+3,$L$3*5)),"")</f>
        <v/>
      </c>
    </row>
    <row r="153" spans="4:9" x14ac:dyDescent="0.25">
      <c r="D153" s="13" t="str">
        <f t="shared" si="12"/>
        <v/>
      </c>
      <c r="E153" s="13" t="str">
        <f>TRIM(MID(SUBSTITUTE(A153,"_",REPT(" ",100)),IF($L$5=1,1,($L$5-1)*100),100))</f>
        <v/>
      </c>
      <c r="F153" s="7" t="str">
        <f>TRIM(MID(SUBSTITUTE(A153,"_",REPT(" ",200)),IF($L$6=1,1,($L$6-1)*200),200))</f>
        <v/>
      </c>
      <c r="G153" s="16" t="str">
        <f t="shared" si="13"/>
        <v/>
      </c>
      <c r="H153" s="8" t="str">
        <f>IFERROR((G153/1000)*Reach!$L$1*Reach!$L$2,"")</f>
        <v/>
      </c>
      <c r="I153" s="8" t="str">
        <f>IFERROR(IF(VLOOKUP(E153,$K$12:$N$38,4,FALSE)="","",MAX(H153*(VLOOKUP(Reach!E153,$K$12:$N$38,4,FALSE)/VLOOKUP(Reach!E153,$K$12:$N$38,3,FALSE))+3,$L$3*5)),"")</f>
        <v/>
      </c>
    </row>
    <row r="154" spans="4:9" x14ac:dyDescent="0.25">
      <c r="D154" s="13" t="str">
        <f t="shared" si="12"/>
        <v/>
      </c>
      <c r="E154" s="13" t="str">
        <f>TRIM(MID(SUBSTITUTE(A154,"_",REPT(" ",100)),IF($L$5=1,1,($L$5-1)*100),100))</f>
        <v/>
      </c>
      <c r="F154" s="7" t="str">
        <f>TRIM(MID(SUBSTITUTE(A154,"_",REPT(" ",200)),IF($L$6=1,1,($L$6-1)*200),200))</f>
        <v/>
      </c>
      <c r="G154" s="16" t="str">
        <f t="shared" si="13"/>
        <v/>
      </c>
      <c r="H154" s="8" t="str">
        <f>IFERROR((G154/1000)*Reach!$L$1*Reach!$L$2,"")</f>
        <v/>
      </c>
      <c r="I154" s="8" t="str">
        <f>IFERROR(IF(VLOOKUP(E154,$K$12:$N$38,4,FALSE)="","",MAX(H154*(VLOOKUP(Reach!E154,$K$12:$N$38,4,FALSE)/VLOOKUP(Reach!E154,$K$12:$N$38,3,FALSE))+3,$L$3*5)),"")</f>
        <v/>
      </c>
    </row>
    <row r="155" spans="4:9" x14ac:dyDescent="0.25">
      <c r="D155" s="13" t="str">
        <f t="shared" si="12"/>
        <v/>
      </c>
      <c r="E155" s="13" t="str">
        <f>TRIM(MID(SUBSTITUTE(A155,"_",REPT(" ",100)),IF($L$5=1,1,($L$5-1)*100),100))</f>
        <v/>
      </c>
      <c r="F155" s="7" t="str">
        <f>TRIM(MID(SUBSTITUTE(A155,"_",REPT(" ",200)),IF($L$6=1,1,($L$6-1)*200),200))</f>
        <v/>
      </c>
      <c r="G155" s="16" t="str">
        <f t="shared" si="13"/>
        <v/>
      </c>
      <c r="H155" s="8" t="str">
        <f>IFERROR((G155/1000)*Reach!$L$1*Reach!$L$2,"")</f>
        <v/>
      </c>
      <c r="I155" s="8" t="str">
        <f>IFERROR(IF(VLOOKUP(E155,$K$12:$N$38,4,FALSE)="","",MAX(H155*(VLOOKUP(Reach!E155,$K$12:$N$38,4,FALSE)/VLOOKUP(Reach!E155,$K$12:$N$38,3,FALSE))+3,$L$3*5)),"")</f>
        <v/>
      </c>
    </row>
    <row r="156" spans="4:9" x14ac:dyDescent="0.25">
      <c r="D156" s="13" t="str">
        <f t="shared" si="12"/>
        <v/>
      </c>
      <c r="E156" s="13" t="str">
        <f>TRIM(MID(SUBSTITUTE(A156,"_",REPT(" ",100)),IF($L$5=1,1,($L$5-1)*100),100))</f>
        <v/>
      </c>
      <c r="F156" s="7" t="str">
        <f>TRIM(MID(SUBSTITUTE(A156,"_",REPT(" ",200)),IF($L$6=1,1,($L$6-1)*200),200))</f>
        <v/>
      </c>
      <c r="G156" s="16" t="str">
        <f t="shared" si="13"/>
        <v/>
      </c>
      <c r="H156" s="8" t="str">
        <f>IFERROR((G156/1000)*Reach!$L$1*Reach!$L$2,"")</f>
        <v/>
      </c>
      <c r="I156" s="8" t="str">
        <f>IFERROR(IF(VLOOKUP(E156,$K$12:$N$38,4,FALSE)="","",MAX(H156*(VLOOKUP(Reach!E156,$K$12:$N$38,4,FALSE)/VLOOKUP(Reach!E156,$K$12:$N$38,3,FALSE))+3,$L$3*5)),"")</f>
        <v/>
      </c>
    </row>
    <row r="157" spans="4:9" x14ac:dyDescent="0.25">
      <c r="D157" s="13" t="str">
        <f t="shared" si="12"/>
        <v/>
      </c>
      <c r="E157" s="13" t="str">
        <f>TRIM(MID(SUBSTITUTE(A157,"_",REPT(" ",100)),IF($L$5=1,1,($L$5-1)*100),100))</f>
        <v/>
      </c>
      <c r="F157" s="7" t="str">
        <f>TRIM(MID(SUBSTITUTE(A157,"_",REPT(" ",200)),IF($L$6=1,1,($L$6-1)*200),200))</f>
        <v/>
      </c>
      <c r="G157" s="16" t="str">
        <f t="shared" si="13"/>
        <v/>
      </c>
      <c r="H157" s="8" t="str">
        <f>IFERROR((G157/1000)*Reach!$L$1*Reach!$L$2,"")</f>
        <v/>
      </c>
      <c r="I157" s="8" t="str">
        <f>IFERROR(IF(VLOOKUP(E157,$K$12:$N$38,4,FALSE)="","",MAX(H157*(VLOOKUP(Reach!E157,$K$12:$N$38,4,FALSE)/VLOOKUP(Reach!E157,$K$12:$N$38,3,FALSE))+3,$L$3*5)),"")</f>
        <v/>
      </c>
    </row>
    <row r="158" spans="4:9" x14ac:dyDescent="0.25">
      <c r="D158" s="13" t="str">
        <f t="shared" si="12"/>
        <v/>
      </c>
      <c r="E158" s="13" t="str">
        <f>TRIM(MID(SUBSTITUTE(A158,"_",REPT(" ",100)),IF($L$5=1,1,($L$5-1)*100),100))</f>
        <v/>
      </c>
      <c r="F158" s="7" t="str">
        <f>TRIM(MID(SUBSTITUTE(A158,"_",REPT(" ",200)),IF($L$6=1,1,($L$6-1)*200),200))</f>
        <v/>
      </c>
      <c r="G158" s="16" t="str">
        <f t="shared" si="13"/>
        <v/>
      </c>
      <c r="H158" s="8" t="str">
        <f>IFERROR((G158/1000)*Reach!$L$1*Reach!$L$2,"")</f>
        <v/>
      </c>
      <c r="I158" s="8" t="str">
        <f>IFERROR(IF(VLOOKUP(E158,$K$12:$N$38,4,FALSE)="","",MAX(H158*(VLOOKUP(Reach!E158,$K$12:$N$38,4,FALSE)/VLOOKUP(Reach!E158,$K$12:$N$38,3,FALSE))+3,$L$3*5)),"")</f>
        <v/>
      </c>
    </row>
    <row r="159" spans="4:9" x14ac:dyDescent="0.25">
      <c r="D159" s="13" t="str">
        <f t="shared" si="12"/>
        <v/>
      </c>
      <c r="E159" s="13" t="str">
        <f>TRIM(MID(SUBSTITUTE(A159,"_",REPT(" ",100)),IF($L$5=1,1,($L$5-1)*100),100))</f>
        <v/>
      </c>
      <c r="F159" s="7" t="str">
        <f>TRIM(MID(SUBSTITUTE(A159,"_",REPT(" ",200)),IF($L$6=1,1,($L$6-1)*200),200))</f>
        <v/>
      </c>
      <c r="G159" s="16" t="str">
        <f t="shared" si="13"/>
        <v/>
      </c>
      <c r="H159" s="8" t="str">
        <f>IFERROR((G159/1000)*Reach!$L$1*Reach!$L$2,"")</f>
        <v/>
      </c>
      <c r="I159" s="8" t="str">
        <f>IFERROR(IF(VLOOKUP(E159,$K$12:$N$38,4,FALSE)="","",MAX(H159*(VLOOKUP(Reach!E159,$K$12:$N$38,4,FALSE)/VLOOKUP(Reach!E159,$K$12:$N$38,3,FALSE))+3,$L$3*5)),"")</f>
        <v/>
      </c>
    </row>
    <row r="160" spans="4:9" x14ac:dyDescent="0.25">
      <c r="D160" s="13" t="str">
        <f t="shared" si="12"/>
        <v/>
      </c>
      <c r="E160" s="13" t="str">
        <f>TRIM(MID(SUBSTITUTE(A160,"_",REPT(" ",100)),IF($L$5=1,1,($L$5-1)*100),100))</f>
        <v/>
      </c>
      <c r="F160" s="7" t="str">
        <f>TRIM(MID(SUBSTITUTE(A160,"_",REPT(" ",200)),IF($L$6=1,1,($L$6-1)*200),200))</f>
        <v/>
      </c>
      <c r="G160" s="16" t="str">
        <f t="shared" si="13"/>
        <v/>
      </c>
      <c r="H160" s="8" t="str">
        <f>IFERROR((G160/1000)*Reach!$L$1*Reach!$L$2,"")</f>
        <v/>
      </c>
      <c r="I160" s="8" t="str">
        <f>IFERROR(IF(VLOOKUP(E160,$K$12:$N$38,4,FALSE)="","",MAX(H160*(VLOOKUP(Reach!E160,$K$12:$N$38,4,FALSE)/VLOOKUP(Reach!E160,$K$12:$N$38,3,FALSE))+3,$L$3*5)),"")</f>
        <v/>
      </c>
    </row>
    <row r="161" spans="4:9" x14ac:dyDescent="0.25">
      <c r="D161" s="13" t="str">
        <f t="shared" si="12"/>
        <v/>
      </c>
      <c r="E161" s="13" t="str">
        <f>TRIM(MID(SUBSTITUTE(A161,"_",REPT(" ",100)),IF($L$5=1,1,($L$5-1)*100),100))</f>
        <v/>
      </c>
      <c r="F161" s="7" t="str">
        <f>TRIM(MID(SUBSTITUTE(A161,"_",REPT(" ",200)),IF($L$6=1,1,($L$6-1)*200),200))</f>
        <v/>
      </c>
      <c r="G161" s="16" t="str">
        <f t="shared" si="13"/>
        <v/>
      </c>
      <c r="H161" s="8" t="str">
        <f>IFERROR((G161/1000)*Reach!$L$1*Reach!$L$2,"")</f>
        <v/>
      </c>
      <c r="I161" s="8" t="str">
        <f>IFERROR(IF(VLOOKUP(E161,$K$12:$N$38,4,FALSE)="","",MAX(H161*(VLOOKUP(Reach!E161,$K$12:$N$38,4,FALSE)/VLOOKUP(Reach!E161,$K$12:$N$38,3,FALSE))+3,$L$3*5)),"")</f>
        <v/>
      </c>
    </row>
    <row r="162" spans="4:9" x14ac:dyDescent="0.25">
      <c r="D162" s="13" t="str">
        <f t="shared" si="12"/>
        <v/>
      </c>
      <c r="E162" s="13" t="str">
        <f>TRIM(MID(SUBSTITUTE(A162,"_",REPT(" ",100)),IF($L$5=1,1,($L$5-1)*100),100))</f>
        <v/>
      </c>
      <c r="F162" s="7" t="str">
        <f>TRIM(MID(SUBSTITUTE(A162,"_",REPT(" ",200)),IF($L$6=1,1,($L$6-1)*200),200))</f>
        <v/>
      </c>
      <c r="G162" s="16" t="str">
        <f t="shared" si="13"/>
        <v/>
      </c>
      <c r="H162" s="8" t="str">
        <f>IFERROR((G162/1000)*Reach!$L$1*Reach!$L$2,"")</f>
        <v/>
      </c>
      <c r="I162" s="8" t="str">
        <f>IFERROR(IF(VLOOKUP(E162,$K$12:$N$38,4,FALSE)="","",MAX(H162*(VLOOKUP(Reach!E162,$K$12:$N$38,4,FALSE)/VLOOKUP(Reach!E162,$K$12:$N$38,3,FALSE))+3,$L$3*5)),"")</f>
        <v/>
      </c>
    </row>
    <row r="163" spans="4:9" x14ac:dyDescent="0.25">
      <c r="D163" s="13" t="str">
        <f t="shared" si="12"/>
        <v/>
      </c>
      <c r="E163" s="13" t="str">
        <f>TRIM(MID(SUBSTITUTE(A163,"_",REPT(" ",100)),IF($L$5=1,1,($L$5-1)*100),100))</f>
        <v/>
      </c>
      <c r="F163" s="7" t="str">
        <f>TRIM(MID(SUBSTITUTE(A163,"_",REPT(" ",200)),IF($L$6=1,1,($L$6-1)*200),200))</f>
        <v/>
      </c>
      <c r="G163" s="16" t="str">
        <f t="shared" si="13"/>
        <v/>
      </c>
      <c r="H163" s="8" t="str">
        <f>IFERROR((G163/1000)*Reach!$L$1*Reach!$L$2,"")</f>
        <v/>
      </c>
      <c r="I163" s="8" t="str">
        <f>IFERROR(IF(VLOOKUP(E163,$K$12:$N$38,4,FALSE)="","",MAX(H163*(VLOOKUP(Reach!E163,$K$12:$N$38,4,FALSE)/VLOOKUP(Reach!E163,$K$12:$N$38,3,FALSE))+3,$L$3*5)),"")</f>
        <v/>
      </c>
    </row>
    <row r="164" spans="4:9" x14ac:dyDescent="0.25">
      <c r="D164" s="13" t="str">
        <f t="shared" si="12"/>
        <v/>
      </c>
      <c r="E164" s="13" t="str">
        <f>TRIM(MID(SUBSTITUTE(A164,"_",REPT(" ",100)),IF($L$5=1,1,($L$5-1)*100),100))</f>
        <v/>
      </c>
      <c r="F164" s="7" t="str">
        <f>TRIM(MID(SUBSTITUTE(A164,"_",REPT(" ",200)),IF($L$6=1,1,($L$6-1)*200),200))</f>
        <v/>
      </c>
      <c r="G164" s="16" t="str">
        <f t="shared" si="13"/>
        <v/>
      </c>
      <c r="H164" s="8" t="str">
        <f>IFERROR((G164/1000)*Reach!$L$1*Reach!$L$2,"")</f>
        <v/>
      </c>
      <c r="I164" s="8" t="str">
        <f>IFERROR(IF(VLOOKUP(E164,$K$12:$N$38,4,FALSE)="","",MAX(H164*(VLOOKUP(Reach!E164,$K$12:$N$38,4,FALSE)/VLOOKUP(Reach!E164,$K$12:$N$38,3,FALSE))+3,$L$3*5)),"")</f>
        <v/>
      </c>
    </row>
    <row r="165" spans="4:9" x14ac:dyDescent="0.25">
      <c r="D165" s="13" t="str">
        <f t="shared" ref="D165:D228" si="14">IF(C165=0,"",C165)</f>
        <v/>
      </c>
      <c r="E165" s="13" t="str">
        <f>TRIM(MID(SUBSTITUTE(A165,"_",REPT(" ",100)),IF($L$5=1,1,($L$5-1)*100),100))</f>
        <v/>
      </c>
      <c r="F165" s="7" t="str">
        <f>TRIM(MID(SUBSTITUTE(A165,"_",REPT(" ",200)),IF($L$6=1,1,($L$6-1)*200),200))</f>
        <v/>
      </c>
      <c r="G165" s="16" t="str">
        <f t="shared" ref="G165:G228" si="15">IF(B165=0,"",B165)</f>
        <v/>
      </c>
      <c r="H165" s="8" t="str">
        <f>IFERROR((G165/1000)*Reach!$L$1*Reach!$L$2,"")</f>
        <v/>
      </c>
      <c r="I165" s="8" t="str">
        <f>IFERROR(IF(VLOOKUP(E165,$K$12:$N$38,4,FALSE)="","",MAX(H165*(VLOOKUP(Reach!E165,$K$12:$N$38,4,FALSE)/VLOOKUP(Reach!E165,$K$12:$N$38,3,FALSE))+3,$L$3*5)),"")</f>
        <v/>
      </c>
    </row>
    <row r="166" spans="4:9" x14ac:dyDescent="0.25">
      <c r="D166" s="13" t="str">
        <f t="shared" si="14"/>
        <v/>
      </c>
      <c r="E166" s="13" t="str">
        <f>TRIM(MID(SUBSTITUTE(A166,"_",REPT(" ",100)),IF($L$5=1,1,($L$5-1)*100),100))</f>
        <v/>
      </c>
      <c r="F166" s="7" t="str">
        <f>TRIM(MID(SUBSTITUTE(A166,"_",REPT(" ",200)),IF($L$6=1,1,($L$6-1)*200),200))</f>
        <v/>
      </c>
      <c r="G166" s="16" t="str">
        <f t="shared" si="15"/>
        <v/>
      </c>
      <c r="H166" s="8" t="str">
        <f>IFERROR((G166/1000)*Reach!$L$1*Reach!$L$2,"")</f>
        <v/>
      </c>
      <c r="I166" s="8" t="str">
        <f>IFERROR(IF(VLOOKUP(E166,$K$12:$N$38,4,FALSE)="","",MAX(H166*(VLOOKUP(Reach!E166,$K$12:$N$38,4,FALSE)/VLOOKUP(Reach!E166,$K$12:$N$38,3,FALSE))+3,$L$3*5)),"")</f>
        <v/>
      </c>
    </row>
    <row r="167" spans="4:9" x14ac:dyDescent="0.25">
      <c r="D167" s="13" t="str">
        <f t="shared" si="14"/>
        <v/>
      </c>
      <c r="E167" s="13" t="str">
        <f>TRIM(MID(SUBSTITUTE(A167,"_",REPT(" ",100)),IF($L$5=1,1,($L$5-1)*100),100))</f>
        <v/>
      </c>
      <c r="F167" s="7" t="str">
        <f>TRIM(MID(SUBSTITUTE(A167,"_",REPT(" ",200)),IF($L$6=1,1,($L$6-1)*200),200))</f>
        <v/>
      </c>
      <c r="G167" s="16" t="str">
        <f t="shared" si="15"/>
        <v/>
      </c>
      <c r="H167" s="8" t="str">
        <f>IFERROR((G167/1000)*Reach!$L$1*Reach!$L$2,"")</f>
        <v/>
      </c>
      <c r="I167" s="8" t="str">
        <f>IFERROR(IF(VLOOKUP(E167,$K$12:$N$38,4,FALSE)="","",MAX(H167*(VLOOKUP(Reach!E167,$K$12:$N$38,4,FALSE)/VLOOKUP(Reach!E167,$K$12:$N$38,3,FALSE))+3,$L$3*5)),"")</f>
        <v/>
      </c>
    </row>
    <row r="168" spans="4:9" x14ac:dyDescent="0.25">
      <c r="D168" s="13" t="str">
        <f t="shared" si="14"/>
        <v/>
      </c>
      <c r="E168" s="13" t="str">
        <f>TRIM(MID(SUBSTITUTE(A168,"_",REPT(" ",100)),IF($L$5=1,1,($L$5-1)*100),100))</f>
        <v/>
      </c>
      <c r="F168" s="7" t="str">
        <f>TRIM(MID(SUBSTITUTE(A168,"_",REPT(" ",200)),IF($L$6=1,1,($L$6-1)*200),200))</f>
        <v/>
      </c>
      <c r="G168" s="16" t="str">
        <f t="shared" si="15"/>
        <v/>
      </c>
      <c r="H168" s="8" t="str">
        <f>IFERROR((G168/1000)*Reach!$L$1*Reach!$L$2,"")</f>
        <v/>
      </c>
      <c r="I168" s="8" t="str">
        <f>IFERROR(IF(VLOOKUP(E168,$K$12:$N$38,4,FALSE)="","",MAX(H168*(VLOOKUP(Reach!E168,$K$12:$N$38,4,FALSE)/VLOOKUP(Reach!E168,$K$12:$N$38,3,FALSE))+3,$L$3*5)),"")</f>
        <v/>
      </c>
    </row>
    <row r="169" spans="4:9" x14ac:dyDescent="0.25">
      <c r="D169" s="13" t="str">
        <f t="shared" si="14"/>
        <v/>
      </c>
      <c r="E169" s="13" t="str">
        <f>TRIM(MID(SUBSTITUTE(A169,"_",REPT(" ",100)),IF($L$5=1,1,($L$5-1)*100),100))</f>
        <v/>
      </c>
      <c r="F169" s="7" t="str">
        <f>TRIM(MID(SUBSTITUTE(A169,"_",REPT(" ",200)),IF($L$6=1,1,($L$6-1)*200),200))</f>
        <v/>
      </c>
      <c r="G169" s="16" t="str">
        <f t="shared" si="15"/>
        <v/>
      </c>
      <c r="H169" s="8" t="str">
        <f>IFERROR((G169/1000)*Reach!$L$1*Reach!$L$2,"")</f>
        <v/>
      </c>
      <c r="I169" s="8" t="str">
        <f>IFERROR(IF(VLOOKUP(E169,$K$12:$N$38,4,FALSE)="","",MAX(H169*(VLOOKUP(Reach!E169,$K$12:$N$38,4,FALSE)/VLOOKUP(Reach!E169,$K$12:$N$38,3,FALSE))+3,$L$3*5)),"")</f>
        <v/>
      </c>
    </row>
    <row r="170" spans="4:9" x14ac:dyDescent="0.25">
      <c r="D170" s="13" t="str">
        <f t="shared" si="14"/>
        <v/>
      </c>
      <c r="E170" s="13" t="str">
        <f>TRIM(MID(SUBSTITUTE(A170,"_",REPT(" ",100)),IF($L$5=1,1,($L$5-1)*100),100))</f>
        <v/>
      </c>
      <c r="F170" s="7" t="str">
        <f>TRIM(MID(SUBSTITUTE(A170,"_",REPT(" ",200)),IF($L$6=1,1,($L$6-1)*200),200))</f>
        <v/>
      </c>
      <c r="G170" s="16" t="str">
        <f t="shared" si="15"/>
        <v/>
      </c>
      <c r="H170" s="8" t="str">
        <f>IFERROR((G170/1000)*Reach!$L$1*Reach!$L$2,"")</f>
        <v/>
      </c>
      <c r="I170" s="8" t="str">
        <f>IFERROR(IF(VLOOKUP(E170,$K$12:$N$38,4,FALSE)="","",MAX(H170*(VLOOKUP(Reach!E170,$K$12:$N$38,4,FALSE)/VLOOKUP(Reach!E170,$K$12:$N$38,3,FALSE))+3,$L$3*5)),"")</f>
        <v/>
      </c>
    </row>
    <row r="171" spans="4:9" x14ac:dyDescent="0.25">
      <c r="D171" s="13" t="str">
        <f t="shared" si="14"/>
        <v/>
      </c>
      <c r="E171" s="13" t="str">
        <f>TRIM(MID(SUBSTITUTE(A171,"_",REPT(" ",100)),IF($L$5=1,1,($L$5-1)*100),100))</f>
        <v/>
      </c>
      <c r="F171" s="7" t="str">
        <f>TRIM(MID(SUBSTITUTE(A171,"_",REPT(" ",200)),IF($L$6=1,1,($L$6-1)*200),200))</f>
        <v/>
      </c>
      <c r="G171" s="16" t="str">
        <f t="shared" si="15"/>
        <v/>
      </c>
      <c r="H171" s="8" t="str">
        <f>IFERROR((G171/1000)*Reach!$L$1*Reach!$L$2,"")</f>
        <v/>
      </c>
      <c r="I171" s="8" t="str">
        <f>IFERROR(IF(VLOOKUP(E171,$K$12:$N$38,4,FALSE)="","",MAX(H171*(VLOOKUP(Reach!E171,$K$12:$N$38,4,FALSE)/VLOOKUP(Reach!E171,$K$12:$N$38,3,FALSE))+3,$L$3*5)),"")</f>
        <v/>
      </c>
    </row>
    <row r="172" spans="4:9" x14ac:dyDescent="0.25">
      <c r="D172" s="13" t="str">
        <f t="shared" si="14"/>
        <v/>
      </c>
      <c r="E172" s="13" t="str">
        <f>TRIM(MID(SUBSTITUTE(A172,"_",REPT(" ",100)),IF($L$5=1,1,($L$5-1)*100),100))</f>
        <v/>
      </c>
      <c r="F172" s="7" t="str">
        <f>TRIM(MID(SUBSTITUTE(A172,"_",REPT(" ",200)),IF($L$6=1,1,($L$6-1)*200),200))</f>
        <v/>
      </c>
      <c r="G172" s="16" t="str">
        <f t="shared" si="15"/>
        <v/>
      </c>
      <c r="H172" s="8" t="str">
        <f>IFERROR((G172/1000)*Reach!$L$1*Reach!$L$2,"")</f>
        <v/>
      </c>
      <c r="I172" s="8" t="str">
        <f>IFERROR(IF(VLOOKUP(E172,$K$12:$N$38,4,FALSE)="","",MAX(H172*(VLOOKUP(Reach!E172,$K$12:$N$38,4,FALSE)/VLOOKUP(Reach!E172,$K$12:$N$38,3,FALSE))+3,$L$3*5)),"")</f>
        <v/>
      </c>
    </row>
    <row r="173" spans="4:9" x14ac:dyDescent="0.25">
      <c r="D173" s="13" t="str">
        <f t="shared" si="14"/>
        <v/>
      </c>
      <c r="E173" s="13" t="str">
        <f>TRIM(MID(SUBSTITUTE(A173,"_",REPT(" ",100)),IF($L$5=1,1,($L$5-1)*100),100))</f>
        <v/>
      </c>
      <c r="F173" s="7" t="str">
        <f>TRIM(MID(SUBSTITUTE(A173,"_",REPT(" ",200)),IF($L$6=1,1,($L$6-1)*200),200))</f>
        <v/>
      </c>
      <c r="G173" s="16" t="str">
        <f t="shared" si="15"/>
        <v/>
      </c>
      <c r="H173" s="8" t="str">
        <f>IFERROR((G173/1000)*Reach!$L$1*Reach!$L$2,"")</f>
        <v/>
      </c>
      <c r="I173" s="8" t="str">
        <f>IFERROR(IF(VLOOKUP(E173,$K$12:$N$38,4,FALSE)="","",MAX(H173*(VLOOKUP(Reach!E173,$K$12:$N$38,4,FALSE)/VLOOKUP(Reach!E173,$K$12:$N$38,3,FALSE))+3,$L$3*5)),"")</f>
        <v/>
      </c>
    </row>
    <row r="174" spans="4:9" x14ac:dyDescent="0.25">
      <c r="D174" s="13" t="str">
        <f t="shared" si="14"/>
        <v/>
      </c>
      <c r="E174" s="13" t="str">
        <f>TRIM(MID(SUBSTITUTE(A174,"_",REPT(" ",100)),IF($L$5=1,1,($L$5-1)*100),100))</f>
        <v/>
      </c>
      <c r="F174" s="7" t="str">
        <f>TRIM(MID(SUBSTITUTE(A174,"_",REPT(" ",200)),IF($L$6=1,1,($L$6-1)*200),200))</f>
        <v/>
      </c>
      <c r="G174" s="16" t="str">
        <f t="shared" si="15"/>
        <v/>
      </c>
      <c r="H174" s="8" t="str">
        <f>IFERROR((G174/1000)*Reach!$L$1*Reach!$L$2,"")</f>
        <v/>
      </c>
      <c r="I174" s="8" t="str">
        <f>IFERROR(IF(VLOOKUP(E174,$K$12:$N$38,4,FALSE)="","",MAX(H174*(VLOOKUP(Reach!E174,$K$12:$N$38,4,FALSE)/VLOOKUP(Reach!E174,$K$12:$N$38,3,FALSE))+3,$L$3*5)),"")</f>
        <v/>
      </c>
    </row>
    <row r="175" spans="4:9" x14ac:dyDescent="0.25">
      <c r="D175" s="13" t="str">
        <f t="shared" si="14"/>
        <v/>
      </c>
      <c r="E175" s="13" t="str">
        <f>TRIM(MID(SUBSTITUTE(A175,"_",REPT(" ",100)),IF($L$5=1,1,($L$5-1)*100),100))</f>
        <v/>
      </c>
      <c r="F175" s="7" t="str">
        <f>TRIM(MID(SUBSTITUTE(A175,"_",REPT(" ",200)),IF($L$6=1,1,($L$6-1)*200),200))</f>
        <v/>
      </c>
      <c r="G175" s="16" t="str">
        <f t="shared" si="15"/>
        <v/>
      </c>
      <c r="H175" s="8" t="str">
        <f>IFERROR((G175/1000)*Reach!$L$1*Reach!$L$2,"")</f>
        <v/>
      </c>
      <c r="I175" s="8" t="str">
        <f>IFERROR(IF(VLOOKUP(E175,$K$12:$N$38,4,FALSE)="","",MAX(H175*(VLOOKUP(Reach!E175,$K$12:$N$38,4,FALSE)/VLOOKUP(Reach!E175,$K$12:$N$38,3,FALSE))+3,$L$3*5)),"")</f>
        <v/>
      </c>
    </row>
    <row r="176" spans="4:9" x14ac:dyDescent="0.25">
      <c r="D176" s="13" t="str">
        <f t="shared" si="14"/>
        <v/>
      </c>
      <c r="E176" s="13" t="str">
        <f>TRIM(MID(SUBSTITUTE(A176,"_",REPT(" ",100)),IF($L$5=1,1,($L$5-1)*100),100))</f>
        <v/>
      </c>
      <c r="F176" s="7" t="str">
        <f>TRIM(MID(SUBSTITUTE(A176,"_",REPT(" ",200)),IF($L$6=1,1,($L$6-1)*200),200))</f>
        <v/>
      </c>
      <c r="G176" s="16" t="str">
        <f t="shared" si="15"/>
        <v/>
      </c>
      <c r="H176" s="8" t="str">
        <f>IFERROR((G176/1000)*Reach!$L$1*Reach!$L$2,"")</f>
        <v/>
      </c>
      <c r="I176" s="8" t="str">
        <f>IFERROR(IF(VLOOKUP(E176,$K$12:$N$38,4,FALSE)="","",MAX(H176*(VLOOKUP(Reach!E176,$K$12:$N$38,4,FALSE)/VLOOKUP(Reach!E176,$K$12:$N$38,3,FALSE))+3,$L$3*5)),"")</f>
        <v/>
      </c>
    </row>
    <row r="177" spans="4:9" x14ac:dyDescent="0.25">
      <c r="D177" s="13" t="str">
        <f t="shared" si="14"/>
        <v/>
      </c>
      <c r="E177" s="13" t="str">
        <f>TRIM(MID(SUBSTITUTE(A177,"_",REPT(" ",100)),IF($L$5=1,1,($L$5-1)*100),100))</f>
        <v/>
      </c>
      <c r="F177" s="7" t="str">
        <f>TRIM(MID(SUBSTITUTE(A177,"_",REPT(" ",200)),IF($L$6=1,1,($L$6-1)*200),200))</f>
        <v/>
      </c>
      <c r="G177" s="16" t="str">
        <f t="shared" si="15"/>
        <v/>
      </c>
      <c r="H177" s="8" t="str">
        <f>IFERROR((G177/1000)*Reach!$L$1*Reach!$L$2,"")</f>
        <v/>
      </c>
      <c r="I177" s="8" t="str">
        <f>IFERROR(IF(VLOOKUP(E177,$K$12:$N$38,4,FALSE)="","",MAX(H177*(VLOOKUP(Reach!E177,$K$12:$N$38,4,FALSE)/VLOOKUP(Reach!E177,$K$12:$N$38,3,FALSE))+3,$L$3*5)),"")</f>
        <v/>
      </c>
    </row>
    <row r="178" spans="4:9" x14ac:dyDescent="0.25">
      <c r="D178" s="13" t="str">
        <f t="shared" si="14"/>
        <v/>
      </c>
      <c r="E178" s="13" t="str">
        <f>TRIM(MID(SUBSTITUTE(A178,"_",REPT(" ",100)),IF($L$5=1,1,($L$5-1)*100),100))</f>
        <v/>
      </c>
      <c r="F178" s="7" t="str">
        <f>TRIM(MID(SUBSTITUTE(A178,"_",REPT(" ",200)),IF($L$6=1,1,($L$6-1)*200),200))</f>
        <v/>
      </c>
      <c r="G178" s="16" t="str">
        <f t="shared" si="15"/>
        <v/>
      </c>
      <c r="H178" s="8" t="str">
        <f>IFERROR((G178/1000)*Reach!$L$1*Reach!$L$2,"")</f>
        <v/>
      </c>
      <c r="I178" s="8" t="str">
        <f>IFERROR(IF(VLOOKUP(E178,$K$12:$N$38,4,FALSE)="","",MAX(H178*(VLOOKUP(Reach!E178,$K$12:$N$38,4,FALSE)/VLOOKUP(Reach!E178,$K$12:$N$38,3,FALSE))+3,$L$3*5)),"")</f>
        <v/>
      </c>
    </row>
    <row r="179" spans="4:9" x14ac:dyDescent="0.25">
      <c r="D179" s="13" t="str">
        <f t="shared" si="14"/>
        <v/>
      </c>
      <c r="E179" s="13" t="str">
        <f>TRIM(MID(SUBSTITUTE(A179,"_",REPT(" ",100)),IF($L$5=1,1,($L$5-1)*100),100))</f>
        <v/>
      </c>
      <c r="F179" s="7" t="str">
        <f>TRIM(MID(SUBSTITUTE(A179,"_",REPT(" ",200)),IF($L$6=1,1,($L$6-1)*200),200))</f>
        <v/>
      </c>
      <c r="G179" s="16" t="str">
        <f t="shared" si="15"/>
        <v/>
      </c>
      <c r="H179" s="8" t="str">
        <f>IFERROR((G179/1000)*Reach!$L$1*Reach!$L$2,"")</f>
        <v/>
      </c>
      <c r="I179" s="8" t="str">
        <f>IFERROR(IF(VLOOKUP(E179,$K$12:$N$38,4,FALSE)="","",MAX(H179*(VLOOKUP(Reach!E179,$K$12:$N$38,4,FALSE)/VLOOKUP(Reach!E179,$K$12:$N$38,3,FALSE))+3,$L$3*5)),"")</f>
        <v/>
      </c>
    </row>
    <row r="180" spans="4:9" x14ac:dyDescent="0.25">
      <c r="D180" s="13" t="str">
        <f t="shared" si="14"/>
        <v/>
      </c>
      <c r="E180" s="13" t="str">
        <f>TRIM(MID(SUBSTITUTE(A180,"_",REPT(" ",100)),IF($L$5=1,1,($L$5-1)*100),100))</f>
        <v/>
      </c>
      <c r="F180" s="7" t="str">
        <f>TRIM(MID(SUBSTITUTE(A180,"_",REPT(" ",200)),IF($L$6=1,1,($L$6-1)*200),200))</f>
        <v/>
      </c>
      <c r="G180" s="16" t="str">
        <f t="shared" si="15"/>
        <v/>
      </c>
      <c r="H180" s="8" t="str">
        <f>IFERROR((G180/1000)*Reach!$L$1*Reach!$L$2,"")</f>
        <v/>
      </c>
      <c r="I180" s="8" t="str">
        <f>IFERROR(IF(VLOOKUP(E180,$K$12:$N$38,4,FALSE)="","",MAX(H180*(VLOOKUP(Reach!E180,$K$12:$N$38,4,FALSE)/VLOOKUP(Reach!E180,$K$12:$N$38,3,FALSE))+3,$L$3*5)),"")</f>
        <v/>
      </c>
    </row>
    <row r="181" spans="4:9" x14ac:dyDescent="0.25">
      <c r="D181" s="13" t="str">
        <f t="shared" si="14"/>
        <v/>
      </c>
      <c r="E181" s="13" t="str">
        <f>TRIM(MID(SUBSTITUTE(A181,"_",REPT(" ",100)),IF($L$5=1,1,($L$5-1)*100),100))</f>
        <v/>
      </c>
      <c r="F181" s="7" t="str">
        <f>TRIM(MID(SUBSTITUTE(A181,"_",REPT(" ",200)),IF($L$6=1,1,($L$6-1)*200),200))</f>
        <v/>
      </c>
      <c r="G181" s="16" t="str">
        <f t="shared" si="15"/>
        <v/>
      </c>
      <c r="H181" s="8" t="str">
        <f>IFERROR((G181/1000)*Reach!$L$1*Reach!$L$2,"")</f>
        <v/>
      </c>
      <c r="I181" s="8" t="str">
        <f>IFERROR(IF(VLOOKUP(E181,$K$12:$N$38,4,FALSE)="","",MAX(H181*(VLOOKUP(Reach!E181,$K$12:$N$38,4,FALSE)/VLOOKUP(Reach!E181,$K$12:$N$38,3,FALSE))+3,$L$3*5)),"")</f>
        <v/>
      </c>
    </row>
    <row r="182" spans="4:9" x14ac:dyDescent="0.25">
      <c r="D182" s="13" t="str">
        <f t="shared" si="14"/>
        <v/>
      </c>
      <c r="E182" s="13" t="str">
        <f>TRIM(MID(SUBSTITUTE(A182,"_",REPT(" ",100)),IF($L$5=1,1,($L$5-1)*100),100))</f>
        <v/>
      </c>
      <c r="F182" s="7" t="str">
        <f>TRIM(MID(SUBSTITUTE(A182,"_",REPT(" ",200)),IF($L$6=1,1,($L$6-1)*200),200))</f>
        <v/>
      </c>
      <c r="G182" s="16" t="str">
        <f t="shared" si="15"/>
        <v/>
      </c>
      <c r="H182" s="8" t="str">
        <f>IFERROR((G182/1000)*Reach!$L$1*Reach!$L$2,"")</f>
        <v/>
      </c>
      <c r="I182" s="8" t="str">
        <f>IFERROR(IF(VLOOKUP(E182,$K$12:$N$38,4,FALSE)="","",MAX(H182*(VLOOKUP(Reach!E182,$K$12:$N$38,4,FALSE)/VLOOKUP(Reach!E182,$K$12:$N$38,3,FALSE))+3,$L$3*5)),"")</f>
        <v/>
      </c>
    </row>
    <row r="183" spans="4:9" x14ac:dyDescent="0.25">
      <c r="D183" s="13" t="str">
        <f t="shared" si="14"/>
        <v/>
      </c>
      <c r="E183" s="13" t="str">
        <f>TRIM(MID(SUBSTITUTE(A183,"_",REPT(" ",100)),IF($L$5=1,1,($L$5-1)*100),100))</f>
        <v/>
      </c>
      <c r="F183" s="7" t="str">
        <f>TRIM(MID(SUBSTITUTE(A183,"_",REPT(" ",200)),IF($L$6=1,1,($L$6-1)*200),200))</f>
        <v/>
      </c>
      <c r="G183" s="16" t="str">
        <f t="shared" si="15"/>
        <v/>
      </c>
      <c r="H183" s="8" t="str">
        <f>IFERROR((G183/1000)*Reach!$L$1*Reach!$L$2,"")</f>
        <v/>
      </c>
      <c r="I183" s="8" t="str">
        <f>IFERROR(IF(VLOOKUP(E183,$K$12:$N$38,4,FALSE)="","",MAX(H183*(VLOOKUP(Reach!E183,$K$12:$N$38,4,FALSE)/VLOOKUP(Reach!E183,$K$12:$N$38,3,FALSE))+3,$L$3*5)),"")</f>
        <v/>
      </c>
    </row>
    <row r="184" spans="4:9" x14ac:dyDescent="0.25">
      <c r="D184" s="13" t="str">
        <f t="shared" si="14"/>
        <v/>
      </c>
      <c r="E184" s="13" t="str">
        <f>TRIM(MID(SUBSTITUTE(A184,"_",REPT(" ",100)),IF($L$5=1,1,($L$5-1)*100),100))</f>
        <v/>
      </c>
      <c r="F184" s="7" t="str">
        <f>TRIM(MID(SUBSTITUTE(A184,"_",REPT(" ",200)),IF($L$6=1,1,($L$6-1)*200),200))</f>
        <v/>
      </c>
      <c r="G184" s="16" t="str">
        <f t="shared" si="15"/>
        <v/>
      </c>
      <c r="H184" s="8" t="str">
        <f>IFERROR((G184/1000)*Reach!$L$1*Reach!$L$2,"")</f>
        <v/>
      </c>
      <c r="I184" s="8" t="str">
        <f>IFERROR(IF(VLOOKUP(E184,$K$12:$N$38,4,FALSE)="","",MAX(H184*(VLOOKUP(Reach!E184,$K$12:$N$38,4,FALSE)/VLOOKUP(Reach!E184,$K$12:$N$38,3,FALSE))+3,$L$3*5)),"")</f>
        <v/>
      </c>
    </row>
    <row r="185" spans="4:9" x14ac:dyDescent="0.25">
      <c r="D185" s="13" t="str">
        <f t="shared" si="14"/>
        <v/>
      </c>
      <c r="E185" s="13" t="str">
        <f>TRIM(MID(SUBSTITUTE(A185,"_",REPT(" ",100)),IF($L$5=1,1,($L$5-1)*100),100))</f>
        <v/>
      </c>
      <c r="F185" s="7" t="str">
        <f>TRIM(MID(SUBSTITUTE(A185,"_",REPT(" ",200)),IF($L$6=1,1,($L$6-1)*200),200))</f>
        <v/>
      </c>
      <c r="G185" s="16" t="str">
        <f t="shared" si="15"/>
        <v/>
      </c>
      <c r="H185" s="8" t="str">
        <f>IFERROR((G185/1000)*Reach!$L$1*Reach!$L$2,"")</f>
        <v/>
      </c>
      <c r="I185" s="8" t="str">
        <f>IFERROR(IF(VLOOKUP(E185,$K$12:$N$38,4,FALSE)="","",MAX(H185*(VLOOKUP(Reach!E185,$K$12:$N$38,4,FALSE)/VLOOKUP(Reach!E185,$K$12:$N$38,3,FALSE))+3,$L$3*5)),"")</f>
        <v/>
      </c>
    </row>
    <row r="186" spans="4:9" x14ac:dyDescent="0.25">
      <c r="D186" s="13" t="str">
        <f t="shared" si="14"/>
        <v/>
      </c>
      <c r="E186" s="13" t="str">
        <f>TRIM(MID(SUBSTITUTE(A186,"_",REPT(" ",100)),IF($L$5=1,1,($L$5-1)*100),100))</f>
        <v/>
      </c>
      <c r="F186" s="7" t="str">
        <f>TRIM(MID(SUBSTITUTE(A186,"_",REPT(" ",200)),IF($L$6=1,1,($L$6-1)*200),200))</f>
        <v/>
      </c>
      <c r="G186" s="16" t="str">
        <f t="shared" si="15"/>
        <v/>
      </c>
      <c r="H186" s="8" t="str">
        <f>IFERROR((G186/1000)*Reach!$L$1*Reach!$L$2,"")</f>
        <v/>
      </c>
      <c r="I186" s="8" t="str">
        <f>IFERROR(IF(VLOOKUP(E186,$K$12:$N$38,4,FALSE)="","",MAX(H186*(VLOOKUP(Reach!E186,$K$12:$N$38,4,FALSE)/VLOOKUP(Reach!E186,$K$12:$N$38,3,FALSE))+3,$L$3*5)),"")</f>
        <v/>
      </c>
    </row>
    <row r="187" spans="4:9" x14ac:dyDescent="0.25">
      <c r="D187" s="13" t="str">
        <f t="shared" si="14"/>
        <v/>
      </c>
      <c r="E187" s="13" t="str">
        <f>TRIM(MID(SUBSTITUTE(A187,"_",REPT(" ",100)),IF($L$5=1,1,($L$5-1)*100),100))</f>
        <v/>
      </c>
      <c r="F187" s="7" t="str">
        <f>TRIM(MID(SUBSTITUTE(A187,"_",REPT(" ",200)),IF($L$6=1,1,($L$6-1)*200),200))</f>
        <v/>
      </c>
      <c r="G187" s="16" t="str">
        <f t="shared" si="15"/>
        <v/>
      </c>
      <c r="H187" s="8" t="str">
        <f>IFERROR((G187/1000)*Reach!$L$1*Reach!$L$2,"")</f>
        <v/>
      </c>
      <c r="I187" s="8" t="str">
        <f>IFERROR(IF(VLOOKUP(E187,$K$12:$N$38,4,FALSE)="","",MAX(H187*(VLOOKUP(Reach!E187,$K$12:$N$38,4,FALSE)/VLOOKUP(Reach!E187,$K$12:$N$38,3,FALSE))+3,$L$3*5)),"")</f>
        <v/>
      </c>
    </row>
    <row r="188" spans="4:9" x14ac:dyDescent="0.25">
      <c r="D188" s="13" t="str">
        <f t="shared" si="14"/>
        <v/>
      </c>
      <c r="E188" s="13" t="str">
        <f>TRIM(MID(SUBSTITUTE(A188,"_",REPT(" ",100)),IF($L$5=1,1,($L$5-1)*100),100))</f>
        <v/>
      </c>
      <c r="F188" s="7" t="str">
        <f>TRIM(MID(SUBSTITUTE(A188,"_",REPT(" ",200)),IF($L$6=1,1,($L$6-1)*200),200))</f>
        <v/>
      </c>
      <c r="G188" s="16" t="str">
        <f t="shared" si="15"/>
        <v/>
      </c>
      <c r="H188" s="8" t="str">
        <f>IFERROR((G188/1000)*Reach!$L$1*Reach!$L$2,"")</f>
        <v/>
      </c>
      <c r="I188" s="8" t="str">
        <f>IFERROR(IF(VLOOKUP(E188,$K$12:$N$38,4,FALSE)="","",MAX(H188*(VLOOKUP(Reach!E188,$K$12:$N$38,4,FALSE)/VLOOKUP(Reach!E188,$K$12:$N$38,3,FALSE))+3,$L$3*5)),"")</f>
        <v/>
      </c>
    </row>
    <row r="189" spans="4:9" x14ac:dyDescent="0.25">
      <c r="D189" s="13" t="str">
        <f t="shared" si="14"/>
        <v/>
      </c>
      <c r="E189" s="13" t="str">
        <f>TRIM(MID(SUBSTITUTE(A189,"_",REPT(" ",100)),IF($L$5=1,1,($L$5-1)*100),100))</f>
        <v/>
      </c>
      <c r="F189" s="7" t="str">
        <f>TRIM(MID(SUBSTITUTE(A189,"_",REPT(" ",200)),IF($L$6=1,1,($L$6-1)*200),200))</f>
        <v/>
      </c>
      <c r="G189" s="16" t="str">
        <f t="shared" si="15"/>
        <v/>
      </c>
      <c r="H189" s="8" t="str">
        <f>IFERROR((G189/1000)*Reach!$L$1*Reach!$L$2,"")</f>
        <v/>
      </c>
      <c r="I189" s="8" t="str">
        <f>IFERROR(IF(VLOOKUP(E189,$K$12:$N$38,4,FALSE)="","",MAX(H189*(VLOOKUP(Reach!E189,$K$12:$N$38,4,FALSE)/VLOOKUP(Reach!E189,$K$12:$N$38,3,FALSE))+3,$L$3*5)),"")</f>
        <v/>
      </c>
    </row>
    <row r="190" spans="4:9" x14ac:dyDescent="0.25">
      <c r="D190" s="13" t="str">
        <f t="shared" si="14"/>
        <v/>
      </c>
      <c r="E190" s="13" t="str">
        <f>TRIM(MID(SUBSTITUTE(A190,"_",REPT(" ",100)),IF($L$5=1,1,($L$5-1)*100),100))</f>
        <v/>
      </c>
      <c r="F190" s="7" t="str">
        <f>TRIM(MID(SUBSTITUTE(A190,"_",REPT(" ",200)),IF($L$6=1,1,($L$6-1)*200),200))</f>
        <v/>
      </c>
      <c r="G190" s="16" t="str">
        <f t="shared" si="15"/>
        <v/>
      </c>
      <c r="H190" s="8" t="str">
        <f>IFERROR((G190/1000)*Reach!$L$1*Reach!$L$2,"")</f>
        <v/>
      </c>
      <c r="I190" s="8" t="str">
        <f>IFERROR(IF(VLOOKUP(E190,$K$12:$N$38,4,FALSE)="","",MAX(H190*(VLOOKUP(Reach!E190,$K$12:$N$38,4,FALSE)/VLOOKUP(Reach!E190,$K$12:$N$38,3,FALSE))+3,$L$3*5)),"")</f>
        <v/>
      </c>
    </row>
    <row r="191" spans="4:9" x14ac:dyDescent="0.25">
      <c r="D191" s="13" t="str">
        <f t="shared" si="14"/>
        <v/>
      </c>
      <c r="E191" s="13" t="str">
        <f>TRIM(MID(SUBSTITUTE(A191,"_",REPT(" ",100)),IF($L$5=1,1,($L$5-1)*100),100))</f>
        <v/>
      </c>
      <c r="F191" s="7" t="str">
        <f>TRIM(MID(SUBSTITUTE(A191,"_",REPT(" ",200)),IF($L$6=1,1,($L$6-1)*200),200))</f>
        <v/>
      </c>
      <c r="G191" s="16" t="str">
        <f t="shared" si="15"/>
        <v/>
      </c>
      <c r="H191" s="8" t="str">
        <f>IFERROR((G191/1000)*Reach!$L$1*Reach!$L$2,"")</f>
        <v/>
      </c>
      <c r="I191" s="8" t="str">
        <f>IFERROR(IF(VLOOKUP(E191,$K$12:$N$38,4,FALSE)="","",MAX(H191*(VLOOKUP(Reach!E191,$K$12:$N$38,4,FALSE)/VLOOKUP(Reach!E191,$K$12:$N$38,3,FALSE))+3,$L$3*5)),"")</f>
        <v/>
      </c>
    </row>
    <row r="192" spans="4:9" x14ac:dyDescent="0.25">
      <c r="D192" s="13" t="str">
        <f t="shared" si="14"/>
        <v/>
      </c>
      <c r="E192" s="13" t="str">
        <f>TRIM(MID(SUBSTITUTE(A192,"_",REPT(" ",100)),IF($L$5=1,1,($L$5-1)*100),100))</f>
        <v/>
      </c>
      <c r="F192" s="7" t="str">
        <f>TRIM(MID(SUBSTITUTE(A192,"_",REPT(" ",200)),IF($L$6=1,1,($L$6-1)*200),200))</f>
        <v/>
      </c>
      <c r="G192" s="16" t="str">
        <f t="shared" si="15"/>
        <v/>
      </c>
      <c r="H192" s="8" t="str">
        <f>IFERROR((G192/1000)*Reach!$L$1*Reach!$L$2,"")</f>
        <v/>
      </c>
      <c r="I192" s="8" t="str">
        <f>IFERROR(IF(VLOOKUP(E192,$K$12:$N$38,4,FALSE)="","",MAX(H192*(VLOOKUP(Reach!E192,$K$12:$N$38,4,FALSE)/VLOOKUP(Reach!E192,$K$12:$N$38,3,FALSE))+3,$L$3*5)),"")</f>
        <v/>
      </c>
    </row>
    <row r="193" spans="4:9" x14ac:dyDescent="0.25">
      <c r="D193" s="13" t="str">
        <f t="shared" si="14"/>
        <v/>
      </c>
      <c r="E193" s="13" t="str">
        <f>TRIM(MID(SUBSTITUTE(A193,"_",REPT(" ",100)),IF($L$5=1,1,($L$5-1)*100),100))</f>
        <v/>
      </c>
      <c r="F193" s="7" t="str">
        <f>TRIM(MID(SUBSTITUTE(A193,"_",REPT(" ",200)),IF($L$6=1,1,($L$6-1)*200),200))</f>
        <v/>
      </c>
      <c r="G193" s="16" t="str">
        <f t="shared" si="15"/>
        <v/>
      </c>
      <c r="H193" s="8" t="str">
        <f>IFERROR((G193/1000)*Reach!$L$1*Reach!$L$2,"")</f>
        <v/>
      </c>
      <c r="I193" s="8" t="str">
        <f>IFERROR(IF(VLOOKUP(E193,$K$12:$N$38,4,FALSE)="","",MAX(H193*(VLOOKUP(Reach!E193,$K$12:$N$38,4,FALSE)/VLOOKUP(Reach!E193,$K$12:$N$38,3,FALSE))+3,$L$3*5)),"")</f>
        <v/>
      </c>
    </row>
    <row r="194" spans="4:9" x14ac:dyDescent="0.25">
      <c r="D194" s="13" t="str">
        <f t="shared" si="14"/>
        <v/>
      </c>
      <c r="E194" s="13" t="str">
        <f>TRIM(MID(SUBSTITUTE(A194,"_",REPT(" ",100)),IF($L$5=1,1,($L$5-1)*100),100))</f>
        <v/>
      </c>
      <c r="F194" s="7" t="str">
        <f>TRIM(MID(SUBSTITUTE(A194,"_",REPT(" ",200)),IF($L$6=1,1,($L$6-1)*200),200))</f>
        <v/>
      </c>
      <c r="G194" s="16" t="str">
        <f t="shared" si="15"/>
        <v/>
      </c>
      <c r="H194" s="8" t="str">
        <f>IFERROR((G194/1000)*Reach!$L$1*Reach!$L$2,"")</f>
        <v/>
      </c>
      <c r="I194" s="8" t="str">
        <f>IFERROR(IF(VLOOKUP(E194,$K$12:$N$38,4,FALSE)="","",MAX(H194*(VLOOKUP(Reach!E194,$K$12:$N$38,4,FALSE)/VLOOKUP(Reach!E194,$K$12:$N$38,3,FALSE))+3,$L$3*5)),"")</f>
        <v/>
      </c>
    </row>
    <row r="195" spans="4:9" x14ac:dyDescent="0.25">
      <c r="D195" s="13" t="str">
        <f t="shared" si="14"/>
        <v/>
      </c>
      <c r="E195" s="13" t="str">
        <f>TRIM(MID(SUBSTITUTE(A195,"_",REPT(" ",100)),IF($L$5=1,1,($L$5-1)*100),100))</f>
        <v/>
      </c>
      <c r="F195" s="7" t="str">
        <f>TRIM(MID(SUBSTITUTE(A195,"_",REPT(" ",200)),IF($L$6=1,1,($L$6-1)*200),200))</f>
        <v/>
      </c>
      <c r="G195" s="16" t="str">
        <f t="shared" si="15"/>
        <v/>
      </c>
      <c r="H195" s="8" t="str">
        <f>IFERROR((G195/1000)*Reach!$L$1*Reach!$L$2,"")</f>
        <v/>
      </c>
      <c r="I195" s="8" t="str">
        <f>IFERROR(IF(VLOOKUP(E195,$K$12:$N$38,4,FALSE)="","",MAX(H195*(VLOOKUP(Reach!E195,$K$12:$N$38,4,FALSE)/VLOOKUP(Reach!E195,$K$12:$N$38,3,FALSE))+3,$L$3*5)),"")</f>
        <v/>
      </c>
    </row>
    <row r="196" spans="4:9" x14ac:dyDescent="0.25">
      <c r="D196" s="13" t="str">
        <f t="shared" si="14"/>
        <v/>
      </c>
      <c r="E196" s="13" t="str">
        <f>TRIM(MID(SUBSTITUTE(A196,"_",REPT(" ",100)),IF($L$5=1,1,($L$5-1)*100),100))</f>
        <v/>
      </c>
      <c r="F196" s="7" t="str">
        <f>TRIM(MID(SUBSTITUTE(A196,"_",REPT(" ",200)),IF($L$6=1,1,($L$6-1)*200),200))</f>
        <v/>
      </c>
      <c r="G196" s="16" t="str">
        <f t="shared" si="15"/>
        <v/>
      </c>
      <c r="H196" s="8" t="str">
        <f>IFERROR((G196/1000)*Reach!$L$1*Reach!$L$2,"")</f>
        <v/>
      </c>
      <c r="I196" s="8" t="str">
        <f>IFERROR(IF(VLOOKUP(E196,$K$12:$N$38,4,FALSE)="","",MAX(H196*(VLOOKUP(Reach!E196,$K$12:$N$38,4,FALSE)/VLOOKUP(Reach!E196,$K$12:$N$38,3,FALSE))+3,$L$3*5)),"")</f>
        <v/>
      </c>
    </row>
    <row r="197" spans="4:9" x14ac:dyDescent="0.25">
      <c r="D197" s="13" t="str">
        <f t="shared" si="14"/>
        <v/>
      </c>
      <c r="E197" s="13" t="str">
        <f>TRIM(MID(SUBSTITUTE(A197,"_",REPT(" ",100)),IF($L$5=1,1,($L$5-1)*100),100))</f>
        <v/>
      </c>
      <c r="F197" s="7" t="str">
        <f>TRIM(MID(SUBSTITUTE(A197,"_",REPT(" ",200)),IF($L$6=1,1,($L$6-1)*200),200))</f>
        <v/>
      </c>
      <c r="G197" s="16" t="str">
        <f t="shared" si="15"/>
        <v/>
      </c>
      <c r="H197" s="8" t="str">
        <f>IFERROR((G197/1000)*Reach!$L$1*Reach!$L$2,"")</f>
        <v/>
      </c>
      <c r="I197" s="8" t="str">
        <f>IFERROR(IF(VLOOKUP(E197,$K$12:$N$38,4,FALSE)="","",MAX(H197*(VLOOKUP(Reach!E197,$K$12:$N$38,4,FALSE)/VLOOKUP(Reach!E197,$K$12:$N$38,3,FALSE))+3,$L$3*5)),"")</f>
        <v/>
      </c>
    </row>
    <row r="198" spans="4:9" x14ac:dyDescent="0.25">
      <c r="D198" s="13" t="str">
        <f t="shared" si="14"/>
        <v/>
      </c>
      <c r="E198" s="13" t="str">
        <f>TRIM(MID(SUBSTITUTE(A198,"_",REPT(" ",100)),IF($L$5=1,1,($L$5-1)*100),100))</f>
        <v/>
      </c>
      <c r="F198" s="7" t="str">
        <f>TRIM(MID(SUBSTITUTE(A198,"_",REPT(" ",200)),IF($L$6=1,1,($L$6-1)*200),200))</f>
        <v/>
      </c>
      <c r="G198" s="16" t="str">
        <f t="shared" si="15"/>
        <v/>
      </c>
      <c r="H198" s="8" t="str">
        <f>IFERROR((G198/1000)*Reach!$L$1*Reach!$L$2,"")</f>
        <v/>
      </c>
      <c r="I198" s="8" t="str">
        <f>IFERROR(IF(VLOOKUP(E198,$K$12:$N$38,4,FALSE)="","",MAX(H198*(VLOOKUP(Reach!E198,$K$12:$N$38,4,FALSE)/VLOOKUP(Reach!E198,$K$12:$N$38,3,FALSE))+3,$L$3*5)),"")</f>
        <v/>
      </c>
    </row>
    <row r="199" spans="4:9" x14ac:dyDescent="0.25">
      <c r="D199" s="13" t="str">
        <f t="shared" si="14"/>
        <v/>
      </c>
      <c r="E199" s="13" t="str">
        <f>TRIM(MID(SUBSTITUTE(A199,"_",REPT(" ",100)),IF($L$5=1,1,($L$5-1)*100),100))</f>
        <v/>
      </c>
      <c r="F199" s="7" t="str">
        <f>TRIM(MID(SUBSTITUTE(A199,"_",REPT(" ",200)),IF($L$6=1,1,($L$6-1)*200),200))</f>
        <v/>
      </c>
      <c r="G199" s="16" t="str">
        <f t="shared" si="15"/>
        <v/>
      </c>
      <c r="H199" s="8" t="str">
        <f>IFERROR((G199/1000)*Reach!$L$1*Reach!$L$2,"")</f>
        <v/>
      </c>
      <c r="I199" s="8" t="str">
        <f>IFERROR(IF(VLOOKUP(E199,$K$12:$N$38,4,FALSE)="","",MAX(H199*(VLOOKUP(Reach!E199,$K$12:$N$38,4,FALSE)/VLOOKUP(Reach!E199,$K$12:$N$38,3,FALSE))+3,$L$3*5)),"")</f>
        <v/>
      </c>
    </row>
    <row r="200" spans="4:9" x14ac:dyDescent="0.25">
      <c r="D200" s="13" t="str">
        <f t="shared" si="14"/>
        <v/>
      </c>
      <c r="E200" s="13" t="str">
        <f>TRIM(MID(SUBSTITUTE(A200,"_",REPT(" ",100)),IF($L$5=1,1,($L$5-1)*100),100))</f>
        <v/>
      </c>
      <c r="F200" s="7" t="str">
        <f>TRIM(MID(SUBSTITUTE(A200,"_",REPT(" ",200)),IF($L$6=1,1,($L$6-1)*200),200))</f>
        <v/>
      </c>
      <c r="G200" s="16" t="str">
        <f t="shared" si="15"/>
        <v/>
      </c>
      <c r="H200" s="8" t="str">
        <f>IFERROR((G200/1000)*Reach!$L$1*Reach!$L$2,"")</f>
        <v/>
      </c>
      <c r="I200" s="8" t="str">
        <f>IFERROR(IF(VLOOKUP(E200,$K$12:$N$38,4,FALSE)="","",MAX(H200*(VLOOKUP(Reach!E200,$K$12:$N$38,4,FALSE)/VLOOKUP(Reach!E200,$K$12:$N$38,3,FALSE))+3,$L$3*5)),"")</f>
        <v/>
      </c>
    </row>
    <row r="201" spans="4:9" x14ac:dyDescent="0.25">
      <c r="D201" s="13" t="str">
        <f t="shared" si="14"/>
        <v/>
      </c>
      <c r="E201" s="13" t="str">
        <f>TRIM(MID(SUBSTITUTE(A201,"_",REPT(" ",100)),IF($L$5=1,1,($L$5-1)*100),100))</f>
        <v/>
      </c>
      <c r="F201" s="7" t="str">
        <f>TRIM(MID(SUBSTITUTE(A201,"_",REPT(" ",200)),IF($L$6=1,1,($L$6-1)*200),200))</f>
        <v/>
      </c>
      <c r="G201" s="16" t="str">
        <f t="shared" si="15"/>
        <v/>
      </c>
      <c r="H201" s="8" t="str">
        <f>IFERROR((G201/1000)*Reach!$L$1*Reach!$L$2,"")</f>
        <v/>
      </c>
      <c r="I201" s="8" t="str">
        <f>IFERROR(IF(VLOOKUP(E201,$K$12:$N$38,4,FALSE)="","",MAX(H201*(VLOOKUP(Reach!E201,$K$12:$N$38,4,FALSE)/VLOOKUP(Reach!E201,$K$12:$N$38,3,FALSE))+3,$L$3*5)),"")</f>
        <v/>
      </c>
    </row>
    <row r="202" spans="4:9" x14ac:dyDescent="0.25">
      <c r="D202" s="13" t="str">
        <f t="shared" si="14"/>
        <v/>
      </c>
      <c r="E202" s="13" t="str">
        <f>TRIM(MID(SUBSTITUTE(A202,"_",REPT(" ",100)),IF($L$5=1,1,($L$5-1)*100),100))</f>
        <v/>
      </c>
      <c r="F202" s="7" t="str">
        <f>TRIM(MID(SUBSTITUTE(A202,"_",REPT(" ",200)),IF($L$6=1,1,($L$6-1)*200),200))</f>
        <v/>
      </c>
      <c r="G202" s="16" t="str">
        <f t="shared" si="15"/>
        <v/>
      </c>
      <c r="H202" s="8" t="str">
        <f>IFERROR((G202/1000)*Reach!$L$1*Reach!$L$2,"")</f>
        <v/>
      </c>
      <c r="I202" s="8" t="str">
        <f>IFERROR(IF(VLOOKUP(E202,$K$12:$N$38,4,FALSE)="","",MAX(H202*(VLOOKUP(Reach!E202,$K$12:$N$38,4,FALSE)/VLOOKUP(Reach!E202,$K$12:$N$38,3,FALSE))+3,$L$3*5)),"")</f>
        <v/>
      </c>
    </row>
    <row r="203" spans="4:9" x14ac:dyDescent="0.25">
      <c r="D203" s="13" t="str">
        <f t="shared" si="14"/>
        <v/>
      </c>
      <c r="E203" s="13" t="str">
        <f>TRIM(MID(SUBSTITUTE(A203,"_",REPT(" ",100)),IF($L$5=1,1,($L$5-1)*100),100))</f>
        <v/>
      </c>
      <c r="F203" s="7" t="str">
        <f>TRIM(MID(SUBSTITUTE(A203,"_",REPT(" ",200)),IF($L$6=1,1,($L$6-1)*200),200))</f>
        <v/>
      </c>
      <c r="G203" s="16" t="str">
        <f t="shared" si="15"/>
        <v/>
      </c>
      <c r="H203" s="8" t="str">
        <f>IFERROR((G203/1000)*Reach!$L$1*Reach!$L$2,"")</f>
        <v/>
      </c>
      <c r="I203" s="8" t="str">
        <f>IFERROR(IF(VLOOKUP(E203,$K$12:$N$38,4,FALSE)="","",MAX(H203*(VLOOKUP(Reach!E203,$K$12:$N$38,4,FALSE)/VLOOKUP(Reach!E203,$K$12:$N$38,3,FALSE))+3,$L$3*5)),"")</f>
        <v/>
      </c>
    </row>
    <row r="204" spans="4:9" x14ac:dyDescent="0.25">
      <c r="D204" s="13" t="str">
        <f t="shared" si="14"/>
        <v/>
      </c>
      <c r="E204" s="13" t="str">
        <f>TRIM(MID(SUBSTITUTE(A204,"_",REPT(" ",100)),IF($L$5=1,1,($L$5-1)*100),100))</f>
        <v/>
      </c>
      <c r="F204" s="7" t="str">
        <f>TRIM(MID(SUBSTITUTE(A204,"_",REPT(" ",200)),IF($L$6=1,1,($L$6-1)*200),200))</f>
        <v/>
      </c>
      <c r="G204" s="16" t="str">
        <f t="shared" si="15"/>
        <v/>
      </c>
      <c r="H204" s="8" t="str">
        <f>IFERROR((G204/1000)*Reach!$L$1*Reach!$L$2,"")</f>
        <v/>
      </c>
      <c r="I204" s="8" t="str">
        <f>IFERROR(IF(VLOOKUP(E204,$K$12:$N$38,4,FALSE)="","",MAX(H204*(VLOOKUP(Reach!E204,$K$12:$N$38,4,FALSE)/VLOOKUP(Reach!E204,$K$12:$N$38,3,FALSE))+3,$L$3*5)),"")</f>
        <v/>
      </c>
    </row>
    <row r="205" spans="4:9" x14ac:dyDescent="0.25">
      <c r="D205" s="13" t="str">
        <f t="shared" si="14"/>
        <v/>
      </c>
      <c r="E205" s="13" t="str">
        <f>TRIM(MID(SUBSTITUTE(A205,"_",REPT(" ",100)),IF($L$5=1,1,($L$5-1)*100),100))</f>
        <v/>
      </c>
      <c r="F205" s="7" t="str">
        <f>TRIM(MID(SUBSTITUTE(A205,"_",REPT(" ",200)),IF($L$6=1,1,($L$6-1)*200),200))</f>
        <v/>
      </c>
      <c r="G205" s="16" t="str">
        <f t="shared" si="15"/>
        <v/>
      </c>
      <c r="H205" s="8" t="str">
        <f>IFERROR((G205/1000)*Reach!$L$1*Reach!$L$2,"")</f>
        <v/>
      </c>
      <c r="I205" s="8" t="str">
        <f>IFERROR(IF(VLOOKUP(E205,$K$12:$N$38,4,FALSE)="","",MAX(H205*(VLOOKUP(Reach!E205,$K$12:$N$38,4,FALSE)/VLOOKUP(Reach!E205,$K$12:$N$38,3,FALSE))+3,$L$3*5)),"")</f>
        <v/>
      </c>
    </row>
    <row r="206" spans="4:9" x14ac:dyDescent="0.25">
      <c r="D206" s="13" t="str">
        <f t="shared" si="14"/>
        <v/>
      </c>
      <c r="E206" s="13" t="str">
        <f>TRIM(MID(SUBSTITUTE(A206,"_",REPT(" ",100)),IF($L$5=1,1,($L$5-1)*100),100))</f>
        <v/>
      </c>
      <c r="F206" s="7" t="str">
        <f>TRIM(MID(SUBSTITUTE(A206,"_",REPT(" ",200)),IF($L$6=1,1,($L$6-1)*200),200))</f>
        <v/>
      </c>
      <c r="G206" s="16" t="str">
        <f t="shared" si="15"/>
        <v/>
      </c>
      <c r="H206" s="8" t="str">
        <f>IFERROR((G206/1000)*Reach!$L$1*Reach!$L$2,"")</f>
        <v/>
      </c>
      <c r="I206" s="8" t="str">
        <f>IFERROR(IF(VLOOKUP(E206,$K$12:$N$38,4,FALSE)="","",MAX(H206*(VLOOKUP(Reach!E206,$K$12:$N$38,4,FALSE)/VLOOKUP(Reach!E206,$K$12:$N$38,3,FALSE))+3,$L$3*5)),"")</f>
        <v/>
      </c>
    </row>
    <row r="207" spans="4:9" x14ac:dyDescent="0.25">
      <c r="D207" s="13" t="str">
        <f t="shared" si="14"/>
        <v/>
      </c>
      <c r="E207" s="13" t="str">
        <f>TRIM(MID(SUBSTITUTE(A207,"_",REPT(" ",100)),IF($L$5=1,1,($L$5-1)*100),100))</f>
        <v/>
      </c>
      <c r="F207" s="7" t="str">
        <f>TRIM(MID(SUBSTITUTE(A207,"_",REPT(" ",200)),IF($L$6=1,1,($L$6-1)*200),200))</f>
        <v/>
      </c>
      <c r="G207" s="16" t="str">
        <f t="shared" si="15"/>
        <v/>
      </c>
      <c r="H207" s="8" t="str">
        <f>IFERROR((G207/1000)*Reach!$L$1*Reach!$L$2,"")</f>
        <v/>
      </c>
      <c r="I207" s="8" t="str">
        <f>IFERROR(IF(VLOOKUP(E207,$K$12:$N$38,4,FALSE)="","",MAX(H207*(VLOOKUP(Reach!E207,$K$12:$N$38,4,FALSE)/VLOOKUP(Reach!E207,$K$12:$N$38,3,FALSE))+3,$L$3*5)),"")</f>
        <v/>
      </c>
    </row>
    <row r="208" spans="4:9" x14ac:dyDescent="0.25">
      <c r="D208" s="13" t="str">
        <f t="shared" si="14"/>
        <v/>
      </c>
      <c r="E208" s="13" t="str">
        <f>TRIM(MID(SUBSTITUTE(A208,"_",REPT(" ",100)),IF($L$5=1,1,($L$5-1)*100),100))</f>
        <v/>
      </c>
      <c r="F208" s="7" t="str">
        <f>TRIM(MID(SUBSTITUTE(A208,"_",REPT(" ",200)),IF($L$6=1,1,($L$6-1)*200),200))</f>
        <v/>
      </c>
      <c r="G208" s="16" t="str">
        <f t="shared" si="15"/>
        <v/>
      </c>
      <c r="H208" s="8" t="str">
        <f>IFERROR((G208/1000)*Reach!$L$1*Reach!$L$2,"")</f>
        <v/>
      </c>
      <c r="I208" s="8" t="str">
        <f>IFERROR(IF(VLOOKUP(E208,$K$12:$N$38,4,FALSE)="","",MAX(H208*(VLOOKUP(Reach!E208,$K$12:$N$38,4,FALSE)/VLOOKUP(Reach!E208,$K$12:$N$38,3,FALSE))+3,$L$3*5)),"")</f>
        <v/>
      </c>
    </row>
    <row r="209" spans="4:9" x14ac:dyDescent="0.25">
      <c r="D209" s="13" t="str">
        <f t="shared" si="14"/>
        <v/>
      </c>
      <c r="E209" s="13" t="str">
        <f>TRIM(MID(SUBSTITUTE(A209,"_",REPT(" ",100)),IF($L$5=1,1,($L$5-1)*100),100))</f>
        <v/>
      </c>
      <c r="F209" s="7" t="str">
        <f>TRIM(MID(SUBSTITUTE(A209,"_",REPT(" ",200)),IF($L$6=1,1,($L$6-1)*200),200))</f>
        <v/>
      </c>
      <c r="G209" s="16" t="str">
        <f t="shared" si="15"/>
        <v/>
      </c>
      <c r="H209" s="8" t="str">
        <f>IFERROR((G209/1000)*Reach!$L$1*Reach!$L$2,"")</f>
        <v/>
      </c>
      <c r="I209" s="8" t="str">
        <f>IFERROR(IF(VLOOKUP(E209,$K$12:$N$38,4,FALSE)="","",MAX(H209*(VLOOKUP(Reach!E209,$K$12:$N$38,4,FALSE)/VLOOKUP(Reach!E209,$K$12:$N$38,3,FALSE))+3,$L$3*5)),"")</f>
        <v/>
      </c>
    </row>
    <row r="210" spans="4:9" x14ac:dyDescent="0.25">
      <c r="D210" s="13" t="str">
        <f t="shared" si="14"/>
        <v/>
      </c>
      <c r="E210" s="13" t="str">
        <f>TRIM(MID(SUBSTITUTE(A210,"_",REPT(" ",100)),IF($L$5=1,1,($L$5-1)*100),100))</f>
        <v/>
      </c>
      <c r="F210" s="7" t="str">
        <f>TRIM(MID(SUBSTITUTE(A210,"_",REPT(" ",200)),IF($L$6=1,1,($L$6-1)*200),200))</f>
        <v/>
      </c>
      <c r="G210" s="16" t="str">
        <f t="shared" si="15"/>
        <v/>
      </c>
      <c r="H210" s="8" t="str">
        <f>IFERROR((G210/1000)*Reach!$L$1*Reach!$L$2,"")</f>
        <v/>
      </c>
      <c r="I210" s="8" t="str">
        <f>IFERROR(IF(VLOOKUP(E210,$K$12:$N$38,4,FALSE)="","",MAX(H210*(VLOOKUP(Reach!E210,$K$12:$N$38,4,FALSE)/VLOOKUP(Reach!E210,$K$12:$N$38,3,FALSE))+3,$L$3*5)),"")</f>
        <v/>
      </c>
    </row>
    <row r="211" spans="4:9" x14ac:dyDescent="0.25">
      <c r="D211" s="13" t="str">
        <f t="shared" si="14"/>
        <v/>
      </c>
      <c r="E211" s="13" t="str">
        <f>TRIM(MID(SUBSTITUTE(A211,"_",REPT(" ",100)),IF($L$5=1,1,($L$5-1)*100),100))</f>
        <v/>
      </c>
      <c r="F211" s="7" t="str">
        <f>TRIM(MID(SUBSTITUTE(A211,"_",REPT(" ",200)),IF($L$6=1,1,($L$6-1)*200),200))</f>
        <v/>
      </c>
      <c r="G211" s="16" t="str">
        <f t="shared" si="15"/>
        <v/>
      </c>
      <c r="H211" s="8" t="str">
        <f>IFERROR((G211/1000)*Reach!$L$1*Reach!$L$2,"")</f>
        <v/>
      </c>
      <c r="I211" s="8" t="str">
        <f>IFERROR(IF(VLOOKUP(E211,$K$12:$N$38,4,FALSE)="","",MAX(H211*(VLOOKUP(Reach!E211,$K$12:$N$38,4,FALSE)/VLOOKUP(Reach!E211,$K$12:$N$38,3,FALSE))+3,$L$3*5)),"")</f>
        <v/>
      </c>
    </row>
    <row r="212" spans="4:9" x14ac:dyDescent="0.25">
      <c r="D212" s="13" t="str">
        <f t="shared" si="14"/>
        <v/>
      </c>
      <c r="E212" s="13" t="str">
        <f>TRIM(MID(SUBSTITUTE(A212,"_",REPT(" ",100)),IF($L$5=1,1,($L$5-1)*100),100))</f>
        <v/>
      </c>
      <c r="F212" s="7" t="str">
        <f>TRIM(MID(SUBSTITUTE(A212,"_",REPT(" ",200)),IF($L$6=1,1,($L$6-1)*200),200))</f>
        <v/>
      </c>
      <c r="G212" s="16" t="str">
        <f t="shared" si="15"/>
        <v/>
      </c>
      <c r="H212" s="8" t="str">
        <f>IFERROR((G212/1000)*Reach!$L$1*Reach!$L$2,"")</f>
        <v/>
      </c>
      <c r="I212" s="8" t="str">
        <f>IFERROR(IF(VLOOKUP(E212,$K$12:$N$38,4,FALSE)="","",MAX(H212*(VLOOKUP(Reach!E212,$K$12:$N$38,4,FALSE)/VLOOKUP(Reach!E212,$K$12:$N$38,3,FALSE))+3,$L$3*5)),"")</f>
        <v/>
      </c>
    </row>
    <row r="213" spans="4:9" x14ac:dyDescent="0.25">
      <c r="D213" s="13" t="str">
        <f t="shared" si="14"/>
        <v/>
      </c>
      <c r="E213" s="13" t="str">
        <f>TRIM(MID(SUBSTITUTE(A213,"_",REPT(" ",100)),IF($L$5=1,1,($L$5-1)*100),100))</f>
        <v/>
      </c>
      <c r="F213" s="7" t="str">
        <f>TRIM(MID(SUBSTITUTE(A213,"_",REPT(" ",200)),IF($L$6=1,1,($L$6-1)*200),200))</f>
        <v/>
      </c>
      <c r="G213" s="16" t="str">
        <f t="shared" si="15"/>
        <v/>
      </c>
      <c r="H213" s="8" t="str">
        <f>IFERROR((G213/1000)*Reach!$L$1*Reach!$L$2,"")</f>
        <v/>
      </c>
      <c r="I213" s="8" t="str">
        <f>IFERROR(IF(VLOOKUP(E213,$K$12:$N$38,4,FALSE)="","",MAX(H213*(VLOOKUP(Reach!E213,$K$12:$N$38,4,FALSE)/VLOOKUP(Reach!E213,$K$12:$N$38,3,FALSE))+3,$L$3*5)),"")</f>
        <v/>
      </c>
    </row>
    <row r="214" spans="4:9" x14ac:dyDescent="0.25">
      <c r="D214" s="13" t="str">
        <f t="shared" si="14"/>
        <v/>
      </c>
      <c r="E214" s="13" t="str">
        <f>TRIM(MID(SUBSTITUTE(A214,"_",REPT(" ",100)),IF($L$5=1,1,($L$5-1)*100),100))</f>
        <v/>
      </c>
      <c r="F214" s="7" t="str">
        <f>TRIM(MID(SUBSTITUTE(A214,"_",REPT(" ",200)),IF($L$6=1,1,($L$6-1)*200),200))</f>
        <v/>
      </c>
      <c r="G214" s="16" t="str">
        <f t="shared" si="15"/>
        <v/>
      </c>
      <c r="H214" s="8" t="str">
        <f>IFERROR((G214/1000)*Reach!$L$1*Reach!$L$2,"")</f>
        <v/>
      </c>
      <c r="I214" s="8" t="str">
        <f>IFERROR(IF(VLOOKUP(E214,$K$12:$N$38,4,FALSE)="","",MAX(H214*(VLOOKUP(Reach!E214,$K$12:$N$38,4,FALSE)/VLOOKUP(Reach!E214,$K$12:$N$38,3,FALSE))+3,$L$3*5)),"")</f>
        <v/>
      </c>
    </row>
    <row r="215" spans="4:9" x14ac:dyDescent="0.25">
      <c r="D215" s="13" t="str">
        <f t="shared" si="14"/>
        <v/>
      </c>
      <c r="E215" s="13" t="str">
        <f>TRIM(MID(SUBSTITUTE(A215,"_",REPT(" ",100)),IF($L$5=1,1,($L$5-1)*100),100))</f>
        <v/>
      </c>
      <c r="F215" s="7" t="str">
        <f>TRIM(MID(SUBSTITUTE(A215,"_",REPT(" ",200)),IF($L$6=1,1,($L$6-1)*200),200))</f>
        <v/>
      </c>
      <c r="G215" s="16" t="str">
        <f t="shared" si="15"/>
        <v/>
      </c>
      <c r="H215" s="8" t="str">
        <f>IFERROR((G215/1000)*Reach!$L$1*Reach!$L$2,"")</f>
        <v/>
      </c>
      <c r="I215" s="8" t="str">
        <f>IFERROR(IF(VLOOKUP(E215,$K$12:$N$38,4,FALSE)="","",MAX(H215*(VLOOKUP(Reach!E215,$K$12:$N$38,4,FALSE)/VLOOKUP(Reach!E215,$K$12:$N$38,3,FALSE))+3,$L$3*5)),"")</f>
        <v/>
      </c>
    </row>
    <row r="216" spans="4:9" x14ac:dyDescent="0.25">
      <c r="D216" s="13" t="str">
        <f t="shared" si="14"/>
        <v/>
      </c>
      <c r="E216" s="13" t="str">
        <f>TRIM(MID(SUBSTITUTE(A216,"_",REPT(" ",100)),IF($L$5=1,1,($L$5-1)*100),100))</f>
        <v/>
      </c>
      <c r="F216" s="7" t="str">
        <f>TRIM(MID(SUBSTITUTE(A216,"_",REPT(" ",200)),IF($L$6=1,1,($L$6-1)*200),200))</f>
        <v/>
      </c>
      <c r="G216" s="16" t="str">
        <f t="shared" si="15"/>
        <v/>
      </c>
      <c r="H216" s="8" t="str">
        <f>IFERROR((G216/1000)*Reach!$L$1*Reach!$L$2,"")</f>
        <v/>
      </c>
      <c r="I216" s="8" t="str">
        <f>IFERROR(IF(VLOOKUP(E216,$K$12:$N$38,4,FALSE)="","",MAX(H216*(VLOOKUP(Reach!E216,$K$12:$N$38,4,FALSE)/VLOOKUP(Reach!E216,$K$12:$N$38,3,FALSE))+3,$L$3*5)),"")</f>
        <v/>
      </c>
    </row>
    <row r="217" spans="4:9" x14ac:dyDescent="0.25">
      <c r="D217" s="13" t="str">
        <f t="shared" si="14"/>
        <v/>
      </c>
      <c r="E217" s="13" t="str">
        <f>TRIM(MID(SUBSTITUTE(A217,"_",REPT(" ",100)),IF($L$5=1,1,($L$5-1)*100),100))</f>
        <v/>
      </c>
      <c r="F217" s="7" t="str">
        <f>TRIM(MID(SUBSTITUTE(A217,"_",REPT(" ",200)),IF($L$6=1,1,($L$6-1)*200),200))</f>
        <v/>
      </c>
      <c r="G217" s="16" t="str">
        <f t="shared" si="15"/>
        <v/>
      </c>
      <c r="H217" s="8" t="str">
        <f>IFERROR((G217/1000)*Reach!$L$1*Reach!$L$2,"")</f>
        <v/>
      </c>
      <c r="I217" s="8" t="str">
        <f>IFERROR(IF(VLOOKUP(E217,$K$12:$N$38,4,FALSE)="","",MAX(H217*(VLOOKUP(Reach!E217,$K$12:$N$38,4,FALSE)/VLOOKUP(Reach!E217,$K$12:$N$38,3,FALSE))+3,$L$3*5)),"")</f>
        <v/>
      </c>
    </row>
    <row r="218" spans="4:9" x14ac:dyDescent="0.25">
      <c r="D218" s="13" t="str">
        <f t="shared" si="14"/>
        <v/>
      </c>
      <c r="E218" s="13" t="str">
        <f>TRIM(MID(SUBSTITUTE(A218,"_",REPT(" ",100)),IF($L$5=1,1,($L$5-1)*100),100))</f>
        <v/>
      </c>
      <c r="F218" s="7" t="str">
        <f>TRIM(MID(SUBSTITUTE(A218,"_",REPT(" ",200)),IF($L$6=1,1,($L$6-1)*200),200))</f>
        <v/>
      </c>
      <c r="G218" s="16" t="str">
        <f t="shared" si="15"/>
        <v/>
      </c>
      <c r="H218" s="8" t="str">
        <f>IFERROR((G218/1000)*Reach!$L$1*Reach!$L$2,"")</f>
        <v/>
      </c>
      <c r="I218" s="8" t="str">
        <f>IFERROR(IF(VLOOKUP(E218,$K$12:$N$38,4,FALSE)="","",MAX(H218*(VLOOKUP(Reach!E218,$K$12:$N$38,4,FALSE)/VLOOKUP(Reach!E218,$K$12:$N$38,3,FALSE))+3,$L$3*5)),"")</f>
        <v/>
      </c>
    </row>
    <row r="219" spans="4:9" x14ac:dyDescent="0.25">
      <c r="D219" s="13" t="str">
        <f t="shared" si="14"/>
        <v/>
      </c>
      <c r="E219" s="13" t="str">
        <f>TRIM(MID(SUBSTITUTE(A219,"_",REPT(" ",100)),IF($L$5=1,1,($L$5-1)*100),100))</f>
        <v/>
      </c>
      <c r="F219" s="7" t="str">
        <f>TRIM(MID(SUBSTITUTE(A219,"_",REPT(" ",200)),IF($L$6=1,1,($L$6-1)*200),200))</f>
        <v/>
      </c>
      <c r="G219" s="16" t="str">
        <f t="shared" si="15"/>
        <v/>
      </c>
      <c r="H219" s="8" t="str">
        <f>IFERROR((G219/1000)*Reach!$L$1*Reach!$L$2,"")</f>
        <v/>
      </c>
      <c r="I219" s="8" t="str">
        <f>IFERROR(IF(VLOOKUP(E219,$K$12:$N$38,4,FALSE)="","",MAX(H219*(VLOOKUP(Reach!E219,$K$12:$N$38,4,FALSE)/VLOOKUP(Reach!E219,$K$12:$N$38,3,FALSE))+3,$L$3*5)),"")</f>
        <v/>
      </c>
    </row>
    <row r="220" spans="4:9" x14ac:dyDescent="0.25">
      <c r="D220" s="13" t="str">
        <f t="shared" si="14"/>
        <v/>
      </c>
      <c r="E220" s="13" t="str">
        <f>TRIM(MID(SUBSTITUTE(A220,"_",REPT(" ",100)),IF($L$5=1,1,($L$5-1)*100),100))</f>
        <v/>
      </c>
      <c r="F220" s="7" t="str">
        <f>TRIM(MID(SUBSTITUTE(A220,"_",REPT(" ",200)),IF($L$6=1,1,($L$6-1)*200),200))</f>
        <v/>
      </c>
      <c r="G220" s="16" t="str">
        <f t="shared" si="15"/>
        <v/>
      </c>
      <c r="H220" s="8" t="str">
        <f>IFERROR((G220/1000)*Reach!$L$1*Reach!$L$2,"")</f>
        <v/>
      </c>
      <c r="I220" s="8" t="str">
        <f>IFERROR(IF(VLOOKUP(E220,$K$12:$N$38,4,FALSE)="","",MAX(H220*(VLOOKUP(Reach!E220,$K$12:$N$38,4,FALSE)/VLOOKUP(Reach!E220,$K$12:$N$38,3,FALSE))+3,$L$3*5)),"")</f>
        <v/>
      </c>
    </row>
    <row r="221" spans="4:9" x14ac:dyDescent="0.25">
      <c r="D221" s="13" t="str">
        <f t="shared" si="14"/>
        <v/>
      </c>
      <c r="E221" s="13" t="str">
        <f>TRIM(MID(SUBSTITUTE(A221,"_",REPT(" ",100)),IF($L$5=1,1,($L$5-1)*100),100))</f>
        <v/>
      </c>
      <c r="F221" s="7" t="str">
        <f>TRIM(MID(SUBSTITUTE(A221,"_",REPT(" ",200)),IF($L$6=1,1,($L$6-1)*200),200))</f>
        <v/>
      </c>
      <c r="G221" s="16" t="str">
        <f t="shared" si="15"/>
        <v/>
      </c>
      <c r="H221" s="8" t="str">
        <f>IFERROR((G221/1000)*Reach!$L$1*Reach!$L$2,"")</f>
        <v/>
      </c>
      <c r="I221" s="8" t="str">
        <f>IFERROR(IF(VLOOKUP(E221,$K$12:$N$38,4,FALSE)="","",MAX(H221*(VLOOKUP(Reach!E221,$K$12:$N$38,4,FALSE)/VLOOKUP(Reach!E221,$K$12:$N$38,3,FALSE))+3,$L$3*5)),"")</f>
        <v/>
      </c>
    </row>
    <row r="222" spans="4:9" x14ac:dyDescent="0.25">
      <c r="D222" s="13" t="str">
        <f t="shared" si="14"/>
        <v/>
      </c>
      <c r="E222" s="13" t="str">
        <f>TRIM(MID(SUBSTITUTE(A222,"_",REPT(" ",100)),IF($L$5=1,1,($L$5-1)*100),100))</f>
        <v/>
      </c>
      <c r="F222" s="7" t="str">
        <f>TRIM(MID(SUBSTITUTE(A222,"_",REPT(" ",200)),IF($L$6=1,1,($L$6-1)*200),200))</f>
        <v/>
      </c>
      <c r="G222" s="16" t="str">
        <f t="shared" si="15"/>
        <v/>
      </c>
      <c r="H222" s="8" t="str">
        <f>IFERROR((G222/1000)*Reach!$L$1*Reach!$L$2,"")</f>
        <v/>
      </c>
      <c r="I222" s="8" t="str">
        <f>IFERROR(IF(VLOOKUP(E222,$K$12:$N$38,4,FALSE)="","",MAX(H222*(VLOOKUP(Reach!E222,$K$12:$N$38,4,FALSE)/VLOOKUP(Reach!E222,$K$12:$N$38,3,FALSE))+3,$L$3*5)),"")</f>
        <v/>
      </c>
    </row>
    <row r="223" spans="4:9" x14ac:dyDescent="0.25">
      <c r="D223" s="13" t="str">
        <f t="shared" si="14"/>
        <v/>
      </c>
      <c r="E223" s="13" t="str">
        <f>TRIM(MID(SUBSTITUTE(A223,"_",REPT(" ",100)),IF($L$5=1,1,($L$5-1)*100),100))</f>
        <v/>
      </c>
      <c r="F223" s="7" t="str">
        <f>TRIM(MID(SUBSTITUTE(A223,"_",REPT(" ",200)),IF($L$6=1,1,($L$6-1)*200),200))</f>
        <v/>
      </c>
      <c r="G223" s="16" t="str">
        <f t="shared" si="15"/>
        <v/>
      </c>
      <c r="H223" s="8" t="str">
        <f>IFERROR((G223/1000)*Reach!$L$1*Reach!$L$2,"")</f>
        <v/>
      </c>
      <c r="I223" s="8" t="str">
        <f>IFERROR(IF(VLOOKUP(E223,$K$12:$N$38,4,FALSE)="","",MAX(H223*(VLOOKUP(Reach!E223,$K$12:$N$38,4,FALSE)/VLOOKUP(Reach!E223,$K$12:$N$38,3,FALSE))+3,$L$3*5)),"")</f>
        <v/>
      </c>
    </row>
    <row r="224" spans="4:9" x14ac:dyDescent="0.25">
      <c r="D224" s="13" t="str">
        <f t="shared" si="14"/>
        <v/>
      </c>
      <c r="E224" s="13" t="str">
        <f>TRIM(MID(SUBSTITUTE(A224,"_",REPT(" ",100)),IF($L$5=1,1,($L$5-1)*100),100))</f>
        <v/>
      </c>
      <c r="F224" s="7" t="str">
        <f>TRIM(MID(SUBSTITUTE(A224,"_",REPT(" ",200)),IF($L$6=1,1,($L$6-1)*200),200))</f>
        <v/>
      </c>
      <c r="G224" s="16" t="str">
        <f t="shared" si="15"/>
        <v/>
      </c>
      <c r="H224" s="8" t="str">
        <f>IFERROR((G224/1000)*Reach!$L$1*Reach!$L$2,"")</f>
        <v/>
      </c>
      <c r="I224" s="8" t="str">
        <f>IFERROR(IF(VLOOKUP(E224,$K$12:$N$38,4,FALSE)="","",MAX(H224*(VLOOKUP(Reach!E224,$K$12:$N$38,4,FALSE)/VLOOKUP(Reach!E224,$K$12:$N$38,3,FALSE))+3,$L$3*5)),"")</f>
        <v/>
      </c>
    </row>
    <row r="225" spans="4:9" x14ac:dyDescent="0.25">
      <c r="D225" s="13" t="str">
        <f t="shared" si="14"/>
        <v/>
      </c>
      <c r="E225" s="13" t="str">
        <f>TRIM(MID(SUBSTITUTE(A225,"_",REPT(" ",100)),IF($L$5=1,1,($L$5-1)*100),100))</f>
        <v/>
      </c>
      <c r="F225" s="7" t="str">
        <f>TRIM(MID(SUBSTITUTE(A225,"_",REPT(" ",200)),IF($L$6=1,1,($L$6-1)*200),200))</f>
        <v/>
      </c>
      <c r="G225" s="16" t="str">
        <f t="shared" si="15"/>
        <v/>
      </c>
      <c r="H225" s="8" t="str">
        <f>IFERROR((G225/1000)*Reach!$L$1*Reach!$L$2,"")</f>
        <v/>
      </c>
      <c r="I225" s="8" t="str">
        <f>IFERROR(IF(VLOOKUP(E225,$K$12:$N$38,4,FALSE)="","",MAX(H225*(VLOOKUP(Reach!E225,$K$12:$N$38,4,FALSE)/VLOOKUP(Reach!E225,$K$12:$N$38,3,FALSE))+3,$L$3*5)),"")</f>
        <v/>
      </c>
    </row>
    <row r="226" spans="4:9" x14ac:dyDescent="0.25">
      <c r="D226" s="13" t="str">
        <f t="shared" si="14"/>
        <v/>
      </c>
      <c r="E226" s="13" t="str">
        <f>TRIM(MID(SUBSTITUTE(A226,"_",REPT(" ",100)),IF($L$5=1,1,($L$5-1)*100),100))</f>
        <v/>
      </c>
      <c r="F226" s="7" t="str">
        <f>TRIM(MID(SUBSTITUTE(A226,"_",REPT(" ",200)),IF($L$6=1,1,($L$6-1)*200),200))</f>
        <v/>
      </c>
      <c r="G226" s="16" t="str">
        <f t="shared" si="15"/>
        <v/>
      </c>
      <c r="H226" s="8" t="str">
        <f>IFERROR((G226/1000)*Reach!$L$1*Reach!$L$2,"")</f>
        <v/>
      </c>
      <c r="I226" s="8" t="str">
        <f>IFERROR(IF(VLOOKUP(E226,$K$12:$N$38,4,FALSE)="","",MAX(H226*(VLOOKUP(Reach!E226,$K$12:$N$38,4,FALSE)/VLOOKUP(Reach!E226,$K$12:$N$38,3,FALSE))+3,$L$3*5)),"")</f>
        <v/>
      </c>
    </row>
    <row r="227" spans="4:9" x14ac:dyDescent="0.25">
      <c r="D227" s="13" t="str">
        <f t="shared" si="14"/>
        <v/>
      </c>
      <c r="E227" s="13" t="str">
        <f>TRIM(MID(SUBSTITUTE(A227,"_",REPT(" ",100)),IF($L$5=1,1,($L$5-1)*100),100))</f>
        <v/>
      </c>
      <c r="F227" s="7" t="str">
        <f>TRIM(MID(SUBSTITUTE(A227,"_",REPT(" ",200)),IF($L$6=1,1,($L$6-1)*200),200))</f>
        <v/>
      </c>
      <c r="G227" s="16" t="str">
        <f t="shared" si="15"/>
        <v/>
      </c>
      <c r="H227" s="8" t="str">
        <f>IFERROR((G227/1000)*Reach!$L$1*Reach!$L$2,"")</f>
        <v/>
      </c>
      <c r="I227" s="8" t="str">
        <f>IFERROR(IF(VLOOKUP(E227,$K$12:$N$38,4,FALSE)="","",MAX(H227*(VLOOKUP(Reach!E227,$K$12:$N$38,4,FALSE)/VLOOKUP(Reach!E227,$K$12:$N$38,3,FALSE))+3,$L$3*5)),"")</f>
        <v/>
      </c>
    </row>
    <row r="228" spans="4:9" x14ac:dyDescent="0.25">
      <c r="D228" s="13" t="str">
        <f t="shared" si="14"/>
        <v/>
      </c>
      <c r="E228" s="13" t="str">
        <f>TRIM(MID(SUBSTITUTE(A228,"_",REPT(" ",100)),IF($L$5=1,1,($L$5-1)*100),100))</f>
        <v/>
      </c>
      <c r="F228" s="7" t="str">
        <f>TRIM(MID(SUBSTITUTE(A228,"_",REPT(" ",200)),IF($L$6=1,1,($L$6-1)*200),200))</f>
        <v/>
      </c>
      <c r="G228" s="16" t="str">
        <f t="shared" si="15"/>
        <v/>
      </c>
      <c r="H228" s="8" t="str">
        <f>IFERROR((G228/1000)*Reach!$L$1*Reach!$L$2,"")</f>
        <v/>
      </c>
      <c r="I228" s="8" t="str">
        <f>IFERROR(IF(VLOOKUP(E228,$K$12:$N$38,4,FALSE)="","",MAX(H228*(VLOOKUP(Reach!E228,$K$12:$N$38,4,FALSE)/VLOOKUP(Reach!E228,$K$12:$N$38,3,FALSE))+3,$L$3*5)),"")</f>
        <v/>
      </c>
    </row>
    <row r="229" spans="4:9" x14ac:dyDescent="0.25">
      <c r="D229" s="13" t="str">
        <f t="shared" ref="D229:D292" si="16">IF(C229=0,"",C229)</f>
        <v/>
      </c>
      <c r="E229" s="13" t="str">
        <f>TRIM(MID(SUBSTITUTE(A229,"_",REPT(" ",100)),IF($L$5=1,1,($L$5-1)*100),100))</f>
        <v/>
      </c>
      <c r="F229" s="7" t="str">
        <f>TRIM(MID(SUBSTITUTE(A229,"_",REPT(" ",200)),IF($L$6=1,1,($L$6-1)*200),200))</f>
        <v/>
      </c>
      <c r="G229" s="16" t="str">
        <f t="shared" ref="G229:G292" si="17">IF(B229=0,"",B229)</f>
        <v/>
      </c>
      <c r="H229" s="8" t="str">
        <f>IFERROR((G229/1000)*Reach!$L$1*Reach!$L$2,"")</f>
        <v/>
      </c>
      <c r="I229" s="8" t="str">
        <f>IFERROR(IF(VLOOKUP(E229,$K$12:$N$38,4,FALSE)="","",MAX(H229*(VLOOKUP(Reach!E229,$K$12:$N$38,4,FALSE)/VLOOKUP(Reach!E229,$K$12:$N$38,3,FALSE))+3,$L$3*5)),"")</f>
        <v/>
      </c>
    </row>
    <row r="230" spans="4:9" x14ac:dyDescent="0.25">
      <c r="D230" s="13" t="str">
        <f t="shared" si="16"/>
        <v/>
      </c>
      <c r="E230" s="13" t="str">
        <f>TRIM(MID(SUBSTITUTE(A230,"_",REPT(" ",100)),IF($L$5=1,1,($L$5-1)*100),100))</f>
        <v/>
      </c>
      <c r="F230" s="7" t="str">
        <f>TRIM(MID(SUBSTITUTE(A230,"_",REPT(" ",200)),IF($L$6=1,1,($L$6-1)*200),200))</f>
        <v/>
      </c>
      <c r="G230" s="16" t="str">
        <f t="shared" si="17"/>
        <v/>
      </c>
      <c r="H230" s="8" t="str">
        <f>IFERROR((G230/1000)*Reach!$L$1*Reach!$L$2,"")</f>
        <v/>
      </c>
      <c r="I230" s="8" t="str">
        <f>IFERROR(IF(VLOOKUP(E230,$K$12:$N$38,4,FALSE)="","",MAX(H230*(VLOOKUP(Reach!E230,$K$12:$N$38,4,FALSE)/VLOOKUP(Reach!E230,$K$12:$N$38,3,FALSE))+3,$L$3*5)),"")</f>
        <v/>
      </c>
    </row>
    <row r="231" spans="4:9" x14ac:dyDescent="0.25">
      <c r="D231" s="13" t="str">
        <f t="shared" si="16"/>
        <v/>
      </c>
      <c r="E231" s="13" t="str">
        <f>TRIM(MID(SUBSTITUTE(A231,"_",REPT(" ",100)),IF($L$5=1,1,($L$5-1)*100),100))</f>
        <v/>
      </c>
      <c r="F231" s="7" t="str">
        <f>TRIM(MID(SUBSTITUTE(A231,"_",REPT(" ",200)),IF($L$6=1,1,($L$6-1)*200),200))</f>
        <v/>
      </c>
      <c r="G231" s="16" t="str">
        <f t="shared" si="17"/>
        <v/>
      </c>
      <c r="H231" s="8" t="str">
        <f>IFERROR((G231/1000)*Reach!$L$1*Reach!$L$2,"")</f>
        <v/>
      </c>
      <c r="I231" s="8" t="str">
        <f>IFERROR(IF(VLOOKUP(E231,$K$12:$N$38,4,FALSE)="","",MAX(H231*(VLOOKUP(Reach!E231,$K$12:$N$38,4,FALSE)/VLOOKUP(Reach!E231,$K$12:$N$38,3,FALSE))+3,$L$3*5)),"")</f>
        <v/>
      </c>
    </row>
    <row r="232" spans="4:9" x14ac:dyDescent="0.25">
      <c r="D232" s="13" t="str">
        <f t="shared" si="16"/>
        <v/>
      </c>
      <c r="E232" s="13" t="str">
        <f>TRIM(MID(SUBSTITUTE(A232,"_",REPT(" ",100)),IF($L$5=1,1,($L$5-1)*100),100))</f>
        <v/>
      </c>
      <c r="F232" s="7" t="str">
        <f>TRIM(MID(SUBSTITUTE(A232,"_",REPT(" ",200)),IF($L$6=1,1,($L$6-1)*200),200))</f>
        <v/>
      </c>
      <c r="G232" s="16" t="str">
        <f t="shared" si="17"/>
        <v/>
      </c>
      <c r="H232" s="8" t="str">
        <f>IFERROR((G232/1000)*Reach!$L$1*Reach!$L$2,"")</f>
        <v/>
      </c>
      <c r="I232" s="8" t="str">
        <f>IFERROR(IF(VLOOKUP(E232,$K$12:$N$38,4,FALSE)="","",MAX(H232*(VLOOKUP(Reach!E232,$K$12:$N$38,4,FALSE)/VLOOKUP(Reach!E232,$K$12:$N$38,3,FALSE))+3,$L$3*5)),"")</f>
        <v/>
      </c>
    </row>
    <row r="233" spans="4:9" x14ac:dyDescent="0.25">
      <c r="D233" s="13" t="str">
        <f t="shared" si="16"/>
        <v/>
      </c>
      <c r="E233" s="13" t="str">
        <f>TRIM(MID(SUBSTITUTE(A233,"_",REPT(" ",100)),IF($L$5=1,1,($L$5-1)*100),100))</f>
        <v/>
      </c>
      <c r="F233" s="7" t="str">
        <f>TRIM(MID(SUBSTITUTE(A233,"_",REPT(" ",200)),IF($L$6=1,1,($L$6-1)*200),200))</f>
        <v/>
      </c>
      <c r="G233" s="16" t="str">
        <f t="shared" si="17"/>
        <v/>
      </c>
      <c r="H233" s="8" t="str">
        <f>IFERROR((G233/1000)*Reach!$L$1*Reach!$L$2,"")</f>
        <v/>
      </c>
      <c r="I233" s="8" t="str">
        <f>IFERROR(IF(VLOOKUP(E233,$K$12:$N$38,4,FALSE)="","",MAX(H233*(VLOOKUP(Reach!E233,$K$12:$N$38,4,FALSE)/VLOOKUP(Reach!E233,$K$12:$N$38,3,FALSE))+3,$L$3*5)),"")</f>
        <v/>
      </c>
    </row>
    <row r="234" spans="4:9" x14ac:dyDescent="0.25">
      <c r="D234" s="13" t="str">
        <f t="shared" si="16"/>
        <v/>
      </c>
      <c r="E234" s="13" t="str">
        <f>TRIM(MID(SUBSTITUTE(A234,"_",REPT(" ",100)),IF($L$5=1,1,($L$5-1)*100),100))</f>
        <v/>
      </c>
      <c r="F234" s="7" t="str">
        <f>TRIM(MID(SUBSTITUTE(A234,"_",REPT(" ",200)),IF($L$6=1,1,($L$6-1)*200),200))</f>
        <v/>
      </c>
      <c r="G234" s="16" t="str">
        <f t="shared" si="17"/>
        <v/>
      </c>
      <c r="H234" s="8" t="str">
        <f>IFERROR((G234/1000)*Reach!$L$1*Reach!$L$2,"")</f>
        <v/>
      </c>
      <c r="I234" s="8" t="str">
        <f>IFERROR(IF(VLOOKUP(E234,$K$12:$N$38,4,FALSE)="","",MAX(H234*(VLOOKUP(Reach!E234,$K$12:$N$38,4,FALSE)/VLOOKUP(Reach!E234,$K$12:$N$38,3,FALSE))+3,$L$3*5)),"")</f>
        <v/>
      </c>
    </row>
    <row r="235" spans="4:9" x14ac:dyDescent="0.25">
      <c r="D235" s="13" t="str">
        <f t="shared" si="16"/>
        <v/>
      </c>
      <c r="E235" s="13" t="str">
        <f>TRIM(MID(SUBSTITUTE(A235,"_",REPT(" ",100)),IF($L$5=1,1,($L$5-1)*100),100))</f>
        <v/>
      </c>
      <c r="F235" s="7" t="str">
        <f>TRIM(MID(SUBSTITUTE(A235,"_",REPT(" ",200)),IF($L$6=1,1,($L$6-1)*200),200))</f>
        <v/>
      </c>
      <c r="G235" s="16" t="str">
        <f t="shared" si="17"/>
        <v/>
      </c>
      <c r="H235" s="8" t="str">
        <f>IFERROR((G235/1000)*Reach!$L$1*Reach!$L$2,"")</f>
        <v/>
      </c>
      <c r="I235" s="8" t="str">
        <f>IFERROR(IF(VLOOKUP(E235,$K$12:$N$38,4,FALSE)="","",MAX(H235*(VLOOKUP(Reach!E235,$K$12:$N$38,4,FALSE)/VLOOKUP(Reach!E235,$K$12:$N$38,3,FALSE))+3,$L$3*5)),"")</f>
        <v/>
      </c>
    </row>
    <row r="236" spans="4:9" x14ac:dyDescent="0.25">
      <c r="D236" s="13" t="str">
        <f t="shared" si="16"/>
        <v/>
      </c>
      <c r="E236" s="13" t="str">
        <f>TRIM(MID(SUBSTITUTE(A236,"_",REPT(" ",100)),IF($L$5=1,1,($L$5-1)*100),100))</f>
        <v/>
      </c>
      <c r="F236" s="7" t="str">
        <f>TRIM(MID(SUBSTITUTE(A236,"_",REPT(" ",200)),IF($L$6=1,1,($L$6-1)*200),200))</f>
        <v/>
      </c>
      <c r="G236" s="16" t="str">
        <f t="shared" si="17"/>
        <v/>
      </c>
      <c r="H236" s="8" t="str">
        <f>IFERROR((G236/1000)*Reach!$L$1*Reach!$L$2,"")</f>
        <v/>
      </c>
      <c r="I236" s="8" t="str">
        <f>IFERROR(IF(VLOOKUP(E236,$K$12:$N$38,4,FALSE)="","",MAX(H236*(VLOOKUP(Reach!E236,$K$12:$N$38,4,FALSE)/VLOOKUP(Reach!E236,$K$12:$N$38,3,FALSE))+3,$L$3*5)),"")</f>
        <v/>
      </c>
    </row>
    <row r="237" spans="4:9" x14ac:dyDescent="0.25">
      <c r="D237" s="13" t="str">
        <f t="shared" si="16"/>
        <v/>
      </c>
      <c r="E237" s="13" t="str">
        <f>TRIM(MID(SUBSTITUTE(A237,"_",REPT(" ",100)),IF($L$5=1,1,($L$5-1)*100),100))</f>
        <v/>
      </c>
      <c r="F237" s="7" t="str">
        <f>TRIM(MID(SUBSTITUTE(A237,"_",REPT(" ",200)),IF($L$6=1,1,($L$6-1)*200),200))</f>
        <v/>
      </c>
      <c r="G237" s="16" t="str">
        <f t="shared" si="17"/>
        <v/>
      </c>
      <c r="H237" s="8" t="str">
        <f>IFERROR((G237/1000)*Reach!$L$1*Reach!$L$2,"")</f>
        <v/>
      </c>
      <c r="I237" s="8" t="str">
        <f>IFERROR(IF(VLOOKUP(E237,$K$12:$N$38,4,FALSE)="","",MAX(H237*(VLOOKUP(Reach!E237,$K$12:$N$38,4,FALSE)/VLOOKUP(Reach!E237,$K$12:$N$38,3,FALSE))+3,$L$3*5)),"")</f>
        <v/>
      </c>
    </row>
    <row r="238" spans="4:9" x14ac:dyDescent="0.25">
      <c r="D238" s="13" t="str">
        <f t="shared" si="16"/>
        <v/>
      </c>
      <c r="E238" s="13" t="str">
        <f>TRIM(MID(SUBSTITUTE(A238,"_",REPT(" ",100)),IF($L$5=1,1,($L$5-1)*100),100))</f>
        <v/>
      </c>
      <c r="F238" s="7" t="str">
        <f>TRIM(MID(SUBSTITUTE(A238,"_",REPT(" ",200)),IF($L$6=1,1,($L$6-1)*200),200))</f>
        <v/>
      </c>
      <c r="G238" s="16" t="str">
        <f t="shared" si="17"/>
        <v/>
      </c>
      <c r="H238" s="8" t="str">
        <f>IFERROR((G238/1000)*Reach!$L$1*Reach!$L$2,"")</f>
        <v/>
      </c>
      <c r="I238" s="8" t="str">
        <f>IFERROR(IF(VLOOKUP(E238,$K$12:$N$38,4,FALSE)="","",MAX(H238*(VLOOKUP(Reach!E238,$K$12:$N$38,4,FALSE)/VLOOKUP(Reach!E238,$K$12:$N$38,3,FALSE))+3,$L$3*5)),"")</f>
        <v/>
      </c>
    </row>
    <row r="239" spans="4:9" x14ac:dyDescent="0.25">
      <c r="D239" s="13" t="str">
        <f t="shared" si="16"/>
        <v/>
      </c>
      <c r="E239" s="13" t="str">
        <f>TRIM(MID(SUBSTITUTE(A239,"_",REPT(" ",100)),IF($L$5=1,1,($L$5-1)*100),100))</f>
        <v/>
      </c>
      <c r="F239" s="7" t="str">
        <f>TRIM(MID(SUBSTITUTE(A239,"_",REPT(" ",200)),IF($L$6=1,1,($L$6-1)*200),200))</f>
        <v/>
      </c>
      <c r="G239" s="16" t="str">
        <f t="shared" si="17"/>
        <v/>
      </c>
      <c r="H239" s="8" t="str">
        <f>IFERROR((G239/1000)*Reach!$L$1*Reach!$L$2,"")</f>
        <v/>
      </c>
      <c r="I239" s="8" t="str">
        <f>IFERROR(IF(VLOOKUP(E239,$K$12:$N$38,4,FALSE)="","",MAX(H239*(VLOOKUP(Reach!E239,$K$12:$N$38,4,FALSE)/VLOOKUP(Reach!E239,$K$12:$N$38,3,FALSE))+3,$L$3*5)),"")</f>
        <v/>
      </c>
    </row>
    <row r="240" spans="4:9" x14ac:dyDescent="0.25">
      <c r="D240" s="13" t="str">
        <f t="shared" si="16"/>
        <v/>
      </c>
      <c r="E240" s="13" t="str">
        <f>TRIM(MID(SUBSTITUTE(A240,"_",REPT(" ",100)),IF($L$5=1,1,($L$5-1)*100),100))</f>
        <v/>
      </c>
      <c r="F240" s="7" t="str">
        <f>TRIM(MID(SUBSTITUTE(A240,"_",REPT(" ",200)),IF($L$6=1,1,($L$6-1)*200),200))</f>
        <v/>
      </c>
      <c r="G240" s="16" t="str">
        <f t="shared" si="17"/>
        <v/>
      </c>
      <c r="H240" s="8" t="str">
        <f>IFERROR((G240/1000)*Reach!$L$1*Reach!$L$2,"")</f>
        <v/>
      </c>
      <c r="I240" s="8" t="str">
        <f>IFERROR(IF(VLOOKUP(E240,$K$12:$N$38,4,FALSE)="","",MAX(H240*(VLOOKUP(Reach!E240,$K$12:$N$38,4,FALSE)/VLOOKUP(Reach!E240,$K$12:$N$38,3,FALSE))+3,$L$3*5)),"")</f>
        <v/>
      </c>
    </row>
    <row r="241" spans="4:9" x14ac:dyDescent="0.25">
      <c r="D241" s="13" t="str">
        <f t="shared" si="16"/>
        <v/>
      </c>
      <c r="E241" s="13" t="str">
        <f>TRIM(MID(SUBSTITUTE(A241,"_",REPT(" ",100)),IF($L$5=1,1,($L$5-1)*100),100))</f>
        <v/>
      </c>
      <c r="F241" s="7" t="str">
        <f>TRIM(MID(SUBSTITUTE(A241,"_",REPT(" ",200)),IF($L$6=1,1,($L$6-1)*200),200))</f>
        <v/>
      </c>
      <c r="G241" s="16" t="str">
        <f t="shared" si="17"/>
        <v/>
      </c>
      <c r="H241" s="8" t="str">
        <f>IFERROR((G241/1000)*Reach!$L$1*Reach!$L$2,"")</f>
        <v/>
      </c>
      <c r="I241" s="8" t="str">
        <f>IFERROR(IF(VLOOKUP(E241,$K$12:$N$38,4,FALSE)="","",MAX(H241*(VLOOKUP(Reach!E241,$K$12:$N$38,4,FALSE)/VLOOKUP(Reach!E241,$K$12:$N$38,3,FALSE))+3,$L$3*5)),"")</f>
        <v/>
      </c>
    </row>
    <row r="242" spans="4:9" x14ac:dyDescent="0.25">
      <c r="D242" s="13" t="str">
        <f t="shared" si="16"/>
        <v/>
      </c>
      <c r="E242" s="13" t="str">
        <f>TRIM(MID(SUBSTITUTE(A242,"_",REPT(" ",100)),IF($L$5=1,1,($L$5-1)*100),100))</f>
        <v/>
      </c>
      <c r="F242" s="7" t="str">
        <f>TRIM(MID(SUBSTITUTE(A242,"_",REPT(" ",200)),IF($L$6=1,1,($L$6-1)*200),200))</f>
        <v/>
      </c>
      <c r="G242" s="16" t="str">
        <f t="shared" si="17"/>
        <v/>
      </c>
      <c r="H242" s="8" t="str">
        <f>IFERROR((G242/1000)*Reach!$L$1*Reach!$L$2,"")</f>
        <v/>
      </c>
      <c r="I242" s="8" t="str">
        <f>IFERROR(IF(VLOOKUP(E242,$K$12:$N$38,4,FALSE)="","",MAX(H242*(VLOOKUP(Reach!E242,$K$12:$N$38,4,FALSE)/VLOOKUP(Reach!E242,$K$12:$N$38,3,FALSE))+3,$L$3*5)),"")</f>
        <v/>
      </c>
    </row>
    <row r="243" spans="4:9" x14ac:dyDescent="0.25">
      <c r="D243" s="13" t="str">
        <f t="shared" si="16"/>
        <v/>
      </c>
      <c r="E243" s="13" t="str">
        <f>TRIM(MID(SUBSTITUTE(A243,"_",REPT(" ",100)),IF($L$5=1,1,($L$5-1)*100),100))</f>
        <v/>
      </c>
      <c r="F243" s="7" t="str">
        <f>TRIM(MID(SUBSTITUTE(A243,"_",REPT(" ",200)),IF($L$6=1,1,($L$6-1)*200),200))</f>
        <v/>
      </c>
      <c r="G243" s="16" t="str">
        <f t="shared" si="17"/>
        <v/>
      </c>
      <c r="H243" s="8" t="str">
        <f>IFERROR((G243/1000)*Reach!$L$1*Reach!$L$2,"")</f>
        <v/>
      </c>
      <c r="I243" s="8" t="str">
        <f>IFERROR(IF(VLOOKUP(E243,$K$12:$N$38,4,FALSE)="","",MAX(H243*(VLOOKUP(Reach!E243,$K$12:$N$38,4,FALSE)/VLOOKUP(Reach!E243,$K$12:$N$38,3,FALSE))+3,$L$3*5)),"")</f>
        <v/>
      </c>
    </row>
    <row r="244" spans="4:9" x14ac:dyDescent="0.25">
      <c r="D244" s="13" t="str">
        <f t="shared" si="16"/>
        <v/>
      </c>
      <c r="E244" s="13" t="str">
        <f>TRIM(MID(SUBSTITUTE(A244,"_",REPT(" ",100)),IF($L$5=1,1,($L$5-1)*100),100))</f>
        <v/>
      </c>
      <c r="F244" s="7" t="str">
        <f>TRIM(MID(SUBSTITUTE(A244,"_",REPT(" ",200)),IF($L$6=1,1,($L$6-1)*200),200))</f>
        <v/>
      </c>
      <c r="G244" s="16" t="str">
        <f t="shared" si="17"/>
        <v/>
      </c>
      <c r="H244" s="8" t="str">
        <f>IFERROR((G244/1000)*Reach!$L$1*Reach!$L$2,"")</f>
        <v/>
      </c>
      <c r="I244" s="8" t="str">
        <f>IFERROR(IF(VLOOKUP(E244,$K$12:$N$38,4,FALSE)="","",MAX(H244*(VLOOKUP(Reach!E244,$K$12:$N$38,4,FALSE)/VLOOKUP(Reach!E244,$K$12:$N$38,3,FALSE))+3,$L$3*5)),"")</f>
        <v/>
      </c>
    </row>
    <row r="245" spans="4:9" x14ac:dyDescent="0.25">
      <c r="D245" s="13" t="str">
        <f t="shared" si="16"/>
        <v/>
      </c>
      <c r="E245" s="13" t="str">
        <f>TRIM(MID(SUBSTITUTE(A245,"_",REPT(" ",100)),IF($L$5=1,1,($L$5-1)*100),100))</f>
        <v/>
      </c>
      <c r="F245" s="7" t="str">
        <f>TRIM(MID(SUBSTITUTE(A245,"_",REPT(" ",200)),IF($L$6=1,1,($L$6-1)*200),200))</f>
        <v/>
      </c>
      <c r="G245" s="16" t="str">
        <f t="shared" si="17"/>
        <v/>
      </c>
      <c r="H245" s="8" t="str">
        <f>IFERROR((G245/1000)*Reach!$L$1*Reach!$L$2,"")</f>
        <v/>
      </c>
      <c r="I245" s="8" t="str">
        <f>IFERROR(IF(VLOOKUP(E245,$K$12:$N$38,4,FALSE)="","",MAX(H245*(VLOOKUP(Reach!E245,$K$12:$N$38,4,FALSE)/VLOOKUP(Reach!E245,$K$12:$N$38,3,FALSE))+3,$L$3*5)),"")</f>
        <v/>
      </c>
    </row>
    <row r="246" spans="4:9" x14ac:dyDescent="0.25">
      <c r="D246" s="13" t="str">
        <f t="shared" si="16"/>
        <v/>
      </c>
      <c r="E246" s="13" t="str">
        <f>TRIM(MID(SUBSTITUTE(A246,"_",REPT(" ",100)),IF($L$5=1,1,($L$5-1)*100),100))</f>
        <v/>
      </c>
      <c r="F246" s="7" t="str">
        <f>TRIM(MID(SUBSTITUTE(A246,"_",REPT(" ",200)),IF($L$6=1,1,($L$6-1)*200),200))</f>
        <v/>
      </c>
      <c r="G246" s="16" t="str">
        <f t="shared" si="17"/>
        <v/>
      </c>
      <c r="H246" s="8" t="str">
        <f>IFERROR((G246/1000)*Reach!$L$1*Reach!$L$2,"")</f>
        <v/>
      </c>
      <c r="I246" s="8" t="str">
        <f>IFERROR(IF(VLOOKUP(E246,$K$12:$N$38,4,FALSE)="","",MAX(H246*(VLOOKUP(Reach!E246,$K$12:$N$38,4,FALSE)/VLOOKUP(Reach!E246,$K$12:$N$38,3,FALSE))+3,$L$3*5)),"")</f>
        <v/>
      </c>
    </row>
    <row r="247" spans="4:9" x14ac:dyDescent="0.25">
      <c r="D247" s="13" t="str">
        <f t="shared" si="16"/>
        <v/>
      </c>
      <c r="E247" s="13" t="str">
        <f>TRIM(MID(SUBSTITUTE(A247,"_",REPT(" ",100)),IF($L$5=1,1,($L$5-1)*100),100))</f>
        <v/>
      </c>
      <c r="F247" s="7" t="str">
        <f>TRIM(MID(SUBSTITUTE(A247,"_",REPT(" ",200)),IF($L$6=1,1,($L$6-1)*200),200))</f>
        <v/>
      </c>
      <c r="G247" s="16" t="str">
        <f t="shared" si="17"/>
        <v/>
      </c>
      <c r="H247" s="8" t="str">
        <f>IFERROR((G247/1000)*Reach!$L$1*Reach!$L$2,"")</f>
        <v/>
      </c>
      <c r="I247" s="8" t="str">
        <f>IFERROR(IF(VLOOKUP(E247,$K$12:$N$38,4,FALSE)="","",MAX(H247*(VLOOKUP(Reach!E247,$K$12:$N$38,4,FALSE)/VLOOKUP(Reach!E247,$K$12:$N$38,3,FALSE))+3,$L$3*5)),"")</f>
        <v/>
      </c>
    </row>
    <row r="248" spans="4:9" x14ac:dyDescent="0.25">
      <c r="D248" s="13" t="str">
        <f t="shared" si="16"/>
        <v/>
      </c>
      <c r="E248" s="13" t="str">
        <f>TRIM(MID(SUBSTITUTE(A248,"_",REPT(" ",100)),IF($L$5=1,1,($L$5-1)*100),100))</f>
        <v/>
      </c>
      <c r="F248" s="7" t="str">
        <f>TRIM(MID(SUBSTITUTE(A248,"_",REPT(" ",200)),IF($L$6=1,1,($L$6-1)*200),200))</f>
        <v/>
      </c>
      <c r="G248" s="16" t="str">
        <f t="shared" si="17"/>
        <v/>
      </c>
      <c r="H248" s="8" t="str">
        <f>IFERROR((G248/1000)*Reach!$L$1*Reach!$L$2,"")</f>
        <v/>
      </c>
      <c r="I248" s="8" t="str">
        <f>IFERROR(IF(VLOOKUP(E248,$K$12:$N$38,4,FALSE)="","",MAX(H248*(VLOOKUP(Reach!E248,$K$12:$N$38,4,FALSE)/VLOOKUP(Reach!E248,$K$12:$N$38,3,FALSE))+3,$L$3*5)),"")</f>
        <v/>
      </c>
    </row>
    <row r="249" spans="4:9" x14ac:dyDescent="0.25">
      <c r="D249" s="13" t="str">
        <f t="shared" si="16"/>
        <v/>
      </c>
      <c r="E249" s="13" t="str">
        <f>TRIM(MID(SUBSTITUTE(A249,"_",REPT(" ",100)),IF($L$5=1,1,($L$5-1)*100),100))</f>
        <v/>
      </c>
      <c r="F249" s="7" t="str">
        <f>TRIM(MID(SUBSTITUTE(A249,"_",REPT(" ",200)),IF($L$6=1,1,($L$6-1)*200),200))</f>
        <v/>
      </c>
      <c r="G249" s="16" t="str">
        <f t="shared" si="17"/>
        <v/>
      </c>
      <c r="H249" s="8" t="str">
        <f>IFERROR((G249/1000)*Reach!$L$1*Reach!$L$2,"")</f>
        <v/>
      </c>
      <c r="I249" s="8" t="str">
        <f>IFERROR(IF(VLOOKUP(E249,$K$12:$N$38,4,FALSE)="","",MAX(H249*(VLOOKUP(Reach!E249,$K$12:$N$38,4,FALSE)/VLOOKUP(Reach!E249,$K$12:$N$38,3,FALSE))+3,$L$3*5)),"")</f>
        <v/>
      </c>
    </row>
    <row r="250" spans="4:9" x14ac:dyDescent="0.25">
      <c r="D250" s="13" t="str">
        <f t="shared" si="16"/>
        <v/>
      </c>
      <c r="E250" s="13" t="str">
        <f>TRIM(MID(SUBSTITUTE(A250,"_",REPT(" ",100)),IF($L$5=1,1,($L$5-1)*100),100))</f>
        <v/>
      </c>
      <c r="F250" s="7" t="str">
        <f>TRIM(MID(SUBSTITUTE(A250,"_",REPT(" ",200)),IF($L$6=1,1,($L$6-1)*200),200))</f>
        <v/>
      </c>
      <c r="G250" s="16" t="str">
        <f t="shared" si="17"/>
        <v/>
      </c>
      <c r="H250" s="8" t="str">
        <f>IFERROR((G250/1000)*Reach!$L$1*Reach!$L$2,"")</f>
        <v/>
      </c>
      <c r="I250" s="8" t="str">
        <f>IFERROR(IF(VLOOKUP(E250,$K$12:$N$38,4,FALSE)="","",MAX(H250*(VLOOKUP(Reach!E250,$K$12:$N$38,4,FALSE)/VLOOKUP(Reach!E250,$K$12:$N$38,3,FALSE))+3,$L$3*5)),"")</f>
        <v/>
      </c>
    </row>
    <row r="251" spans="4:9" x14ac:dyDescent="0.25">
      <c r="D251" s="13" t="str">
        <f t="shared" si="16"/>
        <v/>
      </c>
      <c r="E251" s="13" t="str">
        <f>TRIM(MID(SUBSTITUTE(A251,"_",REPT(" ",100)),IF($L$5=1,1,($L$5-1)*100),100))</f>
        <v/>
      </c>
      <c r="F251" s="7" t="str">
        <f>TRIM(MID(SUBSTITUTE(A251,"_",REPT(" ",200)),IF($L$6=1,1,($L$6-1)*200),200))</f>
        <v/>
      </c>
      <c r="G251" s="16" t="str">
        <f t="shared" si="17"/>
        <v/>
      </c>
      <c r="H251" s="8" t="str">
        <f>IFERROR((G251/1000)*Reach!$L$1*Reach!$L$2,"")</f>
        <v/>
      </c>
      <c r="I251" s="8" t="str">
        <f>IFERROR(IF(VLOOKUP(E251,$K$12:$N$38,4,FALSE)="","",MAX(H251*(VLOOKUP(Reach!E251,$K$12:$N$38,4,FALSE)/VLOOKUP(Reach!E251,$K$12:$N$38,3,FALSE))+3,$L$3*5)),"")</f>
        <v/>
      </c>
    </row>
    <row r="252" spans="4:9" x14ac:dyDescent="0.25">
      <c r="D252" s="13" t="str">
        <f t="shared" si="16"/>
        <v/>
      </c>
      <c r="E252" s="13" t="str">
        <f>TRIM(MID(SUBSTITUTE(A252,"_",REPT(" ",100)),IF($L$5=1,1,($L$5-1)*100),100))</f>
        <v/>
      </c>
      <c r="F252" s="7" t="str">
        <f>TRIM(MID(SUBSTITUTE(A252,"_",REPT(" ",200)),IF($L$6=1,1,($L$6-1)*200),200))</f>
        <v/>
      </c>
      <c r="G252" s="16" t="str">
        <f t="shared" si="17"/>
        <v/>
      </c>
      <c r="H252" s="8" t="str">
        <f>IFERROR((G252/1000)*Reach!$L$1*Reach!$L$2,"")</f>
        <v/>
      </c>
      <c r="I252" s="8" t="str">
        <f>IFERROR(IF(VLOOKUP(E252,$K$12:$N$38,4,FALSE)="","",MAX(H252*(VLOOKUP(Reach!E252,$K$12:$N$38,4,FALSE)/VLOOKUP(Reach!E252,$K$12:$N$38,3,FALSE))+3,$L$3*5)),"")</f>
        <v/>
      </c>
    </row>
    <row r="253" spans="4:9" x14ac:dyDescent="0.25">
      <c r="D253" s="13" t="str">
        <f t="shared" si="16"/>
        <v/>
      </c>
      <c r="E253" s="13" t="str">
        <f>TRIM(MID(SUBSTITUTE(A253,"_",REPT(" ",100)),IF($L$5=1,1,($L$5-1)*100),100))</f>
        <v/>
      </c>
      <c r="F253" s="7" t="str">
        <f>TRIM(MID(SUBSTITUTE(A253,"_",REPT(" ",200)),IF($L$6=1,1,($L$6-1)*200),200))</f>
        <v/>
      </c>
      <c r="G253" s="16" t="str">
        <f t="shared" si="17"/>
        <v/>
      </c>
      <c r="H253" s="8" t="str">
        <f>IFERROR((G253/1000)*Reach!$L$1*Reach!$L$2,"")</f>
        <v/>
      </c>
      <c r="I253" s="8" t="str">
        <f>IFERROR(IF(VLOOKUP(E253,$K$12:$N$38,4,FALSE)="","",MAX(H253*(VLOOKUP(Reach!E253,$K$12:$N$38,4,FALSE)/VLOOKUP(Reach!E253,$K$12:$N$38,3,FALSE))+3,$L$3*5)),"")</f>
        <v/>
      </c>
    </row>
    <row r="254" spans="4:9" x14ac:dyDescent="0.25">
      <c r="D254" s="13" t="str">
        <f t="shared" si="16"/>
        <v/>
      </c>
      <c r="E254" s="13" t="str">
        <f>TRIM(MID(SUBSTITUTE(A254,"_",REPT(" ",100)),IF($L$5=1,1,($L$5-1)*100),100))</f>
        <v/>
      </c>
      <c r="F254" s="7" t="str">
        <f>TRIM(MID(SUBSTITUTE(A254,"_",REPT(" ",200)),IF($L$6=1,1,($L$6-1)*200),200))</f>
        <v/>
      </c>
      <c r="G254" s="16" t="str">
        <f t="shared" si="17"/>
        <v/>
      </c>
      <c r="H254" s="8" t="str">
        <f>IFERROR((G254/1000)*Reach!$L$1*Reach!$L$2,"")</f>
        <v/>
      </c>
      <c r="I254" s="8" t="str">
        <f>IFERROR(IF(VLOOKUP(E254,$K$12:$N$38,4,FALSE)="","",MAX(H254*(VLOOKUP(Reach!E254,$K$12:$N$38,4,FALSE)/VLOOKUP(Reach!E254,$K$12:$N$38,3,FALSE))+3,$L$3*5)),"")</f>
        <v/>
      </c>
    </row>
    <row r="255" spans="4:9" x14ac:dyDescent="0.25">
      <c r="D255" s="13" t="str">
        <f t="shared" si="16"/>
        <v/>
      </c>
      <c r="E255" s="13" t="str">
        <f>TRIM(MID(SUBSTITUTE(A255,"_",REPT(" ",100)),IF($L$5=1,1,($L$5-1)*100),100))</f>
        <v/>
      </c>
      <c r="F255" s="7" t="str">
        <f>TRIM(MID(SUBSTITUTE(A255,"_",REPT(" ",200)),IF($L$6=1,1,($L$6-1)*200),200))</f>
        <v/>
      </c>
      <c r="G255" s="16" t="str">
        <f t="shared" si="17"/>
        <v/>
      </c>
      <c r="H255" s="8" t="str">
        <f>IFERROR((G255/1000)*Reach!$L$1*Reach!$L$2,"")</f>
        <v/>
      </c>
      <c r="I255" s="8" t="str">
        <f>IFERROR(IF(VLOOKUP(E255,$K$12:$N$38,4,FALSE)="","",MAX(H255*(VLOOKUP(Reach!E255,$K$12:$N$38,4,FALSE)/VLOOKUP(Reach!E255,$K$12:$N$38,3,FALSE))+3,$L$3*5)),"")</f>
        <v/>
      </c>
    </row>
    <row r="256" spans="4:9" x14ac:dyDescent="0.25">
      <c r="D256" s="13" t="str">
        <f t="shared" si="16"/>
        <v/>
      </c>
      <c r="E256" s="13" t="str">
        <f>TRIM(MID(SUBSTITUTE(A256,"_",REPT(" ",100)),IF($L$5=1,1,($L$5-1)*100),100))</f>
        <v/>
      </c>
      <c r="F256" s="7" t="str">
        <f>TRIM(MID(SUBSTITUTE(A256,"_",REPT(" ",200)),IF($L$6=1,1,($L$6-1)*200),200))</f>
        <v/>
      </c>
      <c r="G256" s="16" t="str">
        <f t="shared" si="17"/>
        <v/>
      </c>
      <c r="H256" s="8" t="str">
        <f>IFERROR((G256/1000)*Reach!$L$1*Reach!$L$2,"")</f>
        <v/>
      </c>
      <c r="I256" s="8" t="str">
        <f>IFERROR(IF(VLOOKUP(E256,$K$12:$N$38,4,FALSE)="","",MAX(H256*(VLOOKUP(Reach!E256,$K$12:$N$38,4,FALSE)/VLOOKUP(Reach!E256,$K$12:$N$38,3,FALSE))+3,$L$3*5)),"")</f>
        <v/>
      </c>
    </row>
    <row r="257" spans="4:9" x14ac:dyDescent="0.25">
      <c r="D257" s="13" t="str">
        <f t="shared" si="16"/>
        <v/>
      </c>
      <c r="E257" s="13" t="str">
        <f>TRIM(MID(SUBSTITUTE(A257,"_",REPT(" ",100)),IF($L$5=1,1,($L$5-1)*100),100))</f>
        <v/>
      </c>
      <c r="F257" s="7" t="str">
        <f>TRIM(MID(SUBSTITUTE(A257,"_",REPT(" ",200)),IF($L$6=1,1,($L$6-1)*200),200))</f>
        <v/>
      </c>
      <c r="G257" s="16" t="str">
        <f t="shared" si="17"/>
        <v/>
      </c>
      <c r="H257" s="8" t="str">
        <f>IFERROR((G257/1000)*Reach!$L$1*Reach!$L$2,"")</f>
        <v/>
      </c>
      <c r="I257" s="8" t="str">
        <f>IFERROR(IF(VLOOKUP(E257,$K$12:$N$38,4,FALSE)="","",MAX(H257*(VLOOKUP(Reach!E257,$K$12:$N$38,4,FALSE)/VLOOKUP(Reach!E257,$K$12:$N$38,3,FALSE))+3,$L$3*5)),"")</f>
        <v/>
      </c>
    </row>
    <row r="258" spans="4:9" x14ac:dyDescent="0.25">
      <c r="D258" s="13" t="str">
        <f t="shared" si="16"/>
        <v/>
      </c>
      <c r="E258" s="13" t="str">
        <f>TRIM(MID(SUBSTITUTE(A258,"_",REPT(" ",100)),IF($L$5=1,1,($L$5-1)*100),100))</f>
        <v/>
      </c>
      <c r="F258" s="7" t="str">
        <f>TRIM(MID(SUBSTITUTE(A258,"_",REPT(" ",200)),IF($L$6=1,1,($L$6-1)*200),200))</f>
        <v/>
      </c>
      <c r="G258" s="16" t="str">
        <f t="shared" si="17"/>
        <v/>
      </c>
      <c r="H258" s="8" t="str">
        <f>IFERROR((G258/1000)*Reach!$L$1*Reach!$L$2,"")</f>
        <v/>
      </c>
      <c r="I258" s="8" t="str">
        <f>IFERROR(IF(VLOOKUP(E258,$K$12:$N$38,4,FALSE)="","",MAX(H258*(VLOOKUP(Reach!E258,$K$12:$N$38,4,FALSE)/VLOOKUP(Reach!E258,$K$12:$N$38,3,FALSE))+3,$L$3*5)),"")</f>
        <v/>
      </c>
    </row>
    <row r="259" spans="4:9" x14ac:dyDescent="0.25">
      <c r="D259" s="13" t="str">
        <f t="shared" si="16"/>
        <v/>
      </c>
      <c r="E259" s="13" t="str">
        <f>TRIM(MID(SUBSTITUTE(A259,"_",REPT(" ",100)),IF($L$5=1,1,($L$5-1)*100),100))</f>
        <v/>
      </c>
      <c r="F259" s="7" t="str">
        <f>TRIM(MID(SUBSTITUTE(A259,"_",REPT(" ",200)),IF($L$6=1,1,($L$6-1)*200),200))</f>
        <v/>
      </c>
      <c r="G259" s="16" t="str">
        <f t="shared" si="17"/>
        <v/>
      </c>
      <c r="H259" s="8" t="str">
        <f>IFERROR((G259/1000)*Reach!$L$1*Reach!$L$2,"")</f>
        <v/>
      </c>
      <c r="I259" s="8" t="str">
        <f>IFERROR(IF(VLOOKUP(E259,$K$12:$N$38,4,FALSE)="","",MAX(H259*(VLOOKUP(Reach!E259,$K$12:$N$38,4,FALSE)/VLOOKUP(Reach!E259,$K$12:$N$38,3,FALSE))+3,$L$3*5)),"")</f>
        <v/>
      </c>
    </row>
    <row r="260" spans="4:9" x14ac:dyDescent="0.25">
      <c r="D260" s="13" t="str">
        <f t="shared" si="16"/>
        <v/>
      </c>
      <c r="E260" s="13" t="str">
        <f>TRIM(MID(SUBSTITUTE(A260,"_",REPT(" ",100)),IF($L$5=1,1,($L$5-1)*100),100))</f>
        <v/>
      </c>
      <c r="F260" s="7" t="str">
        <f>TRIM(MID(SUBSTITUTE(A260,"_",REPT(" ",200)),IF($L$6=1,1,($L$6-1)*200),200))</f>
        <v/>
      </c>
      <c r="G260" s="16" t="str">
        <f t="shared" si="17"/>
        <v/>
      </c>
      <c r="H260" s="8" t="str">
        <f>IFERROR((G260/1000)*Reach!$L$1*Reach!$L$2,"")</f>
        <v/>
      </c>
      <c r="I260" s="8" t="str">
        <f>IFERROR(IF(VLOOKUP(E260,$K$12:$N$38,4,FALSE)="","",MAX(H260*(VLOOKUP(Reach!E260,$K$12:$N$38,4,FALSE)/VLOOKUP(Reach!E260,$K$12:$N$38,3,FALSE))+3,$L$3*5)),"")</f>
        <v/>
      </c>
    </row>
    <row r="261" spans="4:9" x14ac:dyDescent="0.25">
      <c r="D261" s="13" t="str">
        <f t="shared" si="16"/>
        <v/>
      </c>
      <c r="E261" s="13" t="str">
        <f>TRIM(MID(SUBSTITUTE(A261,"_",REPT(" ",100)),IF($L$5=1,1,($L$5-1)*100),100))</f>
        <v/>
      </c>
      <c r="F261" s="7" t="str">
        <f>TRIM(MID(SUBSTITUTE(A261,"_",REPT(" ",200)),IF($L$6=1,1,($L$6-1)*200),200))</f>
        <v/>
      </c>
      <c r="G261" s="16" t="str">
        <f t="shared" si="17"/>
        <v/>
      </c>
      <c r="H261" s="8" t="str">
        <f>IFERROR((G261/1000)*Reach!$L$1*Reach!$L$2,"")</f>
        <v/>
      </c>
      <c r="I261" s="8" t="str">
        <f>IFERROR(IF(VLOOKUP(E261,$K$12:$N$38,4,FALSE)="","",MAX(H261*(VLOOKUP(Reach!E261,$K$12:$N$38,4,FALSE)/VLOOKUP(Reach!E261,$K$12:$N$38,3,FALSE))+3,$L$3*5)),"")</f>
        <v/>
      </c>
    </row>
    <row r="262" spans="4:9" x14ac:dyDescent="0.25">
      <c r="D262" s="13" t="str">
        <f t="shared" si="16"/>
        <v/>
      </c>
      <c r="E262" s="13" t="str">
        <f>TRIM(MID(SUBSTITUTE(A262,"_",REPT(" ",100)),IF($L$5=1,1,($L$5-1)*100),100))</f>
        <v/>
      </c>
      <c r="F262" s="7" t="str">
        <f>TRIM(MID(SUBSTITUTE(A262,"_",REPT(" ",200)),IF($L$6=1,1,($L$6-1)*200),200))</f>
        <v/>
      </c>
      <c r="G262" s="16" t="str">
        <f t="shared" si="17"/>
        <v/>
      </c>
      <c r="H262" s="8" t="str">
        <f>IFERROR((G262/1000)*Reach!$L$1*Reach!$L$2,"")</f>
        <v/>
      </c>
      <c r="I262" s="8" t="str">
        <f>IFERROR(IF(VLOOKUP(E262,$K$12:$N$38,4,FALSE)="","",MAX(H262*(VLOOKUP(Reach!E262,$K$12:$N$38,4,FALSE)/VLOOKUP(Reach!E262,$K$12:$N$38,3,FALSE))+3,$L$3*5)),"")</f>
        <v/>
      </c>
    </row>
    <row r="263" spans="4:9" x14ac:dyDescent="0.25">
      <c r="D263" s="13" t="str">
        <f t="shared" si="16"/>
        <v/>
      </c>
      <c r="E263" s="13" t="str">
        <f>TRIM(MID(SUBSTITUTE(A263,"_",REPT(" ",100)),IF($L$5=1,1,($L$5-1)*100),100))</f>
        <v/>
      </c>
      <c r="F263" s="7" t="str">
        <f>TRIM(MID(SUBSTITUTE(A263,"_",REPT(" ",200)),IF($L$6=1,1,($L$6-1)*200),200))</f>
        <v/>
      </c>
      <c r="G263" s="16" t="str">
        <f t="shared" si="17"/>
        <v/>
      </c>
      <c r="H263" s="8" t="str">
        <f>IFERROR((G263/1000)*Reach!$L$1*Reach!$L$2,"")</f>
        <v/>
      </c>
      <c r="I263" s="8" t="str">
        <f>IFERROR(IF(VLOOKUP(E263,$K$12:$N$38,4,FALSE)="","",MAX(H263*(VLOOKUP(Reach!E263,$K$12:$N$38,4,FALSE)/VLOOKUP(Reach!E263,$K$12:$N$38,3,FALSE))+3,$L$3*5)),"")</f>
        <v/>
      </c>
    </row>
    <row r="264" spans="4:9" x14ac:dyDescent="0.25">
      <c r="D264" s="13" t="str">
        <f t="shared" si="16"/>
        <v/>
      </c>
      <c r="E264" s="13" t="str">
        <f>TRIM(MID(SUBSTITUTE(A264,"_",REPT(" ",100)),IF($L$5=1,1,($L$5-1)*100),100))</f>
        <v/>
      </c>
      <c r="F264" s="7" t="str">
        <f>TRIM(MID(SUBSTITUTE(A264,"_",REPT(" ",200)),IF($L$6=1,1,($L$6-1)*200),200))</f>
        <v/>
      </c>
      <c r="G264" s="16" t="str">
        <f t="shared" si="17"/>
        <v/>
      </c>
      <c r="H264" s="8" t="str">
        <f>IFERROR((G264/1000)*Reach!$L$1*Reach!$L$2,"")</f>
        <v/>
      </c>
      <c r="I264" s="8" t="str">
        <f>IFERROR(IF(VLOOKUP(E264,$K$12:$N$38,4,FALSE)="","",MAX(H264*(VLOOKUP(Reach!E264,$K$12:$N$38,4,FALSE)/VLOOKUP(Reach!E264,$K$12:$N$38,3,FALSE))+3,$L$3*5)),"")</f>
        <v/>
      </c>
    </row>
    <row r="265" spans="4:9" x14ac:dyDescent="0.25">
      <c r="D265" s="13" t="str">
        <f t="shared" si="16"/>
        <v/>
      </c>
      <c r="E265" s="13" t="str">
        <f>TRIM(MID(SUBSTITUTE(A265,"_",REPT(" ",100)),IF($L$5=1,1,($L$5-1)*100),100))</f>
        <v/>
      </c>
      <c r="F265" s="7" t="str">
        <f>TRIM(MID(SUBSTITUTE(A265,"_",REPT(" ",200)),IF($L$6=1,1,($L$6-1)*200),200))</f>
        <v/>
      </c>
      <c r="G265" s="16" t="str">
        <f t="shared" si="17"/>
        <v/>
      </c>
      <c r="H265" s="8" t="str">
        <f>IFERROR((G265/1000)*Reach!$L$1*Reach!$L$2,"")</f>
        <v/>
      </c>
      <c r="I265" s="8" t="str">
        <f>IFERROR(IF(VLOOKUP(E265,$K$12:$N$38,4,FALSE)="","",MAX(H265*(VLOOKUP(Reach!E265,$K$12:$N$38,4,FALSE)/VLOOKUP(Reach!E265,$K$12:$N$38,3,FALSE))+3,$L$3*5)),"")</f>
        <v/>
      </c>
    </row>
    <row r="266" spans="4:9" x14ac:dyDescent="0.25">
      <c r="D266" s="13" t="str">
        <f t="shared" si="16"/>
        <v/>
      </c>
      <c r="E266" s="13" t="str">
        <f>TRIM(MID(SUBSTITUTE(A266,"_",REPT(" ",100)),IF($L$5=1,1,($L$5-1)*100),100))</f>
        <v/>
      </c>
      <c r="F266" s="7" t="str">
        <f>TRIM(MID(SUBSTITUTE(A266,"_",REPT(" ",200)),IF($L$6=1,1,($L$6-1)*200),200))</f>
        <v/>
      </c>
      <c r="G266" s="16" t="str">
        <f t="shared" si="17"/>
        <v/>
      </c>
      <c r="H266" s="8" t="str">
        <f>IFERROR((G266/1000)*Reach!$L$1*Reach!$L$2,"")</f>
        <v/>
      </c>
      <c r="I266" s="8" t="str">
        <f>IFERROR(IF(VLOOKUP(E266,$K$12:$N$38,4,FALSE)="","",MAX(H266*(VLOOKUP(Reach!E266,$K$12:$N$38,4,FALSE)/VLOOKUP(Reach!E266,$K$12:$N$38,3,FALSE))+3,$L$3*5)),"")</f>
        <v/>
      </c>
    </row>
    <row r="267" spans="4:9" x14ac:dyDescent="0.25">
      <c r="D267" s="13" t="str">
        <f t="shared" si="16"/>
        <v/>
      </c>
      <c r="E267" s="13" t="str">
        <f>TRIM(MID(SUBSTITUTE(A267,"_",REPT(" ",100)),IF($L$5=1,1,($L$5-1)*100),100))</f>
        <v/>
      </c>
      <c r="F267" s="7" t="str">
        <f>TRIM(MID(SUBSTITUTE(A267,"_",REPT(" ",200)),IF($L$6=1,1,($L$6-1)*200),200))</f>
        <v/>
      </c>
      <c r="G267" s="16" t="str">
        <f t="shared" si="17"/>
        <v/>
      </c>
      <c r="H267" s="8" t="str">
        <f>IFERROR((G267/1000)*Reach!$L$1*Reach!$L$2,"")</f>
        <v/>
      </c>
      <c r="I267" s="8" t="str">
        <f>IFERROR(IF(VLOOKUP(E267,$K$12:$N$38,4,FALSE)="","",MAX(H267*(VLOOKUP(Reach!E267,$K$12:$N$38,4,FALSE)/VLOOKUP(Reach!E267,$K$12:$N$38,3,FALSE))+3,$L$3*5)),"")</f>
        <v/>
      </c>
    </row>
    <row r="268" spans="4:9" x14ac:dyDescent="0.25">
      <c r="D268" s="13" t="str">
        <f t="shared" si="16"/>
        <v/>
      </c>
      <c r="E268" s="13" t="str">
        <f>TRIM(MID(SUBSTITUTE(A268,"_",REPT(" ",100)),IF($L$5=1,1,($L$5-1)*100),100))</f>
        <v/>
      </c>
      <c r="F268" s="7" t="str">
        <f>TRIM(MID(SUBSTITUTE(A268,"_",REPT(" ",200)),IF($L$6=1,1,($L$6-1)*200),200))</f>
        <v/>
      </c>
      <c r="G268" s="16" t="str">
        <f t="shared" si="17"/>
        <v/>
      </c>
      <c r="H268" s="8" t="str">
        <f>IFERROR((G268/1000)*Reach!$L$1*Reach!$L$2,"")</f>
        <v/>
      </c>
      <c r="I268" s="8" t="str">
        <f>IFERROR(IF(VLOOKUP(E268,$K$12:$N$38,4,FALSE)="","",MAX(H268*(VLOOKUP(Reach!E268,$K$12:$N$38,4,FALSE)/VLOOKUP(Reach!E268,$K$12:$N$38,3,FALSE))+3,$L$3*5)),"")</f>
        <v/>
      </c>
    </row>
    <row r="269" spans="4:9" x14ac:dyDescent="0.25">
      <c r="D269" s="13" t="str">
        <f t="shared" si="16"/>
        <v/>
      </c>
      <c r="E269" s="13" t="str">
        <f>TRIM(MID(SUBSTITUTE(A269,"_",REPT(" ",100)),IF($L$5=1,1,($L$5-1)*100),100))</f>
        <v/>
      </c>
      <c r="F269" s="7" t="str">
        <f>TRIM(MID(SUBSTITUTE(A269,"_",REPT(" ",200)),IF($L$6=1,1,($L$6-1)*200),200))</f>
        <v/>
      </c>
      <c r="G269" s="16" t="str">
        <f t="shared" si="17"/>
        <v/>
      </c>
      <c r="H269" s="8" t="str">
        <f>IFERROR((G269/1000)*Reach!$L$1*Reach!$L$2,"")</f>
        <v/>
      </c>
      <c r="I269" s="8" t="str">
        <f>IFERROR(IF(VLOOKUP(E269,$K$12:$N$38,4,FALSE)="","",MAX(H269*(VLOOKUP(Reach!E269,$K$12:$N$38,4,FALSE)/VLOOKUP(Reach!E269,$K$12:$N$38,3,FALSE))+3,$L$3*5)),"")</f>
        <v/>
      </c>
    </row>
    <row r="270" spans="4:9" x14ac:dyDescent="0.25">
      <c r="D270" s="13" t="str">
        <f t="shared" si="16"/>
        <v/>
      </c>
      <c r="E270" s="13" t="str">
        <f>TRIM(MID(SUBSTITUTE(A270,"_",REPT(" ",100)),IF($L$5=1,1,($L$5-1)*100),100))</f>
        <v/>
      </c>
      <c r="F270" s="7" t="str">
        <f>TRIM(MID(SUBSTITUTE(A270,"_",REPT(" ",200)),IF($L$6=1,1,($L$6-1)*200),200))</f>
        <v/>
      </c>
      <c r="G270" s="16" t="str">
        <f t="shared" si="17"/>
        <v/>
      </c>
      <c r="H270" s="8" t="str">
        <f>IFERROR((G270/1000)*Reach!$L$1*Reach!$L$2,"")</f>
        <v/>
      </c>
      <c r="I270" s="8" t="str">
        <f>IFERROR(IF(VLOOKUP(E270,$K$12:$N$38,4,FALSE)="","",MAX(H270*(VLOOKUP(Reach!E270,$K$12:$N$38,4,FALSE)/VLOOKUP(Reach!E270,$K$12:$N$38,3,FALSE))+3,$L$3*5)),"")</f>
        <v/>
      </c>
    </row>
    <row r="271" spans="4:9" x14ac:dyDescent="0.25">
      <c r="D271" s="13" t="str">
        <f t="shared" si="16"/>
        <v/>
      </c>
      <c r="E271" s="13" t="str">
        <f>TRIM(MID(SUBSTITUTE(A271,"_",REPT(" ",100)),IF($L$5=1,1,($L$5-1)*100),100))</f>
        <v/>
      </c>
      <c r="F271" s="7" t="str">
        <f>TRIM(MID(SUBSTITUTE(A271,"_",REPT(" ",200)),IF($L$6=1,1,($L$6-1)*200),200))</f>
        <v/>
      </c>
      <c r="G271" s="16" t="str">
        <f t="shared" si="17"/>
        <v/>
      </c>
      <c r="H271" s="8" t="str">
        <f>IFERROR((G271/1000)*Reach!$L$1*Reach!$L$2,"")</f>
        <v/>
      </c>
      <c r="I271" s="8" t="str">
        <f>IFERROR(IF(VLOOKUP(E271,$K$12:$N$38,4,FALSE)="","",MAX(H271*(VLOOKUP(Reach!E271,$K$12:$N$38,4,FALSE)/VLOOKUP(Reach!E271,$K$12:$N$38,3,FALSE))+3,$L$3*5)),"")</f>
        <v/>
      </c>
    </row>
    <row r="272" spans="4:9" x14ac:dyDescent="0.25">
      <c r="D272" s="13" t="str">
        <f t="shared" si="16"/>
        <v/>
      </c>
      <c r="E272" s="13" t="str">
        <f>TRIM(MID(SUBSTITUTE(A272,"_",REPT(" ",100)),IF($L$5=1,1,($L$5-1)*100),100))</f>
        <v/>
      </c>
      <c r="F272" s="7" t="str">
        <f>TRIM(MID(SUBSTITUTE(A272,"_",REPT(" ",200)),IF($L$6=1,1,($L$6-1)*200),200))</f>
        <v/>
      </c>
      <c r="G272" s="16" t="str">
        <f t="shared" si="17"/>
        <v/>
      </c>
      <c r="H272" s="8" t="str">
        <f>IFERROR((G272/1000)*Reach!$L$1*Reach!$L$2,"")</f>
        <v/>
      </c>
      <c r="I272" s="8" t="str">
        <f>IFERROR(IF(VLOOKUP(E272,$K$12:$N$38,4,FALSE)="","",MAX(H272*(VLOOKUP(Reach!E272,$K$12:$N$38,4,FALSE)/VLOOKUP(Reach!E272,$K$12:$N$38,3,FALSE))+3,$L$3*5)),"")</f>
        <v/>
      </c>
    </row>
    <row r="273" spans="4:9" x14ac:dyDescent="0.25">
      <c r="D273" s="13" t="str">
        <f t="shared" si="16"/>
        <v/>
      </c>
      <c r="E273" s="13" t="str">
        <f>TRIM(MID(SUBSTITUTE(A273,"_",REPT(" ",100)),IF($L$5=1,1,($L$5-1)*100),100))</f>
        <v/>
      </c>
      <c r="F273" s="7" t="str">
        <f>TRIM(MID(SUBSTITUTE(A273,"_",REPT(" ",200)),IF($L$6=1,1,($L$6-1)*200),200))</f>
        <v/>
      </c>
      <c r="G273" s="16" t="str">
        <f t="shared" si="17"/>
        <v/>
      </c>
      <c r="H273" s="8" t="str">
        <f>IFERROR((G273/1000)*Reach!$L$1*Reach!$L$2,"")</f>
        <v/>
      </c>
      <c r="I273" s="8" t="str">
        <f>IFERROR(IF(VLOOKUP(E273,$K$12:$N$38,4,FALSE)="","",MAX(H273*(VLOOKUP(Reach!E273,$K$12:$N$38,4,FALSE)/VLOOKUP(Reach!E273,$K$12:$N$38,3,FALSE))+3,$L$3*5)),"")</f>
        <v/>
      </c>
    </row>
    <row r="274" spans="4:9" x14ac:dyDescent="0.25">
      <c r="D274" s="13" t="str">
        <f t="shared" si="16"/>
        <v/>
      </c>
      <c r="E274" s="13" t="str">
        <f>TRIM(MID(SUBSTITUTE(A274,"_",REPT(" ",100)),IF($L$5=1,1,($L$5-1)*100),100))</f>
        <v/>
      </c>
      <c r="F274" s="7" t="str">
        <f>TRIM(MID(SUBSTITUTE(A274,"_",REPT(" ",200)),IF($L$6=1,1,($L$6-1)*200),200))</f>
        <v/>
      </c>
      <c r="G274" s="16" t="str">
        <f t="shared" si="17"/>
        <v/>
      </c>
      <c r="H274" s="8" t="str">
        <f>IFERROR((G274/1000)*Reach!$L$1*Reach!$L$2,"")</f>
        <v/>
      </c>
      <c r="I274" s="8" t="str">
        <f>IFERROR(IF(VLOOKUP(E274,$K$12:$N$38,4,FALSE)="","",MAX(H274*(VLOOKUP(Reach!E274,$K$12:$N$38,4,FALSE)/VLOOKUP(Reach!E274,$K$12:$N$38,3,FALSE))+3,$L$3*5)),"")</f>
        <v/>
      </c>
    </row>
    <row r="275" spans="4:9" x14ac:dyDescent="0.25">
      <c r="D275" s="13" t="str">
        <f t="shared" si="16"/>
        <v/>
      </c>
      <c r="E275" s="13" t="str">
        <f>TRIM(MID(SUBSTITUTE(A275,"_",REPT(" ",100)),IF($L$5=1,1,($L$5-1)*100),100))</f>
        <v/>
      </c>
      <c r="F275" s="7" t="str">
        <f>TRIM(MID(SUBSTITUTE(A275,"_",REPT(" ",200)),IF($L$6=1,1,($L$6-1)*200),200))</f>
        <v/>
      </c>
      <c r="G275" s="16" t="str">
        <f t="shared" si="17"/>
        <v/>
      </c>
      <c r="H275" s="8" t="str">
        <f>IFERROR((G275/1000)*Reach!$L$1*Reach!$L$2,"")</f>
        <v/>
      </c>
      <c r="I275" s="8" t="str">
        <f>IFERROR(IF(VLOOKUP(E275,$K$12:$N$38,4,FALSE)="","",MAX(H275*(VLOOKUP(Reach!E275,$K$12:$N$38,4,FALSE)/VLOOKUP(Reach!E275,$K$12:$N$38,3,FALSE))+3,$L$3*5)),"")</f>
        <v/>
      </c>
    </row>
    <row r="276" spans="4:9" x14ac:dyDescent="0.25">
      <c r="D276" s="13" t="str">
        <f t="shared" si="16"/>
        <v/>
      </c>
      <c r="E276" s="13" t="str">
        <f>TRIM(MID(SUBSTITUTE(A276,"_",REPT(" ",100)),IF($L$5=1,1,($L$5-1)*100),100))</f>
        <v/>
      </c>
      <c r="F276" s="7" t="str">
        <f>TRIM(MID(SUBSTITUTE(A276,"_",REPT(" ",200)),IF($L$6=1,1,($L$6-1)*200),200))</f>
        <v/>
      </c>
      <c r="G276" s="16" t="str">
        <f t="shared" si="17"/>
        <v/>
      </c>
      <c r="H276" s="8" t="str">
        <f>IFERROR((G276/1000)*Reach!$L$1*Reach!$L$2,"")</f>
        <v/>
      </c>
      <c r="I276" s="8" t="str">
        <f>IFERROR(IF(VLOOKUP(E276,$K$12:$N$38,4,FALSE)="","",MAX(H276*(VLOOKUP(Reach!E276,$K$12:$N$38,4,FALSE)/VLOOKUP(Reach!E276,$K$12:$N$38,3,FALSE))+3,$L$3*5)),"")</f>
        <v/>
      </c>
    </row>
    <row r="277" spans="4:9" x14ac:dyDescent="0.25">
      <c r="D277" s="13" t="str">
        <f t="shared" si="16"/>
        <v/>
      </c>
      <c r="E277" s="13" t="str">
        <f>TRIM(MID(SUBSTITUTE(A277,"_",REPT(" ",100)),IF($L$5=1,1,($L$5-1)*100),100))</f>
        <v/>
      </c>
      <c r="F277" s="7" t="str">
        <f>TRIM(MID(SUBSTITUTE(A277,"_",REPT(" ",200)),IF($L$6=1,1,($L$6-1)*200),200))</f>
        <v/>
      </c>
      <c r="G277" s="16" t="str">
        <f t="shared" si="17"/>
        <v/>
      </c>
      <c r="H277" s="8" t="str">
        <f>IFERROR((G277/1000)*Reach!$L$1*Reach!$L$2,"")</f>
        <v/>
      </c>
      <c r="I277" s="8" t="str">
        <f>IFERROR(IF(VLOOKUP(E277,$K$12:$N$38,4,FALSE)="","",MAX(H277*(VLOOKUP(Reach!E277,$K$12:$N$38,4,FALSE)/VLOOKUP(Reach!E277,$K$12:$N$38,3,FALSE))+3,$L$3*5)),"")</f>
        <v/>
      </c>
    </row>
    <row r="278" spans="4:9" x14ac:dyDescent="0.25">
      <c r="D278" s="13" t="str">
        <f t="shared" si="16"/>
        <v/>
      </c>
      <c r="E278" s="13" t="str">
        <f>TRIM(MID(SUBSTITUTE(A278,"_",REPT(" ",100)),IF($L$5=1,1,($L$5-1)*100),100))</f>
        <v/>
      </c>
      <c r="F278" s="7" t="str">
        <f>TRIM(MID(SUBSTITUTE(A278,"_",REPT(" ",200)),IF($L$6=1,1,($L$6-1)*200),200))</f>
        <v/>
      </c>
      <c r="G278" s="16" t="str">
        <f t="shared" si="17"/>
        <v/>
      </c>
      <c r="H278" s="8" t="str">
        <f>IFERROR((G278/1000)*Reach!$L$1*Reach!$L$2,"")</f>
        <v/>
      </c>
      <c r="I278" s="8" t="str">
        <f>IFERROR(IF(VLOOKUP(E278,$K$12:$N$38,4,FALSE)="","",MAX(H278*(VLOOKUP(Reach!E278,$K$12:$N$38,4,FALSE)/VLOOKUP(Reach!E278,$K$12:$N$38,3,FALSE))+3,$L$3*5)),"")</f>
        <v/>
      </c>
    </row>
    <row r="279" spans="4:9" x14ac:dyDescent="0.25">
      <c r="D279" s="13" t="str">
        <f t="shared" si="16"/>
        <v/>
      </c>
      <c r="E279" s="13" t="str">
        <f>TRIM(MID(SUBSTITUTE(A279,"_",REPT(" ",100)),IF($L$5=1,1,($L$5-1)*100),100))</f>
        <v/>
      </c>
      <c r="F279" s="7" t="str">
        <f>TRIM(MID(SUBSTITUTE(A279,"_",REPT(" ",200)),IF($L$6=1,1,($L$6-1)*200),200))</f>
        <v/>
      </c>
      <c r="G279" s="16" t="str">
        <f t="shared" si="17"/>
        <v/>
      </c>
      <c r="H279" s="8" t="str">
        <f>IFERROR((G279/1000)*Reach!$L$1*Reach!$L$2,"")</f>
        <v/>
      </c>
      <c r="I279" s="8" t="str">
        <f>IFERROR(IF(VLOOKUP(E279,$K$12:$N$38,4,FALSE)="","",MAX(H279*(VLOOKUP(Reach!E279,$K$12:$N$38,4,FALSE)/VLOOKUP(Reach!E279,$K$12:$N$38,3,FALSE))+3,$L$3*5)),"")</f>
        <v/>
      </c>
    </row>
    <row r="280" spans="4:9" x14ac:dyDescent="0.25">
      <c r="D280" s="13" t="str">
        <f t="shared" si="16"/>
        <v/>
      </c>
      <c r="E280" s="13" t="str">
        <f>TRIM(MID(SUBSTITUTE(A280,"_",REPT(" ",100)),IF($L$5=1,1,($L$5-1)*100),100))</f>
        <v/>
      </c>
      <c r="F280" s="7" t="str">
        <f>TRIM(MID(SUBSTITUTE(A280,"_",REPT(" ",200)),IF($L$6=1,1,($L$6-1)*200),200))</f>
        <v/>
      </c>
      <c r="G280" s="16" t="str">
        <f t="shared" si="17"/>
        <v/>
      </c>
      <c r="H280" s="8" t="str">
        <f>IFERROR((G280/1000)*Reach!$L$1*Reach!$L$2,"")</f>
        <v/>
      </c>
      <c r="I280" s="8" t="str">
        <f>IFERROR(IF(VLOOKUP(E280,$K$12:$N$38,4,FALSE)="","",MAX(H280*(VLOOKUP(Reach!E280,$K$12:$N$38,4,FALSE)/VLOOKUP(Reach!E280,$K$12:$N$38,3,FALSE))+3,$L$3*5)),"")</f>
        <v/>
      </c>
    </row>
    <row r="281" spans="4:9" x14ac:dyDescent="0.25">
      <c r="D281" s="13" t="str">
        <f t="shared" si="16"/>
        <v/>
      </c>
      <c r="E281" s="13" t="str">
        <f>TRIM(MID(SUBSTITUTE(A281,"_",REPT(" ",100)),IF($L$5=1,1,($L$5-1)*100),100))</f>
        <v/>
      </c>
      <c r="F281" s="7" t="str">
        <f>TRIM(MID(SUBSTITUTE(A281,"_",REPT(" ",200)),IF($L$6=1,1,($L$6-1)*200),200))</f>
        <v/>
      </c>
      <c r="G281" s="16" t="str">
        <f t="shared" si="17"/>
        <v/>
      </c>
      <c r="H281" s="8" t="str">
        <f>IFERROR((G281/1000)*Reach!$L$1*Reach!$L$2,"")</f>
        <v/>
      </c>
      <c r="I281" s="8" t="str">
        <f>IFERROR(IF(VLOOKUP(E281,$K$12:$N$38,4,FALSE)="","",MAX(H281*(VLOOKUP(Reach!E281,$K$12:$N$38,4,FALSE)/VLOOKUP(Reach!E281,$K$12:$N$38,3,FALSE))+3,$L$3*5)),"")</f>
        <v/>
      </c>
    </row>
    <row r="282" spans="4:9" x14ac:dyDescent="0.25">
      <c r="D282" s="13" t="str">
        <f t="shared" si="16"/>
        <v/>
      </c>
      <c r="E282" s="13" t="str">
        <f>TRIM(MID(SUBSTITUTE(A282,"_",REPT(" ",100)),IF($L$5=1,1,($L$5-1)*100),100))</f>
        <v/>
      </c>
      <c r="F282" s="7" t="str">
        <f>TRIM(MID(SUBSTITUTE(A282,"_",REPT(" ",200)),IF($L$6=1,1,($L$6-1)*200),200))</f>
        <v/>
      </c>
      <c r="G282" s="16" t="str">
        <f t="shared" si="17"/>
        <v/>
      </c>
      <c r="H282" s="8" t="str">
        <f>IFERROR((G282/1000)*Reach!$L$1*Reach!$L$2,"")</f>
        <v/>
      </c>
      <c r="I282" s="8" t="str">
        <f>IFERROR(IF(VLOOKUP(E282,$K$12:$N$38,4,FALSE)="","",MAX(H282*(VLOOKUP(Reach!E282,$K$12:$N$38,4,FALSE)/VLOOKUP(Reach!E282,$K$12:$N$38,3,FALSE))+3,$L$3*5)),"")</f>
        <v/>
      </c>
    </row>
    <row r="283" spans="4:9" x14ac:dyDescent="0.25">
      <c r="D283" s="13" t="str">
        <f t="shared" si="16"/>
        <v/>
      </c>
      <c r="E283" s="13" t="str">
        <f>TRIM(MID(SUBSTITUTE(A283,"_",REPT(" ",100)),IF($L$5=1,1,($L$5-1)*100),100))</f>
        <v/>
      </c>
      <c r="F283" s="7" t="str">
        <f>TRIM(MID(SUBSTITUTE(A283,"_",REPT(" ",200)),IF($L$6=1,1,($L$6-1)*200),200))</f>
        <v/>
      </c>
      <c r="G283" s="16" t="str">
        <f t="shared" si="17"/>
        <v/>
      </c>
      <c r="H283" s="8" t="str">
        <f>IFERROR((G283/1000)*Reach!$L$1*Reach!$L$2,"")</f>
        <v/>
      </c>
      <c r="I283" s="8" t="str">
        <f>IFERROR(IF(VLOOKUP(E283,$K$12:$N$38,4,FALSE)="","",MAX(H283*(VLOOKUP(Reach!E283,$K$12:$N$38,4,FALSE)/VLOOKUP(Reach!E283,$K$12:$N$38,3,FALSE))+3,$L$3*5)),"")</f>
        <v/>
      </c>
    </row>
    <row r="284" spans="4:9" x14ac:dyDescent="0.25">
      <c r="D284" s="13" t="str">
        <f t="shared" si="16"/>
        <v/>
      </c>
      <c r="E284" s="13" t="str">
        <f>TRIM(MID(SUBSTITUTE(A284,"_",REPT(" ",100)),IF($L$5=1,1,($L$5-1)*100),100))</f>
        <v/>
      </c>
      <c r="F284" s="7" t="str">
        <f>TRIM(MID(SUBSTITUTE(A284,"_",REPT(" ",200)),IF($L$6=1,1,($L$6-1)*200),200))</f>
        <v/>
      </c>
      <c r="G284" s="16" t="str">
        <f t="shared" si="17"/>
        <v/>
      </c>
      <c r="H284" s="8" t="str">
        <f>IFERROR((G284/1000)*Reach!$L$1*Reach!$L$2,"")</f>
        <v/>
      </c>
      <c r="I284" s="8" t="str">
        <f>IFERROR(IF(VLOOKUP(E284,$K$12:$N$38,4,FALSE)="","",MAX(H284*(VLOOKUP(Reach!E284,$K$12:$N$38,4,FALSE)/VLOOKUP(Reach!E284,$K$12:$N$38,3,FALSE))+3,$L$3*5)),"")</f>
        <v/>
      </c>
    </row>
    <row r="285" spans="4:9" x14ac:dyDescent="0.25">
      <c r="D285" s="13" t="str">
        <f t="shared" si="16"/>
        <v/>
      </c>
      <c r="E285" s="13" t="str">
        <f>TRIM(MID(SUBSTITUTE(A285,"_",REPT(" ",100)),IF($L$5=1,1,($L$5-1)*100),100))</f>
        <v/>
      </c>
      <c r="F285" s="7" t="str">
        <f>TRIM(MID(SUBSTITUTE(A285,"_",REPT(" ",200)),IF($L$6=1,1,($L$6-1)*200),200))</f>
        <v/>
      </c>
      <c r="G285" s="16" t="str">
        <f t="shared" si="17"/>
        <v/>
      </c>
      <c r="H285" s="8" t="str">
        <f>IFERROR((G285/1000)*Reach!$L$1*Reach!$L$2,"")</f>
        <v/>
      </c>
      <c r="I285" s="8" t="str">
        <f>IFERROR(IF(VLOOKUP(E285,$K$12:$N$38,4,FALSE)="","",MAX(H285*(VLOOKUP(Reach!E285,$K$12:$N$38,4,FALSE)/VLOOKUP(Reach!E285,$K$12:$N$38,3,FALSE))+3,$L$3*5)),"")</f>
        <v/>
      </c>
    </row>
    <row r="286" spans="4:9" x14ac:dyDescent="0.25">
      <c r="D286" s="13" t="str">
        <f t="shared" si="16"/>
        <v/>
      </c>
      <c r="E286" s="13" t="str">
        <f>TRIM(MID(SUBSTITUTE(A286,"_",REPT(" ",100)),IF($L$5=1,1,($L$5-1)*100),100))</f>
        <v/>
      </c>
      <c r="F286" s="7" t="str">
        <f>TRIM(MID(SUBSTITUTE(A286,"_",REPT(" ",200)),IF($L$6=1,1,($L$6-1)*200),200))</f>
        <v/>
      </c>
      <c r="G286" s="16" t="str">
        <f t="shared" si="17"/>
        <v/>
      </c>
      <c r="H286" s="8" t="str">
        <f>IFERROR((G286/1000)*Reach!$L$1*Reach!$L$2,"")</f>
        <v/>
      </c>
      <c r="I286" s="8" t="str">
        <f>IFERROR(IF(VLOOKUP(E286,$K$12:$N$38,4,FALSE)="","",MAX(H286*(VLOOKUP(Reach!E286,$K$12:$N$38,4,FALSE)/VLOOKUP(Reach!E286,$K$12:$N$38,3,FALSE))+3,$L$3*5)),"")</f>
        <v/>
      </c>
    </row>
    <row r="287" spans="4:9" x14ac:dyDescent="0.25">
      <c r="D287" s="13" t="str">
        <f t="shared" si="16"/>
        <v/>
      </c>
      <c r="E287" s="13" t="str">
        <f>TRIM(MID(SUBSTITUTE(A287,"_",REPT(" ",100)),IF($L$5=1,1,($L$5-1)*100),100))</f>
        <v/>
      </c>
      <c r="F287" s="7" t="str">
        <f>TRIM(MID(SUBSTITUTE(A287,"_",REPT(" ",200)),IF($L$6=1,1,($L$6-1)*200),200))</f>
        <v/>
      </c>
      <c r="G287" s="16" t="str">
        <f t="shared" si="17"/>
        <v/>
      </c>
      <c r="H287" s="8" t="str">
        <f>IFERROR((G287/1000)*Reach!$L$1*Reach!$L$2,"")</f>
        <v/>
      </c>
      <c r="I287" s="8" t="str">
        <f>IFERROR(IF(VLOOKUP(E287,$K$12:$N$38,4,FALSE)="","",MAX(H287*(VLOOKUP(Reach!E287,$K$12:$N$38,4,FALSE)/VLOOKUP(Reach!E287,$K$12:$N$38,3,FALSE))+3,$L$3*5)),"")</f>
        <v/>
      </c>
    </row>
    <row r="288" spans="4:9" x14ac:dyDescent="0.25">
      <c r="D288" s="13" t="str">
        <f t="shared" si="16"/>
        <v/>
      </c>
      <c r="E288" s="13" t="str">
        <f>TRIM(MID(SUBSTITUTE(A288,"_",REPT(" ",100)),IF($L$5=1,1,($L$5-1)*100),100))</f>
        <v/>
      </c>
      <c r="F288" s="7" t="str">
        <f>TRIM(MID(SUBSTITUTE(A288,"_",REPT(" ",200)),IF($L$6=1,1,($L$6-1)*200),200))</f>
        <v/>
      </c>
      <c r="G288" s="16" t="str">
        <f t="shared" si="17"/>
        <v/>
      </c>
      <c r="H288" s="8" t="str">
        <f>IFERROR((G288/1000)*Reach!$L$1*Reach!$L$2,"")</f>
        <v/>
      </c>
      <c r="I288" s="8" t="str">
        <f>IFERROR(IF(VLOOKUP(E288,$K$12:$N$38,4,FALSE)="","",MAX(H288*(VLOOKUP(Reach!E288,$K$12:$N$38,4,FALSE)/VLOOKUP(Reach!E288,$K$12:$N$38,3,FALSE))+3,$L$3*5)),"")</f>
        <v/>
      </c>
    </row>
    <row r="289" spans="4:9" x14ac:dyDescent="0.25">
      <c r="D289" s="13" t="str">
        <f t="shared" si="16"/>
        <v/>
      </c>
      <c r="E289" s="13" t="str">
        <f>TRIM(MID(SUBSTITUTE(A289,"_",REPT(" ",100)),IF($L$5=1,1,($L$5-1)*100),100))</f>
        <v/>
      </c>
      <c r="F289" s="7" t="str">
        <f>TRIM(MID(SUBSTITUTE(A289,"_",REPT(" ",200)),IF($L$6=1,1,($L$6-1)*200),200))</f>
        <v/>
      </c>
      <c r="G289" s="16" t="str">
        <f t="shared" si="17"/>
        <v/>
      </c>
      <c r="H289" s="8" t="str">
        <f>IFERROR((G289/1000)*Reach!$L$1*Reach!$L$2,"")</f>
        <v/>
      </c>
      <c r="I289" s="8" t="str">
        <f>IFERROR(IF(VLOOKUP(E289,$K$12:$N$38,4,FALSE)="","",MAX(H289*(VLOOKUP(Reach!E289,$K$12:$N$38,4,FALSE)/VLOOKUP(Reach!E289,$K$12:$N$38,3,FALSE))+3,$L$3*5)),"")</f>
        <v/>
      </c>
    </row>
    <row r="290" spans="4:9" x14ac:dyDescent="0.25">
      <c r="D290" s="13" t="str">
        <f t="shared" si="16"/>
        <v/>
      </c>
      <c r="E290" s="13" t="str">
        <f>TRIM(MID(SUBSTITUTE(A290,"_",REPT(" ",100)),IF($L$5=1,1,($L$5-1)*100),100))</f>
        <v/>
      </c>
      <c r="F290" s="7" t="str">
        <f>TRIM(MID(SUBSTITUTE(A290,"_",REPT(" ",200)),IF($L$6=1,1,($L$6-1)*200),200))</f>
        <v/>
      </c>
      <c r="G290" s="16" t="str">
        <f t="shared" si="17"/>
        <v/>
      </c>
      <c r="H290" s="8" t="str">
        <f>IFERROR((G290/1000)*Reach!$L$1*Reach!$L$2,"")</f>
        <v/>
      </c>
      <c r="I290" s="8" t="str">
        <f>IFERROR(IF(VLOOKUP(E290,$K$12:$N$38,4,FALSE)="","",MAX(H290*(VLOOKUP(Reach!E290,$K$12:$N$38,4,FALSE)/VLOOKUP(Reach!E290,$K$12:$N$38,3,FALSE))+3,$L$3*5)),"")</f>
        <v/>
      </c>
    </row>
    <row r="291" spans="4:9" x14ac:dyDescent="0.25">
      <c r="D291" s="13" t="str">
        <f t="shared" si="16"/>
        <v/>
      </c>
      <c r="E291" s="13" t="str">
        <f>TRIM(MID(SUBSTITUTE(A291,"_",REPT(" ",100)),IF($L$5=1,1,($L$5-1)*100),100))</f>
        <v/>
      </c>
      <c r="F291" s="7" t="str">
        <f>TRIM(MID(SUBSTITUTE(A291,"_",REPT(" ",200)),IF($L$6=1,1,($L$6-1)*200),200))</f>
        <v/>
      </c>
      <c r="G291" s="16" t="str">
        <f t="shared" si="17"/>
        <v/>
      </c>
      <c r="H291" s="8" t="str">
        <f>IFERROR((G291/1000)*Reach!$L$1*Reach!$L$2,"")</f>
        <v/>
      </c>
      <c r="I291" s="8" t="str">
        <f>IFERROR(IF(VLOOKUP(E291,$K$12:$N$38,4,FALSE)="","",MAX(H291*(VLOOKUP(Reach!E291,$K$12:$N$38,4,FALSE)/VLOOKUP(Reach!E291,$K$12:$N$38,3,FALSE))+3,$L$3*5)),"")</f>
        <v/>
      </c>
    </row>
    <row r="292" spans="4:9" x14ac:dyDescent="0.25">
      <c r="D292" s="13" t="str">
        <f t="shared" si="16"/>
        <v/>
      </c>
      <c r="E292" s="13" t="str">
        <f>TRIM(MID(SUBSTITUTE(A292,"_",REPT(" ",100)),IF($L$5=1,1,($L$5-1)*100),100))</f>
        <v/>
      </c>
      <c r="F292" s="7" t="str">
        <f>TRIM(MID(SUBSTITUTE(A292,"_",REPT(" ",200)),IF($L$6=1,1,($L$6-1)*200),200))</f>
        <v/>
      </c>
      <c r="G292" s="16" t="str">
        <f t="shared" si="17"/>
        <v/>
      </c>
      <c r="H292" s="8" t="str">
        <f>IFERROR((G292/1000)*Reach!$L$1*Reach!$L$2,"")</f>
        <v/>
      </c>
      <c r="I292" s="8" t="str">
        <f>IFERROR(IF(VLOOKUP(E292,$K$12:$N$38,4,FALSE)="","",MAX(H292*(VLOOKUP(Reach!E292,$K$12:$N$38,4,FALSE)/VLOOKUP(Reach!E292,$K$12:$N$38,3,FALSE))+3,$L$3*5)),"")</f>
        <v/>
      </c>
    </row>
    <row r="293" spans="4:9" x14ac:dyDescent="0.25">
      <c r="D293" s="13" t="str">
        <f t="shared" ref="D293:D356" si="18">IF(C293=0,"",C293)</f>
        <v/>
      </c>
      <c r="E293" s="13" t="str">
        <f>TRIM(MID(SUBSTITUTE(A293,"_",REPT(" ",100)),IF($L$5=1,1,($L$5-1)*100),100))</f>
        <v/>
      </c>
      <c r="F293" s="7" t="str">
        <f>TRIM(MID(SUBSTITUTE(A293,"_",REPT(" ",200)),IF($L$6=1,1,($L$6-1)*200),200))</f>
        <v/>
      </c>
      <c r="G293" s="16" t="str">
        <f t="shared" ref="G293:G356" si="19">IF(B293=0,"",B293)</f>
        <v/>
      </c>
      <c r="H293" s="8" t="str">
        <f>IFERROR((G293/1000)*Reach!$L$1*Reach!$L$2,"")</f>
        <v/>
      </c>
      <c r="I293" s="8" t="str">
        <f>IFERROR(IF(VLOOKUP(E293,$K$12:$N$38,4,FALSE)="","",MAX(H293*(VLOOKUP(Reach!E293,$K$12:$N$38,4,FALSE)/VLOOKUP(Reach!E293,$K$12:$N$38,3,FALSE))+3,$L$3*5)),"")</f>
        <v/>
      </c>
    </row>
    <row r="294" spans="4:9" x14ac:dyDescent="0.25">
      <c r="D294" s="13" t="str">
        <f t="shared" si="18"/>
        <v/>
      </c>
      <c r="E294" s="13" t="str">
        <f>TRIM(MID(SUBSTITUTE(A294,"_",REPT(" ",100)),IF($L$5=1,1,($L$5-1)*100),100))</f>
        <v/>
      </c>
      <c r="F294" s="7" t="str">
        <f>TRIM(MID(SUBSTITUTE(A294,"_",REPT(" ",200)),IF($L$6=1,1,($L$6-1)*200),200))</f>
        <v/>
      </c>
      <c r="G294" s="16" t="str">
        <f t="shared" si="19"/>
        <v/>
      </c>
      <c r="H294" s="8" t="str">
        <f>IFERROR((G294/1000)*Reach!$L$1*Reach!$L$2,"")</f>
        <v/>
      </c>
      <c r="I294" s="8" t="str">
        <f>IFERROR(IF(VLOOKUP(E294,$K$12:$N$38,4,FALSE)="","",MAX(H294*(VLOOKUP(Reach!E294,$K$12:$N$38,4,FALSE)/VLOOKUP(Reach!E294,$K$12:$N$38,3,FALSE))+3,$L$3*5)),"")</f>
        <v/>
      </c>
    </row>
    <row r="295" spans="4:9" x14ac:dyDescent="0.25">
      <c r="D295" s="13" t="str">
        <f t="shared" si="18"/>
        <v/>
      </c>
      <c r="E295" s="13" t="str">
        <f>TRIM(MID(SUBSTITUTE(A295,"_",REPT(" ",100)),IF($L$5=1,1,($L$5-1)*100),100))</f>
        <v/>
      </c>
      <c r="F295" s="7" t="str">
        <f>TRIM(MID(SUBSTITUTE(A295,"_",REPT(" ",200)),IF($L$6=1,1,($L$6-1)*200),200))</f>
        <v/>
      </c>
      <c r="G295" s="16" t="str">
        <f t="shared" si="19"/>
        <v/>
      </c>
      <c r="H295" s="8" t="str">
        <f>IFERROR((G295/1000)*Reach!$L$1*Reach!$L$2,"")</f>
        <v/>
      </c>
      <c r="I295" s="8" t="str">
        <f>IFERROR(IF(VLOOKUP(E295,$K$12:$N$38,4,FALSE)="","",MAX(H295*(VLOOKUP(Reach!E295,$K$12:$N$38,4,FALSE)/VLOOKUP(Reach!E295,$K$12:$N$38,3,FALSE))+3,$L$3*5)),"")</f>
        <v/>
      </c>
    </row>
    <row r="296" spans="4:9" x14ac:dyDescent="0.25">
      <c r="D296" s="13" t="str">
        <f t="shared" si="18"/>
        <v/>
      </c>
      <c r="E296" s="13" t="str">
        <f>TRIM(MID(SUBSTITUTE(A296,"_",REPT(" ",100)),IF($L$5=1,1,($L$5-1)*100),100))</f>
        <v/>
      </c>
      <c r="F296" s="7" t="str">
        <f>TRIM(MID(SUBSTITUTE(A296,"_",REPT(" ",200)),IF($L$6=1,1,($L$6-1)*200),200))</f>
        <v/>
      </c>
      <c r="G296" s="16" t="str">
        <f t="shared" si="19"/>
        <v/>
      </c>
      <c r="H296" s="8" t="str">
        <f>IFERROR((G296/1000)*Reach!$L$1*Reach!$L$2,"")</f>
        <v/>
      </c>
      <c r="I296" s="8" t="str">
        <f>IFERROR(IF(VLOOKUP(E296,$K$12:$N$38,4,FALSE)="","",MAX(H296*(VLOOKUP(Reach!E296,$K$12:$N$38,4,FALSE)/VLOOKUP(Reach!E296,$K$12:$N$38,3,FALSE))+3,$L$3*5)),"")</f>
        <v/>
      </c>
    </row>
    <row r="297" spans="4:9" x14ac:dyDescent="0.25">
      <c r="D297" s="13" t="str">
        <f t="shared" si="18"/>
        <v/>
      </c>
      <c r="E297" s="13" t="str">
        <f>TRIM(MID(SUBSTITUTE(A297,"_",REPT(" ",100)),IF($L$5=1,1,($L$5-1)*100),100))</f>
        <v/>
      </c>
      <c r="F297" s="7" t="str">
        <f>TRIM(MID(SUBSTITUTE(A297,"_",REPT(" ",200)),IF($L$6=1,1,($L$6-1)*200),200))</f>
        <v/>
      </c>
      <c r="G297" s="16" t="str">
        <f t="shared" si="19"/>
        <v/>
      </c>
      <c r="H297" s="8" t="str">
        <f>IFERROR((G297/1000)*Reach!$L$1*Reach!$L$2,"")</f>
        <v/>
      </c>
      <c r="I297" s="8" t="str">
        <f>IFERROR(IF(VLOOKUP(E297,$K$12:$N$38,4,FALSE)="","",MAX(H297*(VLOOKUP(Reach!E297,$K$12:$N$38,4,FALSE)/VLOOKUP(Reach!E297,$K$12:$N$38,3,FALSE))+3,$L$3*5)),"")</f>
        <v/>
      </c>
    </row>
    <row r="298" spans="4:9" x14ac:dyDescent="0.25">
      <c r="D298" s="13" t="str">
        <f t="shared" si="18"/>
        <v/>
      </c>
      <c r="E298" s="13" t="str">
        <f>TRIM(MID(SUBSTITUTE(A298,"_",REPT(" ",100)),IF($L$5=1,1,($L$5-1)*100),100))</f>
        <v/>
      </c>
      <c r="F298" s="7" t="str">
        <f>TRIM(MID(SUBSTITUTE(A298,"_",REPT(" ",200)),IF($L$6=1,1,($L$6-1)*200),200))</f>
        <v/>
      </c>
      <c r="G298" s="16" t="str">
        <f t="shared" si="19"/>
        <v/>
      </c>
      <c r="H298" s="8" t="str">
        <f>IFERROR((G298/1000)*Reach!$L$1*Reach!$L$2,"")</f>
        <v/>
      </c>
      <c r="I298" s="8" t="str">
        <f>IFERROR(IF(VLOOKUP(E298,$K$12:$N$38,4,FALSE)="","",MAX(H298*(VLOOKUP(Reach!E298,$K$12:$N$38,4,FALSE)/VLOOKUP(Reach!E298,$K$12:$N$38,3,FALSE))+3,$L$3*5)),"")</f>
        <v/>
      </c>
    </row>
    <row r="299" spans="4:9" x14ac:dyDescent="0.25">
      <c r="D299" s="13" t="str">
        <f t="shared" si="18"/>
        <v/>
      </c>
      <c r="E299" s="13" t="str">
        <f>TRIM(MID(SUBSTITUTE(A299,"_",REPT(" ",100)),IF($L$5=1,1,($L$5-1)*100),100))</f>
        <v/>
      </c>
      <c r="F299" s="7" t="str">
        <f>TRIM(MID(SUBSTITUTE(A299,"_",REPT(" ",200)),IF($L$6=1,1,($L$6-1)*200),200))</f>
        <v/>
      </c>
      <c r="G299" s="16" t="str">
        <f t="shared" si="19"/>
        <v/>
      </c>
      <c r="H299" s="8" t="str">
        <f>IFERROR((G299/1000)*Reach!$L$1*Reach!$L$2,"")</f>
        <v/>
      </c>
      <c r="I299" s="8" t="str">
        <f>IFERROR(IF(VLOOKUP(E299,$K$12:$N$38,4,FALSE)="","",MAX(H299*(VLOOKUP(Reach!E299,$K$12:$N$38,4,FALSE)/VLOOKUP(Reach!E299,$K$12:$N$38,3,FALSE))+3,$L$3*5)),"")</f>
        <v/>
      </c>
    </row>
    <row r="300" spans="4:9" x14ac:dyDescent="0.25">
      <c r="D300" s="13" t="str">
        <f t="shared" si="18"/>
        <v/>
      </c>
      <c r="E300" s="13" t="str">
        <f>TRIM(MID(SUBSTITUTE(A300,"_",REPT(" ",100)),IF($L$5=1,1,($L$5-1)*100),100))</f>
        <v/>
      </c>
      <c r="F300" s="7" t="str">
        <f>TRIM(MID(SUBSTITUTE(A300,"_",REPT(" ",200)),IF($L$6=1,1,($L$6-1)*200),200))</f>
        <v/>
      </c>
      <c r="G300" s="16" t="str">
        <f t="shared" si="19"/>
        <v/>
      </c>
      <c r="H300" s="8" t="str">
        <f>IFERROR((G300/1000)*Reach!$L$1*Reach!$L$2,"")</f>
        <v/>
      </c>
      <c r="I300" s="8" t="str">
        <f>IFERROR(IF(VLOOKUP(E300,$K$12:$N$38,4,FALSE)="","",MAX(H300*(VLOOKUP(Reach!E300,$K$12:$N$38,4,FALSE)/VLOOKUP(Reach!E300,$K$12:$N$38,3,FALSE))+3,$L$3*5)),"")</f>
        <v/>
      </c>
    </row>
    <row r="301" spans="4:9" x14ac:dyDescent="0.25">
      <c r="D301" s="13" t="str">
        <f t="shared" si="18"/>
        <v/>
      </c>
      <c r="E301" s="13" t="str">
        <f>TRIM(MID(SUBSTITUTE(A301,"_",REPT(" ",100)),IF($L$5=1,1,($L$5-1)*100),100))</f>
        <v/>
      </c>
      <c r="F301" s="7" t="str">
        <f>TRIM(MID(SUBSTITUTE(A301,"_",REPT(" ",200)),IF($L$6=1,1,($L$6-1)*200),200))</f>
        <v/>
      </c>
      <c r="G301" s="16" t="str">
        <f t="shared" si="19"/>
        <v/>
      </c>
      <c r="H301" s="8" t="str">
        <f>IFERROR((G301/1000)*Reach!$L$1*Reach!$L$2,"")</f>
        <v/>
      </c>
      <c r="I301" s="8" t="str">
        <f>IFERROR(IF(VLOOKUP(E301,$K$12:$N$38,4,FALSE)="","",MAX(H301*(VLOOKUP(Reach!E301,$K$12:$N$38,4,FALSE)/VLOOKUP(Reach!E301,$K$12:$N$38,3,FALSE))+3,$L$3*5)),"")</f>
        <v/>
      </c>
    </row>
    <row r="302" spans="4:9" x14ac:dyDescent="0.25">
      <c r="D302" s="13" t="str">
        <f t="shared" si="18"/>
        <v/>
      </c>
      <c r="E302" s="13" t="str">
        <f>TRIM(MID(SUBSTITUTE(A302,"_",REPT(" ",100)),IF($L$5=1,1,($L$5-1)*100),100))</f>
        <v/>
      </c>
      <c r="F302" s="7" t="str">
        <f>TRIM(MID(SUBSTITUTE(A302,"_",REPT(" ",200)),IF($L$6=1,1,($L$6-1)*200),200))</f>
        <v/>
      </c>
      <c r="G302" s="16" t="str">
        <f t="shared" si="19"/>
        <v/>
      </c>
      <c r="H302" s="8" t="str">
        <f>IFERROR((G302/1000)*Reach!$L$1*Reach!$L$2,"")</f>
        <v/>
      </c>
      <c r="I302" s="8" t="str">
        <f>IFERROR(IF(VLOOKUP(E302,$K$12:$N$38,4,FALSE)="","",MAX(H302*(VLOOKUP(Reach!E302,$K$12:$N$38,4,FALSE)/VLOOKUP(Reach!E302,$K$12:$N$38,3,FALSE))+3,$L$3*5)),"")</f>
        <v/>
      </c>
    </row>
    <row r="303" spans="4:9" x14ac:dyDescent="0.25">
      <c r="D303" s="13" t="str">
        <f t="shared" si="18"/>
        <v/>
      </c>
      <c r="E303" s="13" t="str">
        <f>TRIM(MID(SUBSTITUTE(A303,"_",REPT(" ",100)),IF($L$5=1,1,($L$5-1)*100),100))</f>
        <v/>
      </c>
      <c r="F303" s="7" t="str">
        <f>TRIM(MID(SUBSTITUTE(A303,"_",REPT(" ",200)),IF($L$6=1,1,($L$6-1)*200),200))</f>
        <v/>
      </c>
      <c r="G303" s="16" t="str">
        <f t="shared" si="19"/>
        <v/>
      </c>
      <c r="H303" s="8" t="str">
        <f>IFERROR((G303/1000)*Reach!$L$1*Reach!$L$2,"")</f>
        <v/>
      </c>
      <c r="I303" s="8" t="str">
        <f>IFERROR(IF(VLOOKUP(E303,$K$12:$N$38,4,FALSE)="","",MAX(H303*(VLOOKUP(Reach!E303,$K$12:$N$38,4,FALSE)/VLOOKUP(Reach!E303,$K$12:$N$38,3,FALSE))+3,$L$3*5)),"")</f>
        <v/>
      </c>
    </row>
    <row r="304" spans="4:9" x14ac:dyDescent="0.25">
      <c r="D304" s="13" t="str">
        <f t="shared" si="18"/>
        <v/>
      </c>
      <c r="E304" s="13" t="str">
        <f>TRIM(MID(SUBSTITUTE(A304,"_",REPT(" ",100)),IF($L$5=1,1,($L$5-1)*100),100))</f>
        <v/>
      </c>
      <c r="F304" s="7" t="str">
        <f>TRIM(MID(SUBSTITUTE(A304,"_",REPT(" ",200)),IF($L$6=1,1,($L$6-1)*200),200))</f>
        <v/>
      </c>
      <c r="G304" s="16" t="str">
        <f t="shared" si="19"/>
        <v/>
      </c>
      <c r="H304" s="8" t="str">
        <f>IFERROR((G304/1000)*Reach!$L$1*Reach!$L$2,"")</f>
        <v/>
      </c>
      <c r="I304" s="8" t="str">
        <f>IFERROR(IF(VLOOKUP(E304,$K$12:$N$38,4,FALSE)="","",MAX(H304*(VLOOKUP(Reach!E304,$K$12:$N$38,4,FALSE)/VLOOKUP(Reach!E304,$K$12:$N$38,3,FALSE))+3,$L$3*5)),"")</f>
        <v/>
      </c>
    </row>
    <row r="305" spans="4:9" x14ac:dyDescent="0.25">
      <c r="D305" s="13" t="str">
        <f t="shared" si="18"/>
        <v/>
      </c>
      <c r="E305" s="13" t="str">
        <f>TRIM(MID(SUBSTITUTE(A305,"_",REPT(" ",100)),IF($L$5=1,1,($L$5-1)*100),100))</f>
        <v/>
      </c>
      <c r="F305" s="7" t="str">
        <f>TRIM(MID(SUBSTITUTE(A305,"_",REPT(" ",200)),IF($L$6=1,1,($L$6-1)*200),200))</f>
        <v/>
      </c>
      <c r="G305" s="16" t="str">
        <f t="shared" si="19"/>
        <v/>
      </c>
      <c r="H305" s="8" t="str">
        <f>IFERROR((G305/1000)*Reach!$L$1*Reach!$L$2,"")</f>
        <v/>
      </c>
      <c r="I305" s="8" t="str">
        <f>IFERROR(IF(VLOOKUP(E305,$K$12:$N$38,4,FALSE)="","",MAX(H305*(VLOOKUP(Reach!E305,$K$12:$N$38,4,FALSE)/VLOOKUP(Reach!E305,$K$12:$N$38,3,FALSE))+3,$L$3*5)),"")</f>
        <v/>
      </c>
    </row>
    <row r="306" spans="4:9" x14ac:dyDescent="0.25">
      <c r="D306" s="13" t="str">
        <f t="shared" si="18"/>
        <v/>
      </c>
      <c r="E306" s="13" t="str">
        <f>TRIM(MID(SUBSTITUTE(A306,"_",REPT(" ",100)),IF($L$5=1,1,($L$5-1)*100),100))</f>
        <v/>
      </c>
      <c r="F306" s="7" t="str">
        <f>TRIM(MID(SUBSTITUTE(A306,"_",REPT(" ",200)),IF($L$6=1,1,($L$6-1)*200),200))</f>
        <v/>
      </c>
      <c r="G306" s="16" t="str">
        <f t="shared" si="19"/>
        <v/>
      </c>
      <c r="H306" s="8" t="str">
        <f>IFERROR((G306/1000)*Reach!$L$1*Reach!$L$2,"")</f>
        <v/>
      </c>
      <c r="I306" s="8" t="str">
        <f>IFERROR(IF(VLOOKUP(E306,$K$12:$N$38,4,FALSE)="","",MAX(H306*(VLOOKUP(Reach!E306,$K$12:$N$38,4,FALSE)/VLOOKUP(Reach!E306,$K$12:$N$38,3,FALSE))+3,$L$3*5)),"")</f>
        <v/>
      </c>
    </row>
    <row r="307" spans="4:9" x14ac:dyDescent="0.25">
      <c r="D307" s="13" t="str">
        <f t="shared" si="18"/>
        <v/>
      </c>
      <c r="E307" s="13" t="str">
        <f>TRIM(MID(SUBSTITUTE(A307,"_",REPT(" ",100)),IF($L$5=1,1,($L$5-1)*100),100))</f>
        <v/>
      </c>
      <c r="F307" s="7" t="str">
        <f>TRIM(MID(SUBSTITUTE(A307,"_",REPT(" ",200)),IF($L$6=1,1,($L$6-1)*200),200))</f>
        <v/>
      </c>
      <c r="G307" s="16" t="str">
        <f t="shared" si="19"/>
        <v/>
      </c>
      <c r="H307" s="8" t="str">
        <f>IFERROR((G307/1000)*Reach!$L$1*Reach!$L$2,"")</f>
        <v/>
      </c>
      <c r="I307" s="8" t="str">
        <f>IFERROR(IF(VLOOKUP(E307,$K$12:$N$38,4,FALSE)="","",MAX(H307*(VLOOKUP(Reach!E307,$K$12:$N$38,4,FALSE)/VLOOKUP(Reach!E307,$K$12:$N$38,3,FALSE))+3,$L$3*5)),"")</f>
        <v/>
      </c>
    </row>
    <row r="308" spans="4:9" x14ac:dyDescent="0.25">
      <c r="D308" s="13" t="str">
        <f t="shared" si="18"/>
        <v/>
      </c>
      <c r="E308" s="13" t="str">
        <f>TRIM(MID(SUBSTITUTE(A308,"_",REPT(" ",100)),IF($L$5=1,1,($L$5-1)*100),100))</f>
        <v/>
      </c>
      <c r="F308" s="7" t="str">
        <f>TRIM(MID(SUBSTITUTE(A308,"_",REPT(" ",200)),IF($L$6=1,1,($L$6-1)*200),200))</f>
        <v/>
      </c>
      <c r="G308" s="16" t="str">
        <f t="shared" si="19"/>
        <v/>
      </c>
      <c r="H308" s="8" t="str">
        <f>IFERROR((G308/1000)*Reach!$L$1*Reach!$L$2,"")</f>
        <v/>
      </c>
      <c r="I308" s="8" t="str">
        <f>IFERROR(IF(VLOOKUP(E308,$K$12:$N$38,4,FALSE)="","",MAX(H308*(VLOOKUP(Reach!E308,$K$12:$N$38,4,FALSE)/VLOOKUP(Reach!E308,$K$12:$N$38,3,FALSE))+3,$L$3*5)),"")</f>
        <v/>
      </c>
    </row>
    <row r="309" spans="4:9" x14ac:dyDescent="0.25">
      <c r="D309" s="13" t="str">
        <f t="shared" si="18"/>
        <v/>
      </c>
      <c r="E309" s="13" t="str">
        <f>TRIM(MID(SUBSTITUTE(A309,"_",REPT(" ",100)),IF($L$5=1,1,($L$5-1)*100),100))</f>
        <v/>
      </c>
      <c r="F309" s="7" t="str">
        <f>TRIM(MID(SUBSTITUTE(A309,"_",REPT(" ",200)),IF($L$6=1,1,($L$6-1)*200),200))</f>
        <v/>
      </c>
      <c r="G309" s="16" t="str">
        <f t="shared" si="19"/>
        <v/>
      </c>
      <c r="H309" s="8" t="str">
        <f>IFERROR((G309/1000)*Reach!$L$1*Reach!$L$2,"")</f>
        <v/>
      </c>
      <c r="I309" s="8" t="str">
        <f>IFERROR(IF(VLOOKUP(E309,$K$12:$N$38,4,FALSE)="","",MAX(H309*(VLOOKUP(Reach!E309,$K$12:$N$38,4,FALSE)/VLOOKUP(Reach!E309,$K$12:$N$38,3,FALSE))+3,$L$3*5)),"")</f>
        <v/>
      </c>
    </row>
    <row r="310" spans="4:9" x14ac:dyDescent="0.25">
      <c r="D310" s="13" t="str">
        <f t="shared" si="18"/>
        <v/>
      </c>
      <c r="E310" s="13" t="str">
        <f>TRIM(MID(SUBSTITUTE(A310,"_",REPT(" ",100)),IF($L$5=1,1,($L$5-1)*100),100))</f>
        <v/>
      </c>
      <c r="F310" s="7" t="str">
        <f>TRIM(MID(SUBSTITUTE(A310,"_",REPT(" ",200)),IF($L$6=1,1,($L$6-1)*200),200))</f>
        <v/>
      </c>
      <c r="G310" s="16" t="str">
        <f t="shared" si="19"/>
        <v/>
      </c>
      <c r="H310" s="8" t="str">
        <f>IFERROR((G310/1000)*Reach!$L$1*Reach!$L$2,"")</f>
        <v/>
      </c>
      <c r="I310" s="8" t="str">
        <f>IFERROR(IF(VLOOKUP(E310,$K$12:$N$38,4,FALSE)="","",MAX(H310*(VLOOKUP(Reach!E310,$K$12:$N$38,4,FALSE)/VLOOKUP(Reach!E310,$K$12:$N$38,3,FALSE))+3,$L$3*5)),"")</f>
        <v/>
      </c>
    </row>
    <row r="311" spans="4:9" x14ac:dyDescent="0.25">
      <c r="D311" s="13" t="str">
        <f t="shared" si="18"/>
        <v/>
      </c>
      <c r="E311" s="13" t="str">
        <f>TRIM(MID(SUBSTITUTE(A311,"_",REPT(" ",100)),IF($L$5=1,1,($L$5-1)*100),100))</f>
        <v/>
      </c>
      <c r="F311" s="7" t="str">
        <f>TRIM(MID(SUBSTITUTE(A311,"_",REPT(" ",200)),IF($L$6=1,1,($L$6-1)*200),200))</f>
        <v/>
      </c>
      <c r="G311" s="16" t="str">
        <f t="shared" si="19"/>
        <v/>
      </c>
      <c r="H311" s="8" t="str">
        <f>IFERROR((G311/1000)*Reach!$L$1*Reach!$L$2,"")</f>
        <v/>
      </c>
      <c r="I311" s="8" t="str">
        <f>IFERROR(IF(VLOOKUP(E311,$K$12:$N$38,4,FALSE)="","",MAX(H311*(VLOOKUP(Reach!E311,$K$12:$N$38,4,FALSE)/VLOOKUP(Reach!E311,$K$12:$N$38,3,FALSE))+3,$L$3*5)),"")</f>
        <v/>
      </c>
    </row>
    <row r="312" spans="4:9" x14ac:dyDescent="0.25">
      <c r="D312" s="13" t="str">
        <f t="shared" si="18"/>
        <v/>
      </c>
      <c r="E312" s="13" t="str">
        <f>TRIM(MID(SUBSTITUTE(A312,"_",REPT(" ",100)),IF($L$5=1,1,($L$5-1)*100),100))</f>
        <v/>
      </c>
      <c r="F312" s="7" t="str">
        <f>TRIM(MID(SUBSTITUTE(A312,"_",REPT(" ",200)),IF($L$6=1,1,($L$6-1)*200),200))</f>
        <v/>
      </c>
      <c r="G312" s="16" t="str">
        <f t="shared" si="19"/>
        <v/>
      </c>
      <c r="H312" s="8" t="str">
        <f>IFERROR((G312/1000)*Reach!$L$1*Reach!$L$2,"")</f>
        <v/>
      </c>
      <c r="I312" s="8" t="str">
        <f>IFERROR(IF(VLOOKUP(E312,$K$12:$N$38,4,FALSE)="","",MAX(H312*(VLOOKUP(Reach!E312,$K$12:$N$38,4,FALSE)/VLOOKUP(Reach!E312,$K$12:$N$38,3,FALSE))+3,$L$3*5)),"")</f>
        <v/>
      </c>
    </row>
    <row r="313" spans="4:9" x14ac:dyDescent="0.25">
      <c r="D313" s="13" t="str">
        <f t="shared" si="18"/>
        <v/>
      </c>
      <c r="E313" s="13" t="str">
        <f>TRIM(MID(SUBSTITUTE(A313,"_",REPT(" ",100)),IF($L$5=1,1,($L$5-1)*100),100))</f>
        <v/>
      </c>
      <c r="F313" s="7" t="str">
        <f>TRIM(MID(SUBSTITUTE(A313,"_",REPT(" ",200)),IF($L$6=1,1,($L$6-1)*200),200))</f>
        <v/>
      </c>
      <c r="G313" s="16" t="str">
        <f t="shared" si="19"/>
        <v/>
      </c>
      <c r="H313" s="8" t="str">
        <f>IFERROR((G313/1000)*Reach!$L$1*Reach!$L$2,"")</f>
        <v/>
      </c>
      <c r="I313" s="8" t="str">
        <f>IFERROR(IF(VLOOKUP(E313,$K$12:$N$38,4,FALSE)="","",MAX(H313*(VLOOKUP(Reach!E313,$K$12:$N$38,4,FALSE)/VLOOKUP(Reach!E313,$K$12:$N$38,3,FALSE))+3,$L$3*5)),"")</f>
        <v/>
      </c>
    </row>
    <row r="314" spans="4:9" x14ac:dyDescent="0.25">
      <c r="D314" s="13" t="str">
        <f t="shared" si="18"/>
        <v/>
      </c>
      <c r="E314" s="13" t="str">
        <f>TRIM(MID(SUBSTITUTE(A314,"_",REPT(" ",100)),IF($L$5=1,1,($L$5-1)*100),100))</f>
        <v/>
      </c>
      <c r="F314" s="7" t="str">
        <f>TRIM(MID(SUBSTITUTE(A314,"_",REPT(" ",200)),IF($L$6=1,1,($L$6-1)*200),200))</f>
        <v/>
      </c>
      <c r="G314" s="16" t="str">
        <f t="shared" si="19"/>
        <v/>
      </c>
      <c r="H314" s="8" t="str">
        <f>IFERROR((G314/1000)*Reach!$L$1*Reach!$L$2,"")</f>
        <v/>
      </c>
      <c r="I314" s="8" t="str">
        <f>IFERROR(IF(VLOOKUP(E314,$K$12:$N$38,4,FALSE)="","",MAX(H314*(VLOOKUP(Reach!E314,$K$12:$N$38,4,FALSE)/VLOOKUP(Reach!E314,$K$12:$N$38,3,FALSE))+3,$L$3*5)),"")</f>
        <v/>
      </c>
    </row>
    <row r="315" spans="4:9" x14ac:dyDescent="0.25">
      <c r="D315" s="13" t="str">
        <f t="shared" si="18"/>
        <v/>
      </c>
      <c r="E315" s="13" t="str">
        <f>TRIM(MID(SUBSTITUTE(A315,"_",REPT(" ",100)),IF($L$5=1,1,($L$5-1)*100),100))</f>
        <v/>
      </c>
      <c r="F315" s="7" t="str">
        <f>TRIM(MID(SUBSTITUTE(A315,"_",REPT(" ",200)),IF($L$6=1,1,($L$6-1)*200),200))</f>
        <v/>
      </c>
      <c r="G315" s="16" t="str">
        <f t="shared" si="19"/>
        <v/>
      </c>
      <c r="H315" s="8" t="str">
        <f>IFERROR((G315/1000)*Reach!$L$1*Reach!$L$2,"")</f>
        <v/>
      </c>
      <c r="I315" s="8" t="str">
        <f>IFERROR(IF(VLOOKUP(E315,$K$12:$N$38,4,FALSE)="","",MAX(H315*(VLOOKUP(Reach!E315,$K$12:$N$38,4,FALSE)/VLOOKUP(Reach!E315,$K$12:$N$38,3,FALSE))+3,$L$3*5)),"")</f>
        <v/>
      </c>
    </row>
    <row r="316" spans="4:9" x14ac:dyDescent="0.25">
      <c r="D316" s="13" t="str">
        <f t="shared" si="18"/>
        <v/>
      </c>
      <c r="E316" s="13" t="str">
        <f>TRIM(MID(SUBSTITUTE(A316,"_",REPT(" ",100)),IF($L$5=1,1,($L$5-1)*100),100))</f>
        <v/>
      </c>
      <c r="F316" s="7" t="str">
        <f>TRIM(MID(SUBSTITUTE(A316,"_",REPT(" ",200)),IF($L$6=1,1,($L$6-1)*200),200))</f>
        <v/>
      </c>
      <c r="G316" s="16" t="str">
        <f t="shared" si="19"/>
        <v/>
      </c>
      <c r="H316" s="8" t="str">
        <f>IFERROR((G316/1000)*Reach!$L$1*Reach!$L$2,"")</f>
        <v/>
      </c>
      <c r="I316" s="8" t="str">
        <f>IFERROR(IF(VLOOKUP(E316,$K$12:$N$38,4,FALSE)="","",MAX(H316*(VLOOKUP(Reach!E316,$K$12:$N$38,4,FALSE)/VLOOKUP(Reach!E316,$K$12:$N$38,3,FALSE))+3,$L$3*5)),"")</f>
        <v/>
      </c>
    </row>
    <row r="317" spans="4:9" x14ac:dyDescent="0.25">
      <c r="D317" s="13" t="str">
        <f t="shared" si="18"/>
        <v/>
      </c>
      <c r="E317" s="13" t="str">
        <f>TRIM(MID(SUBSTITUTE(A317,"_",REPT(" ",100)),IF($L$5=1,1,($L$5-1)*100),100))</f>
        <v/>
      </c>
      <c r="F317" s="7" t="str">
        <f>TRIM(MID(SUBSTITUTE(A317,"_",REPT(" ",200)),IF($L$6=1,1,($L$6-1)*200),200))</f>
        <v/>
      </c>
      <c r="G317" s="16" t="str">
        <f t="shared" si="19"/>
        <v/>
      </c>
      <c r="H317" s="8" t="str">
        <f>IFERROR((G317/1000)*Reach!$L$1*Reach!$L$2,"")</f>
        <v/>
      </c>
      <c r="I317" s="8" t="str">
        <f>IFERROR(IF(VLOOKUP(E317,$K$12:$N$38,4,FALSE)="","",MAX(H317*(VLOOKUP(Reach!E317,$K$12:$N$38,4,FALSE)/VLOOKUP(Reach!E317,$K$12:$N$38,3,FALSE))+3,$L$3*5)),"")</f>
        <v/>
      </c>
    </row>
    <row r="318" spans="4:9" x14ac:dyDescent="0.25">
      <c r="D318" s="13" t="str">
        <f t="shared" si="18"/>
        <v/>
      </c>
      <c r="E318" s="13" t="str">
        <f>TRIM(MID(SUBSTITUTE(A318,"_",REPT(" ",100)),IF($L$5=1,1,($L$5-1)*100),100))</f>
        <v/>
      </c>
      <c r="F318" s="7" t="str">
        <f>TRIM(MID(SUBSTITUTE(A318,"_",REPT(" ",200)),IF($L$6=1,1,($L$6-1)*200),200))</f>
        <v/>
      </c>
      <c r="G318" s="16" t="str">
        <f t="shared" si="19"/>
        <v/>
      </c>
      <c r="H318" s="8" t="str">
        <f>IFERROR((G318/1000)*Reach!$L$1*Reach!$L$2,"")</f>
        <v/>
      </c>
      <c r="I318" s="8" t="str">
        <f>IFERROR(IF(VLOOKUP(E318,$K$12:$N$38,4,FALSE)="","",MAX(H318*(VLOOKUP(Reach!E318,$K$12:$N$38,4,FALSE)/VLOOKUP(Reach!E318,$K$12:$N$38,3,FALSE))+3,$L$3*5)),"")</f>
        <v/>
      </c>
    </row>
    <row r="319" spans="4:9" x14ac:dyDescent="0.25">
      <c r="D319" s="13" t="str">
        <f t="shared" si="18"/>
        <v/>
      </c>
      <c r="E319" s="13" t="str">
        <f>TRIM(MID(SUBSTITUTE(A319,"_",REPT(" ",100)),IF($L$5=1,1,($L$5-1)*100),100))</f>
        <v/>
      </c>
      <c r="F319" s="7" t="str">
        <f>TRIM(MID(SUBSTITUTE(A319,"_",REPT(" ",200)),IF($L$6=1,1,($L$6-1)*200),200))</f>
        <v/>
      </c>
      <c r="G319" s="16" t="str">
        <f t="shared" si="19"/>
        <v/>
      </c>
      <c r="H319" s="8" t="str">
        <f>IFERROR((G319/1000)*Reach!$L$1*Reach!$L$2,"")</f>
        <v/>
      </c>
      <c r="I319" s="8" t="str">
        <f>IFERROR(IF(VLOOKUP(E319,$K$12:$N$38,4,FALSE)="","",MAX(H319*(VLOOKUP(Reach!E319,$K$12:$N$38,4,FALSE)/VLOOKUP(Reach!E319,$K$12:$N$38,3,FALSE))+3,$L$3*5)),"")</f>
        <v/>
      </c>
    </row>
    <row r="320" spans="4:9" x14ac:dyDescent="0.25">
      <c r="D320" s="13" t="str">
        <f t="shared" si="18"/>
        <v/>
      </c>
      <c r="E320" s="13" t="str">
        <f>TRIM(MID(SUBSTITUTE(A320,"_",REPT(" ",100)),IF($L$5=1,1,($L$5-1)*100),100))</f>
        <v/>
      </c>
      <c r="F320" s="7" t="str">
        <f>TRIM(MID(SUBSTITUTE(A320,"_",REPT(" ",200)),IF($L$6=1,1,($L$6-1)*200),200))</f>
        <v/>
      </c>
      <c r="G320" s="16" t="str">
        <f t="shared" si="19"/>
        <v/>
      </c>
      <c r="H320" s="8" t="str">
        <f>IFERROR((G320/1000)*Reach!$L$1*Reach!$L$2,"")</f>
        <v/>
      </c>
      <c r="I320" s="8" t="str">
        <f>IFERROR(IF(VLOOKUP(E320,$K$12:$N$38,4,FALSE)="","",MAX(H320*(VLOOKUP(Reach!E320,$K$12:$N$38,4,FALSE)/VLOOKUP(Reach!E320,$K$12:$N$38,3,FALSE))+3,$L$3*5)),"")</f>
        <v/>
      </c>
    </row>
    <row r="321" spans="4:9" x14ac:dyDescent="0.25">
      <c r="D321" s="13" t="str">
        <f t="shared" si="18"/>
        <v/>
      </c>
      <c r="E321" s="13" t="str">
        <f>TRIM(MID(SUBSTITUTE(A321,"_",REPT(" ",100)),IF($L$5=1,1,($L$5-1)*100),100))</f>
        <v/>
      </c>
      <c r="F321" s="7" t="str">
        <f>TRIM(MID(SUBSTITUTE(A321,"_",REPT(" ",200)),IF($L$6=1,1,($L$6-1)*200),200))</f>
        <v/>
      </c>
      <c r="G321" s="16" t="str">
        <f t="shared" si="19"/>
        <v/>
      </c>
      <c r="H321" s="8" t="str">
        <f>IFERROR((G321/1000)*Reach!$L$1*Reach!$L$2,"")</f>
        <v/>
      </c>
      <c r="I321" s="8" t="str">
        <f>IFERROR(IF(VLOOKUP(E321,$K$12:$N$38,4,FALSE)="","",MAX(H321*(VLOOKUP(Reach!E321,$K$12:$N$38,4,FALSE)/VLOOKUP(Reach!E321,$K$12:$N$38,3,FALSE))+3,$L$3*5)),"")</f>
        <v/>
      </c>
    </row>
    <row r="322" spans="4:9" x14ac:dyDescent="0.25">
      <c r="D322" s="13" t="str">
        <f t="shared" si="18"/>
        <v/>
      </c>
      <c r="E322" s="13" t="str">
        <f>TRIM(MID(SUBSTITUTE(A322,"_",REPT(" ",100)),IF($L$5=1,1,($L$5-1)*100),100))</f>
        <v/>
      </c>
      <c r="F322" s="7" t="str">
        <f>TRIM(MID(SUBSTITUTE(A322,"_",REPT(" ",200)),IF($L$6=1,1,($L$6-1)*200),200))</f>
        <v/>
      </c>
      <c r="G322" s="16" t="str">
        <f t="shared" si="19"/>
        <v/>
      </c>
      <c r="H322" s="8" t="str">
        <f>IFERROR((G322/1000)*Reach!$L$1*Reach!$L$2,"")</f>
        <v/>
      </c>
      <c r="I322" s="8" t="str">
        <f>IFERROR(IF(VLOOKUP(E322,$K$12:$N$38,4,FALSE)="","",MAX(H322*(VLOOKUP(Reach!E322,$K$12:$N$38,4,FALSE)/VLOOKUP(Reach!E322,$K$12:$N$38,3,FALSE))+3,$L$3*5)),"")</f>
        <v/>
      </c>
    </row>
    <row r="323" spans="4:9" x14ac:dyDescent="0.25">
      <c r="D323" s="13" t="str">
        <f t="shared" si="18"/>
        <v/>
      </c>
      <c r="E323" s="13" t="str">
        <f>TRIM(MID(SUBSTITUTE(A323,"_",REPT(" ",100)),IF($L$5=1,1,($L$5-1)*100),100))</f>
        <v/>
      </c>
      <c r="F323" s="7" t="str">
        <f>TRIM(MID(SUBSTITUTE(A323,"_",REPT(" ",200)),IF($L$6=1,1,($L$6-1)*200),200))</f>
        <v/>
      </c>
      <c r="G323" s="16" t="str">
        <f t="shared" si="19"/>
        <v/>
      </c>
      <c r="H323" s="8" t="str">
        <f>IFERROR((G323/1000)*Reach!$L$1*Reach!$L$2,"")</f>
        <v/>
      </c>
      <c r="I323" s="8" t="str">
        <f>IFERROR(IF(VLOOKUP(E323,$K$12:$N$38,4,FALSE)="","",MAX(H323*(VLOOKUP(Reach!E323,$K$12:$N$38,4,FALSE)/VLOOKUP(Reach!E323,$K$12:$N$38,3,FALSE))+3,$L$3*5)),"")</f>
        <v/>
      </c>
    </row>
    <row r="324" spans="4:9" x14ac:dyDescent="0.25">
      <c r="D324" s="13" t="str">
        <f t="shared" si="18"/>
        <v/>
      </c>
      <c r="E324" s="13" t="str">
        <f>TRIM(MID(SUBSTITUTE(A324,"_",REPT(" ",100)),IF($L$5=1,1,($L$5-1)*100),100))</f>
        <v/>
      </c>
      <c r="F324" s="7" t="str">
        <f>TRIM(MID(SUBSTITUTE(A324,"_",REPT(" ",200)),IF($L$6=1,1,($L$6-1)*200),200))</f>
        <v/>
      </c>
      <c r="G324" s="16" t="str">
        <f t="shared" si="19"/>
        <v/>
      </c>
      <c r="H324" s="8" t="str">
        <f>IFERROR((G324/1000)*Reach!$L$1*Reach!$L$2,"")</f>
        <v/>
      </c>
      <c r="I324" s="8" t="str">
        <f>IFERROR(IF(VLOOKUP(E324,$K$12:$N$38,4,FALSE)="","",MAX(H324*(VLOOKUP(Reach!E324,$K$12:$N$38,4,FALSE)/VLOOKUP(Reach!E324,$K$12:$N$38,3,FALSE))+3,$L$3*5)),"")</f>
        <v/>
      </c>
    </row>
    <row r="325" spans="4:9" x14ac:dyDescent="0.25">
      <c r="D325" s="13" t="str">
        <f t="shared" si="18"/>
        <v/>
      </c>
      <c r="E325" s="13" t="str">
        <f>TRIM(MID(SUBSTITUTE(A325,"_",REPT(" ",100)),IF($L$5=1,1,($L$5-1)*100),100))</f>
        <v/>
      </c>
      <c r="F325" s="7" t="str">
        <f>TRIM(MID(SUBSTITUTE(A325,"_",REPT(" ",200)),IF($L$6=1,1,($L$6-1)*200),200))</f>
        <v/>
      </c>
      <c r="G325" s="16" t="str">
        <f t="shared" si="19"/>
        <v/>
      </c>
      <c r="H325" s="8" t="str">
        <f>IFERROR((G325/1000)*Reach!$L$1*Reach!$L$2,"")</f>
        <v/>
      </c>
      <c r="I325" s="8" t="str">
        <f>IFERROR(IF(VLOOKUP(E325,$K$12:$N$38,4,FALSE)="","",MAX(H325*(VLOOKUP(Reach!E325,$K$12:$N$38,4,FALSE)/VLOOKUP(Reach!E325,$K$12:$N$38,3,FALSE))+3,$L$3*5)),"")</f>
        <v/>
      </c>
    </row>
    <row r="326" spans="4:9" x14ac:dyDescent="0.25">
      <c r="D326" s="13" t="str">
        <f t="shared" si="18"/>
        <v/>
      </c>
      <c r="E326" s="13" t="str">
        <f>TRIM(MID(SUBSTITUTE(A326,"_",REPT(" ",100)),IF($L$5=1,1,($L$5-1)*100),100))</f>
        <v/>
      </c>
      <c r="F326" s="7" t="str">
        <f>TRIM(MID(SUBSTITUTE(A326,"_",REPT(" ",200)),IF($L$6=1,1,($L$6-1)*200),200))</f>
        <v/>
      </c>
      <c r="G326" s="16" t="str">
        <f t="shared" si="19"/>
        <v/>
      </c>
      <c r="H326" s="8" t="str">
        <f>IFERROR((G326/1000)*Reach!$L$1*Reach!$L$2,"")</f>
        <v/>
      </c>
      <c r="I326" s="8" t="str">
        <f>IFERROR(IF(VLOOKUP(E326,$K$12:$N$38,4,FALSE)="","",MAX(H326*(VLOOKUP(Reach!E326,$K$12:$N$38,4,FALSE)/VLOOKUP(Reach!E326,$K$12:$N$38,3,FALSE))+3,$L$3*5)),"")</f>
        <v/>
      </c>
    </row>
    <row r="327" spans="4:9" x14ac:dyDescent="0.25">
      <c r="D327" s="13" t="str">
        <f t="shared" si="18"/>
        <v/>
      </c>
      <c r="E327" s="13" t="str">
        <f>TRIM(MID(SUBSTITUTE(A327,"_",REPT(" ",100)),IF($L$5=1,1,($L$5-1)*100),100))</f>
        <v/>
      </c>
      <c r="F327" s="7" t="str">
        <f>TRIM(MID(SUBSTITUTE(A327,"_",REPT(" ",200)),IF($L$6=1,1,($L$6-1)*200),200))</f>
        <v/>
      </c>
      <c r="G327" s="16" t="str">
        <f t="shared" si="19"/>
        <v/>
      </c>
      <c r="H327" s="8" t="str">
        <f>IFERROR((G327/1000)*Reach!$L$1*Reach!$L$2,"")</f>
        <v/>
      </c>
      <c r="I327" s="8" t="str">
        <f>IFERROR(IF(VLOOKUP(E327,$K$12:$N$38,4,FALSE)="","",MAX(H327*(VLOOKUP(Reach!E327,$K$12:$N$38,4,FALSE)/VLOOKUP(Reach!E327,$K$12:$N$38,3,FALSE))+3,$L$3*5)),"")</f>
        <v/>
      </c>
    </row>
    <row r="328" spans="4:9" x14ac:dyDescent="0.25">
      <c r="D328" s="13" t="str">
        <f t="shared" si="18"/>
        <v/>
      </c>
      <c r="E328" s="13" t="str">
        <f>TRIM(MID(SUBSTITUTE(A328,"_",REPT(" ",100)),IF($L$5=1,1,($L$5-1)*100),100))</f>
        <v/>
      </c>
      <c r="F328" s="7" t="str">
        <f>TRIM(MID(SUBSTITUTE(A328,"_",REPT(" ",200)),IF($L$6=1,1,($L$6-1)*200),200))</f>
        <v/>
      </c>
      <c r="G328" s="16" t="str">
        <f t="shared" si="19"/>
        <v/>
      </c>
      <c r="H328" s="8" t="str">
        <f>IFERROR((G328/1000)*Reach!$L$1*Reach!$L$2,"")</f>
        <v/>
      </c>
      <c r="I328" s="8" t="str">
        <f>IFERROR(IF(VLOOKUP(E328,$K$12:$N$38,4,FALSE)="","",MAX(H328*(VLOOKUP(Reach!E328,$K$12:$N$38,4,FALSE)/VLOOKUP(Reach!E328,$K$12:$N$38,3,FALSE))+3,$L$3*5)),"")</f>
        <v/>
      </c>
    </row>
    <row r="329" spans="4:9" x14ac:dyDescent="0.25">
      <c r="D329" s="13" t="str">
        <f t="shared" si="18"/>
        <v/>
      </c>
      <c r="E329" s="13" t="str">
        <f>TRIM(MID(SUBSTITUTE(A329,"_",REPT(" ",100)),IF($L$5=1,1,($L$5-1)*100),100))</f>
        <v/>
      </c>
      <c r="F329" s="7" t="str">
        <f>TRIM(MID(SUBSTITUTE(A329,"_",REPT(" ",200)),IF($L$6=1,1,($L$6-1)*200),200))</f>
        <v/>
      </c>
      <c r="G329" s="16" t="str">
        <f t="shared" si="19"/>
        <v/>
      </c>
      <c r="H329" s="8" t="str">
        <f>IFERROR((G329/1000)*Reach!$L$1*Reach!$L$2,"")</f>
        <v/>
      </c>
      <c r="I329" s="8" t="str">
        <f>IFERROR(IF(VLOOKUP(E329,$K$12:$N$38,4,FALSE)="","",MAX(H329*(VLOOKUP(Reach!E329,$K$12:$N$38,4,FALSE)/VLOOKUP(Reach!E329,$K$12:$N$38,3,FALSE))+3,$L$3*5)),"")</f>
        <v/>
      </c>
    </row>
    <row r="330" spans="4:9" x14ac:dyDescent="0.25">
      <c r="D330" s="13" t="str">
        <f t="shared" si="18"/>
        <v/>
      </c>
      <c r="E330" s="13" t="str">
        <f>TRIM(MID(SUBSTITUTE(A330,"_",REPT(" ",100)),IF($L$5=1,1,($L$5-1)*100),100))</f>
        <v/>
      </c>
      <c r="F330" s="7" t="str">
        <f>TRIM(MID(SUBSTITUTE(A330,"_",REPT(" ",200)),IF($L$6=1,1,($L$6-1)*200),200))</f>
        <v/>
      </c>
      <c r="G330" s="16" t="str">
        <f t="shared" si="19"/>
        <v/>
      </c>
      <c r="H330" s="8" t="str">
        <f>IFERROR((G330/1000)*Reach!$L$1*Reach!$L$2,"")</f>
        <v/>
      </c>
      <c r="I330" s="8" t="str">
        <f>IFERROR(IF(VLOOKUP(E330,$K$12:$N$38,4,FALSE)="","",MAX(H330*(VLOOKUP(Reach!E330,$K$12:$N$38,4,FALSE)/VLOOKUP(Reach!E330,$K$12:$N$38,3,FALSE))+3,$L$3*5)),"")</f>
        <v/>
      </c>
    </row>
    <row r="331" spans="4:9" x14ac:dyDescent="0.25">
      <c r="D331" s="13" t="str">
        <f t="shared" si="18"/>
        <v/>
      </c>
      <c r="E331" s="13" t="str">
        <f>TRIM(MID(SUBSTITUTE(A331,"_",REPT(" ",100)),IF($L$5=1,1,($L$5-1)*100),100))</f>
        <v/>
      </c>
      <c r="F331" s="7" t="str">
        <f>TRIM(MID(SUBSTITUTE(A331,"_",REPT(" ",200)),IF($L$6=1,1,($L$6-1)*200),200))</f>
        <v/>
      </c>
      <c r="G331" s="16" t="str">
        <f t="shared" si="19"/>
        <v/>
      </c>
      <c r="H331" s="8" t="str">
        <f>IFERROR((G331/1000)*Reach!$L$1*Reach!$L$2,"")</f>
        <v/>
      </c>
      <c r="I331" s="8" t="str">
        <f>IFERROR(IF(VLOOKUP(E331,$K$12:$N$38,4,FALSE)="","",MAX(H331*(VLOOKUP(Reach!E331,$K$12:$N$38,4,FALSE)/VLOOKUP(Reach!E331,$K$12:$N$38,3,FALSE))+3,$L$3*5)),"")</f>
        <v/>
      </c>
    </row>
    <row r="332" spans="4:9" x14ac:dyDescent="0.25">
      <c r="D332" s="13" t="str">
        <f t="shared" si="18"/>
        <v/>
      </c>
      <c r="E332" s="13" t="str">
        <f>TRIM(MID(SUBSTITUTE(A332,"_",REPT(" ",100)),IF($L$5=1,1,($L$5-1)*100),100))</f>
        <v/>
      </c>
      <c r="F332" s="7" t="str">
        <f>TRIM(MID(SUBSTITUTE(A332,"_",REPT(" ",200)),IF($L$6=1,1,($L$6-1)*200),200))</f>
        <v/>
      </c>
      <c r="G332" s="16" t="str">
        <f t="shared" si="19"/>
        <v/>
      </c>
      <c r="H332" s="8" t="str">
        <f>IFERROR((G332/1000)*Reach!$L$1*Reach!$L$2,"")</f>
        <v/>
      </c>
      <c r="I332" s="8" t="str">
        <f>IFERROR(IF(VLOOKUP(E332,$K$12:$N$38,4,FALSE)="","",MAX(H332*(VLOOKUP(Reach!E332,$K$12:$N$38,4,FALSE)/VLOOKUP(Reach!E332,$K$12:$N$38,3,FALSE))+3,$L$3*5)),"")</f>
        <v/>
      </c>
    </row>
    <row r="333" spans="4:9" x14ac:dyDescent="0.25">
      <c r="D333" s="13" t="str">
        <f t="shared" si="18"/>
        <v/>
      </c>
      <c r="E333" s="13" t="str">
        <f>TRIM(MID(SUBSTITUTE(A333,"_",REPT(" ",100)),IF($L$5=1,1,($L$5-1)*100),100))</f>
        <v/>
      </c>
      <c r="F333" s="7" t="str">
        <f>TRIM(MID(SUBSTITUTE(A333,"_",REPT(" ",200)),IF($L$6=1,1,($L$6-1)*200),200))</f>
        <v/>
      </c>
      <c r="G333" s="16" t="str">
        <f t="shared" si="19"/>
        <v/>
      </c>
      <c r="H333" s="8" t="str">
        <f>IFERROR((G333/1000)*Reach!$L$1*Reach!$L$2,"")</f>
        <v/>
      </c>
      <c r="I333" s="8" t="str">
        <f>IFERROR(IF(VLOOKUP(E333,$K$12:$N$38,4,FALSE)="","",MAX(H333*(VLOOKUP(Reach!E333,$K$12:$N$38,4,FALSE)/VLOOKUP(Reach!E333,$K$12:$N$38,3,FALSE))+3,$L$3*5)),"")</f>
        <v/>
      </c>
    </row>
    <row r="334" spans="4:9" x14ac:dyDescent="0.25">
      <c r="D334" s="13" t="str">
        <f t="shared" si="18"/>
        <v/>
      </c>
      <c r="E334" s="13" t="str">
        <f>TRIM(MID(SUBSTITUTE(A334,"_",REPT(" ",100)),IF($L$5=1,1,($L$5-1)*100),100))</f>
        <v/>
      </c>
      <c r="F334" s="7" t="str">
        <f>TRIM(MID(SUBSTITUTE(A334,"_",REPT(" ",200)),IF($L$6=1,1,($L$6-1)*200),200))</f>
        <v/>
      </c>
      <c r="G334" s="16" t="str">
        <f t="shared" si="19"/>
        <v/>
      </c>
      <c r="H334" s="8" t="str">
        <f>IFERROR((G334/1000)*Reach!$L$1*Reach!$L$2,"")</f>
        <v/>
      </c>
      <c r="I334" s="8" t="str">
        <f>IFERROR(IF(VLOOKUP(E334,$K$12:$N$38,4,FALSE)="","",MAX(H334*(VLOOKUP(Reach!E334,$K$12:$N$38,4,FALSE)/VLOOKUP(Reach!E334,$K$12:$N$38,3,FALSE))+3,$L$3*5)),"")</f>
        <v/>
      </c>
    </row>
    <row r="335" spans="4:9" x14ac:dyDescent="0.25">
      <c r="D335" s="13" t="str">
        <f t="shared" si="18"/>
        <v/>
      </c>
      <c r="E335" s="13" t="str">
        <f>TRIM(MID(SUBSTITUTE(A335,"_",REPT(" ",100)),IF($L$5=1,1,($L$5-1)*100),100))</f>
        <v/>
      </c>
      <c r="F335" s="7" t="str">
        <f>TRIM(MID(SUBSTITUTE(A335,"_",REPT(" ",200)),IF($L$6=1,1,($L$6-1)*200),200))</f>
        <v/>
      </c>
      <c r="G335" s="16" t="str">
        <f t="shared" si="19"/>
        <v/>
      </c>
      <c r="H335" s="8" t="str">
        <f>IFERROR((G335/1000)*Reach!$L$1*Reach!$L$2,"")</f>
        <v/>
      </c>
      <c r="I335" s="8" t="str">
        <f>IFERROR(IF(VLOOKUP(E335,$K$12:$N$38,4,FALSE)="","",MAX(H335*(VLOOKUP(Reach!E335,$K$12:$N$38,4,FALSE)/VLOOKUP(Reach!E335,$K$12:$N$38,3,FALSE))+3,$L$3*5)),"")</f>
        <v/>
      </c>
    </row>
    <row r="336" spans="4:9" x14ac:dyDescent="0.25">
      <c r="D336" s="13" t="str">
        <f t="shared" si="18"/>
        <v/>
      </c>
      <c r="E336" s="13" t="str">
        <f>TRIM(MID(SUBSTITUTE(A336,"_",REPT(" ",100)),IF($L$5=1,1,($L$5-1)*100),100))</f>
        <v/>
      </c>
      <c r="F336" s="7" t="str">
        <f>TRIM(MID(SUBSTITUTE(A336,"_",REPT(" ",200)),IF($L$6=1,1,($L$6-1)*200),200))</f>
        <v/>
      </c>
      <c r="G336" s="16" t="str">
        <f t="shared" si="19"/>
        <v/>
      </c>
      <c r="H336" s="8" t="str">
        <f>IFERROR((G336/1000)*Reach!$L$1*Reach!$L$2,"")</f>
        <v/>
      </c>
      <c r="I336" s="8" t="str">
        <f>IFERROR(IF(VLOOKUP(E336,$K$12:$N$38,4,FALSE)="","",MAX(H336*(VLOOKUP(Reach!E336,$K$12:$N$38,4,FALSE)/VLOOKUP(Reach!E336,$K$12:$N$38,3,FALSE))+3,$L$3*5)),"")</f>
        <v/>
      </c>
    </row>
    <row r="337" spans="4:9" x14ac:dyDescent="0.25">
      <c r="D337" s="13" t="str">
        <f t="shared" si="18"/>
        <v/>
      </c>
      <c r="E337" s="13" t="str">
        <f>TRIM(MID(SUBSTITUTE(A337,"_",REPT(" ",100)),IF($L$5=1,1,($L$5-1)*100),100))</f>
        <v/>
      </c>
      <c r="F337" s="7" t="str">
        <f>TRIM(MID(SUBSTITUTE(A337,"_",REPT(" ",200)),IF($L$6=1,1,($L$6-1)*200),200))</f>
        <v/>
      </c>
      <c r="G337" s="16" t="str">
        <f t="shared" si="19"/>
        <v/>
      </c>
      <c r="H337" s="8" t="str">
        <f>IFERROR((G337/1000)*Reach!$L$1*Reach!$L$2,"")</f>
        <v/>
      </c>
      <c r="I337" s="8" t="str">
        <f>IFERROR(IF(VLOOKUP(E337,$K$12:$N$38,4,FALSE)="","",MAX(H337*(VLOOKUP(Reach!E337,$K$12:$N$38,4,FALSE)/VLOOKUP(Reach!E337,$K$12:$N$38,3,FALSE))+3,$L$3*5)),"")</f>
        <v/>
      </c>
    </row>
    <row r="338" spans="4:9" x14ac:dyDescent="0.25">
      <c r="D338" s="13" t="str">
        <f t="shared" si="18"/>
        <v/>
      </c>
      <c r="E338" s="13" t="str">
        <f>TRIM(MID(SUBSTITUTE(A338,"_",REPT(" ",100)),IF($L$5=1,1,($L$5-1)*100),100))</f>
        <v/>
      </c>
      <c r="F338" s="7" t="str">
        <f>TRIM(MID(SUBSTITUTE(A338,"_",REPT(" ",200)),IF($L$6=1,1,($L$6-1)*200),200))</f>
        <v/>
      </c>
      <c r="G338" s="16" t="str">
        <f t="shared" si="19"/>
        <v/>
      </c>
      <c r="H338" s="8" t="str">
        <f>IFERROR((G338/1000)*Reach!$L$1*Reach!$L$2,"")</f>
        <v/>
      </c>
      <c r="I338" s="8" t="str">
        <f>IFERROR(IF(VLOOKUP(E338,$K$12:$N$38,4,FALSE)="","",MAX(H338*(VLOOKUP(Reach!E338,$K$12:$N$38,4,FALSE)/VLOOKUP(Reach!E338,$K$12:$N$38,3,FALSE))+3,$L$3*5)),"")</f>
        <v/>
      </c>
    </row>
    <row r="339" spans="4:9" x14ac:dyDescent="0.25">
      <c r="D339" s="13" t="str">
        <f t="shared" si="18"/>
        <v/>
      </c>
      <c r="E339" s="13" t="str">
        <f>TRIM(MID(SUBSTITUTE(A339,"_",REPT(" ",100)),IF($L$5=1,1,($L$5-1)*100),100))</f>
        <v/>
      </c>
      <c r="F339" s="7" t="str">
        <f>TRIM(MID(SUBSTITUTE(A339,"_",REPT(" ",200)),IF($L$6=1,1,($L$6-1)*200),200))</f>
        <v/>
      </c>
      <c r="G339" s="16" t="str">
        <f t="shared" si="19"/>
        <v/>
      </c>
      <c r="H339" s="8" t="str">
        <f>IFERROR((G339/1000)*Reach!$L$1*Reach!$L$2,"")</f>
        <v/>
      </c>
      <c r="I339" s="8" t="str">
        <f>IFERROR(IF(VLOOKUP(E339,$K$12:$N$38,4,FALSE)="","",MAX(H339*(VLOOKUP(Reach!E339,$K$12:$N$38,4,FALSE)/VLOOKUP(Reach!E339,$K$12:$N$38,3,FALSE))+3,$L$3*5)),"")</f>
        <v/>
      </c>
    </row>
    <row r="340" spans="4:9" x14ac:dyDescent="0.25">
      <c r="D340" s="13" t="str">
        <f t="shared" si="18"/>
        <v/>
      </c>
      <c r="E340" s="13" t="str">
        <f>TRIM(MID(SUBSTITUTE(A340,"_",REPT(" ",100)),IF($L$5=1,1,($L$5-1)*100),100))</f>
        <v/>
      </c>
      <c r="F340" s="7" t="str">
        <f>TRIM(MID(SUBSTITUTE(A340,"_",REPT(" ",200)),IF($L$6=1,1,($L$6-1)*200),200))</f>
        <v/>
      </c>
      <c r="G340" s="16" t="str">
        <f t="shared" si="19"/>
        <v/>
      </c>
      <c r="H340" s="8" t="str">
        <f>IFERROR((G340/1000)*Reach!$L$1*Reach!$L$2,"")</f>
        <v/>
      </c>
      <c r="I340" s="8" t="str">
        <f>IFERROR(IF(VLOOKUP(E340,$K$12:$N$38,4,FALSE)="","",MAX(H340*(VLOOKUP(Reach!E340,$K$12:$N$38,4,FALSE)/VLOOKUP(Reach!E340,$K$12:$N$38,3,FALSE))+3,$L$3*5)),"")</f>
        <v/>
      </c>
    </row>
    <row r="341" spans="4:9" x14ac:dyDescent="0.25">
      <c r="D341" s="13" t="str">
        <f t="shared" si="18"/>
        <v/>
      </c>
      <c r="E341" s="13" t="str">
        <f>TRIM(MID(SUBSTITUTE(A341,"_",REPT(" ",100)),IF($L$5=1,1,($L$5-1)*100),100))</f>
        <v/>
      </c>
      <c r="F341" s="7" t="str">
        <f>TRIM(MID(SUBSTITUTE(A341,"_",REPT(" ",200)),IF($L$6=1,1,($L$6-1)*200),200))</f>
        <v/>
      </c>
      <c r="G341" s="16" t="str">
        <f t="shared" si="19"/>
        <v/>
      </c>
      <c r="H341" s="8" t="str">
        <f>IFERROR((G341/1000)*Reach!$L$1*Reach!$L$2,"")</f>
        <v/>
      </c>
      <c r="I341" s="8" t="str">
        <f>IFERROR(IF(VLOOKUP(E341,$K$12:$N$38,4,FALSE)="","",MAX(H341*(VLOOKUP(Reach!E341,$K$12:$N$38,4,FALSE)/VLOOKUP(Reach!E341,$K$12:$N$38,3,FALSE))+3,$L$3*5)),"")</f>
        <v/>
      </c>
    </row>
    <row r="342" spans="4:9" x14ac:dyDescent="0.25">
      <c r="D342" s="13" t="str">
        <f t="shared" si="18"/>
        <v/>
      </c>
      <c r="E342" s="13" t="str">
        <f>TRIM(MID(SUBSTITUTE(A342,"_",REPT(" ",100)),IF($L$5=1,1,($L$5-1)*100),100))</f>
        <v/>
      </c>
      <c r="F342" s="7" t="str">
        <f>TRIM(MID(SUBSTITUTE(A342,"_",REPT(" ",200)),IF($L$6=1,1,($L$6-1)*200),200))</f>
        <v/>
      </c>
      <c r="G342" s="16" t="str">
        <f t="shared" si="19"/>
        <v/>
      </c>
      <c r="H342" s="8" t="str">
        <f>IFERROR((G342/1000)*Reach!$L$1*Reach!$L$2,"")</f>
        <v/>
      </c>
      <c r="I342" s="8" t="str">
        <f>IFERROR(IF(VLOOKUP(E342,$K$12:$N$38,4,FALSE)="","",MAX(H342*(VLOOKUP(Reach!E342,$K$12:$N$38,4,FALSE)/VLOOKUP(Reach!E342,$K$12:$N$38,3,FALSE))+3,$L$3*5)),"")</f>
        <v/>
      </c>
    </row>
    <row r="343" spans="4:9" x14ac:dyDescent="0.25">
      <c r="D343" s="13" t="str">
        <f t="shared" si="18"/>
        <v/>
      </c>
      <c r="E343" s="13" t="str">
        <f>TRIM(MID(SUBSTITUTE(A343,"_",REPT(" ",100)),IF($L$5=1,1,($L$5-1)*100),100))</f>
        <v/>
      </c>
      <c r="F343" s="7" t="str">
        <f>TRIM(MID(SUBSTITUTE(A343,"_",REPT(" ",200)),IF($L$6=1,1,($L$6-1)*200),200))</f>
        <v/>
      </c>
      <c r="G343" s="16" t="str">
        <f t="shared" si="19"/>
        <v/>
      </c>
      <c r="H343" s="8" t="str">
        <f>IFERROR((G343/1000)*Reach!$L$1*Reach!$L$2,"")</f>
        <v/>
      </c>
      <c r="I343" s="8" t="str">
        <f>IFERROR(IF(VLOOKUP(E343,$K$12:$N$38,4,FALSE)="","",MAX(H343*(VLOOKUP(Reach!E343,$K$12:$N$38,4,FALSE)/VLOOKUP(Reach!E343,$K$12:$N$38,3,FALSE))+3,$L$3*5)),"")</f>
        <v/>
      </c>
    </row>
    <row r="344" spans="4:9" x14ac:dyDescent="0.25">
      <c r="D344" s="13" t="str">
        <f t="shared" si="18"/>
        <v/>
      </c>
      <c r="E344" s="13" t="str">
        <f>TRIM(MID(SUBSTITUTE(A344,"_",REPT(" ",100)),IF($L$5=1,1,($L$5-1)*100),100))</f>
        <v/>
      </c>
      <c r="F344" s="7" t="str">
        <f>TRIM(MID(SUBSTITUTE(A344,"_",REPT(" ",200)),IF($L$6=1,1,($L$6-1)*200),200))</f>
        <v/>
      </c>
      <c r="G344" s="16" t="str">
        <f t="shared" si="19"/>
        <v/>
      </c>
      <c r="H344" s="8" t="str">
        <f>IFERROR((G344/1000)*Reach!$L$1*Reach!$L$2,"")</f>
        <v/>
      </c>
      <c r="I344" s="8" t="str">
        <f>IFERROR(IF(VLOOKUP(E344,$K$12:$N$38,4,FALSE)="","",MAX(H344*(VLOOKUP(Reach!E344,$K$12:$N$38,4,FALSE)/VLOOKUP(Reach!E344,$K$12:$N$38,3,FALSE))+3,$L$3*5)),"")</f>
        <v/>
      </c>
    </row>
    <row r="345" spans="4:9" x14ac:dyDescent="0.25">
      <c r="D345" s="13" t="str">
        <f t="shared" si="18"/>
        <v/>
      </c>
      <c r="E345" s="13" t="str">
        <f>TRIM(MID(SUBSTITUTE(A345,"_",REPT(" ",100)),IF($L$5=1,1,($L$5-1)*100),100))</f>
        <v/>
      </c>
      <c r="F345" s="7" t="str">
        <f>TRIM(MID(SUBSTITUTE(A345,"_",REPT(" ",200)),IF($L$6=1,1,($L$6-1)*200),200))</f>
        <v/>
      </c>
      <c r="G345" s="16" t="str">
        <f t="shared" si="19"/>
        <v/>
      </c>
      <c r="H345" s="8" t="str">
        <f>IFERROR((G345/1000)*Reach!$L$1*Reach!$L$2,"")</f>
        <v/>
      </c>
      <c r="I345" s="8" t="str">
        <f>IFERROR(IF(VLOOKUP(E345,$K$12:$N$38,4,FALSE)="","",MAX(H345*(VLOOKUP(Reach!E345,$K$12:$N$38,4,FALSE)/VLOOKUP(Reach!E345,$K$12:$N$38,3,FALSE))+3,$L$3*5)),"")</f>
        <v/>
      </c>
    </row>
    <row r="346" spans="4:9" x14ac:dyDescent="0.25">
      <c r="D346" s="13" t="str">
        <f t="shared" si="18"/>
        <v/>
      </c>
      <c r="E346" s="13" t="str">
        <f>TRIM(MID(SUBSTITUTE(A346,"_",REPT(" ",100)),IF($L$5=1,1,($L$5-1)*100),100))</f>
        <v/>
      </c>
      <c r="F346" s="7" t="str">
        <f>TRIM(MID(SUBSTITUTE(A346,"_",REPT(" ",200)),IF($L$6=1,1,($L$6-1)*200),200))</f>
        <v/>
      </c>
      <c r="G346" s="16" t="str">
        <f t="shared" si="19"/>
        <v/>
      </c>
      <c r="H346" s="8" t="str">
        <f>IFERROR((G346/1000)*Reach!$L$1*Reach!$L$2,"")</f>
        <v/>
      </c>
      <c r="I346" s="8" t="str">
        <f>IFERROR(IF(VLOOKUP(E346,$K$12:$N$38,4,FALSE)="","",MAX(H346*(VLOOKUP(Reach!E346,$K$12:$N$38,4,FALSE)/VLOOKUP(Reach!E346,$K$12:$N$38,3,FALSE))+3,$L$3*5)),"")</f>
        <v/>
      </c>
    </row>
    <row r="347" spans="4:9" x14ac:dyDescent="0.25">
      <c r="D347" s="13" t="str">
        <f t="shared" si="18"/>
        <v/>
      </c>
      <c r="E347" s="13" t="str">
        <f>TRIM(MID(SUBSTITUTE(A347,"_",REPT(" ",100)),IF($L$5=1,1,($L$5-1)*100),100))</f>
        <v/>
      </c>
      <c r="F347" s="7" t="str">
        <f>TRIM(MID(SUBSTITUTE(A347,"_",REPT(" ",200)),IF($L$6=1,1,($L$6-1)*200),200))</f>
        <v/>
      </c>
      <c r="G347" s="16" t="str">
        <f t="shared" si="19"/>
        <v/>
      </c>
      <c r="H347" s="8" t="str">
        <f>IFERROR((G347/1000)*Reach!$L$1*Reach!$L$2,"")</f>
        <v/>
      </c>
      <c r="I347" s="8" t="str">
        <f>IFERROR(IF(VLOOKUP(E347,$K$12:$N$38,4,FALSE)="","",MAX(H347*(VLOOKUP(Reach!E347,$K$12:$N$38,4,FALSE)/VLOOKUP(Reach!E347,$K$12:$N$38,3,FALSE))+3,$L$3*5)),"")</f>
        <v/>
      </c>
    </row>
    <row r="348" spans="4:9" x14ac:dyDescent="0.25">
      <c r="D348" s="13" t="str">
        <f t="shared" si="18"/>
        <v/>
      </c>
      <c r="E348" s="13" t="str">
        <f>TRIM(MID(SUBSTITUTE(A348,"_",REPT(" ",100)),IF($L$5=1,1,($L$5-1)*100),100))</f>
        <v/>
      </c>
      <c r="F348" s="7" t="str">
        <f>TRIM(MID(SUBSTITUTE(A348,"_",REPT(" ",200)),IF($L$6=1,1,($L$6-1)*200),200))</f>
        <v/>
      </c>
      <c r="G348" s="16" t="str">
        <f t="shared" si="19"/>
        <v/>
      </c>
      <c r="H348" s="8" t="str">
        <f>IFERROR((G348/1000)*Reach!$L$1*Reach!$L$2,"")</f>
        <v/>
      </c>
      <c r="I348" s="8" t="str">
        <f>IFERROR(IF(VLOOKUP(E348,$K$12:$N$38,4,FALSE)="","",MAX(H348*(VLOOKUP(Reach!E348,$K$12:$N$38,4,FALSE)/VLOOKUP(Reach!E348,$K$12:$N$38,3,FALSE))+3,$L$3*5)),"")</f>
        <v/>
      </c>
    </row>
    <row r="349" spans="4:9" x14ac:dyDescent="0.25">
      <c r="D349" s="13" t="str">
        <f t="shared" si="18"/>
        <v/>
      </c>
      <c r="E349" s="13" t="str">
        <f>TRIM(MID(SUBSTITUTE(A349,"_",REPT(" ",100)),IF($L$5=1,1,($L$5-1)*100),100))</f>
        <v/>
      </c>
      <c r="F349" s="7" t="str">
        <f>TRIM(MID(SUBSTITUTE(A349,"_",REPT(" ",200)),IF($L$6=1,1,($L$6-1)*200),200))</f>
        <v/>
      </c>
      <c r="G349" s="16" t="str">
        <f t="shared" si="19"/>
        <v/>
      </c>
      <c r="H349" s="8" t="str">
        <f>IFERROR((G349/1000)*Reach!$L$1*Reach!$L$2,"")</f>
        <v/>
      </c>
      <c r="I349" s="8" t="str">
        <f>IFERROR(IF(VLOOKUP(E349,$K$12:$N$38,4,FALSE)="","",MAX(H349*(VLOOKUP(Reach!E349,$K$12:$N$38,4,FALSE)/VLOOKUP(Reach!E349,$K$12:$N$38,3,FALSE))+3,$L$3*5)),"")</f>
        <v/>
      </c>
    </row>
    <row r="350" spans="4:9" x14ac:dyDescent="0.25">
      <c r="D350" s="13" t="str">
        <f t="shared" si="18"/>
        <v/>
      </c>
      <c r="E350" s="13" t="str">
        <f>TRIM(MID(SUBSTITUTE(A350,"_",REPT(" ",100)),IF($L$5=1,1,($L$5-1)*100),100))</f>
        <v/>
      </c>
      <c r="F350" s="7" t="str">
        <f>TRIM(MID(SUBSTITUTE(A350,"_",REPT(" ",200)),IF($L$6=1,1,($L$6-1)*200),200))</f>
        <v/>
      </c>
      <c r="G350" s="16" t="str">
        <f t="shared" si="19"/>
        <v/>
      </c>
      <c r="H350" s="8" t="str">
        <f>IFERROR((G350/1000)*Reach!$L$1*Reach!$L$2,"")</f>
        <v/>
      </c>
      <c r="I350" s="8" t="str">
        <f>IFERROR(IF(VLOOKUP(E350,$K$12:$N$38,4,FALSE)="","",MAX(H350*(VLOOKUP(Reach!E350,$K$12:$N$38,4,FALSE)/VLOOKUP(Reach!E350,$K$12:$N$38,3,FALSE))+3,$L$3*5)),"")</f>
        <v/>
      </c>
    </row>
    <row r="351" spans="4:9" x14ac:dyDescent="0.25">
      <c r="D351" s="13" t="str">
        <f t="shared" si="18"/>
        <v/>
      </c>
      <c r="E351" s="13" t="str">
        <f>TRIM(MID(SUBSTITUTE(A351,"_",REPT(" ",100)),IF($L$5=1,1,($L$5-1)*100),100))</f>
        <v/>
      </c>
      <c r="F351" s="7" t="str">
        <f>TRIM(MID(SUBSTITUTE(A351,"_",REPT(" ",200)),IF($L$6=1,1,($L$6-1)*200),200))</f>
        <v/>
      </c>
      <c r="G351" s="16" t="str">
        <f t="shared" si="19"/>
        <v/>
      </c>
      <c r="H351" s="8" t="str">
        <f>IFERROR((G351/1000)*Reach!$L$1*Reach!$L$2,"")</f>
        <v/>
      </c>
      <c r="I351" s="8" t="str">
        <f>IFERROR(IF(VLOOKUP(E351,$K$12:$N$38,4,FALSE)="","",MAX(H351*(VLOOKUP(Reach!E351,$K$12:$N$38,4,FALSE)/VLOOKUP(Reach!E351,$K$12:$N$38,3,FALSE))+3,$L$3*5)),"")</f>
        <v/>
      </c>
    </row>
    <row r="352" spans="4:9" x14ac:dyDescent="0.25">
      <c r="D352" s="13" t="str">
        <f t="shared" si="18"/>
        <v/>
      </c>
      <c r="E352" s="13" t="str">
        <f>TRIM(MID(SUBSTITUTE(A352,"_",REPT(" ",100)),IF($L$5=1,1,($L$5-1)*100),100))</f>
        <v/>
      </c>
      <c r="F352" s="7" t="str">
        <f>TRIM(MID(SUBSTITUTE(A352,"_",REPT(" ",200)),IF($L$6=1,1,($L$6-1)*200),200))</f>
        <v/>
      </c>
      <c r="G352" s="16" t="str">
        <f t="shared" si="19"/>
        <v/>
      </c>
      <c r="H352" s="8" t="str">
        <f>IFERROR((G352/1000)*Reach!$L$1*Reach!$L$2,"")</f>
        <v/>
      </c>
      <c r="I352" s="8" t="str">
        <f>IFERROR(IF(VLOOKUP(E352,$K$12:$N$38,4,FALSE)="","",MAX(H352*(VLOOKUP(Reach!E352,$K$12:$N$38,4,FALSE)/VLOOKUP(Reach!E352,$K$12:$N$38,3,FALSE))+3,$L$3*5)),"")</f>
        <v/>
      </c>
    </row>
    <row r="353" spans="4:9" x14ac:dyDescent="0.25">
      <c r="D353" s="13" t="str">
        <f t="shared" si="18"/>
        <v/>
      </c>
      <c r="E353" s="13" t="str">
        <f>TRIM(MID(SUBSTITUTE(A353,"_",REPT(" ",100)),IF($L$5=1,1,($L$5-1)*100),100))</f>
        <v/>
      </c>
      <c r="F353" s="7" t="str">
        <f>TRIM(MID(SUBSTITUTE(A353,"_",REPT(" ",200)),IF($L$6=1,1,($L$6-1)*200),200))</f>
        <v/>
      </c>
      <c r="G353" s="16" t="str">
        <f t="shared" si="19"/>
        <v/>
      </c>
      <c r="H353" s="8" t="str">
        <f>IFERROR((G353/1000)*Reach!$L$1*Reach!$L$2,"")</f>
        <v/>
      </c>
      <c r="I353" s="8" t="str">
        <f>IFERROR(IF(VLOOKUP(E353,$K$12:$N$38,4,FALSE)="","",MAX(H353*(VLOOKUP(Reach!E353,$K$12:$N$38,4,FALSE)/VLOOKUP(Reach!E353,$K$12:$N$38,3,FALSE))+3,$L$3*5)),"")</f>
        <v/>
      </c>
    </row>
    <row r="354" spans="4:9" x14ac:dyDescent="0.25">
      <c r="D354" s="13" t="str">
        <f t="shared" si="18"/>
        <v/>
      </c>
      <c r="E354" s="13" t="str">
        <f>TRIM(MID(SUBSTITUTE(A354,"_",REPT(" ",100)),IF($L$5=1,1,($L$5-1)*100),100))</f>
        <v/>
      </c>
      <c r="F354" s="7" t="str">
        <f>TRIM(MID(SUBSTITUTE(A354,"_",REPT(" ",200)),IF($L$6=1,1,($L$6-1)*200),200))</f>
        <v/>
      </c>
      <c r="G354" s="16" t="str">
        <f t="shared" si="19"/>
        <v/>
      </c>
      <c r="H354" s="8" t="str">
        <f>IFERROR((G354/1000)*Reach!$L$1*Reach!$L$2,"")</f>
        <v/>
      </c>
      <c r="I354" s="8" t="str">
        <f>IFERROR(IF(VLOOKUP(E354,$K$12:$N$38,4,FALSE)="","",MAX(H354*(VLOOKUP(Reach!E354,$K$12:$N$38,4,FALSE)/VLOOKUP(Reach!E354,$K$12:$N$38,3,FALSE))+3,$L$3*5)),"")</f>
        <v/>
      </c>
    </row>
    <row r="355" spans="4:9" x14ac:dyDescent="0.25">
      <c r="D355" s="13" t="str">
        <f t="shared" si="18"/>
        <v/>
      </c>
      <c r="E355" s="13" t="str">
        <f>TRIM(MID(SUBSTITUTE(A355,"_",REPT(" ",100)),IF($L$5=1,1,($L$5-1)*100),100))</f>
        <v/>
      </c>
      <c r="F355" s="7" t="str">
        <f>TRIM(MID(SUBSTITUTE(A355,"_",REPT(" ",200)),IF($L$6=1,1,($L$6-1)*200),200))</f>
        <v/>
      </c>
      <c r="G355" s="16" t="str">
        <f t="shared" si="19"/>
        <v/>
      </c>
      <c r="H355" s="8" t="str">
        <f>IFERROR((G355/1000)*Reach!$L$1*Reach!$L$2,"")</f>
        <v/>
      </c>
      <c r="I355" s="8" t="str">
        <f>IFERROR(IF(VLOOKUP(E355,$K$12:$N$38,4,FALSE)="","",MAX(H355*(VLOOKUP(Reach!E355,$K$12:$N$38,4,FALSE)/VLOOKUP(Reach!E355,$K$12:$N$38,3,FALSE))+3,$L$3*5)),"")</f>
        <v/>
      </c>
    </row>
    <row r="356" spans="4:9" x14ac:dyDescent="0.25">
      <c r="D356" s="13" t="str">
        <f t="shared" si="18"/>
        <v/>
      </c>
      <c r="E356" s="13" t="str">
        <f>TRIM(MID(SUBSTITUTE(A356,"_",REPT(" ",100)),IF($L$5=1,1,($L$5-1)*100),100))</f>
        <v/>
      </c>
      <c r="F356" s="7" t="str">
        <f>TRIM(MID(SUBSTITUTE(A356,"_",REPT(" ",200)),IF($L$6=1,1,($L$6-1)*200),200))</f>
        <v/>
      </c>
      <c r="G356" s="16" t="str">
        <f t="shared" si="19"/>
        <v/>
      </c>
      <c r="H356" s="8" t="str">
        <f>IFERROR((G356/1000)*Reach!$L$1*Reach!$L$2,"")</f>
        <v/>
      </c>
      <c r="I356" s="8" t="str">
        <f>IFERROR(IF(VLOOKUP(E356,$K$12:$N$38,4,FALSE)="","",MAX(H356*(VLOOKUP(Reach!E356,$K$12:$N$38,4,FALSE)/VLOOKUP(Reach!E356,$K$12:$N$38,3,FALSE))+3,$L$3*5)),"")</f>
        <v/>
      </c>
    </row>
    <row r="357" spans="4:9" x14ac:dyDescent="0.25">
      <c r="D357" s="13" t="str">
        <f t="shared" ref="D357:D420" si="20">IF(C357=0,"",C357)</f>
        <v/>
      </c>
      <c r="E357" s="13" t="str">
        <f>TRIM(MID(SUBSTITUTE(A357,"_",REPT(" ",100)),IF($L$5=1,1,($L$5-1)*100),100))</f>
        <v/>
      </c>
      <c r="F357" s="7" t="str">
        <f>TRIM(MID(SUBSTITUTE(A357,"_",REPT(" ",200)),IF($L$6=1,1,($L$6-1)*200),200))</f>
        <v/>
      </c>
      <c r="G357" s="16" t="str">
        <f t="shared" ref="G357:G420" si="21">IF(B357=0,"",B357)</f>
        <v/>
      </c>
      <c r="H357" s="8" t="str">
        <f>IFERROR((G357/1000)*Reach!$L$1*Reach!$L$2,"")</f>
        <v/>
      </c>
      <c r="I357" s="8" t="str">
        <f>IFERROR(IF(VLOOKUP(E357,$K$12:$N$38,4,FALSE)="","",MAX(H357*(VLOOKUP(Reach!E357,$K$12:$N$38,4,FALSE)/VLOOKUP(Reach!E357,$K$12:$N$38,3,FALSE))+3,$L$3*5)),"")</f>
        <v/>
      </c>
    </row>
    <row r="358" spans="4:9" x14ac:dyDescent="0.25">
      <c r="D358" s="13" t="str">
        <f t="shared" si="20"/>
        <v/>
      </c>
      <c r="E358" s="13" t="str">
        <f>TRIM(MID(SUBSTITUTE(A358,"_",REPT(" ",100)),IF($L$5=1,1,($L$5-1)*100),100))</f>
        <v/>
      </c>
      <c r="F358" s="7" t="str">
        <f>TRIM(MID(SUBSTITUTE(A358,"_",REPT(" ",200)),IF($L$6=1,1,($L$6-1)*200),200))</f>
        <v/>
      </c>
      <c r="G358" s="16" t="str">
        <f t="shared" si="21"/>
        <v/>
      </c>
      <c r="H358" s="8" t="str">
        <f>IFERROR((G358/1000)*Reach!$L$1*Reach!$L$2,"")</f>
        <v/>
      </c>
      <c r="I358" s="8" t="str">
        <f>IFERROR(IF(VLOOKUP(E358,$K$12:$N$38,4,FALSE)="","",MAX(H358*(VLOOKUP(Reach!E358,$K$12:$N$38,4,FALSE)/VLOOKUP(Reach!E358,$K$12:$N$38,3,FALSE))+3,$L$3*5)),"")</f>
        <v/>
      </c>
    </row>
    <row r="359" spans="4:9" x14ac:dyDescent="0.25">
      <c r="D359" s="13" t="str">
        <f t="shared" si="20"/>
        <v/>
      </c>
      <c r="E359" s="13" t="str">
        <f>TRIM(MID(SUBSTITUTE(A359,"_",REPT(" ",100)),IF($L$5=1,1,($L$5-1)*100),100))</f>
        <v/>
      </c>
      <c r="F359" s="7" t="str">
        <f>TRIM(MID(SUBSTITUTE(A359,"_",REPT(" ",200)),IF($L$6=1,1,($L$6-1)*200),200))</f>
        <v/>
      </c>
      <c r="G359" s="16" t="str">
        <f t="shared" si="21"/>
        <v/>
      </c>
      <c r="H359" s="8" t="str">
        <f>IFERROR((G359/1000)*Reach!$L$1*Reach!$L$2,"")</f>
        <v/>
      </c>
      <c r="I359" s="8" t="str">
        <f>IFERROR(IF(VLOOKUP(E359,$K$12:$N$38,4,FALSE)="","",MAX(H359*(VLOOKUP(Reach!E359,$K$12:$N$38,4,FALSE)/VLOOKUP(Reach!E359,$K$12:$N$38,3,FALSE))+3,$L$3*5)),"")</f>
        <v/>
      </c>
    </row>
    <row r="360" spans="4:9" x14ac:dyDescent="0.25">
      <c r="D360" s="13" t="str">
        <f t="shared" si="20"/>
        <v/>
      </c>
      <c r="E360" s="13" t="str">
        <f>TRIM(MID(SUBSTITUTE(A360,"_",REPT(" ",100)),IF($L$5=1,1,($L$5-1)*100),100))</f>
        <v/>
      </c>
      <c r="F360" s="7" t="str">
        <f>TRIM(MID(SUBSTITUTE(A360,"_",REPT(" ",200)),IF($L$6=1,1,($L$6-1)*200),200))</f>
        <v/>
      </c>
      <c r="G360" s="16" t="str">
        <f t="shared" si="21"/>
        <v/>
      </c>
      <c r="H360" s="8" t="str">
        <f>IFERROR((G360/1000)*Reach!$L$1*Reach!$L$2,"")</f>
        <v/>
      </c>
      <c r="I360" s="8" t="str">
        <f>IFERROR(IF(VLOOKUP(E360,$K$12:$N$38,4,FALSE)="","",MAX(H360*(VLOOKUP(Reach!E360,$K$12:$N$38,4,FALSE)/VLOOKUP(Reach!E360,$K$12:$N$38,3,FALSE))+3,$L$3*5)),"")</f>
        <v/>
      </c>
    </row>
    <row r="361" spans="4:9" x14ac:dyDescent="0.25">
      <c r="D361" s="13" t="str">
        <f t="shared" si="20"/>
        <v/>
      </c>
      <c r="E361" s="13" t="str">
        <f>TRIM(MID(SUBSTITUTE(A361,"_",REPT(" ",100)),IF($L$5=1,1,($L$5-1)*100),100))</f>
        <v/>
      </c>
      <c r="F361" s="7" t="str">
        <f>TRIM(MID(SUBSTITUTE(A361,"_",REPT(" ",200)),IF($L$6=1,1,($L$6-1)*200),200))</f>
        <v/>
      </c>
      <c r="G361" s="16" t="str">
        <f t="shared" si="21"/>
        <v/>
      </c>
      <c r="H361" s="8" t="str">
        <f>IFERROR((G361/1000)*Reach!$L$1*Reach!$L$2,"")</f>
        <v/>
      </c>
      <c r="I361" s="8" t="str">
        <f>IFERROR(IF(VLOOKUP(E361,$K$12:$N$38,4,FALSE)="","",MAX(H361*(VLOOKUP(Reach!E361,$K$12:$N$38,4,FALSE)/VLOOKUP(Reach!E361,$K$12:$N$38,3,FALSE))+3,$L$3*5)),"")</f>
        <v/>
      </c>
    </row>
    <row r="362" spans="4:9" x14ac:dyDescent="0.25">
      <c r="D362" s="13" t="str">
        <f t="shared" si="20"/>
        <v/>
      </c>
      <c r="E362" s="13" t="str">
        <f>TRIM(MID(SUBSTITUTE(A362,"_",REPT(" ",100)),IF($L$5=1,1,($L$5-1)*100),100))</f>
        <v/>
      </c>
      <c r="F362" s="7" t="str">
        <f>TRIM(MID(SUBSTITUTE(A362,"_",REPT(" ",200)),IF($L$6=1,1,($L$6-1)*200),200))</f>
        <v/>
      </c>
      <c r="G362" s="16" t="str">
        <f t="shared" si="21"/>
        <v/>
      </c>
      <c r="H362" s="8" t="str">
        <f>IFERROR((G362/1000)*Reach!$L$1*Reach!$L$2,"")</f>
        <v/>
      </c>
      <c r="I362" s="8" t="str">
        <f>IFERROR(IF(VLOOKUP(E362,$K$12:$N$38,4,FALSE)="","",MAX(H362*(VLOOKUP(Reach!E362,$K$12:$N$38,4,FALSE)/VLOOKUP(Reach!E362,$K$12:$N$38,3,FALSE))+3,$L$3*5)),"")</f>
        <v/>
      </c>
    </row>
    <row r="363" spans="4:9" x14ac:dyDescent="0.25">
      <c r="D363" s="13" t="str">
        <f t="shared" si="20"/>
        <v/>
      </c>
      <c r="E363" s="13" t="str">
        <f>TRIM(MID(SUBSTITUTE(A363,"_",REPT(" ",100)),IF($L$5=1,1,($L$5-1)*100),100))</f>
        <v/>
      </c>
      <c r="F363" s="7" t="str">
        <f>TRIM(MID(SUBSTITUTE(A363,"_",REPT(" ",200)),IF($L$6=1,1,($L$6-1)*200),200))</f>
        <v/>
      </c>
      <c r="G363" s="16" t="str">
        <f t="shared" si="21"/>
        <v/>
      </c>
      <c r="H363" s="8" t="str">
        <f>IFERROR((G363/1000)*Reach!$L$1*Reach!$L$2,"")</f>
        <v/>
      </c>
      <c r="I363" s="8" t="str">
        <f>IFERROR(IF(VLOOKUP(E363,$K$12:$N$38,4,FALSE)="","",MAX(H363*(VLOOKUP(Reach!E363,$K$12:$N$38,4,FALSE)/VLOOKUP(Reach!E363,$K$12:$N$38,3,FALSE))+3,$L$3*5)),"")</f>
        <v/>
      </c>
    </row>
    <row r="364" spans="4:9" x14ac:dyDescent="0.25">
      <c r="D364" s="13" t="str">
        <f t="shared" si="20"/>
        <v/>
      </c>
      <c r="E364" s="13" t="str">
        <f>TRIM(MID(SUBSTITUTE(A364,"_",REPT(" ",100)),IF($L$5=1,1,($L$5-1)*100),100))</f>
        <v/>
      </c>
      <c r="F364" s="7" t="str">
        <f>TRIM(MID(SUBSTITUTE(A364,"_",REPT(" ",200)),IF($L$6=1,1,($L$6-1)*200),200))</f>
        <v/>
      </c>
      <c r="G364" s="16" t="str">
        <f t="shared" si="21"/>
        <v/>
      </c>
      <c r="H364" s="8" t="str">
        <f>IFERROR((G364/1000)*Reach!$L$1*Reach!$L$2,"")</f>
        <v/>
      </c>
      <c r="I364" s="8" t="str">
        <f>IFERROR(IF(VLOOKUP(E364,$K$12:$N$38,4,FALSE)="","",MAX(H364*(VLOOKUP(Reach!E364,$K$12:$N$38,4,FALSE)/VLOOKUP(Reach!E364,$K$12:$N$38,3,FALSE))+3,$L$3*5)),"")</f>
        <v/>
      </c>
    </row>
    <row r="365" spans="4:9" x14ac:dyDescent="0.25">
      <c r="D365" s="13" t="str">
        <f t="shared" si="20"/>
        <v/>
      </c>
      <c r="E365" s="13" t="str">
        <f>TRIM(MID(SUBSTITUTE(A365,"_",REPT(" ",100)),IF($L$5=1,1,($L$5-1)*100),100))</f>
        <v/>
      </c>
      <c r="F365" s="7" t="str">
        <f>TRIM(MID(SUBSTITUTE(A365,"_",REPT(" ",200)),IF($L$6=1,1,($L$6-1)*200),200))</f>
        <v/>
      </c>
      <c r="G365" s="16" t="str">
        <f t="shared" si="21"/>
        <v/>
      </c>
      <c r="H365" s="8" t="str">
        <f>IFERROR((G365/1000)*Reach!$L$1*Reach!$L$2,"")</f>
        <v/>
      </c>
      <c r="I365" s="8" t="str">
        <f>IFERROR(IF(VLOOKUP(E365,$K$12:$N$38,4,FALSE)="","",MAX(H365*(VLOOKUP(Reach!E365,$K$12:$N$38,4,FALSE)/VLOOKUP(Reach!E365,$K$12:$N$38,3,FALSE))+3,$L$3*5)),"")</f>
        <v/>
      </c>
    </row>
    <row r="366" spans="4:9" x14ac:dyDescent="0.25">
      <c r="D366" s="13" t="str">
        <f t="shared" si="20"/>
        <v/>
      </c>
      <c r="E366" s="13" t="str">
        <f>TRIM(MID(SUBSTITUTE(A366,"_",REPT(" ",100)),IF($L$5=1,1,($L$5-1)*100),100))</f>
        <v/>
      </c>
      <c r="F366" s="7" t="str">
        <f>TRIM(MID(SUBSTITUTE(A366,"_",REPT(" ",200)),IF($L$6=1,1,($L$6-1)*200),200))</f>
        <v/>
      </c>
      <c r="G366" s="16" t="str">
        <f t="shared" si="21"/>
        <v/>
      </c>
      <c r="H366" s="8" t="str">
        <f>IFERROR((G366/1000)*Reach!$L$1*Reach!$L$2,"")</f>
        <v/>
      </c>
      <c r="I366" s="8" t="str">
        <f>IFERROR(IF(VLOOKUP(E366,$K$12:$N$38,4,FALSE)="","",MAX(H366*(VLOOKUP(Reach!E366,$K$12:$N$38,4,FALSE)/VLOOKUP(Reach!E366,$K$12:$N$38,3,FALSE))+3,$L$3*5)),"")</f>
        <v/>
      </c>
    </row>
    <row r="367" spans="4:9" x14ac:dyDescent="0.25">
      <c r="D367" s="13" t="str">
        <f t="shared" si="20"/>
        <v/>
      </c>
      <c r="E367" s="13" t="str">
        <f>TRIM(MID(SUBSTITUTE(A367,"_",REPT(" ",100)),IF($L$5=1,1,($L$5-1)*100),100))</f>
        <v/>
      </c>
      <c r="F367" s="7" t="str">
        <f>TRIM(MID(SUBSTITUTE(A367,"_",REPT(" ",200)),IF($L$6=1,1,($L$6-1)*200),200))</f>
        <v/>
      </c>
      <c r="G367" s="16" t="str">
        <f t="shared" si="21"/>
        <v/>
      </c>
      <c r="H367" s="8" t="str">
        <f>IFERROR((G367/1000)*Reach!$L$1*Reach!$L$2,"")</f>
        <v/>
      </c>
      <c r="I367" s="8" t="str">
        <f>IFERROR(IF(VLOOKUP(E367,$K$12:$N$38,4,FALSE)="","",MAX(H367*(VLOOKUP(Reach!E367,$K$12:$N$38,4,FALSE)/VLOOKUP(Reach!E367,$K$12:$N$38,3,FALSE))+3,$L$3*5)),"")</f>
        <v/>
      </c>
    </row>
    <row r="368" spans="4:9" x14ac:dyDescent="0.25">
      <c r="D368" s="13" t="str">
        <f t="shared" si="20"/>
        <v/>
      </c>
      <c r="E368" s="13" t="str">
        <f>TRIM(MID(SUBSTITUTE(A368,"_",REPT(" ",100)),IF($L$5=1,1,($L$5-1)*100),100))</f>
        <v/>
      </c>
      <c r="F368" s="7" t="str">
        <f>TRIM(MID(SUBSTITUTE(A368,"_",REPT(" ",200)),IF($L$6=1,1,($L$6-1)*200),200))</f>
        <v/>
      </c>
      <c r="G368" s="16" t="str">
        <f t="shared" si="21"/>
        <v/>
      </c>
      <c r="H368" s="8" t="str">
        <f>IFERROR((G368/1000)*Reach!$L$1*Reach!$L$2,"")</f>
        <v/>
      </c>
      <c r="I368" s="8" t="str">
        <f>IFERROR(IF(VLOOKUP(E368,$K$12:$N$38,4,FALSE)="","",MAX(H368*(VLOOKUP(Reach!E368,$K$12:$N$38,4,FALSE)/VLOOKUP(Reach!E368,$K$12:$N$38,3,FALSE))+3,$L$3*5)),"")</f>
        <v/>
      </c>
    </row>
    <row r="369" spans="4:9" x14ac:dyDescent="0.25">
      <c r="D369" s="13" t="str">
        <f t="shared" si="20"/>
        <v/>
      </c>
      <c r="E369" s="13" t="str">
        <f>TRIM(MID(SUBSTITUTE(A369,"_",REPT(" ",100)),IF($L$5=1,1,($L$5-1)*100),100))</f>
        <v/>
      </c>
      <c r="F369" s="7" t="str">
        <f>TRIM(MID(SUBSTITUTE(A369,"_",REPT(" ",200)),IF($L$6=1,1,($L$6-1)*200),200))</f>
        <v/>
      </c>
      <c r="G369" s="16" t="str">
        <f t="shared" si="21"/>
        <v/>
      </c>
      <c r="H369" s="8" t="str">
        <f>IFERROR((G369/1000)*Reach!$L$1*Reach!$L$2,"")</f>
        <v/>
      </c>
      <c r="I369" s="8" t="str">
        <f>IFERROR(IF(VLOOKUP(E369,$K$12:$N$38,4,FALSE)="","",MAX(H369*(VLOOKUP(Reach!E369,$K$12:$N$38,4,FALSE)/VLOOKUP(Reach!E369,$K$12:$N$38,3,FALSE))+3,$L$3*5)),"")</f>
        <v/>
      </c>
    </row>
    <row r="370" spans="4:9" x14ac:dyDescent="0.25">
      <c r="D370" s="13" t="str">
        <f t="shared" si="20"/>
        <v/>
      </c>
      <c r="E370" s="13" t="str">
        <f>TRIM(MID(SUBSTITUTE(A370,"_",REPT(" ",100)),IF($L$5=1,1,($L$5-1)*100),100))</f>
        <v/>
      </c>
      <c r="F370" s="7" t="str">
        <f>TRIM(MID(SUBSTITUTE(A370,"_",REPT(" ",200)),IF($L$6=1,1,($L$6-1)*200),200))</f>
        <v/>
      </c>
      <c r="G370" s="16" t="str">
        <f t="shared" si="21"/>
        <v/>
      </c>
      <c r="H370" s="8" t="str">
        <f>IFERROR((G370/1000)*Reach!$L$1*Reach!$L$2,"")</f>
        <v/>
      </c>
      <c r="I370" s="8" t="str">
        <f>IFERROR(IF(VLOOKUP(E370,$K$12:$N$38,4,FALSE)="","",MAX(H370*(VLOOKUP(Reach!E370,$K$12:$N$38,4,FALSE)/VLOOKUP(Reach!E370,$K$12:$N$38,3,FALSE))+3,$L$3*5)),"")</f>
        <v/>
      </c>
    </row>
    <row r="371" spans="4:9" x14ac:dyDescent="0.25">
      <c r="D371" s="13" t="str">
        <f t="shared" si="20"/>
        <v/>
      </c>
      <c r="E371" s="13" t="str">
        <f>TRIM(MID(SUBSTITUTE(A371,"_",REPT(" ",100)),IF($L$5=1,1,($L$5-1)*100),100))</f>
        <v/>
      </c>
      <c r="F371" s="7" t="str">
        <f>TRIM(MID(SUBSTITUTE(A371,"_",REPT(" ",200)),IF($L$6=1,1,($L$6-1)*200),200))</f>
        <v/>
      </c>
      <c r="G371" s="16" t="str">
        <f t="shared" si="21"/>
        <v/>
      </c>
      <c r="H371" s="8" t="str">
        <f>IFERROR((G371/1000)*Reach!$L$1*Reach!$L$2,"")</f>
        <v/>
      </c>
      <c r="I371" s="8" t="str">
        <f>IFERROR(IF(VLOOKUP(E371,$K$12:$N$38,4,FALSE)="","",MAX(H371*(VLOOKUP(Reach!E371,$K$12:$N$38,4,FALSE)/VLOOKUP(Reach!E371,$K$12:$N$38,3,FALSE))+3,$L$3*5)),"")</f>
        <v/>
      </c>
    </row>
    <row r="372" spans="4:9" x14ac:dyDescent="0.25">
      <c r="D372" s="13" t="str">
        <f t="shared" si="20"/>
        <v/>
      </c>
      <c r="E372" s="13" t="str">
        <f>TRIM(MID(SUBSTITUTE(A372,"_",REPT(" ",100)),IF($L$5=1,1,($L$5-1)*100),100))</f>
        <v/>
      </c>
      <c r="F372" s="7" t="str">
        <f>TRIM(MID(SUBSTITUTE(A372,"_",REPT(" ",200)),IF($L$6=1,1,($L$6-1)*200),200))</f>
        <v/>
      </c>
      <c r="G372" s="16" t="str">
        <f t="shared" si="21"/>
        <v/>
      </c>
      <c r="H372" s="8" t="str">
        <f>IFERROR((G372/1000)*Reach!$L$1*Reach!$L$2,"")</f>
        <v/>
      </c>
      <c r="I372" s="8" t="str">
        <f>IFERROR(IF(VLOOKUP(E372,$K$12:$N$38,4,FALSE)="","",MAX(H372*(VLOOKUP(Reach!E372,$K$12:$N$38,4,FALSE)/VLOOKUP(Reach!E372,$K$12:$N$38,3,FALSE))+3,$L$3*5)),"")</f>
        <v/>
      </c>
    </row>
    <row r="373" spans="4:9" x14ac:dyDescent="0.25">
      <c r="D373" s="13" t="str">
        <f t="shared" si="20"/>
        <v/>
      </c>
      <c r="E373" s="13" t="str">
        <f>TRIM(MID(SUBSTITUTE(A373,"_",REPT(" ",100)),IF($L$5=1,1,($L$5-1)*100),100))</f>
        <v/>
      </c>
      <c r="F373" s="7" t="str">
        <f>TRIM(MID(SUBSTITUTE(A373,"_",REPT(" ",200)),IF($L$6=1,1,($L$6-1)*200),200))</f>
        <v/>
      </c>
      <c r="G373" s="16" t="str">
        <f t="shared" si="21"/>
        <v/>
      </c>
      <c r="H373" s="8" t="str">
        <f>IFERROR((G373/1000)*Reach!$L$1*Reach!$L$2,"")</f>
        <v/>
      </c>
      <c r="I373" s="8" t="str">
        <f>IFERROR(IF(VLOOKUP(E373,$K$12:$N$38,4,FALSE)="","",MAX(H373*(VLOOKUP(Reach!E373,$K$12:$N$38,4,FALSE)/VLOOKUP(Reach!E373,$K$12:$N$38,3,FALSE))+3,$L$3*5)),"")</f>
        <v/>
      </c>
    </row>
    <row r="374" spans="4:9" x14ac:dyDescent="0.25">
      <c r="D374" s="13" t="str">
        <f t="shared" si="20"/>
        <v/>
      </c>
      <c r="E374" s="13" t="str">
        <f>TRIM(MID(SUBSTITUTE(A374,"_",REPT(" ",100)),IF($L$5=1,1,($L$5-1)*100),100))</f>
        <v/>
      </c>
      <c r="F374" s="7" t="str">
        <f>TRIM(MID(SUBSTITUTE(A374,"_",REPT(" ",200)),IF($L$6=1,1,($L$6-1)*200),200))</f>
        <v/>
      </c>
      <c r="G374" s="16" t="str">
        <f t="shared" si="21"/>
        <v/>
      </c>
      <c r="H374" s="8" t="str">
        <f>IFERROR((G374/1000)*Reach!$L$1*Reach!$L$2,"")</f>
        <v/>
      </c>
      <c r="I374" s="8" t="str">
        <f>IFERROR(IF(VLOOKUP(E374,$K$12:$N$38,4,FALSE)="","",MAX(H374*(VLOOKUP(Reach!E374,$K$12:$N$38,4,FALSE)/VLOOKUP(Reach!E374,$K$12:$N$38,3,FALSE))+3,$L$3*5)),"")</f>
        <v/>
      </c>
    </row>
    <row r="375" spans="4:9" x14ac:dyDescent="0.25">
      <c r="D375" s="13" t="str">
        <f t="shared" si="20"/>
        <v/>
      </c>
      <c r="E375" s="13" t="str">
        <f>TRIM(MID(SUBSTITUTE(A375,"_",REPT(" ",100)),IF($L$5=1,1,($L$5-1)*100),100))</f>
        <v/>
      </c>
      <c r="F375" s="7" t="str">
        <f>TRIM(MID(SUBSTITUTE(A375,"_",REPT(" ",200)),IF($L$6=1,1,($L$6-1)*200),200))</f>
        <v/>
      </c>
      <c r="G375" s="16" t="str">
        <f t="shared" si="21"/>
        <v/>
      </c>
      <c r="H375" s="8" t="str">
        <f>IFERROR((G375/1000)*Reach!$L$1*Reach!$L$2,"")</f>
        <v/>
      </c>
      <c r="I375" s="8" t="str">
        <f>IFERROR(IF(VLOOKUP(E375,$K$12:$N$38,4,FALSE)="","",MAX(H375*(VLOOKUP(Reach!E375,$K$12:$N$38,4,FALSE)/VLOOKUP(Reach!E375,$K$12:$N$38,3,FALSE))+3,$L$3*5)),"")</f>
        <v/>
      </c>
    </row>
    <row r="376" spans="4:9" x14ac:dyDescent="0.25">
      <c r="D376" s="13" t="str">
        <f t="shared" si="20"/>
        <v/>
      </c>
      <c r="E376" s="13" t="str">
        <f>TRIM(MID(SUBSTITUTE(A376,"_",REPT(" ",100)),IF($L$5=1,1,($L$5-1)*100),100))</f>
        <v/>
      </c>
      <c r="F376" s="7" t="str">
        <f>TRIM(MID(SUBSTITUTE(A376,"_",REPT(" ",200)),IF($L$6=1,1,($L$6-1)*200),200))</f>
        <v/>
      </c>
      <c r="G376" s="16" t="str">
        <f t="shared" si="21"/>
        <v/>
      </c>
      <c r="H376" s="8" t="str">
        <f>IFERROR((G376/1000)*Reach!$L$1*Reach!$L$2,"")</f>
        <v/>
      </c>
      <c r="I376" s="8" t="str">
        <f>IFERROR(IF(VLOOKUP(E376,$K$12:$N$38,4,FALSE)="","",MAX(H376*(VLOOKUP(Reach!E376,$K$12:$N$38,4,FALSE)/VLOOKUP(Reach!E376,$K$12:$N$38,3,FALSE))+3,$L$3*5)),"")</f>
        <v/>
      </c>
    </row>
    <row r="377" spans="4:9" x14ac:dyDescent="0.25">
      <c r="D377" s="13" t="str">
        <f t="shared" si="20"/>
        <v/>
      </c>
      <c r="E377" s="13" t="str">
        <f>TRIM(MID(SUBSTITUTE(A377,"_",REPT(" ",100)),IF($L$5=1,1,($L$5-1)*100),100))</f>
        <v/>
      </c>
      <c r="F377" s="7" t="str">
        <f>TRIM(MID(SUBSTITUTE(A377,"_",REPT(" ",200)),IF($L$6=1,1,($L$6-1)*200),200))</f>
        <v/>
      </c>
      <c r="G377" s="16" t="str">
        <f t="shared" si="21"/>
        <v/>
      </c>
      <c r="H377" s="8" t="str">
        <f>IFERROR((G377/1000)*Reach!$L$1*Reach!$L$2,"")</f>
        <v/>
      </c>
      <c r="I377" s="8" t="str">
        <f>IFERROR(IF(VLOOKUP(E377,$K$12:$N$38,4,FALSE)="","",MAX(H377*(VLOOKUP(Reach!E377,$K$12:$N$38,4,FALSE)/VLOOKUP(Reach!E377,$K$12:$N$38,3,FALSE))+3,$L$3*5)),"")</f>
        <v/>
      </c>
    </row>
    <row r="378" spans="4:9" x14ac:dyDescent="0.25">
      <c r="D378" s="13" t="str">
        <f t="shared" si="20"/>
        <v/>
      </c>
      <c r="E378" s="13" t="str">
        <f>TRIM(MID(SUBSTITUTE(A378,"_",REPT(" ",100)),IF($L$5=1,1,($L$5-1)*100),100))</f>
        <v/>
      </c>
      <c r="F378" s="7" t="str">
        <f>TRIM(MID(SUBSTITUTE(A378,"_",REPT(" ",200)),IF($L$6=1,1,($L$6-1)*200),200))</f>
        <v/>
      </c>
      <c r="G378" s="16" t="str">
        <f t="shared" si="21"/>
        <v/>
      </c>
      <c r="H378" s="8" t="str">
        <f>IFERROR((G378/1000)*Reach!$L$1*Reach!$L$2,"")</f>
        <v/>
      </c>
      <c r="I378" s="8" t="str">
        <f>IFERROR(IF(VLOOKUP(E378,$K$12:$N$38,4,FALSE)="","",MAX(H378*(VLOOKUP(Reach!E378,$K$12:$N$38,4,FALSE)/VLOOKUP(Reach!E378,$K$12:$N$38,3,FALSE))+3,$L$3*5)),"")</f>
        <v/>
      </c>
    </row>
    <row r="379" spans="4:9" x14ac:dyDescent="0.25">
      <c r="D379" s="13" t="str">
        <f t="shared" si="20"/>
        <v/>
      </c>
      <c r="E379" s="13" t="str">
        <f>TRIM(MID(SUBSTITUTE(A379,"_",REPT(" ",100)),IF($L$5=1,1,($L$5-1)*100),100))</f>
        <v/>
      </c>
      <c r="F379" s="7" t="str">
        <f>TRIM(MID(SUBSTITUTE(A379,"_",REPT(" ",200)),IF($L$6=1,1,($L$6-1)*200),200))</f>
        <v/>
      </c>
      <c r="G379" s="16" t="str">
        <f t="shared" si="21"/>
        <v/>
      </c>
      <c r="H379" s="8" t="str">
        <f>IFERROR((G379/1000)*Reach!$L$1*Reach!$L$2,"")</f>
        <v/>
      </c>
      <c r="I379" s="8" t="str">
        <f>IFERROR(IF(VLOOKUP(E379,$K$12:$N$38,4,FALSE)="","",MAX(H379*(VLOOKUP(Reach!E379,$K$12:$N$38,4,FALSE)/VLOOKUP(Reach!E379,$K$12:$N$38,3,FALSE))+3,$L$3*5)),"")</f>
        <v/>
      </c>
    </row>
    <row r="380" spans="4:9" x14ac:dyDescent="0.25">
      <c r="D380" s="13" t="str">
        <f t="shared" si="20"/>
        <v/>
      </c>
      <c r="E380" s="13" t="str">
        <f>TRIM(MID(SUBSTITUTE(A380,"_",REPT(" ",100)),IF($L$5=1,1,($L$5-1)*100),100))</f>
        <v/>
      </c>
      <c r="F380" s="7" t="str">
        <f>TRIM(MID(SUBSTITUTE(A380,"_",REPT(" ",200)),IF($L$6=1,1,($L$6-1)*200),200))</f>
        <v/>
      </c>
      <c r="G380" s="16" t="str">
        <f t="shared" si="21"/>
        <v/>
      </c>
      <c r="H380" s="8" t="str">
        <f>IFERROR((G380/1000)*Reach!$L$1*Reach!$L$2,"")</f>
        <v/>
      </c>
      <c r="I380" s="8" t="str">
        <f>IFERROR(IF(VLOOKUP(E380,$K$12:$N$38,4,FALSE)="","",MAX(H380*(VLOOKUP(Reach!E380,$K$12:$N$38,4,FALSE)/VLOOKUP(Reach!E380,$K$12:$N$38,3,FALSE))+3,$L$3*5)),"")</f>
        <v/>
      </c>
    </row>
    <row r="381" spans="4:9" x14ac:dyDescent="0.25">
      <c r="D381" s="13" t="str">
        <f t="shared" si="20"/>
        <v/>
      </c>
      <c r="E381" s="13" t="str">
        <f>TRIM(MID(SUBSTITUTE(A381,"_",REPT(" ",100)),IF($L$5=1,1,($L$5-1)*100),100))</f>
        <v/>
      </c>
      <c r="F381" s="7" t="str">
        <f>TRIM(MID(SUBSTITUTE(A381,"_",REPT(" ",200)),IF($L$6=1,1,($L$6-1)*200),200))</f>
        <v/>
      </c>
      <c r="G381" s="16" t="str">
        <f t="shared" si="21"/>
        <v/>
      </c>
      <c r="H381" s="8" t="str">
        <f>IFERROR((G381/1000)*Reach!$L$1*Reach!$L$2,"")</f>
        <v/>
      </c>
      <c r="I381" s="8" t="str">
        <f>IFERROR(IF(VLOOKUP(E381,$K$12:$N$38,4,FALSE)="","",MAX(H381*(VLOOKUP(Reach!E381,$K$12:$N$38,4,FALSE)/VLOOKUP(Reach!E381,$K$12:$N$38,3,FALSE))+3,$L$3*5)),"")</f>
        <v/>
      </c>
    </row>
    <row r="382" spans="4:9" x14ac:dyDescent="0.25">
      <c r="D382" s="13" t="str">
        <f t="shared" si="20"/>
        <v/>
      </c>
      <c r="E382" s="13" t="str">
        <f>TRIM(MID(SUBSTITUTE(A382,"_",REPT(" ",100)),IF($L$5=1,1,($L$5-1)*100),100))</f>
        <v/>
      </c>
      <c r="F382" s="7" t="str">
        <f>TRIM(MID(SUBSTITUTE(A382,"_",REPT(" ",200)),IF($L$6=1,1,($L$6-1)*200),200))</f>
        <v/>
      </c>
      <c r="G382" s="16" t="str">
        <f t="shared" si="21"/>
        <v/>
      </c>
      <c r="H382" s="8" t="str">
        <f>IFERROR((G382/1000)*Reach!$L$1*Reach!$L$2,"")</f>
        <v/>
      </c>
      <c r="I382" s="8" t="str">
        <f>IFERROR(IF(VLOOKUP(E382,$K$12:$N$38,4,FALSE)="","",MAX(H382*(VLOOKUP(Reach!E382,$K$12:$N$38,4,FALSE)/VLOOKUP(Reach!E382,$K$12:$N$38,3,FALSE))+3,$L$3*5)),"")</f>
        <v/>
      </c>
    </row>
    <row r="383" spans="4:9" x14ac:dyDescent="0.25">
      <c r="D383" s="13" t="str">
        <f t="shared" si="20"/>
        <v/>
      </c>
      <c r="E383" s="13" t="str">
        <f>TRIM(MID(SUBSTITUTE(A383,"_",REPT(" ",100)),IF($L$5=1,1,($L$5-1)*100),100))</f>
        <v/>
      </c>
      <c r="F383" s="7" t="str">
        <f>TRIM(MID(SUBSTITUTE(A383,"_",REPT(" ",200)),IF($L$6=1,1,($L$6-1)*200),200))</f>
        <v/>
      </c>
      <c r="G383" s="16" t="str">
        <f t="shared" si="21"/>
        <v/>
      </c>
      <c r="H383" s="8" t="str">
        <f>IFERROR((G383/1000)*Reach!$L$1*Reach!$L$2,"")</f>
        <v/>
      </c>
      <c r="I383" s="8" t="str">
        <f>IFERROR(IF(VLOOKUP(E383,$K$12:$N$38,4,FALSE)="","",MAX(H383*(VLOOKUP(Reach!E383,$K$12:$N$38,4,FALSE)/VLOOKUP(Reach!E383,$K$12:$N$38,3,FALSE))+3,$L$3*5)),"")</f>
        <v/>
      </c>
    </row>
    <row r="384" spans="4:9" x14ac:dyDescent="0.25">
      <c r="D384" s="13" t="str">
        <f t="shared" si="20"/>
        <v/>
      </c>
      <c r="E384" s="13" t="str">
        <f>TRIM(MID(SUBSTITUTE(A384,"_",REPT(" ",100)),IF($L$5=1,1,($L$5-1)*100),100))</f>
        <v/>
      </c>
      <c r="F384" s="7" t="str">
        <f>TRIM(MID(SUBSTITUTE(A384,"_",REPT(" ",200)),IF($L$6=1,1,($L$6-1)*200),200))</f>
        <v/>
      </c>
      <c r="G384" s="16" t="str">
        <f t="shared" si="21"/>
        <v/>
      </c>
      <c r="H384" s="8" t="str">
        <f>IFERROR((G384/1000)*Reach!$L$1*Reach!$L$2,"")</f>
        <v/>
      </c>
      <c r="I384" s="8" t="str">
        <f>IFERROR(IF(VLOOKUP(E384,$K$12:$N$38,4,FALSE)="","",MAX(H384*(VLOOKUP(Reach!E384,$K$12:$N$38,4,FALSE)/VLOOKUP(Reach!E384,$K$12:$N$38,3,FALSE))+3,$L$3*5)),"")</f>
        <v/>
      </c>
    </row>
    <row r="385" spans="4:9" x14ac:dyDescent="0.25">
      <c r="D385" s="13" t="str">
        <f t="shared" si="20"/>
        <v/>
      </c>
      <c r="E385" s="13" t="str">
        <f>TRIM(MID(SUBSTITUTE(A385,"_",REPT(" ",100)),IF($L$5=1,1,($L$5-1)*100),100))</f>
        <v/>
      </c>
      <c r="F385" s="7" t="str">
        <f>TRIM(MID(SUBSTITUTE(A385,"_",REPT(" ",200)),IF($L$6=1,1,($L$6-1)*200),200))</f>
        <v/>
      </c>
      <c r="G385" s="16" t="str">
        <f t="shared" si="21"/>
        <v/>
      </c>
      <c r="H385" s="8" t="str">
        <f>IFERROR((G385/1000)*Reach!$L$1*Reach!$L$2,"")</f>
        <v/>
      </c>
      <c r="I385" s="8" t="str">
        <f>IFERROR(IF(VLOOKUP(E385,$K$12:$N$38,4,FALSE)="","",MAX(H385*(VLOOKUP(Reach!E385,$K$12:$N$38,4,FALSE)/VLOOKUP(Reach!E385,$K$12:$N$38,3,FALSE))+3,$L$3*5)),"")</f>
        <v/>
      </c>
    </row>
    <row r="386" spans="4:9" x14ac:dyDescent="0.25">
      <c r="D386" s="13" t="str">
        <f t="shared" si="20"/>
        <v/>
      </c>
      <c r="E386" s="13" t="str">
        <f>TRIM(MID(SUBSTITUTE(A386,"_",REPT(" ",100)),IF($L$5=1,1,($L$5-1)*100),100))</f>
        <v/>
      </c>
      <c r="F386" s="7" t="str">
        <f>TRIM(MID(SUBSTITUTE(A386,"_",REPT(" ",200)),IF($L$6=1,1,($L$6-1)*200),200))</f>
        <v/>
      </c>
      <c r="G386" s="16" t="str">
        <f t="shared" si="21"/>
        <v/>
      </c>
      <c r="H386" s="8" t="str">
        <f>IFERROR((G386/1000)*Reach!$L$1*Reach!$L$2,"")</f>
        <v/>
      </c>
      <c r="I386" s="8" t="str">
        <f>IFERROR(IF(VLOOKUP(E386,$K$12:$N$38,4,FALSE)="","",MAX(H386*(VLOOKUP(Reach!E386,$K$12:$N$38,4,FALSE)/VLOOKUP(Reach!E386,$K$12:$N$38,3,FALSE))+3,$L$3*5)),"")</f>
        <v/>
      </c>
    </row>
    <row r="387" spans="4:9" x14ac:dyDescent="0.25">
      <c r="D387" s="13" t="str">
        <f t="shared" si="20"/>
        <v/>
      </c>
      <c r="E387" s="13" t="str">
        <f>TRIM(MID(SUBSTITUTE(A387,"_",REPT(" ",100)),IF($L$5=1,1,($L$5-1)*100),100))</f>
        <v/>
      </c>
      <c r="F387" s="7" t="str">
        <f>TRIM(MID(SUBSTITUTE(A387,"_",REPT(" ",200)),IF($L$6=1,1,($L$6-1)*200),200))</f>
        <v/>
      </c>
      <c r="G387" s="16" t="str">
        <f t="shared" si="21"/>
        <v/>
      </c>
      <c r="H387" s="8" t="str">
        <f>IFERROR((G387/1000)*Reach!$L$1*Reach!$L$2,"")</f>
        <v/>
      </c>
      <c r="I387" s="8" t="str">
        <f>IFERROR(IF(VLOOKUP(E387,$K$12:$N$38,4,FALSE)="","",MAX(H387*(VLOOKUP(Reach!E387,$K$12:$N$38,4,FALSE)/VLOOKUP(Reach!E387,$K$12:$N$38,3,FALSE))+3,$L$3*5)),"")</f>
        <v/>
      </c>
    </row>
    <row r="388" spans="4:9" x14ac:dyDescent="0.25">
      <c r="D388" s="13" t="str">
        <f t="shared" si="20"/>
        <v/>
      </c>
      <c r="E388" s="13" t="str">
        <f>TRIM(MID(SUBSTITUTE(A388,"_",REPT(" ",100)),IF($L$5=1,1,($L$5-1)*100),100))</f>
        <v/>
      </c>
      <c r="F388" s="7" t="str">
        <f>TRIM(MID(SUBSTITUTE(A388,"_",REPT(" ",200)),IF($L$6=1,1,($L$6-1)*200),200))</f>
        <v/>
      </c>
      <c r="G388" s="16" t="str">
        <f t="shared" si="21"/>
        <v/>
      </c>
      <c r="H388" s="8" t="str">
        <f>IFERROR((G388/1000)*Reach!$L$1*Reach!$L$2,"")</f>
        <v/>
      </c>
      <c r="I388" s="8" t="str">
        <f>IFERROR(IF(VLOOKUP(E388,$K$12:$N$38,4,FALSE)="","",MAX(H388*(VLOOKUP(Reach!E388,$K$12:$N$38,4,FALSE)/VLOOKUP(Reach!E388,$K$12:$N$38,3,FALSE))+3,$L$3*5)),"")</f>
        <v/>
      </c>
    </row>
    <row r="389" spans="4:9" x14ac:dyDescent="0.25">
      <c r="D389" s="13" t="str">
        <f t="shared" si="20"/>
        <v/>
      </c>
      <c r="E389" s="13" t="str">
        <f>TRIM(MID(SUBSTITUTE(A389,"_",REPT(" ",100)),IF($L$5=1,1,($L$5-1)*100),100))</f>
        <v/>
      </c>
      <c r="F389" s="7" t="str">
        <f>TRIM(MID(SUBSTITUTE(A389,"_",REPT(" ",200)),IF($L$6=1,1,($L$6-1)*200),200))</f>
        <v/>
      </c>
      <c r="G389" s="16" t="str">
        <f t="shared" si="21"/>
        <v/>
      </c>
      <c r="H389" s="8" t="str">
        <f>IFERROR((G389/1000)*Reach!$L$1*Reach!$L$2,"")</f>
        <v/>
      </c>
      <c r="I389" s="8" t="str">
        <f>IFERROR(IF(VLOOKUP(E389,$K$12:$N$38,4,FALSE)="","",MAX(H389*(VLOOKUP(Reach!E389,$K$12:$N$38,4,FALSE)/VLOOKUP(Reach!E389,$K$12:$N$38,3,FALSE))+3,$L$3*5)),"")</f>
        <v/>
      </c>
    </row>
    <row r="390" spans="4:9" x14ac:dyDescent="0.25">
      <c r="D390" s="13" t="str">
        <f t="shared" si="20"/>
        <v/>
      </c>
      <c r="E390" s="13" t="str">
        <f>TRIM(MID(SUBSTITUTE(A390,"_",REPT(" ",100)),IF($L$5=1,1,($L$5-1)*100),100))</f>
        <v/>
      </c>
      <c r="F390" s="7" t="str">
        <f>TRIM(MID(SUBSTITUTE(A390,"_",REPT(" ",200)),IF($L$6=1,1,($L$6-1)*200),200))</f>
        <v/>
      </c>
      <c r="G390" s="16" t="str">
        <f t="shared" si="21"/>
        <v/>
      </c>
      <c r="H390" s="8" t="str">
        <f>IFERROR((G390/1000)*Reach!$L$1*Reach!$L$2,"")</f>
        <v/>
      </c>
      <c r="I390" s="8" t="str">
        <f>IFERROR(IF(VLOOKUP(E390,$K$12:$N$38,4,FALSE)="","",MAX(H390*(VLOOKUP(Reach!E390,$K$12:$N$38,4,FALSE)/VLOOKUP(Reach!E390,$K$12:$N$38,3,FALSE))+3,$L$3*5)),"")</f>
        <v/>
      </c>
    </row>
    <row r="391" spans="4:9" x14ac:dyDescent="0.25">
      <c r="D391" s="13" t="str">
        <f t="shared" si="20"/>
        <v/>
      </c>
      <c r="E391" s="13" t="str">
        <f>TRIM(MID(SUBSTITUTE(A391,"_",REPT(" ",100)),IF($L$5=1,1,($L$5-1)*100),100))</f>
        <v/>
      </c>
      <c r="F391" s="7" t="str">
        <f>TRIM(MID(SUBSTITUTE(A391,"_",REPT(" ",200)),IF($L$6=1,1,($L$6-1)*200),200))</f>
        <v/>
      </c>
      <c r="G391" s="16" t="str">
        <f t="shared" si="21"/>
        <v/>
      </c>
      <c r="H391" s="8" t="str">
        <f>IFERROR((G391/1000)*Reach!$L$1*Reach!$L$2,"")</f>
        <v/>
      </c>
      <c r="I391" s="8" t="str">
        <f>IFERROR(IF(VLOOKUP(E391,$K$12:$N$38,4,FALSE)="","",MAX(H391*(VLOOKUP(Reach!E391,$K$12:$N$38,4,FALSE)/VLOOKUP(Reach!E391,$K$12:$N$38,3,FALSE))+3,$L$3*5)),"")</f>
        <v/>
      </c>
    </row>
    <row r="392" spans="4:9" x14ac:dyDescent="0.25">
      <c r="D392" s="13" t="str">
        <f t="shared" si="20"/>
        <v/>
      </c>
      <c r="E392" s="13" t="str">
        <f>TRIM(MID(SUBSTITUTE(A392,"_",REPT(" ",100)),IF($L$5=1,1,($L$5-1)*100),100))</f>
        <v/>
      </c>
      <c r="F392" s="7" t="str">
        <f>TRIM(MID(SUBSTITUTE(A392,"_",REPT(" ",200)),IF($L$6=1,1,($L$6-1)*200),200))</f>
        <v/>
      </c>
      <c r="G392" s="16" t="str">
        <f t="shared" si="21"/>
        <v/>
      </c>
      <c r="H392" s="8" t="str">
        <f>IFERROR((G392/1000)*Reach!$L$1*Reach!$L$2,"")</f>
        <v/>
      </c>
      <c r="I392" s="8" t="str">
        <f>IFERROR(IF(VLOOKUP(E392,$K$12:$N$38,4,FALSE)="","",MAX(H392*(VLOOKUP(Reach!E392,$K$12:$N$38,4,FALSE)/VLOOKUP(Reach!E392,$K$12:$N$38,3,FALSE))+3,$L$3*5)),"")</f>
        <v/>
      </c>
    </row>
    <row r="393" spans="4:9" x14ac:dyDescent="0.25">
      <c r="D393" s="13" t="str">
        <f t="shared" si="20"/>
        <v/>
      </c>
      <c r="E393" s="13" t="str">
        <f>TRIM(MID(SUBSTITUTE(A393,"_",REPT(" ",100)),IF($L$5=1,1,($L$5-1)*100),100))</f>
        <v/>
      </c>
      <c r="F393" s="7" t="str">
        <f>TRIM(MID(SUBSTITUTE(A393,"_",REPT(" ",200)),IF($L$6=1,1,($L$6-1)*200),200))</f>
        <v/>
      </c>
      <c r="G393" s="16" t="str">
        <f t="shared" si="21"/>
        <v/>
      </c>
      <c r="H393" s="8" t="str">
        <f>IFERROR((G393/1000)*Reach!$L$1*Reach!$L$2,"")</f>
        <v/>
      </c>
      <c r="I393" s="8" t="str">
        <f>IFERROR(IF(VLOOKUP(E393,$K$12:$N$38,4,FALSE)="","",MAX(H393*(VLOOKUP(Reach!E393,$K$12:$N$38,4,FALSE)/VLOOKUP(Reach!E393,$K$12:$N$38,3,FALSE))+3,$L$3*5)),"")</f>
        <v/>
      </c>
    </row>
    <row r="394" spans="4:9" x14ac:dyDescent="0.25">
      <c r="D394" s="13" t="str">
        <f t="shared" si="20"/>
        <v/>
      </c>
      <c r="E394" s="13" t="str">
        <f>TRIM(MID(SUBSTITUTE(A394,"_",REPT(" ",100)),IF($L$5=1,1,($L$5-1)*100),100))</f>
        <v/>
      </c>
      <c r="F394" s="7" t="str">
        <f>TRIM(MID(SUBSTITUTE(A394,"_",REPT(" ",200)),IF($L$6=1,1,($L$6-1)*200),200))</f>
        <v/>
      </c>
      <c r="G394" s="16" t="str">
        <f t="shared" si="21"/>
        <v/>
      </c>
      <c r="H394" s="8" t="str">
        <f>IFERROR((G394/1000)*Reach!$L$1*Reach!$L$2,"")</f>
        <v/>
      </c>
      <c r="I394" s="8" t="str">
        <f>IFERROR(IF(VLOOKUP(E394,$K$12:$N$38,4,FALSE)="","",MAX(H394*(VLOOKUP(Reach!E394,$K$12:$N$38,4,FALSE)/VLOOKUP(Reach!E394,$K$12:$N$38,3,FALSE))+3,$L$3*5)),"")</f>
        <v/>
      </c>
    </row>
    <row r="395" spans="4:9" x14ac:dyDescent="0.25">
      <c r="D395" s="13" t="str">
        <f t="shared" si="20"/>
        <v/>
      </c>
      <c r="E395" s="13" t="str">
        <f>TRIM(MID(SUBSTITUTE(A395,"_",REPT(" ",100)),IF($L$5=1,1,($L$5-1)*100),100))</f>
        <v/>
      </c>
      <c r="F395" s="7" t="str">
        <f>TRIM(MID(SUBSTITUTE(A395,"_",REPT(" ",200)),IF($L$6=1,1,($L$6-1)*200),200))</f>
        <v/>
      </c>
      <c r="G395" s="16" t="str">
        <f t="shared" si="21"/>
        <v/>
      </c>
      <c r="H395" s="8" t="str">
        <f>IFERROR((G395/1000)*Reach!$L$1*Reach!$L$2,"")</f>
        <v/>
      </c>
      <c r="I395" s="8" t="str">
        <f>IFERROR(IF(VLOOKUP(E395,$K$12:$N$38,4,FALSE)="","",MAX(H395*(VLOOKUP(Reach!E395,$K$12:$N$38,4,FALSE)/VLOOKUP(Reach!E395,$K$12:$N$38,3,FALSE))+3,$L$3*5)),"")</f>
        <v/>
      </c>
    </row>
    <row r="396" spans="4:9" x14ac:dyDescent="0.25">
      <c r="D396" s="13" t="str">
        <f t="shared" si="20"/>
        <v/>
      </c>
      <c r="E396" s="13" t="str">
        <f>TRIM(MID(SUBSTITUTE(A396,"_",REPT(" ",100)),IF($L$5=1,1,($L$5-1)*100),100))</f>
        <v/>
      </c>
      <c r="F396" s="7" t="str">
        <f>TRIM(MID(SUBSTITUTE(A396,"_",REPT(" ",200)),IF($L$6=1,1,($L$6-1)*200),200))</f>
        <v/>
      </c>
      <c r="G396" s="16" t="str">
        <f t="shared" si="21"/>
        <v/>
      </c>
      <c r="H396" s="8" t="str">
        <f>IFERROR((G396/1000)*Reach!$L$1*Reach!$L$2,"")</f>
        <v/>
      </c>
      <c r="I396" s="8" t="str">
        <f>IFERROR(IF(VLOOKUP(E396,$K$12:$N$38,4,FALSE)="","",MAX(H396*(VLOOKUP(Reach!E396,$K$12:$N$38,4,FALSE)/VLOOKUP(Reach!E396,$K$12:$N$38,3,FALSE))+3,$L$3*5)),"")</f>
        <v/>
      </c>
    </row>
    <row r="397" spans="4:9" x14ac:dyDescent="0.25">
      <c r="D397" s="13" t="str">
        <f t="shared" si="20"/>
        <v/>
      </c>
      <c r="E397" s="13" t="str">
        <f>TRIM(MID(SUBSTITUTE(A397,"_",REPT(" ",100)),IF($L$5=1,1,($L$5-1)*100),100))</f>
        <v/>
      </c>
      <c r="F397" s="7" t="str">
        <f>TRIM(MID(SUBSTITUTE(A397,"_",REPT(" ",200)),IF($L$6=1,1,($L$6-1)*200),200))</f>
        <v/>
      </c>
      <c r="G397" s="16" t="str">
        <f t="shared" si="21"/>
        <v/>
      </c>
      <c r="H397" s="8" t="str">
        <f>IFERROR((G397/1000)*Reach!$L$1*Reach!$L$2,"")</f>
        <v/>
      </c>
      <c r="I397" s="8" t="str">
        <f>IFERROR(IF(VLOOKUP(E397,$K$12:$N$38,4,FALSE)="","",MAX(H397*(VLOOKUP(Reach!E397,$K$12:$N$38,4,FALSE)/VLOOKUP(Reach!E397,$K$12:$N$38,3,FALSE))+3,$L$3*5)),"")</f>
        <v/>
      </c>
    </row>
    <row r="398" spans="4:9" x14ac:dyDescent="0.25">
      <c r="D398" s="13" t="str">
        <f t="shared" si="20"/>
        <v/>
      </c>
      <c r="E398" s="13" t="str">
        <f>TRIM(MID(SUBSTITUTE(A398,"_",REPT(" ",100)),IF($L$5=1,1,($L$5-1)*100),100))</f>
        <v/>
      </c>
      <c r="F398" s="7" t="str">
        <f>TRIM(MID(SUBSTITUTE(A398,"_",REPT(" ",200)),IF($L$6=1,1,($L$6-1)*200),200))</f>
        <v/>
      </c>
      <c r="G398" s="16" t="str">
        <f t="shared" si="21"/>
        <v/>
      </c>
      <c r="H398" s="8" t="str">
        <f>IFERROR((G398/1000)*Reach!$L$1*Reach!$L$2,"")</f>
        <v/>
      </c>
      <c r="I398" s="8" t="str">
        <f>IFERROR(IF(VLOOKUP(E398,$K$12:$N$38,4,FALSE)="","",MAX(H398*(VLOOKUP(Reach!E398,$K$12:$N$38,4,FALSE)/VLOOKUP(Reach!E398,$K$12:$N$38,3,FALSE))+3,$L$3*5)),"")</f>
        <v/>
      </c>
    </row>
    <row r="399" spans="4:9" x14ac:dyDescent="0.25">
      <c r="D399" s="13" t="str">
        <f t="shared" si="20"/>
        <v/>
      </c>
      <c r="E399" s="13" t="str">
        <f>TRIM(MID(SUBSTITUTE(A399,"_",REPT(" ",100)),IF($L$5=1,1,($L$5-1)*100),100))</f>
        <v/>
      </c>
      <c r="F399" s="7" t="str">
        <f>TRIM(MID(SUBSTITUTE(A399,"_",REPT(" ",200)),IF($L$6=1,1,($L$6-1)*200),200))</f>
        <v/>
      </c>
      <c r="G399" s="16" t="str">
        <f t="shared" si="21"/>
        <v/>
      </c>
      <c r="H399" s="8" t="str">
        <f>IFERROR((G399/1000)*Reach!$L$1*Reach!$L$2,"")</f>
        <v/>
      </c>
      <c r="I399" s="8" t="str">
        <f>IFERROR(IF(VLOOKUP(E399,$K$12:$N$38,4,FALSE)="","",MAX(H399*(VLOOKUP(Reach!E399,$K$12:$N$38,4,FALSE)/VLOOKUP(Reach!E399,$K$12:$N$38,3,FALSE))+3,$L$3*5)),"")</f>
        <v/>
      </c>
    </row>
    <row r="400" spans="4:9" x14ac:dyDescent="0.25">
      <c r="D400" s="13" t="str">
        <f t="shared" si="20"/>
        <v/>
      </c>
      <c r="E400" s="13" t="str">
        <f>TRIM(MID(SUBSTITUTE(A400,"_",REPT(" ",100)),IF($L$5=1,1,($L$5-1)*100),100))</f>
        <v/>
      </c>
      <c r="F400" s="7" t="str">
        <f>TRIM(MID(SUBSTITUTE(A400,"_",REPT(" ",200)),IF($L$6=1,1,($L$6-1)*200),200))</f>
        <v/>
      </c>
      <c r="G400" s="16" t="str">
        <f t="shared" si="21"/>
        <v/>
      </c>
      <c r="H400" s="8" t="str">
        <f>IFERROR((G400/1000)*Reach!$L$1*Reach!$L$2,"")</f>
        <v/>
      </c>
      <c r="I400" s="8" t="str">
        <f>IFERROR(IF(VLOOKUP(E400,$K$12:$N$38,4,FALSE)="","",MAX(H400*(VLOOKUP(Reach!E400,$K$12:$N$38,4,FALSE)/VLOOKUP(Reach!E400,$K$12:$N$38,3,FALSE))+3,$L$3*5)),"")</f>
        <v/>
      </c>
    </row>
    <row r="401" spans="4:9" x14ac:dyDescent="0.25">
      <c r="D401" s="13" t="str">
        <f t="shared" si="20"/>
        <v/>
      </c>
      <c r="E401" s="13" t="str">
        <f>TRIM(MID(SUBSTITUTE(A401,"_",REPT(" ",100)),IF($L$5=1,1,($L$5-1)*100),100))</f>
        <v/>
      </c>
      <c r="F401" s="7" t="str">
        <f>TRIM(MID(SUBSTITUTE(A401,"_",REPT(" ",200)),IF($L$6=1,1,($L$6-1)*200),200))</f>
        <v/>
      </c>
      <c r="G401" s="16" t="str">
        <f t="shared" si="21"/>
        <v/>
      </c>
      <c r="H401" s="8" t="str">
        <f>IFERROR((G401/1000)*Reach!$L$1*Reach!$L$2,"")</f>
        <v/>
      </c>
      <c r="I401" s="8" t="str">
        <f>IFERROR(IF(VLOOKUP(E401,$K$12:$N$38,4,FALSE)="","",MAX(H401*(VLOOKUP(Reach!E401,$K$12:$N$38,4,FALSE)/VLOOKUP(Reach!E401,$K$12:$N$38,3,FALSE))+3,$L$3*5)),"")</f>
        <v/>
      </c>
    </row>
    <row r="402" spans="4:9" x14ac:dyDescent="0.25">
      <c r="D402" s="13" t="str">
        <f t="shared" si="20"/>
        <v/>
      </c>
      <c r="E402" s="13" t="str">
        <f>TRIM(MID(SUBSTITUTE(A402,"_",REPT(" ",100)),IF($L$5=1,1,($L$5-1)*100),100))</f>
        <v/>
      </c>
      <c r="F402" s="7" t="str">
        <f>TRIM(MID(SUBSTITUTE(A402,"_",REPT(" ",200)),IF($L$6=1,1,($L$6-1)*200),200))</f>
        <v/>
      </c>
      <c r="G402" s="16" t="str">
        <f t="shared" si="21"/>
        <v/>
      </c>
      <c r="H402" s="8" t="str">
        <f>IFERROR((G402/1000)*Reach!$L$1*Reach!$L$2,"")</f>
        <v/>
      </c>
      <c r="I402" s="8" t="str">
        <f>IFERROR(IF(VLOOKUP(E402,$K$12:$N$38,4,FALSE)="","",MAX(H402*(VLOOKUP(Reach!E402,$K$12:$N$38,4,FALSE)/VLOOKUP(Reach!E402,$K$12:$N$38,3,FALSE))+3,$L$3*5)),"")</f>
        <v/>
      </c>
    </row>
    <row r="403" spans="4:9" x14ac:dyDescent="0.25">
      <c r="D403" s="13" t="str">
        <f t="shared" si="20"/>
        <v/>
      </c>
      <c r="E403" s="13" t="str">
        <f>TRIM(MID(SUBSTITUTE(A403,"_",REPT(" ",100)),IF($L$5=1,1,($L$5-1)*100),100))</f>
        <v/>
      </c>
      <c r="F403" s="7" t="str">
        <f>TRIM(MID(SUBSTITUTE(A403,"_",REPT(" ",200)),IF($L$6=1,1,($L$6-1)*200),200))</f>
        <v/>
      </c>
      <c r="G403" s="16" t="str">
        <f t="shared" si="21"/>
        <v/>
      </c>
      <c r="H403" s="8" t="str">
        <f>IFERROR((G403/1000)*Reach!$L$1*Reach!$L$2,"")</f>
        <v/>
      </c>
      <c r="I403" s="8" t="str">
        <f>IFERROR(IF(VLOOKUP(E403,$K$12:$N$38,4,FALSE)="","",MAX(H403*(VLOOKUP(Reach!E403,$K$12:$N$38,4,FALSE)/VLOOKUP(Reach!E403,$K$12:$N$38,3,FALSE))+3,$L$3*5)),"")</f>
        <v/>
      </c>
    </row>
    <row r="404" spans="4:9" x14ac:dyDescent="0.25">
      <c r="D404" s="13" t="str">
        <f t="shared" si="20"/>
        <v/>
      </c>
      <c r="E404" s="13" t="str">
        <f>TRIM(MID(SUBSTITUTE(A404,"_",REPT(" ",100)),IF($L$5=1,1,($L$5-1)*100),100))</f>
        <v/>
      </c>
      <c r="F404" s="7" t="str">
        <f>TRIM(MID(SUBSTITUTE(A404,"_",REPT(" ",200)),IF($L$6=1,1,($L$6-1)*200),200))</f>
        <v/>
      </c>
      <c r="G404" s="16" t="str">
        <f t="shared" si="21"/>
        <v/>
      </c>
      <c r="H404" s="8" t="str">
        <f>IFERROR((G404/1000)*Reach!$L$1*Reach!$L$2,"")</f>
        <v/>
      </c>
      <c r="I404" s="8" t="str">
        <f>IFERROR(IF(VLOOKUP(E404,$K$12:$N$38,4,FALSE)="","",MAX(H404*(VLOOKUP(Reach!E404,$K$12:$N$38,4,FALSE)/VLOOKUP(Reach!E404,$K$12:$N$38,3,FALSE))+3,$L$3*5)),"")</f>
        <v/>
      </c>
    </row>
    <row r="405" spans="4:9" x14ac:dyDescent="0.25">
      <c r="D405" s="13" t="str">
        <f t="shared" si="20"/>
        <v/>
      </c>
      <c r="E405" s="13" t="str">
        <f>TRIM(MID(SUBSTITUTE(A405,"_",REPT(" ",100)),IF($L$5=1,1,($L$5-1)*100),100))</f>
        <v/>
      </c>
      <c r="F405" s="7" t="str">
        <f>TRIM(MID(SUBSTITUTE(A405,"_",REPT(" ",200)),IF($L$6=1,1,($L$6-1)*200),200))</f>
        <v/>
      </c>
      <c r="G405" s="16" t="str">
        <f t="shared" si="21"/>
        <v/>
      </c>
      <c r="H405" s="8" t="str">
        <f>IFERROR((G405/1000)*Reach!$L$1*Reach!$L$2,"")</f>
        <v/>
      </c>
      <c r="I405" s="8" t="str">
        <f>IFERROR(IF(VLOOKUP(E405,$K$12:$N$38,4,FALSE)="","",MAX(H405*(VLOOKUP(Reach!E405,$K$12:$N$38,4,FALSE)/VLOOKUP(Reach!E405,$K$12:$N$38,3,FALSE))+3,$L$3*5)),"")</f>
        <v/>
      </c>
    </row>
    <row r="406" spans="4:9" x14ac:dyDescent="0.25">
      <c r="D406" s="13" t="str">
        <f t="shared" si="20"/>
        <v/>
      </c>
      <c r="E406" s="13" t="str">
        <f>TRIM(MID(SUBSTITUTE(A406,"_",REPT(" ",100)),IF($L$5=1,1,($L$5-1)*100),100))</f>
        <v/>
      </c>
      <c r="F406" s="7" t="str">
        <f>TRIM(MID(SUBSTITUTE(A406,"_",REPT(" ",200)),IF($L$6=1,1,($L$6-1)*200),200))</f>
        <v/>
      </c>
      <c r="G406" s="16" t="str">
        <f t="shared" si="21"/>
        <v/>
      </c>
      <c r="H406" s="8" t="str">
        <f>IFERROR((G406/1000)*Reach!$L$1*Reach!$L$2,"")</f>
        <v/>
      </c>
      <c r="I406" s="8" t="str">
        <f>IFERROR(IF(VLOOKUP(E406,$K$12:$N$38,4,FALSE)="","",MAX(H406*(VLOOKUP(Reach!E406,$K$12:$N$38,4,FALSE)/VLOOKUP(Reach!E406,$K$12:$N$38,3,FALSE))+3,$L$3*5)),"")</f>
        <v/>
      </c>
    </row>
    <row r="407" spans="4:9" x14ac:dyDescent="0.25">
      <c r="D407" s="13" t="str">
        <f t="shared" si="20"/>
        <v/>
      </c>
      <c r="E407" s="13" t="str">
        <f>TRIM(MID(SUBSTITUTE(A407,"_",REPT(" ",100)),IF($L$5=1,1,($L$5-1)*100),100))</f>
        <v/>
      </c>
      <c r="F407" s="7" t="str">
        <f>TRIM(MID(SUBSTITUTE(A407,"_",REPT(" ",200)),IF($L$6=1,1,($L$6-1)*200),200))</f>
        <v/>
      </c>
      <c r="G407" s="16" t="str">
        <f t="shared" si="21"/>
        <v/>
      </c>
      <c r="H407" s="8" t="str">
        <f>IFERROR((G407/1000)*Reach!$L$1*Reach!$L$2,"")</f>
        <v/>
      </c>
      <c r="I407" s="8" t="str">
        <f>IFERROR(IF(VLOOKUP(E407,$K$12:$N$38,4,FALSE)="","",MAX(H407*(VLOOKUP(Reach!E407,$K$12:$N$38,4,FALSE)/VLOOKUP(Reach!E407,$K$12:$N$38,3,FALSE))+3,$L$3*5)),"")</f>
        <v/>
      </c>
    </row>
    <row r="408" spans="4:9" x14ac:dyDescent="0.25">
      <c r="D408" s="13" t="str">
        <f t="shared" si="20"/>
        <v/>
      </c>
      <c r="E408" s="13" t="str">
        <f>TRIM(MID(SUBSTITUTE(A408,"_",REPT(" ",100)),IF($L$5=1,1,($L$5-1)*100),100))</f>
        <v/>
      </c>
      <c r="F408" s="7" t="str">
        <f>TRIM(MID(SUBSTITUTE(A408,"_",REPT(" ",200)),IF($L$6=1,1,($L$6-1)*200),200))</f>
        <v/>
      </c>
      <c r="G408" s="16" t="str">
        <f t="shared" si="21"/>
        <v/>
      </c>
      <c r="H408" s="8" t="str">
        <f>IFERROR((G408/1000)*Reach!$L$1*Reach!$L$2,"")</f>
        <v/>
      </c>
      <c r="I408" s="8" t="str">
        <f>IFERROR(IF(VLOOKUP(E408,$K$12:$N$38,4,FALSE)="","",MAX(H408*(VLOOKUP(Reach!E408,$K$12:$N$38,4,FALSE)/VLOOKUP(Reach!E408,$K$12:$N$38,3,FALSE))+3,$L$3*5)),"")</f>
        <v/>
      </c>
    </row>
    <row r="409" spans="4:9" x14ac:dyDescent="0.25">
      <c r="D409" s="13" t="str">
        <f t="shared" si="20"/>
        <v/>
      </c>
      <c r="E409" s="13" t="str">
        <f>TRIM(MID(SUBSTITUTE(A409,"_",REPT(" ",100)),IF($L$5=1,1,($L$5-1)*100),100))</f>
        <v/>
      </c>
      <c r="F409" s="7" t="str">
        <f>TRIM(MID(SUBSTITUTE(A409,"_",REPT(" ",200)),IF($L$6=1,1,($L$6-1)*200),200))</f>
        <v/>
      </c>
      <c r="G409" s="16" t="str">
        <f t="shared" si="21"/>
        <v/>
      </c>
      <c r="H409" s="8" t="str">
        <f>IFERROR((G409/1000)*Reach!$L$1*Reach!$L$2,"")</f>
        <v/>
      </c>
      <c r="I409" s="8" t="str">
        <f>IFERROR(IF(VLOOKUP(E409,$K$12:$N$38,4,FALSE)="","",MAX(H409*(VLOOKUP(Reach!E409,$K$12:$N$38,4,FALSE)/VLOOKUP(Reach!E409,$K$12:$N$38,3,FALSE))+3,$L$3*5)),"")</f>
        <v/>
      </c>
    </row>
    <row r="410" spans="4:9" x14ac:dyDescent="0.25">
      <c r="D410" s="13" t="str">
        <f t="shared" si="20"/>
        <v/>
      </c>
      <c r="E410" s="13" t="str">
        <f>TRIM(MID(SUBSTITUTE(A410,"_",REPT(" ",100)),IF($L$5=1,1,($L$5-1)*100),100))</f>
        <v/>
      </c>
      <c r="F410" s="7" t="str">
        <f>TRIM(MID(SUBSTITUTE(A410,"_",REPT(" ",200)),IF($L$6=1,1,($L$6-1)*200),200))</f>
        <v/>
      </c>
      <c r="G410" s="16" t="str">
        <f t="shared" si="21"/>
        <v/>
      </c>
      <c r="H410" s="8" t="str">
        <f>IFERROR((G410/1000)*Reach!$L$1*Reach!$L$2,"")</f>
        <v/>
      </c>
      <c r="I410" s="8" t="str">
        <f>IFERROR(IF(VLOOKUP(E410,$K$12:$N$38,4,FALSE)="","",MAX(H410*(VLOOKUP(Reach!E410,$K$12:$N$38,4,FALSE)/VLOOKUP(Reach!E410,$K$12:$N$38,3,FALSE))+3,$L$3*5)),"")</f>
        <v/>
      </c>
    </row>
    <row r="411" spans="4:9" x14ac:dyDescent="0.25">
      <c r="D411" s="13" t="str">
        <f t="shared" si="20"/>
        <v/>
      </c>
      <c r="E411" s="13" t="str">
        <f>TRIM(MID(SUBSTITUTE(A411,"_",REPT(" ",100)),IF($L$5=1,1,($L$5-1)*100),100))</f>
        <v/>
      </c>
      <c r="F411" s="7" t="str">
        <f>TRIM(MID(SUBSTITUTE(A411,"_",REPT(" ",200)),IF($L$6=1,1,($L$6-1)*200),200))</f>
        <v/>
      </c>
      <c r="G411" s="16" t="str">
        <f t="shared" si="21"/>
        <v/>
      </c>
      <c r="H411" s="8" t="str">
        <f>IFERROR((G411/1000)*Reach!$L$1*Reach!$L$2,"")</f>
        <v/>
      </c>
      <c r="I411" s="8" t="str">
        <f>IFERROR(IF(VLOOKUP(E411,$K$12:$N$38,4,FALSE)="","",MAX(H411*(VLOOKUP(Reach!E411,$K$12:$N$38,4,FALSE)/VLOOKUP(Reach!E411,$K$12:$N$38,3,FALSE))+3,$L$3*5)),"")</f>
        <v/>
      </c>
    </row>
    <row r="412" spans="4:9" x14ac:dyDescent="0.25">
      <c r="D412" s="13" t="str">
        <f t="shared" si="20"/>
        <v/>
      </c>
      <c r="E412" s="13" t="str">
        <f>TRIM(MID(SUBSTITUTE(A412,"_",REPT(" ",100)),IF($L$5=1,1,($L$5-1)*100),100))</f>
        <v/>
      </c>
      <c r="F412" s="7" t="str">
        <f>TRIM(MID(SUBSTITUTE(A412,"_",REPT(" ",200)),IF($L$6=1,1,($L$6-1)*200),200))</f>
        <v/>
      </c>
      <c r="G412" s="16" t="str">
        <f t="shared" si="21"/>
        <v/>
      </c>
      <c r="H412" s="8" t="str">
        <f>IFERROR((G412/1000)*Reach!$L$1*Reach!$L$2,"")</f>
        <v/>
      </c>
      <c r="I412" s="8" t="str">
        <f>IFERROR(IF(VLOOKUP(E412,$K$12:$N$38,4,FALSE)="","",MAX(H412*(VLOOKUP(Reach!E412,$K$12:$N$38,4,FALSE)/VLOOKUP(Reach!E412,$K$12:$N$38,3,FALSE))+3,$L$3*5)),"")</f>
        <v/>
      </c>
    </row>
    <row r="413" spans="4:9" x14ac:dyDescent="0.25">
      <c r="D413" s="13" t="str">
        <f t="shared" si="20"/>
        <v/>
      </c>
      <c r="E413" s="13" t="str">
        <f>TRIM(MID(SUBSTITUTE(A413,"_",REPT(" ",100)),IF($L$5=1,1,($L$5-1)*100),100))</f>
        <v/>
      </c>
      <c r="F413" s="7" t="str">
        <f>TRIM(MID(SUBSTITUTE(A413,"_",REPT(" ",200)),IF($L$6=1,1,($L$6-1)*200),200))</f>
        <v/>
      </c>
      <c r="G413" s="16" t="str">
        <f t="shared" si="21"/>
        <v/>
      </c>
      <c r="H413" s="8" t="str">
        <f>IFERROR((G413/1000)*Reach!$L$1*Reach!$L$2,"")</f>
        <v/>
      </c>
      <c r="I413" s="8" t="str">
        <f>IFERROR(IF(VLOOKUP(E413,$K$12:$N$38,4,FALSE)="","",MAX(H413*(VLOOKUP(Reach!E413,$K$12:$N$38,4,FALSE)/VLOOKUP(Reach!E413,$K$12:$N$38,3,FALSE))+3,$L$3*5)),"")</f>
        <v/>
      </c>
    </row>
    <row r="414" spans="4:9" x14ac:dyDescent="0.25">
      <c r="D414" s="13" t="str">
        <f t="shared" si="20"/>
        <v/>
      </c>
      <c r="E414" s="13" t="str">
        <f>TRIM(MID(SUBSTITUTE(A414,"_",REPT(" ",100)),IF($L$5=1,1,($L$5-1)*100),100))</f>
        <v/>
      </c>
      <c r="F414" s="7" t="str">
        <f>TRIM(MID(SUBSTITUTE(A414,"_",REPT(" ",200)),IF($L$6=1,1,($L$6-1)*200),200))</f>
        <v/>
      </c>
      <c r="G414" s="16" t="str">
        <f t="shared" si="21"/>
        <v/>
      </c>
      <c r="H414" s="8" t="str">
        <f>IFERROR((G414/1000)*Reach!$L$1*Reach!$L$2,"")</f>
        <v/>
      </c>
      <c r="I414" s="8" t="str">
        <f>IFERROR(IF(VLOOKUP(E414,$K$12:$N$38,4,FALSE)="","",MAX(H414*(VLOOKUP(Reach!E414,$K$12:$N$38,4,FALSE)/VLOOKUP(Reach!E414,$K$12:$N$38,3,FALSE))+3,$L$3*5)),"")</f>
        <v/>
      </c>
    </row>
    <row r="415" spans="4:9" x14ac:dyDescent="0.25">
      <c r="D415" s="13" t="str">
        <f t="shared" si="20"/>
        <v/>
      </c>
      <c r="E415" s="13" t="str">
        <f>TRIM(MID(SUBSTITUTE(A415,"_",REPT(" ",100)),IF($L$5=1,1,($L$5-1)*100),100))</f>
        <v/>
      </c>
      <c r="F415" s="7" t="str">
        <f>TRIM(MID(SUBSTITUTE(A415,"_",REPT(" ",200)),IF($L$6=1,1,($L$6-1)*200),200))</f>
        <v/>
      </c>
      <c r="G415" s="16" t="str">
        <f t="shared" si="21"/>
        <v/>
      </c>
      <c r="H415" s="8" t="str">
        <f>IFERROR((G415/1000)*Reach!$L$1*Reach!$L$2,"")</f>
        <v/>
      </c>
      <c r="I415" s="8" t="str">
        <f>IFERROR(IF(VLOOKUP(E415,$K$12:$N$38,4,FALSE)="","",MAX(H415*(VLOOKUP(Reach!E415,$K$12:$N$38,4,FALSE)/VLOOKUP(Reach!E415,$K$12:$N$38,3,FALSE))+3,$L$3*5)),"")</f>
        <v/>
      </c>
    </row>
    <row r="416" spans="4:9" x14ac:dyDescent="0.25">
      <c r="D416" s="13" t="str">
        <f t="shared" si="20"/>
        <v/>
      </c>
      <c r="E416" s="13" t="str">
        <f>TRIM(MID(SUBSTITUTE(A416,"_",REPT(" ",100)),IF($L$5=1,1,($L$5-1)*100),100))</f>
        <v/>
      </c>
      <c r="F416" s="7" t="str">
        <f>TRIM(MID(SUBSTITUTE(A416,"_",REPT(" ",200)),IF($L$6=1,1,($L$6-1)*200),200))</f>
        <v/>
      </c>
      <c r="G416" s="16" t="str">
        <f t="shared" si="21"/>
        <v/>
      </c>
      <c r="H416" s="8" t="str">
        <f>IFERROR((G416/1000)*Reach!$L$1*Reach!$L$2,"")</f>
        <v/>
      </c>
      <c r="I416" s="8" t="str">
        <f>IFERROR(IF(VLOOKUP(E416,$K$12:$N$38,4,FALSE)="","",MAX(H416*(VLOOKUP(Reach!E416,$K$12:$N$38,4,FALSE)/VLOOKUP(Reach!E416,$K$12:$N$38,3,FALSE))+3,$L$3*5)),"")</f>
        <v/>
      </c>
    </row>
    <row r="417" spans="4:9" x14ac:dyDescent="0.25">
      <c r="D417" s="13" t="str">
        <f t="shared" si="20"/>
        <v/>
      </c>
      <c r="E417" s="13" t="str">
        <f>TRIM(MID(SUBSTITUTE(A417,"_",REPT(" ",100)),IF($L$5=1,1,($L$5-1)*100),100))</f>
        <v/>
      </c>
      <c r="F417" s="7" t="str">
        <f>TRIM(MID(SUBSTITUTE(A417,"_",REPT(" ",200)),IF($L$6=1,1,($L$6-1)*200),200))</f>
        <v/>
      </c>
      <c r="G417" s="16" t="str">
        <f t="shared" si="21"/>
        <v/>
      </c>
      <c r="H417" s="8" t="str">
        <f>IFERROR((G417/1000)*Reach!$L$1*Reach!$L$2,"")</f>
        <v/>
      </c>
      <c r="I417" s="8" t="str">
        <f>IFERROR(IF(VLOOKUP(E417,$K$12:$N$38,4,FALSE)="","",MAX(H417*(VLOOKUP(Reach!E417,$K$12:$N$38,4,FALSE)/VLOOKUP(Reach!E417,$K$12:$N$38,3,FALSE))+3,$L$3*5)),"")</f>
        <v/>
      </c>
    </row>
    <row r="418" spans="4:9" x14ac:dyDescent="0.25">
      <c r="D418" s="13" t="str">
        <f t="shared" si="20"/>
        <v/>
      </c>
      <c r="E418" s="13" t="str">
        <f>TRIM(MID(SUBSTITUTE(A418,"_",REPT(" ",100)),IF($L$5=1,1,($L$5-1)*100),100))</f>
        <v/>
      </c>
      <c r="F418" s="7" t="str">
        <f>TRIM(MID(SUBSTITUTE(A418,"_",REPT(" ",200)),IF($L$6=1,1,($L$6-1)*200),200))</f>
        <v/>
      </c>
      <c r="G418" s="16" t="str">
        <f t="shared" si="21"/>
        <v/>
      </c>
      <c r="H418" s="8" t="str">
        <f>IFERROR((G418/1000)*Reach!$L$1*Reach!$L$2,"")</f>
        <v/>
      </c>
      <c r="I418" s="8" t="str">
        <f>IFERROR(IF(VLOOKUP(E418,$K$12:$N$38,4,FALSE)="","",MAX(H418*(VLOOKUP(Reach!E418,$K$12:$N$38,4,FALSE)/VLOOKUP(Reach!E418,$K$12:$N$38,3,FALSE))+3,$L$3*5)),"")</f>
        <v/>
      </c>
    </row>
    <row r="419" spans="4:9" x14ac:dyDescent="0.25">
      <c r="D419" s="13" t="str">
        <f t="shared" si="20"/>
        <v/>
      </c>
      <c r="E419" s="13" t="str">
        <f>TRIM(MID(SUBSTITUTE(A419,"_",REPT(" ",100)),IF($L$5=1,1,($L$5-1)*100),100))</f>
        <v/>
      </c>
      <c r="F419" s="7" t="str">
        <f>TRIM(MID(SUBSTITUTE(A419,"_",REPT(" ",200)),IF($L$6=1,1,($L$6-1)*200),200))</f>
        <v/>
      </c>
      <c r="G419" s="16" t="str">
        <f t="shared" si="21"/>
        <v/>
      </c>
      <c r="H419" s="8" t="str">
        <f>IFERROR((G419/1000)*Reach!$L$1*Reach!$L$2,"")</f>
        <v/>
      </c>
      <c r="I419" s="8" t="str">
        <f>IFERROR(IF(VLOOKUP(E419,$K$12:$N$38,4,FALSE)="","",MAX(H419*(VLOOKUP(Reach!E419,$K$12:$N$38,4,FALSE)/VLOOKUP(Reach!E419,$K$12:$N$38,3,FALSE))+3,$L$3*5)),"")</f>
        <v/>
      </c>
    </row>
    <row r="420" spans="4:9" x14ac:dyDescent="0.25">
      <c r="D420" s="13" t="str">
        <f t="shared" si="20"/>
        <v/>
      </c>
      <c r="E420" s="13" t="str">
        <f>TRIM(MID(SUBSTITUTE(A420,"_",REPT(" ",100)),IF($L$5=1,1,($L$5-1)*100),100))</f>
        <v/>
      </c>
      <c r="F420" s="7" t="str">
        <f>TRIM(MID(SUBSTITUTE(A420,"_",REPT(" ",200)),IF($L$6=1,1,($L$6-1)*200),200))</f>
        <v/>
      </c>
      <c r="G420" s="16" t="str">
        <f t="shared" si="21"/>
        <v/>
      </c>
      <c r="H420" s="8" t="str">
        <f>IFERROR((G420/1000)*Reach!$L$1*Reach!$L$2,"")</f>
        <v/>
      </c>
      <c r="I420" s="8" t="str">
        <f>IFERROR(IF(VLOOKUP(E420,$K$12:$N$38,4,FALSE)="","",MAX(H420*(VLOOKUP(Reach!E420,$K$12:$N$38,4,FALSE)/VLOOKUP(Reach!E420,$K$12:$N$38,3,FALSE))+3,$L$3*5)),"")</f>
        <v/>
      </c>
    </row>
    <row r="421" spans="4:9" x14ac:dyDescent="0.25">
      <c r="D421" s="13" t="str">
        <f t="shared" ref="D421:D484" si="22">IF(C421=0,"",C421)</f>
        <v/>
      </c>
      <c r="E421" s="13" t="str">
        <f>TRIM(MID(SUBSTITUTE(A421,"_",REPT(" ",100)),IF($L$5=1,1,($L$5-1)*100),100))</f>
        <v/>
      </c>
      <c r="F421" s="7" t="str">
        <f>TRIM(MID(SUBSTITUTE(A421,"_",REPT(" ",200)),IF($L$6=1,1,($L$6-1)*200),200))</f>
        <v/>
      </c>
      <c r="G421" s="16" t="str">
        <f t="shared" ref="G421:G484" si="23">IF(B421=0,"",B421)</f>
        <v/>
      </c>
      <c r="H421" s="8" t="str">
        <f>IFERROR((G421/1000)*Reach!$L$1*Reach!$L$2,"")</f>
        <v/>
      </c>
      <c r="I421" s="8" t="str">
        <f>IFERROR(IF(VLOOKUP(E421,$K$12:$N$38,4,FALSE)="","",MAX(H421*(VLOOKUP(Reach!E421,$K$12:$N$38,4,FALSE)/VLOOKUP(Reach!E421,$K$12:$N$38,3,FALSE))+3,$L$3*5)),"")</f>
        <v/>
      </c>
    </row>
    <row r="422" spans="4:9" x14ac:dyDescent="0.25">
      <c r="D422" s="13" t="str">
        <f t="shared" si="22"/>
        <v/>
      </c>
      <c r="E422" s="13" t="str">
        <f>TRIM(MID(SUBSTITUTE(A422,"_",REPT(" ",100)),IF($L$5=1,1,($L$5-1)*100),100))</f>
        <v/>
      </c>
      <c r="F422" s="7" t="str">
        <f>TRIM(MID(SUBSTITUTE(A422,"_",REPT(" ",200)),IF($L$6=1,1,($L$6-1)*200),200))</f>
        <v/>
      </c>
      <c r="G422" s="16" t="str">
        <f t="shared" si="23"/>
        <v/>
      </c>
      <c r="H422" s="8" t="str">
        <f>IFERROR((G422/1000)*Reach!$L$1*Reach!$L$2,"")</f>
        <v/>
      </c>
      <c r="I422" s="8" t="str">
        <f>IFERROR(IF(VLOOKUP(E422,$K$12:$N$38,4,FALSE)="","",MAX(H422*(VLOOKUP(Reach!E422,$K$12:$N$38,4,FALSE)/VLOOKUP(Reach!E422,$K$12:$N$38,3,FALSE))+3,$L$3*5)),"")</f>
        <v/>
      </c>
    </row>
    <row r="423" spans="4:9" x14ac:dyDescent="0.25">
      <c r="D423" s="13" t="str">
        <f t="shared" si="22"/>
        <v/>
      </c>
      <c r="E423" s="13" t="str">
        <f>TRIM(MID(SUBSTITUTE(A423,"_",REPT(" ",100)),IF($L$5=1,1,($L$5-1)*100),100))</f>
        <v/>
      </c>
      <c r="F423" s="7" t="str">
        <f>TRIM(MID(SUBSTITUTE(A423,"_",REPT(" ",200)),IF($L$6=1,1,($L$6-1)*200),200))</f>
        <v/>
      </c>
      <c r="G423" s="16" t="str">
        <f t="shared" si="23"/>
        <v/>
      </c>
      <c r="H423" s="8" t="str">
        <f>IFERROR((G423/1000)*Reach!$L$1*Reach!$L$2,"")</f>
        <v/>
      </c>
      <c r="I423" s="8" t="str">
        <f>IFERROR(IF(VLOOKUP(E423,$K$12:$N$38,4,FALSE)="","",MAX(H423*(VLOOKUP(Reach!E423,$K$12:$N$38,4,FALSE)/VLOOKUP(Reach!E423,$K$12:$N$38,3,FALSE))+3,$L$3*5)),"")</f>
        <v/>
      </c>
    </row>
    <row r="424" spans="4:9" x14ac:dyDescent="0.25">
      <c r="D424" s="13" t="str">
        <f t="shared" si="22"/>
        <v/>
      </c>
      <c r="E424" s="13" t="str">
        <f>TRIM(MID(SUBSTITUTE(A424,"_",REPT(" ",100)),IF($L$5=1,1,($L$5-1)*100),100))</f>
        <v/>
      </c>
      <c r="F424" s="7" t="str">
        <f>TRIM(MID(SUBSTITUTE(A424,"_",REPT(" ",200)),IF($L$6=1,1,($L$6-1)*200),200))</f>
        <v/>
      </c>
      <c r="G424" s="16" t="str">
        <f t="shared" si="23"/>
        <v/>
      </c>
      <c r="H424" s="8" t="str">
        <f>IFERROR((G424/1000)*Reach!$L$1*Reach!$L$2,"")</f>
        <v/>
      </c>
      <c r="I424" s="8" t="str">
        <f>IFERROR(IF(VLOOKUP(E424,$K$12:$N$38,4,FALSE)="","",MAX(H424*(VLOOKUP(Reach!E424,$K$12:$N$38,4,FALSE)/VLOOKUP(Reach!E424,$K$12:$N$38,3,FALSE))+3,$L$3*5)),"")</f>
        <v/>
      </c>
    </row>
    <row r="425" spans="4:9" x14ac:dyDescent="0.25">
      <c r="D425" s="13" t="str">
        <f t="shared" si="22"/>
        <v/>
      </c>
      <c r="E425" s="13" t="str">
        <f>TRIM(MID(SUBSTITUTE(A425,"_",REPT(" ",100)),IF($L$5=1,1,($L$5-1)*100),100))</f>
        <v/>
      </c>
      <c r="F425" s="7" t="str">
        <f>TRIM(MID(SUBSTITUTE(A425,"_",REPT(" ",200)),IF($L$6=1,1,($L$6-1)*200),200))</f>
        <v/>
      </c>
      <c r="G425" s="16" t="str">
        <f t="shared" si="23"/>
        <v/>
      </c>
      <c r="H425" s="8" t="str">
        <f>IFERROR((G425/1000)*Reach!$L$1*Reach!$L$2,"")</f>
        <v/>
      </c>
      <c r="I425" s="8" t="str">
        <f>IFERROR(IF(VLOOKUP(E425,$K$12:$N$38,4,FALSE)="","",MAX(H425*(VLOOKUP(Reach!E425,$K$12:$N$38,4,FALSE)/VLOOKUP(Reach!E425,$K$12:$N$38,3,FALSE))+3,$L$3*5)),"")</f>
        <v/>
      </c>
    </row>
    <row r="426" spans="4:9" x14ac:dyDescent="0.25">
      <c r="D426" s="13" t="str">
        <f t="shared" si="22"/>
        <v/>
      </c>
      <c r="E426" s="13" t="str">
        <f>TRIM(MID(SUBSTITUTE(A426,"_",REPT(" ",100)),IF($L$5=1,1,($L$5-1)*100),100))</f>
        <v/>
      </c>
      <c r="F426" s="7" t="str">
        <f>TRIM(MID(SUBSTITUTE(A426,"_",REPT(" ",200)),IF($L$6=1,1,($L$6-1)*200),200))</f>
        <v/>
      </c>
      <c r="G426" s="16" t="str">
        <f t="shared" si="23"/>
        <v/>
      </c>
      <c r="H426" s="8" t="str">
        <f>IFERROR((G426/1000)*Reach!$L$1*Reach!$L$2,"")</f>
        <v/>
      </c>
      <c r="I426" s="8" t="str">
        <f>IFERROR(IF(VLOOKUP(E426,$K$12:$N$38,4,FALSE)="","",MAX(H426*(VLOOKUP(Reach!E426,$K$12:$N$38,4,FALSE)/VLOOKUP(Reach!E426,$K$12:$N$38,3,FALSE))+3,$L$3*5)),"")</f>
        <v/>
      </c>
    </row>
    <row r="427" spans="4:9" x14ac:dyDescent="0.25">
      <c r="D427" s="13" t="str">
        <f t="shared" si="22"/>
        <v/>
      </c>
      <c r="E427" s="13" t="str">
        <f>TRIM(MID(SUBSTITUTE(A427,"_",REPT(" ",100)),IF($L$5=1,1,($L$5-1)*100),100))</f>
        <v/>
      </c>
      <c r="F427" s="7" t="str">
        <f>TRIM(MID(SUBSTITUTE(A427,"_",REPT(" ",200)),IF($L$6=1,1,($L$6-1)*200),200))</f>
        <v/>
      </c>
      <c r="G427" s="16" t="str">
        <f t="shared" si="23"/>
        <v/>
      </c>
      <c r="H427" s="8" t="str">
        <f>IFERROR((G427/1000)*Reach!$L$1*Reach!$L$2,"")</f>
        <v/>
      </c>
      <c r="I427" s="8" t="str">
        <f>IFERROR(IF(VLOOKUP(E427,$K$12:$N$38,4,FALSE)="","",MAX(H427*(VLOOKUP(Reach!E427,$K$12:$N$38,4,FALSE)/VLOOKUP(Reach!E427,$K$12:$N$38,3,FALSE))+3,$L$3*5)),"")</f>
        <v/>
      </c>
    </row>
    <row r="428" spans="4:9" x14ac:dyDescent="0.25">
      <c r="D428" s="13" t="str">
        <f t="shared" si="22"/>
        <v/>
      </c>
      <c r="E428" s="13" t="str">
        <f>TRIM(MID(SUBSTITUTE(A428,"_",REPT(" ",100)),IF($L$5=1,1,($L$5-1)*100),100))</f>
        <v/>
      </c>
      <c r="F428" s="7" t="str">
        <f>TRIM(MID(SUBSTITUTE(A428,"_",REPT(" ",200)),IF($L$6=1,1,($L$6-1)*200),200))</f>
        <v/>
      </c>
      <c r="G428" s="16" t="str">
        <f t="shared" si="23"/>
        <v/>
      </c>
      <c r="H428" s="8" t="str">
        <f>IFERROR((G428/1000)*Reach!$L$1*Reach!$L$2,"")</f>
        <v/>
      </c>
      <c r="I428" s="8" t="str">
        <f>IFERROR(IF(VLOOKUP(E428,$K$12:$N$38,4,FALSE)="","",MAX(H428*(VLOOKUP(Reach!E428,$K$12:$N$38,4,FALSE)/VLOOKUP(Reach!E428,$K$12:$N$38,3,FALSE))+3,$L$3*5)),"")</f>
        <v/>
      </c>
    </row>
    <row r="429" spans="4:9" x14ac:dyDescent="0.25">
      <c r="D429" s="13" t="str">
        <f t="shared" si="22"/>
        <v/>
      </c>
      <c r="E429" s="13" t="str">
        <f>TRIM(MID(SUBSTITUTE(A429,"_",REPT(" ",100)),IF($L$5=1,1,($L$5-1)*100),100))</f>
        <v/>
      </c>
      <c r="F429" s="7" t="str">
        <f>TRIM(MID(SUBSTITUTE(A429,"_",REPT(" ",200)),IF($L$6=1,1,($L$6-1)*200),200))</f>
        <v/>
      </c>
      <c r="G429" s="16" t="str">
        <f t="shared" si="23"/>
        <v/>
      </c>
      <c r="H429" s="8" t="str">
        <f>IFERROR((G429/1000)*Reach!$L$1*Reach!$L$2,"")</f>
        <v/>
      </c>
      <c r="I429" s="8" t="str">
        <f>IFERROR(IF(VLOOKUP(E429,$K$12:$N$38,4,FALSE)="","",MAX(H429*(VLOOKUP(Reach!E429,$K$12:$N$38,4,FALSE)/VLOOKUP(Reach!E429,$K$12:$N$38,3,FALSE))+3,$L$3*5)),"")</f>
        <v/>
      </c>
    </row>
    <row r="430" spans="4:9" x14ac:dyDescent="0.25">
      <c r="D430" s="13" t="str">
        <f t="shared" si="22"/>
        <v/>
      </c>
      <c r="E430" s="13" t="str">
        <f>TRIM(MID(SUBSTITUTE(A430,"_",REPT(" ",100)),IF($L$5=1,1,($L$5-1)*100),100))</f>
        <v/>
      </c>
      <c r="F430" s="7" t="str">
        <f>TRIM(MID(SUBSTITUTE(A430,"_",REPT(" ",200)),IF($L$6=1,1,($L$6-1)*200),200))</f>
        <v/>
      </c>
      <c r="G430" s="16" t="str">
        <f t="shared" si="23"/>
        <v/>
      </c>
      <c r="H430" s="8" t="str">
        <f>IFERROR((G430/1000)*Reach!$L$1*Reach!$L$2,"")</f>
        <v/>
      </c>
      <c r="I430" s="8" t="str">
        <f>IFERROR(IF(VLOOKUP(E430,$K$12:$N$38,4,FALSE)="","",MAX(H430*(VLOOKUP(Reach!E430,$K$12:$N$38,4,FALSE)/VLOOKUP(Reach!E430,$K$12:$N$38,3,FALSE))+3,$L$3*5)),"")</f>
        <v/>
      </c>
    </row>
    <row r="431" spans="4:9" x14ac:dyDescent="0.25">
      <c r="D431" s="13" t="str">
        <f t="shared" si="22"/>
        <v/>
      </c>
      <c r="E431" s="13" t="str">
        <f>TRIM(MID(SUBSTITUTE(A431,"_",REPT(" ",100)),IF($L$5=1,1,($L$5-1)*100),100))</f>
        <v/>
      </c>
      <c r="F431" s="7" t="str">
        <f>TRIM(MID(SUBSTITUTE(A431,"_",REPT(" ",200)),IF($L$6=1,1,($L$6-1)*200),200))</f>
        <v/>
      </c>
      <c r="G431" s="16" t="str">
        <f t="shared" si="23"/>
        <v/>
      </c>
      <c r="H431" s="8" t="str">
        <f>IFERROR((G431/1000)*Reach!$L$1*Reach!$L$2,"")</f>
        <v/>
      </c>
      <c r="I431" s="8" t="str">
        <f>IFERROR(IF(VLOOKUP(E431,$K$12:$N$38,4,FALSE)="","",MAX(H431*(VLOOKUP(Reach!E431,$K$12:$N$38,4,FALSE)/VLOOKUP(Reach!E431,$K$12:$N$38,3,FALSE))+3,$L$3*5)),"")</f>
        <v/>
      </c>
    </row>
    <row r="432" spans="4:9" x14ac:dyDescent="0.25">
      <c r="D432" s="13" t="str">
        <f t="shared" si="22"/>
        <v/>
      </c>
      <c r="E432" s="13" t="str">
        <f>TRIM(MID(SUBSTITUTE(A432,"_",REPT(" ",100)),IF($L$5=1,1,($L$5-1)*100),100))</f>
        <v/>
      </c>
      <c r="F432" s="7" t="str">
        <f>TRIM(MID(SUBSTITUTE(A432,"_",REPT(" ",200)),IF($L$6=1,1,($L$6-1)*200),200))</f>
        <v/>
      </c>
      <c r="G432" s="16" t="str">
        <f t="shared" si="23"/>
        <v/>
      </c>
      <c r="H432" s="8" t="str">
        <f>IFERROR((G432/1000)*Reach!$L$1*Reach!$L$2,"")</f>
        <v/>
      </c>
      <c r="I432" s="8" t="str">
        <f>IFERROR(IF(VLOOKUP(E432,$K$12:$N$38,4,FALSE)="","",MAX(H432*(VLOOKUP(Reach!E432,$K$12:$N$38,4,FALSE)/VLOOKUP(Reach!E432,$K$12:$N$38,3,FALSE))+3,$L$3*5)),"")</f>
        <v/>
      </c>
    </row>
    <row r="433" spans="4:9" x14ac:dyDescent="0.25">
      <c r="D433" s="13" t="str">
        <f t="shared" si="22"/>
        <v/>
      </c>
      <c r="E433" s="13" t="str">
        <f>TRIM(MID(SUBSTITUTE(A433,"_",REPT(" ",100)),IF($L$5=1,1,($L$5-1)*100),100))</f>
        <v/>
      </c>
      <c r="F433" s="7" t="str">
        <f>TRIM(MID(SUBSTITUTE(A433,"_",REPT(" ",200)),IF($L$6=1,1,($L$6-1)*200),200))</f>
        <v/>
      </c>
      <c r="G433" s="16" t="str">
        <f t="shared" si="23"/>
        <v/>
      </c>
      <c r="H433" s="8" t="str">
        <f>IFERROR((G433/1000)*Reach!$L$1*Reach!$L$2,"")</f>
        <v/>
      </c>
      <c r="I433" s="8" t="str">
        <f>IFERROR(IF(VLOOKUP(E433,$K$12:$N$38,4,FALSE)="","",MAX(H433*(VLOOKUP(Reach!E433,$K$12:$N$38,4,FALSE)/VLOOKUP(Reach!E433,$K$12:$N$38,3,FALSE))+3,$L$3*5)),"")</f>
        <v/>
      </c>
    </row>
    <row r="434" spans="4:9" x14ac:dyDescent="0.25">
      <c r="D434" s="13" t="str">
        <f t="shared" si="22"/>
        <v/>
      </c>
      <c r="E434" s="13" t="str">
        <f>TRIM(MID(SUBSTITUTE(A434,"_",REPT(" ",100)),IF($L$5=1,1,($L$5-1)*100),100))</f>
        <v/>
      </c>
      <c r="F434" s="7" t="str">
        <f>TRIM(MID(SUBSTITUTE(A434,"_",REPT(" ",200)),IF($L$6=1,1,($L$6-1)*200),200))</f>
        <v/>
      </c>
      <c r="G434" s="16" t="str">
        <f t="shared" si="23"/>
        <v/>
      </c>
      <c r="H434" s="8" t="str">
        <f>IFERROR((G434/1000)*Reach!$L$1*Reach!$L$2,"")</f>
        <v/>
      </c>
      <c r="I434" s="8" t="str">
        <f>IFERROR(IF(VLOOKUP(E434,$K$12:$N$38,4,FALSE)="","",MAX(H434*(VLOOKUP(Reach!E434,$K$12:$N$38,4,FALSE)/VLOOKUP(Reach!E434,$K$12:$N$38,3,FALSE))+3,$L$3*5)),"")</f>
        <v/>
      </c>
    </row>
    <row r="435" spans="4:9" x14ac:dyDescent="0.25">
      <c r="D435" s="13" t="str">
        <f t="shared" si="22"/>
        <v/>
      </c>
      <c r="E435" s="13" t="str">
        <f>TRIM(MID(SUBSTITUTE(A435,"_",REPT(" ",100)),IF($L$5=1,1,($L$5-1)*100),100))</f>
        <v/>
      </c>
      <c r="F435" s="7" t="str">
        <f>TRIM(MID(SUBSTITUTE(A435,"_",REPT(" ",200)),IF($L$6=1,1,($L$6-1)*200),200))</f>
        <v/>
      </c>
      <c r="G435" s="16" t="str">
        <f t="shared" si="23"/>
        <v/>
      </c>
      <c r="H435" s="8" t="str">
        <f>IFERROR((G435/1000)*Reach!$L$1*Reach!$L$2,"")</f>
        <v/>
      </c>
      <c r="I435" s="8" t="str">
        <f>IFERROR(IF(VLOOKUP(E435,$K$12:$N$38,4,FALSE)="","",MAX(H435*(VLOOKUP(Reach!E435,$K$12:$N$38,4,FALSE)/VLOOKUP(Reach!E435,$K$12:$N$38,3,FALSE))+3,$L$3*5)),"")</f>
        <v/>
      </c>
    </row>
    <row r="436" spans="4:9" x14ac:dyDescent="0.25">
      <c r="D436" s="13" t="str">
        <f t="shared" si="22"/>
        <v/>
      </c>
      <c r="E436" s="13" t="str">
        <f>TRIM(MID(SUBSTITUTE(A436,"_",REPT(" ",100)),IF($L$5=1,1,($L$5-1)*100),100))</f>
        <v/>
      </c>
      <c r="F436" s="7" t="str">
        <f>TRIM(MID(SUBSTITUTE(A436,"_",REPT(" ",200)),IF($L$6=1,1,($L$6-1)*200),200))</f>
        <v/>
      </c>
      <c r="G436" s="16" t="str">
        <f t="shared" si="23"/>
        <v/>
      </c>
      <c r="H436" s="8" t="str">
        <f>IFERROR((G436/1000)*Reach!$L$1*Reach!$L$2,"")</f>
        <v/>
      </c>
      <c r="I436" s="8" t="str">
        <f>IFERROR(IF(VLOOKUP(E436,$K$12:$N$38,4,FALSE)="","",MAX(H436*(VLOOKUP(Reach!E436,$K$12:$N$38,4,FALSE)/VLOOKUP(Reach!E436,$K$12:$N$38,3,FALSE))+3,$L$3*5)),"")</f>
        <v/>
      </c>
    </row>
    <row r="437" spans="4:9" x14ac:dyDescent="0.25">
      <c r="D437" s="13" t="str">
        <f t="shared" si="22"/>
        <v/>
      </c>
      <c r="E437" s="13" t="str">
        <f>TRIM(MID(SUBSTITUTE(A437,"_",REPT(" ",100)),IF($L$5=1,1,($L$5-1)*100),100))</f>
        <v/>
      </c>
      <c r="F437" s="7" t="str">
        <f>TRIM(MID(SUBSTITUTE(A437,"_",REPT(" ",200)),IF($L$6=1,1,($L$6-1)*200),200))</f>
        <v/>
      </c>
      <c r="G437" s="16" t="str">
        <f t="shared" si="23"/>
        <v/>
      </c>
      <c r="H437" s="8" t="str">
        <f>IFERROR((G437/1000)*Reach!$L$1*Reach!$L$2,"")</f>
        <v/>
      </c>
      <c r="I437" s="8" t="str">
        <f>IFERROR(IF(VLOOKUP(E437,$K$12:$N$38,4,FALSE)="","",MAX(H437*(VLOOKUP(Reach!E437,$K$12:$N$38,4,FALSE)/VLOOKUP(Reach!E437,$K$12:$N$38,3,FALSE))+3,$L$3*5)),"")</f>
        <v/>
      </c>
    </row>
    <row r="438" spans="4:9" x14ac:dyDescent="0.25">
      <c r="D438" s="13" t="str">
        <f t="shared" si="22"/>
        <v/>
      </c>
      <c r="E438" s="13" t="str">
        <f>TRIM(MID(SUBSTITUTE(A438,"_",REPT(" ",100)),IF($L$5=1,1,($L$5-1)*100),100))</f>
        <v/>
      </c>
      <c r="F438" s="7" t="str">
        <f>TRIM(MID(SUBSTITUTE(A438,"_",REPT(" ",200)),IF($L$6=1,1,($L$6-1)*200),200))</f>
        <v/>
      </c>
      <c r="G438" s="16" t="str">
        <f t="shared" si="23"/>
        <v/>
      </c>
      <c r="H438" s="8" t="str">
        <f>IFERROR((G438/1000)*Reach!$L$1*Reach!$L$2,"")</f>
        <v/>
      </c>
      <c r="I438" s="8" t="str">
        <f>IFERROR(IF(VLOOKUP(E438,$K$12:$N$38,4,FALSE)="","",MAX(H438*(VLOOKUP(Reach!E438,$K$12:$N$38,4,FALSE)/VLOOKUP(Reach!E438,$K$12:$N$38,3,FALSE))+3,$L$3*5)),"")</f>
        <v/>
      </c>
    </row>
    <row r="439" spans="4:9" x14ac:dyDescent="0.25">
      <c r="D439" s="13" t="str">
        <f t="shared" si="22"/>
        <v/>
      </c>
      <c r="E439" s="13" t="str">
        <f>TRIM(MID(SUBSTITUTE(A439,"_",REPT(" ",100)),IF($L$5=1,1,($L$5-1)*100),100))</f>
        <v/>
      </c>
      <c r="F439" s="7" t="str">
        <f>TRIM(MID(SUBSTITUTE(A439,"_",REPT(" ",200)),IF($L$6=1,1,($L$6-1)*200),200))</f>
        <v/>
      </c>
      <c r="G439" s="16" t="str">
        <f t="shared" si="23"/>
        <v/>
      </c>
      <c r="H439" s="8" t="str">
        <f>IFERROR((G439/1000)*Reach!$L$1*Reach!$L$2,"")</f>
        <v/>
      </c>
      <c r="I439" s="8" t="str">
        <f>IFERROR(IF(VLOOKUP(E439,$K$12:$N$38,4,FALSE)="","",MAX(H439*(VLOOKUP(Reach!E439,$K$12:$N$38,4,FALSE)/VLOOKUP(Reach!E439,$K$12:$N$38,3,FALSE))+3,$L$3*5)),"")</f>
        <v/>
      </c>
    </row>
    <row r="440" spans="4:9" x14ac:dyDescent="0.25">
      <c r="D440" s="13" t="str">
        <f t="shared" si="22"/>
        <v/>
      </c>
      <c r="E440" s="13" t="str">
        <f>TRIM(MID(SUBSTITUTE(A440,"_",REPT(" ",100)),IF($L$5=1,1,($L$5-1)*100),100))</f>
        <v/>
      </c>
      <c r="F440" s="7" t="str">
        <f>TRIM(MID(SUBSTITUTE(A440,"_",REPT(" ",200)),IF($L$6=1,1,($L$6-1)*200),200))</f>
        <v/>
      </c>
      <c r="G440" s="16" t="str">
        <f t="shared" si="23"/>
        <v/>
      </c>
      <c r="H440" s="8" t="str">
        <f>IFERROR((G440/1000)*Reach!$L$1*Reach!$L$2,"")</f>
        <v/>
      </c>
      <c r="I440" s="8" t="str">
        <f>IFERROR(IF(VLOOKUP(E440,$K$12:$N$38,4,FALSE)="","",MAX(H440*(VLOOKUP(Reach!E440,$K$12:$N$38,4,FALSE)/VLOOKUP(Reach!E440,$K$12:$N$38,3,FALSE))+3,$L$3*5)),"")</f>
        <v/>
      </c>
    </row>
    <row r="441" spans="4:9" x14ac:dyDescent="0.25">
      <c r="D441" s="13" t="str">
        <f t="shared" si="22"/>
        <v/>
      </c>
      <c r="E441" s="13" t="str">
        <f>TRIM(MID(SUBSTITUTE(A441,"_",REPT(" ",100)),IF($L$5=1,1,($L$5-1)*100),100))</f>
        <v/>
      </c>
      <c r="F441" s="7" t="str">
        <f>TRIM(MID(SUBSTITUTE(A441,"_",REPT(" ",200)),IF($L$6=1,1,($L$6-1)*200),200))</f>
        <v/>
      </c>
      <c r="G441" s="16" t="str">
        <f t="shared" si="23"/>
        <v/>
      </c>
      <c r="H441" s="8" t="str">
        <f>IFERROR((G441/1000)*Reach!$L$1*Reach!$L$2,"")</f>
        <v/>
      </c>
      <c r="I441" s="8" t="str">
        <f>IFERROR(IF(VLOOKUP(E441,$K$12:$N$38,4,FALSE)="","",MAX(H441*(VLOOKUP(Reach!E441,$K$12:$N$38,4,FALSE)/VLOOKUP(Reach!E441,$K$12:$N$38,3,FALSE))+3,$L$3*5)),"")</f>
        <v/>
      </c>
    </row>
    <row r="442" spans="4:9" x14ac:dyDescent="0.25">
      <c r="D442" s="13" t="str">
        <f t="shared" si="22"/>
        <v/>
      </c>
      <c r="E442" s="13" t="str">
        <f>TRIM(MID(SUBSTITUTE(A442,"_",REPT(" ",100)),IF($L$5=1,1,($L$5-1)*100),100))</f>
        <v/>
      </c>
      <c r="F442" s="7" t="str">
        <f>TRIM(MID(SUBSTITUTE(A442,"_",REPT(" ",200)),IF($L$6=1,1,($L$6-1)*200),200))</f>
        <v/>
      </c>
      <c r="G442" s="16" t="str">
        <f t="shared" si="23"/>
        <v/>
      </c>
      <c r="H442" s="8" t="str">
        <f>IFERROR((G442/1000)*Reach!$L$1*Reach!$L$2,"")</f>
        <v/>
      </c>
      <c r="I442" s="8" t="str">
        <f>IFERROR(IF(VLOOKUP(E442,$K$12:$N$38,4,FALSE)="","",MAX(H442*(VLOOKUP(Reach!E442,$K$12:$N$38,4,FALSE)/VLOOKUP(Reach!E442,$K$12:$N$38,3,FALSE))+3,$L$3*5)),"")</f>
        <v/>
      </c>
    </row>
    <row r="443" spans="4:9" x14ac:dyDescent="0.25">
      <c r="D443" s="13" t="str">
        <f t="shared" si="22"/>
        <v/>
      </c>
      <c r="E443" s="13" t="str">
        <f>TRIM(MID(SUBSTITUTE(A443,"_",REPT(" ",100)),IF($L$5=1,1,($L$5-1)*100),100))</f>
        <v/>
      </c>
      <c r="F443" s="7" t="str">
        <f>TRIM(MID(SUBSTITUTE(A443,"_",REPT(" ",200)),IF($L$6=1,1,($L$6-1)*200),200))</f>
        <v/>
      </c>
      <c r="G443" s="16" t="str">
        <f t="shared" si="23"/>
        <v/>
      </c>
      <c r="H443" s="8" t="str">
        <f>IFERROR((G443/1000)*Reach!$L$1*Reach!$L$2,"")</f>
        <v/>
      </c>
      <c r="I443" s="8" t="str">
        <f>IFERROR(IF(VLOOKUP(E443,$K$12:$N$38,4,FALSE)="","",MAX(H443*(VLOOKUP(Reach!E443,$K$12:$N$38,4,FALSE)/VLOOKUP(Reach!E443,$K$12:$N$38,3,FALSE))+3,$L$3*5)),"")</f>
        <v/>
      </c>
    </row>
    <row r="444" spans="4:9" x14ac:dyDescent="0.25">
      <c r="D444" s="13" t="str">
        <f t="shared" si="22"/>
        <v/>
      </c>
      <c r="E444" s="13" t="str">
        <f>TRIM(MID(SUBSTITUTE(A444,"_",REPT(" ",100)),IF($L$5=1,1,($L$5-1)*100),100))</f>
        <v/>
      </c>
      <c r="F444" s="7" t="str">
        <f>TRIM(MID(SUBSTITUTE(A444,"_",REPT(" ",200)),IF($L$6=1,1,($L$6-1)*200),200))</f>
        <v/>
      </c>
      <c r="G444" s="16" t="str">
        <f t="shared" si="23"/>
        <v/>
      </c>
      <c r="H444" s="8" t="str">
        <f>IFERROR((G444/1000)*Reach!$L$1*Reach!$L$2,"")</f>
        <v/>
      </c>
      <c r="I444" s="8" t="str">
        <f>IFERROR(IF(VLOOKUP(E444,$K$12:$N$38,4,FALSE)="","",MAX(H444*(VLOOKUP(Reach!E444,$K$12:$N$38,4,FALSE)/VLOOKUP(Reach!E444,$K$12:$N$38,3,FALSE))+3,$L$3*5)),"")</f>
        <v/>
      </c>
    </row>
    <row r="445" spans="4:9" x14ac:dyDescent="0.25">
      <c r="D445" s="13" t="str">
        <f t="shared" si="22"/>
        <v/>
      </c>
      <c r="E445" s="13" t="str">
        <f>TRIM(MID(SUBSTITUTE(A445,"_",REPT(" ",100)),IF($L$5=1,1,($L$5-1)*100),100))</f>
        <v/>
      </c>
      <c r="F445" s="7" t="str">
        <f>TRIM(MID(SUBSTITUTE(A445,"_",REPT(" ",200)),IF($L$6=1,1,($L$6-1)*200),200))</f>
        <v/>
      </c>
      <c r="G445" s="16" t="str">
        <f t="shared" si="23"/>
        <v/>
      </c>
      <c r="H445" s="8" t="str">
        <f>IFERROR((G445/1000)*Reach!$L$1*Reach!$L$2,"")</f>
        <v/>
      </c>
      <c r="I445" s="8" t="str">
        <f>IFERROR(IF(VLOOKUP(E445,$K$12:$N$38,4,FALSE)="","",MAX(H445*(VLOOKUP(Reach!E445,$K$12:$N$38,4,FALSE)/VLOOKUP(Reach!E445,$K$12:$N$38,3,FALSE))+3,$L$3*5)),"")</f>
        <v/>
      </c>
    </row>
    <row r="446" spans="4:9" x14ac:dyDescent="0.25">
      <c r="D446" s="13" t="str">
        <f t="shared" si="22"/>
        <v/>
      </c>
      <c r="E446" s="13" t="str">
        <f>TRIM(MID(SUBSTITUTE(A446,"_",REPT(" ",100)),IF($L$5=1,1,($L$5-1)*100),100))</f>
        <v/>
      </c>
      <c r="F446" s="7" t="str">
        <f>TRIM(MID(SUBSTITUTE(A446,"_",REPT(" ",200)),IF($L$6=1,1,($L$6-1)*200),200))</f>
        <v/>
      </c>
      <c r="G446" s="16" t="str">
        <f t="shared" si="23"/>
        <v/>
      </c>
      <c r="H446" s="8" t="str">
        <f>IFERROR((G446/1000)*Reach!$L$1*Reach!$L$2,"")</f>
        <v/>
      </c>
      <c r="I446" s="8" t="str">
        <f>IFERROR(IF(VLOOKUP(E446,$K$12:$N$38,4,FALSE)="","",MAX(H446*(VLOOKUP(Reach!E446,$K$12:$N$38,4,FALSE)/VLOOKUP(Reach!E446,$K$12:$N$38,3,FALSE))+3,$L$3*5)),"")</f>
        <v/>
      </c>
    </row>
    <row r="447" spans="4:9" x14ac:dyDescent="0.25">
      <c r="D447" s="13" t="str">
        <f t="shared" si="22"/>
        <v/>
      </c>
      <c r="E447" s="13" t="str">
        <f>TRIM(MID(SUBSTITUTE(A447,"_",REPT(" ",100)),IF($L$5=1,1,($L$5-1)*100),100))</f>
        <v/>
      </c>
      <c r="F447" s="7" t="str">
        <f>TRIM(MID(SUBSTITUTE(A447,"_",REPT(" ",200)),IF($L$6=1,1,($L$6-1)*200),200))</f>
        <v/>
      </c>
      <c r="G447" s="16" t="str">
        <f t="shared" si="23"/>
        <v/>
      </c>
      <c r="H447" s="8" t="str">
        <f>IFERROR((G447/1000)*Reach!$L$1*Reach!$L$2,"")</f>
        <v/>
      </c>
      <c r="I447" s="8" t="str">
        <f>IFERROR(IF(VLOOKUP(E447,$K$12:$N$38,4,FALSE)="","",MAX(H447*(VLOOKUP(Reach!E447,$K$12:$N$38,4,FALSE)/VLOOKUP(Reach!E447,$K$12:$N$38,3,FALSE))+3,$L$3*5)),"")</f>
        <v/>
      </c>
    </row>
    <row r="448" spans="4:9" x14ac:dyDescent="0.25">
      <c r="D448" s="13" t="str">
        <f t="shared" si="22"/>
        <v/>
      </c>
      <c r="E448" s="13" t="str">
        <f>TRIM(MID(SUBSTITUTE(A448,"_",REPT(" ",100)),IF($L$5=1,1,($L$5-1)*100),100))</f>
        <v/>
      </c>
      <c r="F448" s="7" t="str">
        <f>TRIM(MID(SUBSTITUTE(A448,"_",REPT(" ",200)),IF($L$6=1,1,($L$6-1)*200),200))</f>
        <v/>
      </c>
      <c r="G448" s="16" t="str">
        <f t="shared" si="23"/>
        <v/>
      </c>
      <c r="H448" s="8" t="str">
        <f>IFERROR((G448/1000)*Reach!$L$1*Reach!$L$2,"")</f>
        <v/>
      </c>
      <c r="I448" s="8" t="str">
        <f>IFERROR(IF(VLOOKUP(E448,$K$12:$N$38,4,FALSE)="","",MAX(H448*(VLOOKUP(Reach!E448,$K$12:$N$38,4,FALSE)/VLOOKUP(Reach!E448,$K$12:$N$38,3,FALSE))+3,$L$3*5)),"")</f>
        <v/>
      </c>
    </row>
    <row r="449" spans="4:9" x14ac:dyDescent="0.25">
      <c r="D449" s="13" t="str">
        <f t="shared" si="22"/>
        <v/>
      </c>
      <c r="E449" s="13" t="str">
        <f>TRIM(MID(SUBSTITUTE(A449,"_",REPT(" ",100)),IF($L$5=1,1,($L$5-1)*100),100))</f>
        <v/>
      </c>
      <c r="F449" s="7" t="str">
        <f>TRIM(MID(SUBSTITUTE(A449,"_",REPT(" ",200)),IF($L$6=1,1,($L$6-1)*200),200))</f>
        <v/>
      </c>
      <c r="G449" s="16" t="str">
        <f t="shared" si="23"/>
        <v/>
      </c>
      <c r="H449" s="8" t="str">
        <f>IFERROR((G449/1000)*Reach!$L$1*Reach!$L$2,"")</f>
        <v/>
      </c>
      <c r="I449" s="8" t="str">
        <f>IFERROR(IF(VLOOKUP(E449,$K$12:$N$38,4,FALSE)="","",MAX(H449*(VLOOKUP(Reach!E449,$K$12:$N$38,4,FALSE)/VLOOKUP(Reach!E449,$K$12:$N$38,3,FALSE))+3,$L$3*5)),"")</f>
        <v/>
      </c>
    </row>
    <row r="450" spans="4:9" x14ac:dyDescent="0.25">
      <c r="D450" s="13" t="str">
        <f t="shared" si="22"/>
        <v/>
      </c>
      <c r="E450" s="13" t="str">
        <f>TRIM(MID(SUBSTITUTE(A450,"_",REPT(" ",100)),IF($L$5=1,1,($L$5-1)*100),100))</f>
        <v/>
      </c>
      <c r="F450" s="7" t="str">
        <f>TRIM(MID(SUBSTITUTE(A450,"_",REPT(" ",200)),IF($L$6=1,1,($L$6-1)*200),200))</f>
        <v/>
      </c>
      <c r="G450" s="16" t="str">
        <f t="shared" si="23"/>
        <v/>
      </c>
      <c r="H450" s="8" t="str">
        <f>IFERROR((G450/1000)*Reach!$L$1*Reach!$L$2,"")</f>
        <v/>
      </c>
      <c r="I450" s="8" t="str">
        <f>IFERROR(IF(VLOOKUP(E450,$K$12:$N$38,4,FALSE)="","",MAX(H450*(VLOOKUP(Reach!E450,$K$12:$N$38,4,FALSE)/VLOOKUP(Reach!E450,$K$12:$N$38,3,FALSE))+3,$L$3*5)),"")</f>
        <v/>
      </c>
    </row>
    <row r="451" spans="4:9" x14ac:dyDescent="0.25">
      <c r="D451" s="13" t="str">
        <f t="shared" si="22"/>
        <v/>
      </c>
      <c r="E451" s="13" t="str">
        <f>TRIM(MID(SUBSTITUTE(A451,"_",REPT(" ",100)),IF($L$5=1,1,($L$5-1)*100),100))</f>
        <v/>
      </c>
      <c r="F451" s="7" t="str">
        <f>TRIM(MID(SUBSTITUTE(A451,"_",REPT(" ",200)),IF($L$6=1,1,($L$6-1)*200),200))</f>
        <v/>
      </c>
      <c r="G451" s="16" t="str">
        <f t="shared" si="23"/>
        <v/>
      </c>
      <c r="H451" s="8" t="str">
        <f>IFERROR((G451/1000)*Reach!$L$1*Reach!$L$2,"")</f>
        <v/>
      </c>
      <c r="I451" s="8" t="str">
        <f>IFERROR(IF(VLOOKUP(E451,$K$12:$N$38,4,FALSE)="","",MAX(H451*(VLOOKUP(Reach!E451,$K$12:$N$38,4,FALSE)/VLOOKUP(Reach!E451,$K$12:$N$38,3,FALSE))+3,$L$3*5)),"")</f>
        <v/>
      </c>
    </row>
    <row r="452" spans="4:9" x14ac:dyDescent="0.25">
      <c r="D452" s="13" t="str">
        <f t="shared" si="22"/>
        <v/>
      </c>
      <c r="E452" s="13" t="str">
        <f>TRIM(MID(SUBSTITUTE(A452,"_",REPT(" ",100)),IF($L$5=1,1,($L$5-1)*100),100))</f>
        <v/>
      </c>
      <c r="F452" s="7" t="str">
        <f>TRIM(MID(SUBSTITUTE(A452,"_",REPT(" ",200)),IF($L$6=1,1,($L$6-1)*200),200))</f>
        <v/>
      </c>
      <c r="G452" s="16" t="str">
        <f t="shared" si="23"/>
        <v/>
      </c>
      <c r="H452" s="8" t="str">
        <f>IFERROR((G452/1000)*Reach!$L$1*Reach!$L$2,"")</f>
        <v/>
      </c>
      <c r="I452" s="8" t="str">
        <f>IFERROR(IF(VLOOKUP(E452,$K$12:$N$38,4,FALSE)="","",MAX(H452*(VLOOKUP(Reach!E452,$K$12:$N$38,4,FALSE)/VLOOKUP(Reach!E452,$K$12:$N$38,3,FALSE))+3,$L$3*5)),"")</f>
        <v/>
      </c>
    </row>
    <row r="453" spans="4:9" x14ac:dyDescent="0.25">
      <c r="D453" s="13" t="str">
        <f t="shared" si="22"/>
        <v/>
      </c>
      <c r="E453" s="13" t="str">
        <f>TRIM(MID(SUBSTITUTE(A453,"_",REPT(" ",100)),IF($L$5=1,1,($L$5-1)*100),100))</f>
        <v/>
      </c>
      <c r="F453" s="7" t="str">
        <f>TRIM(MID(SUBSTITUTE(A453,"_",REPT(" ",200)),IF($L$6=1,1,($L$6-1)*200),200))</f>
        <v/>
      </c>
      <c r="G453" s="16" t="str">
        <f t="shared" si="23"/>
        <v/>
      </c>
      <c r="H453" s="8" t="str">
        <f>IFERROR((G453/1000)*Reach!$L$1*Reach!$L$2,"")</f>
        <v/>
      </c>
      <c r="I453" s="8" t="str">
        <f>IFERROR(IF(VLOOKUP(E453,$K$12:$N$38,4,FALSE)="","",MAX(H453*(VLOOKUP(Reach!E453,$K$12:$N$38,4,FALSE)/VLOOKUP(Reach!E453,$K$12:$N$38,3,FALSE))+3,$L$3*5)),"")</f>
        <v/>
      </c>
    </row>
    <row r="454" spans="4:9" x14ac:dyDescent="0.25">
      <c r="D454" s="13" t="str">
        <f t="shared" si="22"/>
        <v/>
      </c>
      <c r="E454" s="13" t="str">
        <f>TRIM(MID(SUBSTITUTE(A454,"_",REPT(" ",100)),IF($L$5=1,1,($L$5-1)*100),100))</f>
        <v/>
      </c>
      <c r="F454" s="7" t="str">
        <f>TRIM(MID(SUBSTITUTE(A454,"_",REPT(" ",200)),IF($L$6=1,1,($L$6-1)*200),200))</f>
        <v/>
      </c>
      <c r="G454" s="16" t="str">
        <f t="shared" si="23"/>
        <v/>
      </c>
      <c r="H454" s="8" t="str">
        <f>IFERROR((G454/1000)*Reach!$L$1*Reach!$L$2,"")</f>
        <v/>
      </c>
      <c r="I454" s="8" t="str">
        <f>IFERROR(IF(VLOOKUP(E454,$K$12:$N$38,4,FALSE)="","",MAX(H454*(VLOOKUP(Reach!E454,$K$12:$N$38,4,FALSE)/VLOOKUP(Reach!E454,$K$12:$N$38,3,FALSE))+3,$L$3*5)),"")</f>
        <v/>
      </c>
    </row>
    <row r="455" spans="4:9" x14ac:dyDescent="0.25">
      <c r="D455" s="13" t="str">
        <f t="shared" si="22"/>
        <v/>
      </c>
      <c r="E455" s="13" t="str">
        <f>TRIM(MID(SUBSTITUTE(A455,"_",REPT(" ",100)),IF($L$5=1,1,($L$5-1)*100),100))</f>
        <v/>
      </c>
      <c r="F455" s="7" t="str">
        <f>TRIM(MID(SUBSTITUTE(A455,"_",REPT(" ",200)),IF($L$6=1,1,($L$6-1)*200),200))</f>
        <v/>
      </c>
      <c r="G455" s="16" t="str">
        <f t="shared" si="23"/>
        <v/>
      </c>
      <c r="H455" s="8" t="str">
        <f>IFERROR((G455/1000)*Reach!$L$1*Reach!$L$2,"")</f>
        <v/>
      </c>
      <c r="I455" s="8" t="str">
        <f>IFERROR(IF(VLOOKUP(E455,$K$12:$N$38,4,FALSE)="","",MAX(H455*(VLOOKUP(Reach!E455,$K$12:$N$38,4,FALSE)/VLOOKUP(Reach!E455,$K$12:$N$38,3,FALSE))+3,$L$3*5)),"")</f>
        <v/>
      </c>
    </row>
    <row r="456" spans="4:9" x14ac:dyDescent="0.25">
      <c r="D456" s="13" t="str">
        <f t="shared" si="22"/>
        <v/>
      </c>
      <c r="E456" s="13" t="str">
        <f>TRIM(MID(SUBSTITUTE(A456,"_",REPT(" ",100)),IF($L$5=1,1,($L$5-1)*100),100))</f>
        <v/>
      </c>
      <c r="F456" s="7" t="str">
        <f>TRIM(MID(SUBSTITUTE(A456,"_",REPT(" ",200)),IF($L$6=1,1,($L$6-1)*200),200))</f>
        <v/>
      </c>
      <c r="G456" s="16" t="str">
        <f t="shared" si="23"/>
        <v/>
      </c>
      <c r="H456" s="8" t="str">
        <f>IFERROR((G456/1000)*Reach!$L$1*Reach!$L$2,"")</f>
        <v/>
      </c>
      <c r="I456" s="8" t="str">
        <f>IFERROR(IF(VLOOKUP(E456,$K$12:$N$38,4,FALSE)="","",MAX(H456*(VLOOKUP(Reach!E456,$K$12:$N$38,4,FALSE)/VLOOKUP(Reach!E456,$K$12:$N$38,3,FALSE))+3,$L$3*5)),"")</f>
        <v/>
      </c>
    </row>
    <row r="457" spans="4:9" x14ac:dyDescent="0.25">
      <c r="D457" s="13" t="str">
        <f t="shared" si="22"/>
        <v/>
      </c>
      <c r="E457" s="13" t="str">
        <f>TRIM(MID(SUBSTITUTE(A457,"_",REPT(" ",100)),IF($L$5=1,1,($L$5-1)*100),100))</f>
        <v/>
      </c>
      <c r="F457" s="7" t="str">
        <f>TRIM(MID(SUBSTITUTE(A457,"_",REPT(" ",200)),IF($L$6=1,1,($L$6-1)*200),200))</f>
        <v/>
      </c>
      <c r="G457" s="16" t="str">
        <f t="shared" si="23"/>
        <v/>
      </c>
      <c r="H457" s="8" t="str">
        <f>IFERROR((G457/1000)*Reach!$L$1*Reach!$L$2,"")</f>
        <v/>
      </c>
      <c r="I457" s="8" t="str">
        <f>IFERROR(IF(VLOOKUP(E457,$K$12:$N$38,4,FALSE)="","",MAX(H457*(VLOOKUP(Reach!E457,$K$12:$N$38,4,FALSE)/VLOOKUP(Reach!E457,$K$12:$N$38,3,FALSE))+3,$L$3*5)),"")</f>
        <v/>
      </c>
    </row>
    <row r="458" spans="4:9" x14ac:dyDescent="0.25">
      <c r="D458" s="13" t="str">
        <f t="shared" si="22"/>
        <v/>
      </c>
      <c r="E458" s="13" t="str">
        <f>TRIM(MID(SUBSTITUTE(A458,"_",REPT(" ",100)),IF($L$5=1,1,($L$5-1)*100),100))</f>
        <v/>
      </c>
      <c r="F458" s="7" t="str">
        <f>TRIM(MID(SUBSTITUTE(A458,"_",REPT(" ",200)),IF($L$6=1,1,($L$6-1)*200),200))</f>
        <v/>
      </c>
      <c r="G458" s="16" t="str">
        <f t="shared" si="23"/>
        <v/>
      </c>
      <c r="H458" s="8" t="str">
        <f>IFERROR((G458/1000)*Reach!$L$1*Reach!$L$2,"")</f>
        <v/>
      </c>
      <c r="I458" s="8" t="str">
        <f>IFERROR(IF(VLOOKUP(E458,$K$12:$N$38,4,FALSE)="","",MAX(H458*(VLOOKUP(Reach!E458,$K$12:$N$38,4,FALSE)/VLOOKUP(Reach!E458,$K$12:$N$38,3,FALSE))+3,$L$3*5)),"")</f>
        <v/>
      </c>
    </row>
    <row r="459" spans="4:9" x14ac:dyDescent="0.25">
      <c r="D459" s="13" t="str">
        <f t="shared" si="22"/>
        <v/>
      </c>
      <c r="E459" s="13" t="str">
        <f>TRIM(MID(SUBSTITUTE(A459,"_",REPT(" ",100)),IF($L$5=1,1,($L$5-1)*100),100))</f>
        <v/>
      </c>
      <c r="F459" s="7" t="str">
        <f>TRIM(MID(SUBSTITUTE(A459,"_",REPT(" ",200)),IF($L$6=1,1,($L$6-1)*200),200))</f>
        <v/>
      </c>
      <c r="G459" s="16" t="str">
        <f t="shared" si="23"/>
        <v/>
      </c>
      <c r="H459" s="8" t="str">
        <f>IFERROR((G459/1000)*Reach!$L$1*Reach!$L$2,"")</f>
        <v/>
      </c>
      <c r="I459" s="8" t="str">
        <f>IFERROR(IF(VLOOKUP(E459,$K$12:$N$38,4,FALSE)="","",MAX(H459*(VLOOKUP(Reach!E459,$K$12:$N$38,4,FALSE)/VLOOKUP(Reach!E459,$K$12:$N$38,3,FALSE))+3,$L$3*5)),"")</f>
        <v/>
      </c>
    </row>
    <row r="460" spans="4:9" x14ac:dyDescent="0.25">
      <c r="D460" s="13" t="str">
        <f t="shared" si="22"/>
        <v/>
      </c>
      <c r="E460" s="13" t="str">
        <f>TRIM(MID(SUBSTITUTE(A460,"_",REPT(" ",100)),IF($L$5=1,1,($L$5-1)*100),100))</f>
        <v/>
      </c>
      <c r="F460" s="7" t="str">
        <f>TRIM(MID(SUBSTITUTE(A460,"_",REPT(" ",200)),IF($L$6=1,1,($L$6-1)*200),200))</f>
        <v/>
      </c>
      <c r="G460" s="16" t="str">
        <f t="shared" si="23"/>
        <v/>
      </c>
      <c r="H460" s="8" t="str">
        <f>IFERROR((G460/1000)*Reach!$L$1*Reach!$L$2,"")</f>
        <v/>
      </c>
      <c r="I460" s="8" t="str">
        <f>IFERROR(IF(VLOOKUP(E460,$K$12:$N$38,4,FALSE)="","",MAX(H460*(VLOOKUP(Reach!E460,$K$12:$N$38,4,FALSE)/VLOOKUP(Reach!E460,$K$12:$N$38,3,FALSE))+3,$L$3*5)),"")</f>
        <v/>
      </c>
    </row>
    <row r="461" spans="4:9" x14ac:dyDescent="0.25">
      <c r="D461" s="13" t="str">
        <f t="shared" si="22"/>
        <v/>
      </c>
      <c r="E461" s="13" t="str">
        <f>TRIM(MID(SUBSTITUTE(A461,"_",REPT(" ",100)),IF($L$5=1,1,($L$5-1)*100),100))</f>
        <v/>
      </c>
      <c r="F461" s="7" t="str">
        <f>TRIM(MID(SUBSTITUTE(A461,"_",REPT(" ",200)),IF($L$6=1,1,($L$6-1)*200),200))</f>
        <v/>
      </c>
      <c r="G461" s="16" t="str">
        <f t="shared" si="23"/>
        <v/>
      </c>
      <c r="H461" s="8" t="str">
        <f>IFERROR((G461/1000)*Reach!$L$1*Reach!$L$2,"")</f>
        <v/>
      </c>
      <c r="I461" s="8" t="str">
        <f>IFERROR(IF(VLOOKUP(E461,$K$12:$N$38,4,FALSE)="","",MAX(H461*(VLOOKUP(Reach!E461,$K$12:$N$38,4,FALSE)/VLOOKUP(Reach!E461,$K$12:$N$38,3,FALSE))+3,$L$3*5)),"")</f>
        <v/>
      </c>
    </row>
    <row r="462" spans="4:9" x14ac:dyDescent="0.25">
      <c r="D462" s="13" t="str">
        <f t="shared" si="22"/>
        <v/>
      </c>
      <c r="E462" s="13" t="str">
        <f>TRIM(MID(SUBSTITUTE(A462,"_",REPT(" ",100)),IF($L$5=1,1,($L$5-1)*100),100))</f>
        <v/>
      </c>
      <c r="F462" s="7" t="str">
        <f>TRIM(MID(SUBSTITUTE(A462,"_",REPT(" ",200)),IF($L$6=1,1,($L$6-1)*200),200))</f>
        <v/>
      </c>
      <c r="G462" s="16" t="str">
        <f t="shared" si="23"/>
        <v/>
      </c>
      <c r="H462" s="8" t="str">
        <f>IFERROR((G462/1000)*Reach!$L$1*Reach!$L$2,"")</f>
        <v/>
      </c>
      <c r="I462" s="8" t="str">
        <f>IFERROR(IF(VLOOKUP(E462,$K$12:$N$38,4,FALSE)="","",MAX(H462*(VLOOKUP(Reach!E462,$K$12:$N$38,4,FALSE)/VLOOKUP(Reach!E462,$K$12:$N$38,3,FALSE))+3,$L$3*5)),"")</f>
        <v/>
      </c>
    </row>
    <row r="463" spans="4:9" x14ac:dyDescent="0.25">
      <c r="D463" s="13" t="str">
        <f t="shared" si="22"/>
        <v/>
      </c>
      <c r="E463" s="13" t="str">
        <f>TRIM(MID(SUBSTITUTE(A463,"_",REPT(" ",100)),IF($L$5=1,1,($L$5-1)*100),100))</f>
        <v/>
      </c>
      <c r="F463" s="7" t="str">
        <f>TRIM(MID(SUBSTITUTE(A463,"_",REPT(" ",200)),IF($L$6=1,1,($L$6-1)*200),200))</f>
        <v/>
      </c>
      <c r="G463" s="16" t="str">
        <f t="shared" si="23"/>
        <v/>
      </c>
      <c r="H463" s="8" t="str">
        <f>IFERROR((G463/1000)*Reach!$L$1*Reach!$L$2,"")</f>
        <v/>
      </c>
      <c r="I463" s="8" t="str">
        <f>IFERROR(IF(VLOOKUP(E463,$K$12:$N$38,4,FALSE)="","",MAX(H463*(VLOOKUP(Reach!E463,$K$12:$N$38,4,FALSE)/VLOOKUP(Reach!E463,$K$12:$N$38,3,FALSE))+3,$L$3*5)),"")</f>
        <v/>
      </c>
    </row>
    <row r="464" spans="4:9" x14ac:dyDescent="0.25">
      <c r="D464" s="13" t="str">
        <f t="shared" si="22"/>
        <v/>
      </c>
      <c r="E464" s="13" t="str">
        <f>TRIM(MID(SUBSTITUTE(A464,"_",REPT(" ",100)),IF($L$5=1,1,($L$5-1)*100),100))</f>
        <v/>
      </c>
      <c r="F464" s="7" t="str">
        <f>TRIM(MID(SUBSTITUTE(A464,"_",REPT(" ",200)),IF($L$6=1,1,($L$6-1)*200),200))</f>
        <v/>
      </c>
      <c r="G464" s="16" t="str">
        <f t="shared" si="23"/>
        <v/>
      </c>
      <c r="H464" s="8" t="str">
        <f>IFERROR((G464/1000)*Reach!$L$1*Reach!$L$2,"")</f>
        <v/>
      </c>
      <c r="I464" s="8" t="str">
        <f>IFERROR(IF(VLOOKUP(E464,$K$12:$N$38,4,FALSE)="","",MAX(H464*(VLOOKUP(Reach!E464,$K$12:$N$38,4,FALSE)/VLOOKUP(Reach!E464,$K$12:$N$38,3,FALSE))+3,$L$3*5)),"")</f>
        <v/>
      </c>
    </row>
    <row r="465" spans="4:9" x14ac:dyDescent="0.25">
      <c r="D465" s="13" t="str">
        <f t="shared" si="22"/>
        <v/>
      </c>
      <c r="E465" s="13" t="str">
        <f>TRIM(MID(SUBSTITUTE(A465,"_",REPT(" ",100)),IF($L$5=1,1,($L$5-1)*100),100))</f>
        <v/>
      </c>
      <c r="F465" s="7" t="str">
        <f>TRIM(MID(SUBSTITUTE(A465,"_",REPT(" ",200)),IF($L$6=1,1,($L$6-1)*200),200))</f>
        <v/>
      </c>
      <c r="G465" s="16" t="str">
        <f t="shared" si="23"/>
        <v/>
      </c>
      <c r="H465" s="8" t="str">
        <f>IFERROR((G465/1000)*Reach!$L$1*Reach!$L$2,"")</f>
        <v/>
      </c>
      <c r="I465" s="8" t="str">
        <f>IFERROR(IF(VLOOKUP(E465,$K$12:$N$38,4,FALSE)="","",MAX(H465*(VLOOKUP(Reach!E465,$K$12:$N$38,4,FALSE)/VLOOKUP(Reach!E465,$K$12:$N$38,3,FALSE))+3,$L$3*5)),"")</f>
        <v/>
      </c>
    </row>
    <row r="466" spans="4:9" x14ac:dyDescent="0.25">
      <c r="D466" s="13" t="str">
        <f t="shared" si="22"/>
        <v/>
      </c>
      <c r="E466" s="13" t="str">
        <f>TRIM(MID(SUBSTITUTE(A466,"_",REPT(" ",100)),IF($L$5=1,1,($L$5-1)*100),100))</f>
        <v/>
      </c>
      <c r="F466" s="7" t="str">
        <f>TRIM(MID(SUBSTITUTE(A466,"_",REPT(" ",200)),IF($L$6=1,1,($L$6-1)*200),200))</f>
        <v/>
      </c>
      <c r="G466" s="16" t="str">
        <f t="shared" si="23"/>
        <v/>
      </c>
      <c r="H466" s="8" t="str">
        <f>IFERROR((G466/1000)*Reach!$L$1*Reach!$L$2,"")</f>
        <v/>
      </c>
      <c r="I466" s="8" t="str">
        <f>IFERROR(IF(VLOOKUP(E466,$K$12:$N$38,4,FALSE)="","",MAX(H466*(VLOOKUP(Reach!E466,$K$12:$N$38,4,FALSE)/VLOOKUP(Reach!E466,$K$12:$N$38,3,FALSE))+3,$L$3*5)),"")</f>
        <v/>
      </c>
    </row>
    <row r="467" spans="4:9" x14ac:dyDescent="0.25">
      <c r="D467" s="13" t="str">
        <f t="shared" si="22"/>
        <v/>
      </c>
      <c r="E467" s="13" t="str">
        <f>TRIM(MID(SUBSTITUTE(A467,"_",REPT(" ",100)),IF($L$5=1,1,($L$5-1)*100),100))</f>
        <v/>
      </c>
      <c r="F467" s="7" t="str">
        <f>TRIM(MID(SUBSTITUTE(A467,"_",REPT(" ",200)),IF($L$6=1,1,($L$6-1)*200),200))</f>
        <v/>
      </c>
      <c r="G467" s="16" t="str">
        <f t="shared" si="23"/>
        <v/>
      </c>
      <c r="H467" s="8" t="str">
        <f>IFERROR((G467/1000)*Reach!$L$1*Reach!$L$2,"")</f>
        <v/>
      </c>
      <c r="I467" s="8" t="str">
        <f>IFERROR(IF(VLOOKUP(E467,$K$12:$N$38,4,FALSE)="","",MAX(H467*(VLOOKUP(Reach!E467,$K$12:$N$38,4,FALSE)/VLOOKUP(Reach!E467,$K$12:$N$38,3,FALSE))+3,$L$3*5)),"")</f>
        <v/>
      </c>
    </row>
    <row r="468" spans="4:9" x14ac:dyDescent="0.25">
      <c r="D468" s="13" t="str">
        <f t="shared" si="22"/>
        <v/>
      </c>
      <c r="E468" s="13" t="str">
        <f>TRIM(MID(SUBSTITUTE(A468,"_",REPT(" ",100)),IF($L$5=1,1,($L$5-1)*100),100))</f>
        <v/>
      </c>
      <c r="F468" s="7" t="str">
        <f>TRIM(MID(SUBSTITUTE(A468,"_",REPT(" ",200)),IF($L$6=1,1,($L$6-1)*200),200))</f>
        <v/>
      </c>
      <c r="G468" s="16" t="str">
        <f t="shared" si="23"/>
        <v/>
      </c>
      <c r="H468" s="8" t="str">
        <f>IFERROR((G468/1000)*Reach!$L$1*Reach!$L$2,"")</f>
        <v/>
      </c>
      <c r="I468" s="8" t="str">
        <f>IFERROR(IF(VLOOKUP(E468,$K$12:$N$38,4,FALSE)="","",MAX(H468*(VLOOKUP(Reach!E468,$K$12:$N$38,4,FALSE)/VLOOKUP(Reach!E468,$K$12:$N$38,3,FALSE))+3,$L$3*5)),"")</f>
        <v/>
      </c>
    </row>
    <row r="469" spans="4:9" x14ac:dyDescent="0.25">
      <c r="D469" s="13" t="str">
        <f t="shared" si="22"/>
        <v/>
      </c>
      <c r="E469" s="13" t="str">
        <f>TRIM(MID(SUBSTITUTE(A469,"_",REPT(" ",100)),IF($L$5=1,1,($L$5-1)*100),100))</f>
        <v/>
      </c>
      <c r="F469" s="7" t="str">
        <f>TRIM(MID(SUBSTITUTE(A469,"_",REPT(" ",200)),IF($L$6=1,1,($L$6-1)*200),200))</f>
        <v/>
      </c>
      <c r="G469" s="16" t="str">
        <f t="shared" si="23"/>
        <v/>
      </c>
      <c r="H469" s="8" t="str">
        <f>IFERROR((G469/1000)*Reach!$L$1*Reach!$L$2,"")</f>
        <v/>
      </c>
      <c r="I469" s="8" t="str">
        <f>IFERROR(IF(VLOOKUP(E469,$K$12:$N$38,4,FALSE)="","",MAX(H469*(VLOOKUP(Reach!E469,$K$12:$N$38,4,FALSE)/VLOOKUP(Reach!E469,$K$12:$N$38,3,FALSE))+3,$L$3*5)),"")</f>
        <v/>
      </c>
    </row>
    <row r="470" spans="4:9" x14ac:dyDescent="0.25">
      <c r="D470" s="13" t="str">
        <f t="shared" si="22"/>
        <v/>
      </c>
      <c r="E470" s="13" t="str">
        <f>TRIM(MID(SUBSTITUTE(A470,"_",REPT(" ",100)),IF($L$5=1,1,($L$5-1)*100),100))</f>
        <v/>
      </c>
      <c r="F470" s="7" t="str">
        <f>TRIM(MID(SUBSTITUTE(A470,"_",REPT(" ",200)),IF($L$6=1,1,($L$6-1)*200),200))</f>
        <v/>
      </c>
      <c r="G470" s="16" t="str">
        <f t="shared" si="23"/>
        <v/>
      </c>
      <c r="H470" s="8" t="str">
        <f>IFERROR((G470/1000)*Reach!$L$1*Reach!$L$2,"")</f>
        <v/>
      </c>
      <c r="I470" s="8" t="str">
        <f>IFERROR(IF(VLOOKUP(E470,$K$12:$N$38,4,FALSE)="","",MAX(H470*(VLOOKUP(Reach!E470,$K$12:$N$38,4,FALSE)/VLOOKUP(Reach!E470,$K$12:$N$38,3,FALSE))+3,$L$3*5)),"")</f>
        <v/>
      </c>
    </row>
    <row r="471" spans="4:9" x14ac:dyDescent="0.25">
      <c r="D471" s="13" t="str">
        <f t="shared" si="22"/>
        <v/>
      </c>
      <c r="E471" s="13" t="str">
        <f>TRIM(MID(SUBSTITUTE(A471,"_",REPT(" ",100)),IF($L$5=1,1,($L$5-1)*100),100))</f>
        <v/>
      </c>
      <c r="F471" s="7" t="str">
        <f>TRIM(MID(SUBSTITUTE(A471,"_",REPT(" ",200)),IF($L$6=1,1,($L$6-1)*200),200))</f>
        <v/>
      </c>
      <c r="G471" s="16" t="str">
        <f t="shared" si="23"/>
        <v/>
      </c>
      <c r="H471" s="8" t="str">
        <f>IFERROR((G471/1000)*Reach!$L$1*Reach!$L$2,"")</f>
        <v/>
      </c>
      <c r="I471" s="8" t="str">
        <f>IFERROR(IF(VLOOKUP(E471,$K$12:$N$38,4,FALSE)="","",MAX(H471*(VLOOKUP(Reach!E471,$K$12:$N$38,4,FALSE)/VLOOKUP(Reach!E471,$K$12:$N$38,3,FALSE))+3,$L$3*5)),"")</f>
        <v/>
      </c>
    </row>
    <row r="472" spans="4:9" x14ac:dyDescent="0.25">
      <c r="D472" s="13" t="str">
        <f t="shared" si="22"/>
        <v/>
      </c>
      <c r="E472" s="13" t="str">
        <f>TRIM(MID(SUBSTITUTE(A472,"_",REPT(" ",100)),IF($L$5=1,1,($L$5-1)*100),100))</f>
        <v/>
      </c>
      <c r="F472" s="7" t="str">
        <f>TRIM(MID(SUBSTITUTE(A472,"_",REPT(" ",200)),IF($L$6=1,1,($L$6-1)*200),200))</f>
        <v/>
      </c>
      <c r="G472" s="16" t="str">
        <f t="shared" si="23"/>
        <v/>
      </c>
      <c r="H472" s="8" t="str">
        <f>IFERROR((G472/1000)*Reach!$L$1*Reach!$L$2,"")</f>
        <v/>
      </c>
      <c r="I472" s="8" t="str">
        <f>IFERROR(IF(VLOOKUP(E472,$K$12:$N$38,4,FALSE)="","",MAX(H472*(VLOOKUP(Reach!E472,$K$12:$N$38,4,FALSE)/VLOOKUP(Reach!E472,$K$12:$N$38,3,FALSE))+3,$L$3*5)),"")</f>
        <v/>
      </c>
    </row>
    <row r="473" spans="4:9" x14ac:dyDescent="0.25">
      <c r="D473" s="13" t="str">
        <f t="shared" si="22"/>
        <v/>
      </c>
      <c r="E473" s="13" t="str">
        <f>TRIM(MID(SUBSTITUTE(A473,"_",REPT(" ",100)),IF($L$5=1,1,($L$5-1)*100),100))</f>
        <v/>
      </c>
      <c r="F473" s="7" t="str">
        <f>TRIM(MID(SUBSTITUTE(A473,"_",REPT(" ",200)),IF($L$6=1,1,($L$6-1)*200),200))</f>
        <v/>
      </c>
      <c r="G473" s="16" t="str">
        <f t="shared" si="23"/>
        <v/>
      </c>
      <c r="H473" s="8" t="str">
        <f>IFERROR((G473/1000)*Reach!$L$1*Reach!$L$2,"")</f>
        <v/>
      </c>
      <c r="I473" s="8" t="str">
        <f>IFERROR(IF(VLOOKUP(E473,$K$12:$N$38,4,FALSE)="","",MAX(H473*(VLOOKUP(Reach!E473,$K$12:$N$38,4,FALSE)/VLOOKUP(Reach!E473,$K$12:$N$38,3,FALSE))+3,$L$3*5)),"")</f>
        <v/>
      </c>
    </row>
    <row r="474" spans="4:9" x14ac:dyDescent="0.25">
      <c r="D474" s="13" t="str">
        <f t="shared" si="22"/>
        <v/>
      </c>
      <c r="E474" s="13" t="str">
        <f>TRIM(MID(SUBSTITUTE(A474,"_",REPT(" ",100)),IF($L$5=1,1,($L$5-1)*100),100))</f>
        <v/>
      </c>
      <c r="F474" s="7" t="str">
        <f>TRIM(MID(SUBSTITUTE(A474,"_",REPT(" ",200)),IF($L$6=1,1,($L$6-1)*200),200))</f>
        <v/>
      </c>
      <c r="G474" s="16" t="str">
        <f t="shared" si="23"/>
        <v/>
      </c>
      <c r="H474" s="8" t="str">
        <f>IFERROR((G474/1000)*Reach!$L$1*Reach!$L$2,"")</f>
        <v/>
      </c>
      <c r="I474" s="8" t="str">
        <f>IFERROR(IF(VLOOKUP(E474,$K$12:$N$38,4,FALSE)="","",MAX(H474*(VLOOKUP(Reach!E474,$K$12:$N$38,4,FALSE)/VLOOKUP(Reach!E474,$K$12:$N$38,3,FALSE))+3,$L$3*5)),"")</f>
        <v/>
      </c>
    </row>
    <row r="475" spans="4:9" x14ac:dyDescent="0.25">
      <c r="D475" s="13" t="str">
        <f t="shared" si="22"/>
        <v/>
      </c>
      <c r="E475" s="13" t="str">
        <f>TRIM(MID(SUBSTITUTE(A475,"_",REPT(" ",100)),IF($L$5=1,1,($L$5-1)*100),100))</f>
        <v/>
      </c>
      <c r="F475" s="7" t="str">
        <f>TRIM(MID(SUBSTITUTE(A475,"_",REPT(" ",200)),IF($L$6=1,1,($L$6-1)*200),200))</f>
        <v/>
      </c>
      <c r="G475" s="16" t="str">
        <f t="shared" si="23"/>
        <v/>
      </c>
      <c r="H475" s="8" t="str">
        <f>IFERROR((G475/1000)*Reach!$L$1*Reach!$L$2,"")</f>
        <v/>
      </c>
      <c r="I475" s="8" t="str">
        <f>IFERROR(IF(VLOOKUP(E475,$K$12:$N$38,4,FALSE)="","",MAX(H475*(VLOOKUP(Reach!E475,$K$12:$N$38,4,FALSE)/VLOOKUP(Reach!E475,$K$12:$N$38,3,FALSE))+3,$L$3*5)),"")</f>
        <v/>
      </c>
    </row>
    <row r="476" spans="4:9" x14ac:dyDescent="0.25">
      <c r="D476" s="13" t="str">
        <f t="shared" si="22"/>
        <v/>
      </c>
      <c r="E476" s="13" t="str">
        <f>TRIM(MID(SUBSTITUTE(A476,"_",REPT(" ",100)),IF($L$5=1,1,($L$5-1)*100),100))</f>
        <v/>
      </c>
      <c r="F476" s="7" t="str">
        <f>TRIM(MID(SUBSTITUTE(A476,"_",REPT(" ",200)),IF($L$6=1,1,($L$6-1)*200),200))</f>
        <v/>
      </c>
      <c r="G476" s="16" t="str">
        <f t="shared" si="23"/>
        <v/>
      </c>
      <c r="H476" s="8" t="str">
        <f>IFERROR((G476/1000)*Reach!$L$1*Reach!$L$2,"")</f>
        <v/>
      </c>
      <c r="I476" s="8" t="str">
        <f>IFERROR(IF(VLOOKUP(E476,$K$12:$N$38,4,FALSE)="","",MAX(H476*(VLOOKUP(Reach!E476,$K$12:$N$38,4,FALSE)/VLOOKUP(Reach!E476,$K$12:$N$38,3,FALSE))+3,$L$3*5)),"")</f>
        <v/>
      </c>
    </row>
    <row r="477" spans="4:9" x14ac:dyDescent="0.25">
      <c r="D477" s="13" t="str">
        <f t="shared" si="22"/>
        <v/>
      </c>
      <c r="E477" s="13" t="str">
        <f>TRIM(MID(SUBSTITUTE(A477,"_",REPT(" ",100)),IF($L$5=1,1,($L$5-1)*100),100))</f>
        <v/>
      </c>
      <c r="F477" s="7" t="str">
        <f>TRIM(MID(SUBSTITUTE(A477,"_",REPT(" ",200)),IF($L$6=1,1,($L$6-1)*200),200))</f>
        <v/>
      </c>
      <c r="G477" s="16" t="str">
        <f t="shared" si="23"/>
        <v/>
      </c>
      <c r="H477" s="8" t="str">
        <f>IFERROR((G477/1000)*Reach!$L$1*Reach!$L$2,"")</f>
        <v/>
      </c>
      <c r="I477" s="8" t="str">
        <f>IFERROR(IF(VLOOKUP(E477,$K$12:$N$38,4,FALSE)="","",MAX(H477*(VLOOKUP(Reach!E477,$K$12:$N$38,4,FALSE)/VLOOKUP(Reach!E477,$K$12:$N$38,3,FALSE))+3,$L$3*5)),"")</f>
        <v/>
      </c>
    </row>
    <row r="478" spans="4:9" x14ac:dyDescent="0.25">
      <c r="D478" s="13" t="str">
        <f t="shared" si="22"/>
        <v/>
      </c>
      <c r="E478" s="13" t="str">
        <f>TRIM(MID(SUBSTITUTE(A478,"_",REPT(" ",100)),IF($L$5=1,1,($L$5-1)*100),100))</f>
        <v/>
      </c>
      <c r="F478" s="7" t="str">
        <f>TRIM(MID(SUBSTITUTE(A478,"_",REPT(" ",200)),IF($L$6=1,1,($L$6-1)*200),200))</f>
        <v/>
      </c>
      <c r="G478" s="16" t="str">
        <f t="shared" si="23"/>
        <v/>
      </c>
      <c r="H478" s="8" t="str">
        <f>IFERROR((G478/1000)*Reach!$L$1*Reach!$L$2,"")</f>
        <v/>
      </c>
      <c r="I478" s="8" t="str">
        <f>IFERROR(IF(VLOOKUP(E478,$K$12:$N$38,4,FALSE)="","",MAX(H478*(VLOOKUP(Reach!E478,$K$12:$N$38,4,FALSE)/VLOOKUP(Reach!E478,$K$12:$N$38,3,FALSE))+3,$L$3*5)),"")</f>
        <v/>
      </c>
    </row>
    <row r="479" spans="4:9" x14ac:dyDescent="0.25">
      <c r="D479" s="13" t="str">
        <f t="shared" si="22"/>
        <v/>
      </c>
      <c r="E479" s="13" t="str">
        <f>TRIM(MID(SUBSTITUTE(A479,"_",REPT(" ",100)),IF($L$5=1,1,($L$5-1)*100),100))</f>
        <v/>
      </c>
      <c r="F479" s="7" t="str">
        <f>TRIM(MID(SUBSTITUTE(A479,"_",REPT(" ",200)),IF($L$6=1,1,($L$6-1)*200),200))</f>
        <v/>
      </c>
      <c r="G479" s="16" t="str">
        <f t="shared" si="23"/>
        <v/>
      </c>
      <c r="H479" s="8" t="str">
        <f>IFERROR((G479/1000)*Reach!$L$1*Reach!$L$2,"")</f>
        <v/>
      </c>
      <c r="I479" s="8" t="str">
        <f>IFERROR(IF(VLOOKUP(E479,$K$12:$N$38,4,FALSE)="","",MAX(H479*(VLOOKUP(Reach!E479,$K$12:$N$38,4,FALSE)/VLOOKUP(Reach!E479,$K$12:$N$38,3,FALSE))+3,$L$3*5)),"")</f>
        <v/>
      </c>
    </row>
    <row r="480" spans="4:9" x14ac:dyDescent="0.25">
      <c r="D480" s="13" t="str">
        <f t="shared" si="22"/>
        <v/>
      </c>
      <c r="E480" s="13" t="str">
        <f>TRIM(MID(SUBSTITUTE(A480,"_",REPT(" ",100)),IF($L$5=1,1,($L$5-1)*100),100))</f>
        <v/>
      </c>
      <c r="F480" s="7" t="str">
        <f>TRIM(MID(SUBSTITUTE(A480,"_",REPT(" ",200)),IF($L$6=1,1,($L$6-1)*200),200))</f>
        <v/>
      </c>
      <c r="G480" s="16" t="str">
        <f t="shared" si="23"/>
        <v/>
      </c>
      <c r="H480" s="8" t="str">
        <f>IFERROR((G480/1000)*Reach!$L$1*Reach!$L$2,"")</f>
        <v/>
      </c>
      <c r="I480" s="8" t="str">
        <f>IFERROR(IF(VLOOKUP(E480,$K$12:$N$38,4,FALSE)="","",MAX(H480*(VLOOKUP(Reach!E480,$K$12:$N$38,4,FALSE)/VLOOKUP(Reach!E480,$K$12:$N$38,3,FALSE))+3,$L$3*5)),"")</f>
        <v/>
      </c>
    </row>
    <row r="481" spans="4:9" x14ac:dyDescent="0.25">
      <c r="D481" s="13" t="str">
        <f t="shared" si="22"/>
        <v/>
      </c>
      <c r="E481" s="13" t="str">
        <f>TRIM(MID(SUBSTITUTE(A481,"_",REPT(" ",100)),IF($L$5=1,1,($L$5-1)*100),100))</f>
        <v/>
      </c>
      <c r="F481" s="7" t="str">
        <f>TRIM(MID(SUBSTITUTE(A481,"_",REPT(" ",200)),IF($L$6=1,1,($L$6-1)*200),200))</f>
        <v/>
      </c>
      <c r="G481" s="16" t="str">
        <f t="shared" si="23"/>
        <v/>
      </c>
      <c r="H481" s="8" t="str">
        <f>IFERROR((G481/1000)*Reach!$L$1*Reach!$L$2,"")</f>
        <v/>
      </c>
      <c r="I481" s="8" t="str">
        <f>IFERROR(IF(VLOOKUP(E481,$K$12:$N$38,4,FALSE)="","",MAX(H481*(VLOOKUP(Reach!E481,$K$12:$N$38,4,FALSE)/VLOOKUP(Reach!E481,$K$12:$N$38,3,FALSE))+3,$L$3*5)),"")</f>
        <v/>
      </c>
    </row>
    <row r="482" spans="4:9" x14ac:dyDescent="0.25">
      <c r="D482" s="13" t="str">
        <f t="shared" si="22"/>
        <v/>
      </c>
      <c r="E482" s="13" t="str">
        <f>TRIM(MID(SUBSTITUTE(A482,"_",REPT(" ",100)),IF($L$5=1,1,($L$5-1)*100),100))</f>
        <v/>
      </c>
      <c r="F482" s="7" t="str">
        <f>TRIM(MID(SUBSTITUTE(A482,"_",REPT(" ",200)),IF($L$6=1,1,($L$6-1)*200),200))</f>
        <v/>
      </c>
      <c r="G482" s="16" t="str">
        <f t="shared" si="23"/>
        <v/>
      </c>
      <c r="H482" s="8" t="str">
        <f>IFERROR((G482/1000)*Reach!$L$1*Reach!$L$2,"")</f>
        <v/>
      </c>
      <c r="I482" s="8" t="str">
        <f>IFERROR(IF(VLOOKUP(E482,$K$12:$N$38,4,FALSE)="","",MAX(H482*(VLOOKUP(Reach!E482,$K$12:$N$38,4,FALSE)/VLOOKUP(Reach!E482,$K$12:$N$38,3,FALSE))+3,$L$3*5)),"")</f>
        <v/>
      </c>
    </row>
    <row r="483" spans="4:9" x14ac:dyDescent="0.25">
      <c r="D483" s="13" t="str">
        <f t="shared" si="22"/>
        <v/>
      </c>
      <c r="E483" s="13" t="str">
        <f>TRIM(MID(SUBSTITUTE(A483,"_",REPT(" ",100)),IF($L$5=1,1,($L$5-1)*100),100))</f>
        <v/>
      </c>
      <c r="F483" s="7" t="str">
        <f>TRIM(MID(SUBSTITUTE(A483,"_",REPT(" ",200)),IF($L$6=1,1,($L$6-1)*200),200))</f>
        <v/>
      </c>
      <c r="G483" s="16" t="str">
        <f t="shared" si="23"/>
        <v/>
      </c>
      <c r="H483" s="8" t="str">
        <f>IFERROR((G483/1000)*Reach!$L$1*Reach!$L$2,"")</f>
        <v/>
      </c>
      <c r="I483" s="8" t="str">
        <f>IFERROR(IF(VLOOKUP(E483,$K$12:$N$38,4,FALSE)="","",MAX(H483*(VLOOKUP(Reach!E483,$K$12:$N$38,4,FALSE)/VLOOKUP(Reach!E483,$K$12:$N$38,3,FALSE))+3,$L$3*5)),"")</f>
        <v/>
      </c>
    </row>
    <row r="484" spans="4:9" x14ac:dyDescent="0.25">
      <c r="D484" s="13" t="str">
        <f t="shared" si="22"/>
        <v/>
      </c>
      <c r="E484" s="13" t="str">
        <f>TRIM(MID(SUBSTITUTE(A484,"_",REPT(" ",100)),IF($L$5=1,1,($L$5-1)*100),100))</f>
        <v/>
      </c>
      <c r="F484" s="7" t="str">
        <f>TRIM(MID(SUBSTITUTE(A484,"_",REPT(" ",200)),IF($L$6=1,1,($L$6-1)*200),200))</f>
        <v/>
      </c>
      <c r="G484" s="16" t="str">
        <f t="shared" si="23"/>
        <v/>
      </c>
      <c r="H484" s="8" t="str">
        <f>IFERROR((G484/1000)*Reach!$L$1*Reach!$L$2,"")</f>
        <v/>
      </c>
      <c r="I484" s="8" t="str">
        <f>IFERROR(IF(VLOOKUP(E484,$K$12:$N$38,4,FALSE)="","",MAX(H484*(VLOOKUP(Reach!E484,$K$12:$N$38,4,FALSE)/VLOOKUP(Reach!E484,$K$12:$N$38,3,FALSE))+3,$L$3*5)),"")</f>
        <v/>
      </c>
    </row>
    <row r="485" spans="4:9" x14ac:dyDescent="0.25">
      <c r="D485" s="13" t="str">
        <f t="shared" ref="D485:D548" si="24">IF(C485=0,"",C485)</f>
        <v/>
      </c>
      <c r="E485" s="13" t="str">
        <f>TRIM(MID(SUBSTITUTE(A485,"_",REPT(" ",100)),IF($L$5=1,1,($L$5-1)*100),100))</f>
        <v/>
      </c>
      <c r="F485" s="7" t="str">
        <f>TRIM(MID(SUBSTITUTE(A485,"_",REPT(" ",200)),IF($L$6=1,1,($L$6-1)*200),200))</f>
        <v/>
      </c>
      <c r="G485" s="16" t="str">
        <f t="shared" ref="G485:G548" si="25">IF(B485=0,"",B485)</f>
        <v/>
      </c>
      <c r="H485" s="8" t="str">
        <f>IFERROR((G485/1000)*Reach!$L$1*Reach!$L$2,"")</f>
        <v/>
      </c>
      <c r="I485" s="8" t="str">
        <f>IFERROR(IF(VLOOKUP(E485,$K$12:$N$38,4,FALSE)="","",MAX(H485*(VLOOKUP(Reach!E485,$K$12:$N$38,4,FALSE)/VLOOKUP(Reach!E485,$K$12:$N$38,3,FALSE))+3,$L$3*5)),"")</f>
        <v/>
      </c>
    </row>
    <row r="486" spans="4:9" x14ac:dyDescent="0.25">
      <c r="D486" s="13" t="str">
        <f t="shared" si="24"/>
        <v/>
      </c>
      <c r="E486" s="13" t="str">
        <f>TRIM(MID(SUBSTITUTE(A486,"_",REPT(" ",100)),IF($L$5=1,1,($L$5-1)*100),100))</f>
        <v/>
      </c>
      <c r="F486" s="7" t="str">
        <f>TRIM(MID(SUBSTITUTE(A486,"_",REPT(" ",200)),IF($L$6=1,1,($L$6-1)*200),200))</f>
        <v/>
      </c>
      <c r="G486" s="16" t="str">
        <f t="shared" si="25"/>
        <v/>
      </c>
      <c r="H486" s="8" t="str">
        <f>IFERROR((G486/1000)*Reach!$L$1*Reach!$L$2,"")</f>
        <v/>
      </c>
      <c r="I486" s="8" t="str">
        <f>IFERROR(IF(VLOOKUP(E486,$K$12:$N$38,4,FALSE)="","",MAX(H486*(VLOOKUP(Reach!E486,$K$12:$N$38,4,FALSE)/VLOOKUP(Reach!E486,$K$12:$N$38,3,FALSE))+3,$L$3*5)),"")</f>
        <v/>
      </c>
    </row>
    <row r="487" spans="4:9" x14ac:dyDescent="0.25">
      <c r="D487" s="13" t="str">
        <f t="shared" si="24"/>
        <v/>
      </c>
      <c r="E487" s="13" t="str">
        <f>TRIM(MID(SUBSTITUTE(A487,"_",REPT(" ",100)),IF($L$5=1,1,($L$5-1)*100),100))</f>
        <v/>
      </c>
      <c r="F487" s="7" t="str">
        <f>TRIM(MID(SUBSTITUTE(A487,"_",REPT(" ",200)),IF($L$6=1,1,($L$6-1)*200),200))</f>
        <v/>
      </c>
      <c r="G487" s="16" t="str">
        <f t="shared" si="25"/>
        <v/>
      </c>
      <c r="H487" s="8" t="str">
        <f>IFERROR((G487/1000)*Reach!$L$1*Reach!$L$2,"")</f>
        <v/>
      </c>
      <c r="I487" s="8" t="str">
        <f>IFERROR(IF(VLOOKUP(E487,$K$12:$N$38,4,FALSE)="","",MAX(H487*(VLOOKUP(Reach!E487,$K$12:$N$38,4,FALSE)/VLOOKUP(Reach!E487,$K$12:$N$38,3,FALSE))+3,$L$3*5)),"")</f>
        <v/>
      </c>
    </row>
    <row r="488" spans="4:9" x14ac:dyDescent="0.25">
      <c r="D488" s="13" t="str">
        <f t="shared" si="24"/>
        <v/>
      </c>
      <c r="E488" s="13" t="str">
        <f>TRIM(MID(SUBSTITUTE(A488,"_",REPT(" ",100)),IF($L$5=1,1,($L$5-1)*100),100))</f>
        <v/>
      </c>
      <c r="F488" s="7" t="str">
        <f>TRIM(MID(SUBSTITUTE(A488,"_",REPT(" ",200)),IF($L$6=1,1,($L$6-1)*200),200))</f>
        <v/>
      </c>
      <c r="G488" s="16" t="str">
        <f t="shared" si="25"/>
        <v/>
      </c>
      <c r="H488" s="8" t="str">
        <f>IFERROR((G488/1000)*Reach!$L$1*Reach!$L$2,"")</f>
        <v/>
      </c>
      <c r="I488" s="8" t="str">
        <f>IFERROR(IF(VLOOKUP(E488,$K$12:$N$38,4,FALSE)="","",MAX(H488*(VLOOKUP(Reach!E488,$K$12:$N$38,4,FALSE)/VLOOKUP(Reach!E488,$K$12:$N$38,3,FALSE))+3,$L$3*5)),"")</f>
        <v/>
      </c>
    </row>
    <row r="489" spans="4:9" x14ac:dyDescent="0.25">
      <c r="D489" s="13" t="str">
        <f t="shared" si="24"/>
        <v/>
      </c>
      <c r="E489" s="13" t="str">
        <f>TRIM(MID(SUBSTITUTE(A489,"_",REPT(" ",100)),IF($L$5=1,1,($L$5-1)*100),100))</f>
        <v/>
      </c>
      <c r="F489" s="7" t="str">
        <f>TRIM(MID(SUBSTITUTE(A489,"_",REPT(" ",200)),IF($L$6=1,1,($L$6-1)*200),200))</f>
        <v/>
      </c>
      <c r="G489" s="16" t="str">
        <f t="shared" si="25"/>
        <v/>
      </c>
      <c r="H489" s="8" t="str">
        <f>IFERROR((G489/1000)*Reach!$L$1*Reach!$L$2,"")</f>
        <v/>
      </c>
      <c r="I489" s="8" t="str">
        <f>IFERROR(IF(VLOOKUP(E489,$K$12:$N$38,4,FALSE)="","",MAX(H489*(VLOOKUP(Reach!E489,$K$12:$N$38,4,FALSE)/VLOOKUP(Reach!E489,$K$12:$N$38,3,FALSE))+3,$L$3*5)),"")</f>
        <v/>
      </c>
    </row>
    <row r="490" spans="4:9" x14ac:dyDescent="0.25">
      <c r="D490" s="13" t="str">
        <f t="shared" si="24"/>
        <v/>
      </c>
      <c r="E490" s="13" t="str">
        <f>TRIM(MID(SUBSTITUTE(A490,"_",REPT(" ",100)),IF($L$5=1,1,($L$5-1)*100),100))</f>
        <v/>
      </c>
      <c r="F490" s="7" t="str">
        <f>TRIM(MID(SUBSTITUTE(A490,"_",REPT(" ",200)),IF($L$6=1,1,($L$6-1)*200),200))</f>
        <v/>
      </c>
      <c r="G490" s="16" t="str">
        <f t="shared" si="25"/>
        <v/>
      </c>
      <c r="H490" s="8" t="str">
        <f>IFERROR((G490/1000)*Reach!$L$1*Reach!$L$2,"")</f>
        <v/>
      </c>
      <c r="I490" s="8" t="str">
        <f>IFERROR(IF(VLOOKUP(E490,$K$12:$N$38,4,FALSE)="","",MAX(H490*(VLOOKUP(Reach!E490,$K$12:$N$38,4,FALSE)/VLOOKUP(Reach!E490,$K$12:$N$38,3,FALSE))+3,$L$3*5)),"")</f>
        <v/>
      </c>
    </row>
    <row r="491" spans="4:9" x14ac:dyDescent="0.25">
      <c r="D491" s="13" t="str">
        <f t="shared" si="24"/>
        <v/>
      </c>
      <c r="E491" s="13" t="str">
        <f>TRIM(MID(SUBSTITUTE(A491,"_",REPT(" ",100)),IF($L$5=1,1,($L$5-1)*100),100))</f>
        <v/>
      </c>
      <c r="F491" s="7" t="str">
        <f>TRIM(MID(SUBSTITUTE(A491,"_",REPT(" ",200)),IF($L$6=1,1,($L$6-1)*200),200))</f>
        <v/>
      </c>
      <c r="G491" s="16" t="str">
        <f t="shared" si="25"/>
        <v/>
      </c>
      <c r="H491" s="8" t="str">
        <f>IFERROR((G491/1000)*Reach!$L$1*Reach!$L$2,"")</f>
        <v/>
      </c>
      <c r="I491" s="8" t="str">
        <f>IFERROR(IF(VLOOKUP(E491,$K$12:$N$38,4,FALSE)="","",MAX(H491*(VLOOKUP(Reach!E491,$K$12:$N$38,4,FALSE)/VLOOKUP(Reach!E491,$K$12:$N$38,3,FALSE))+3,$L$3*5)),"")</f>
        <v/>
      </c>
    </row>
    <row r="492" spans="4:9" x14ac:dyDescent="0.25">
      <c r="D492" s="13" t="str">
        <f t="shared" si="24"/>
        <v/>
      </c>
      <c r="E492" s="13" t="str">
        <f>TRIM(MID(SUBSTITUTE(A492,"_",REPT(" ",100)),IF($L$5=1,1,($L$5-1)*100),100))</f>
        <v/>
      </c>
      <c r="F492" s="7" t="str">
        <f>TRIM(MID(SUBSTITUTE(A492,"_",REPT(" ",200)),IF($L$6=1,1,($L$6-1)*200),200))</f>
        <v/>
      </c>
      <c r="G492" s="16" t="str">
        <f t="shared" si="25"/>
        <v/>
      </c>
      <c r="H492" s="8" t="str">
        <f>IFERROR((G492/1000)*Reach!$L$1*Reach!$L$2,"")</f>
        <v/>
      </c>
      <c r="I492" s="8" t="str">
        <f>IFERROR(IF(VLOOKUP(E492,$K$12:$N$38,4,FALSE)="","",MAX(H492*(VLOOKUP(Reach!E492,$K$12:$N$38,4,FALSE)/VLOOKUP(Reach!E492,$K$12:$N$38,3,FALSE))+3,$L$3*5)),"")</f>
        <v/>
      </c>
    </row>
    <row r="493" spans="4:9" x14ac:dyDescent="0.25">
      <c r="D493" s="13" t="str">
        <f t="shared" si="24"/>
        <v/>
      </c>
      <c r="E493" s="13" t="str">
        <f>TRIM(MID(SUBSTITUTE(A493,"_",REPT(" ",100)),IF($L$5=1,1,($L$5-1)*100),100))</f>
        <v/>
      </c>
      <c r="F493" s="7" t="str">
        <f>TRIM(MID(SUBSTITUTE(A493,"_",REPT(" ",200)),IF($L$6=1,1,($L$6-1)*200),200))</f>
        <v/>
      </c>
      <c r="G493" s="16" t="str">
        <f t="shared" si="25"/>
        <v/>
      </c>
      <c r="H493" s="8" t="str">
        <f>IFERROR((G493/1000)*Reach!$L$1*Reach!$L$2,"")</f>
        <v/>
      </c>
      <c r="I493" s="8" t="str">
        <f>IFERROR(IF(VLOOKUP(E493,$K$12:$N$38,4,FALSE)="","",MAX(H493*(VLOOKUP(Reach!E493,$K$12:$N$38,4,FALSE)/VLOOKUP(Reach!E493,$K$12:$N$38,3,FALSE))+3,$L$3*5)),"")</f>
        <v/>
      </c>
    </row>
    <row r="494" spans="4:9" x14ac:dyDescent="0.25">
      <c r="D494" s="13" t="str">
        <f t="shared" si="24"/>
        <v/>
      </c>
      <c r="E494" s="13" t="str">
        <f>TRIM(MID(SUBSTITUTE(A494,"_",REPT(" ",100)),IF($L$5=1,1,($L$5-1)*100),100))</f>
        <v/>
      </c>
      <c r="F494" s="7" t="str">
        <f>TRIM(MID(SUBSTITUTE(A494,"_",REPT(" ",200)),IF($L$6=1,1,($L$6-1)*200),200))</f>
        <v/>
      </c>
      <c r="G494" s="16" t="str">
        <f t="shared" si="25"/>
        <v/>
      </c>
      <c r="H494" s="8" t="str">
        <f>IFERROR((G494/1000)*Reach!$L$1*Reach!$L$2,"")</f>
        <v/>
      </c>
      <c r="I494" s="8" t="str">
        <f>IFERROR(IF(VLOOKUP(E494,$K$12:$N$38,4,FALSE)="","",MAX(H494*(VLOOKUP(Reach!E494,$K$12:$N$38,4,FALSE)/VLOOKUP(Reach!E494,$K$12:$N$38,3,FALSE))+3,$L$3*5)),"")</f>
        <v/>
      </c>
    </row>
    <row r="495" spans="4:9" x14ac:dyDescent="0.25">
      <c r="D495" s="13" t="str">
        <f t="shared" si="24"/>
        <v/>
      </c>
      <c r="E495" s="13" t="str">
        <f>TRIM(MID(SUBSTITUTE(A495,"_",REPT(" ",100)),IF($L$5=1,1,($L$5-1)*100),100))</f>
        <v/>
      </c>
      <c r="F495" s="7" t="str">
        <f>TRIM(MID(SUBSTITUTE(A495,"_",REPT(" ",200)),IF($L$6=1,1,($L$6-1)*200),200))</f>
        <v/>
      </c>
      <c r="G495" s="16" t="str">
        <f t="shared" si="25"/>
        <v/>
      </c>
      <c r="H495" s="8" t="str">
        <f>IFERROR((G495/1000)*Reach!$L$1*Reach!$L$2,"")</f>
        <v/>
      </c>
      <c r="I495" s="8" t="str">
        <f>IFERROR(IF(VLOOKUP(E495,$K$12:$N$38,4,FALSE)="","",MAX(H495*(VLOOKUP(Reach!E495,$K$12:$N$38,4,FALSE)/VLOOKUP(Reach!E495,$K$12:$N$38,3,FALSE))+3,$L$3*5)),"")</f>
        <v/>
      </c>
    </row>
    <row r="496" spans="4:9" x14ac:dyDescent="0.25">
      <c r="D496" s="13" t="str">
        <f t="shared" si="24"/>
        <v/>
      </c>
      <c r="E496" s="13" t="str">
        <f>TRIM(MID(SUBSTITUTE(A496,"_",REPT(" ",100)),IF($L$5=1,1,($L$5-1)*100),100))</f>
        <v/>
      </c>
      <c r="F496" s="7" t="str">
        <f>TRIM(MID(SUBSTITUTE(A496,"_",REPT(" ",200)),IF($L$6=1,1,($L$6-1)*200),200))</f>
        <v/>
      </c>
      <c r="G496" s="16" t="str">
        <f t="shared" si="25"/>
        <v/>
      </c>
      <c r="H496" s="8" t="str">
        <f>IFERROR((G496/1000)*Reach!$L$1*Reach!$L$2,"")</f>
        <v/>
      </c>
      <c r="I496" s="8" t="str">
        <f>IFERROR(IF(VLOOKUP(E496,$K$12:$N$38,4,FALSE)="","",MAX(H496*(VLOOKUP(Reach!E496,$K$12:$N$38,4,FALSE)/VLOOKUP(Reach!E496,$K$12:$N$38,3,FALSE))+3,$L$3*5)),"")</f>
        <v/>
      </c>
    </row>
    <row r="497" spans="4:9" x14ac:dyDescent="0.25">
      <c r="D497" s="13" t="str">
        <f t="shared" si="24"/>
        <v/>
      </c>
      <c r="E497" s="13" t="str">
        <f>TRIM(MID(SUBSTITUTE(A497,"_",REPT(" ",100)),IF($L$5=1,1,($L$5-1)*100),100))</f>
        <v/>
      </c>
      <c r="F497" s="7" t="str">
        <f>TRIM(MID(SUBSTITUTE(A497,"_",REPT(" ",200)),IF($L$6=1,1,($L$6-1)*200),200))</f>
        <v/>
      </c>
      <c r="G497" s="16" t="str">
        <f t="shared" si="25"/>
        <v/>
      </c>
      <c r="H497" s="8" t="str">
        <f>IFERROR((G497/1000)*Reach!$L$1*Reach!$L$2,"")</f>
        <v/>
      </c>
      <c r="I497" s="8" t="str">
        <f>IFERROR(IF(VLOOKUP(E497,$K$12:$N$38,4,FALSE)="","",MAX(H497*(VLOOKUP(Reach!E497,$K$12:$N$38,4,FALSE)/VLOOKUP(Reach!E497,$K$12:$N$38,3,FALSE))+3,$L$3*5)),"")</f>
        <v/>
      </c>
    </row>
    <row r="498" spans="4:9" x14ac:dyDescent="0.25">
      <c r="D498" s="13" t="str">
        <f t="shared" si="24"/>
        <v/>
      </c>
      <c r="E498" s="13" t="str">
        <f>TRIM(MID(SUBSTITUTE(A498,"_",REPT(" ",100)),IF($L$5=1,1,($L$5-1)*100),100))</f>
        <v/>
      </c>
      <c r="F498" s="7" t="str">
        <f>TRIM(MID(SUBSTITUTE(A498,"_",REPT(" ",200)),IF($L$6=1,1,($L$6-1)*200),200))</f>
        <v/>
      </c>
      <c r="G498" s="16" t="str">
        <f t="shared" si="25"/>
        <v/>
      </c>
      <c r="H498" s="8" t="str">
        <f>IFERROR((G498/1000)*Reach!$L$1*Reach!$L$2,"")</f>
        <v/>
      </c>
      <c r="I498" s="8" t="str">
        <f>IFERROR(IF(VLOOKUP(E498,$K$12:$N$38,4,FALSE)="","",MAX(H498*(VLOOKUP(Reach!E498,$K$12:$N$38,4,FALSE)/VLOOKUP(Reach!E498,$K$12:$N$38,3,FALSE))+3,$L$3*5)),"")</f>
        <v/>
      </c>
    </row>
    <row r="499" spans="4:9" x14ac:dyDescent="0.25">
      <c r="D499" s="13" t="str">
        <f t="shared" si="24"/>
        <v/>
      </c>
      <c r="E499" s="13" t="str">
        <f>TRIM(MID(SUBSTITUTE(A499,"_",REPT(" ",100)),IF($L$5=1,1,($L$5-1)*100),100))</f>
        <v/>
      </c>
      <c r="F499" s="7" t="str">
        <f>TRIM(MID(SUBSTITUTE(A499,"_",REPT(" ",200)),IF($L$6=1,1,($L$6-1)*200),200))</f>
        <v/>
      </c>
      <c r="G499" s="16" t="str">
        <f t="shared" si="25"/>
        <v/>
      </c>
      <c r="H499" s="8" t="str">
        <f>IFERROR((G499/1000)*Reach!$L$1*Reach!$L$2,"")</f>
        <v/>
      </c>
      <c r="I499" s="8" t="str">
        <f>IFERROR(IF(VLOOKUP(E499,$K$12:$N$38,4,FALSE)="","",MAX(H499*(VLOOKUP(Reach!E499,$K$12:$N$38,4,FALSE)/VLOOKUP(Reach!E499,$K$12:$N$38,3,FALSE))+3,$L$3*5)),"")</f>
        <v/>
      </c>
    </row>
    <row r="500" spans="4:9" x14ac:dyDescent="0.25">
      <c r="D500" s="13" t="str">
        <f t="shared" si="24"/>
        <v/>
      </c>
      <c r="E500" s="13" t="str">
        <f>TRIM(MID(SUBSTITUTE(A500,"_",REPT(" ",100)),IF($L$5=1,1,($L$5-1)*100),100))</f>
        <v/>
      </c>
      <c r="F500" s="7" t="str">
        <f>TRIM(MID(SUBSTITUTE(A500,"_",REPT(" ",200)),IF($L$6=1,1,($L$6-1)*200),200))</f>
        <v/>
      </c>
      <c r="G500" s="16" t="str">
        <f t="shared" si="25"/>
        <v/>
      </c>
      <c r="H500" s="8" t="str">
        <f>IFERROR((G500/1000)*Reach!$L$1*Reach!$L$2,"")</f>
        <v/>
      </c>
      <c r="I500" s="8" t="str">
        <f>IFERROR(IF(VLOOKUP(E500,$K$12:$N$38,4,FALSE)="","",MAX(H500*(VLOOKUP(Reach!E500,$K$12:$N$38,4,FALSE)/VLOOKUP(Reach!E500,$K$12:$N$38,3,FALSE))+3,$L$3*5)),"")</f>
        <v/>
      </c>
    </row>
    <row r="501" spans="4:9" x14ac:dyDescent="0.25">
      <c r="D501" s="13" t="str">
        <f t="shared" si="24"/>
        <v/>
      </c>
      <c r="E501" s="13" t="str">
        <f>TRIM(MID(SUBSTITUTE(A501,"_",REPT(" ",100)),IF($L$5=1,1,($L$5-1)*100),100))</f>
        <v/>
      </c>
      <c r="F501" s="7" t="str">
        <f>TRIM(MID(SUBSTITUTE(A501,"_",REPT(" ",200)),IF($L$6=1,1,($L$6-1)*200),200))</f>
        <v/>
      </c>
      <c r="G501" s="16" t="str">
        <f t="shared" si="25"/>
        <v/>
      </c>
      <c r="H501" s="8" t="str">
        <f>IFERROR((G501/1000)*Reach!$L$1*Reach!$L$2,"")</f>
        <v/>
      </c>
      <c r="I501" s="8" t="str">
        <f>IFERROR(IF(VLOOKUP(E501,$K$12:$N$38,4,FALSE)="","",MAX(H501*(VLOOKUP(Reach!E501,$K$12:$N$38,4,FALSE)/VLOOKUP(Reach!E501,$K$12:$N$38,3,FALSE))+3,$L$3*5)),"")</f>
        <v/>
      </c>
    </row>
    <row r="502" spans="4:9" x14ac:dyDescent="0.25">
      <c r="D502" s="13" t="str">
        <f t="shared" si="24"/>
        <v/>
      </c>
      <c r="E502" s="13" t="str">
        <f>TRIM(MID(SUBSTITUTE(A502,"_",REPT(" ",100)),IF($L$5=1,1,($L$5-1)*100),100))</f>
        <v/>
      </c>
      <c r="F502" s="7" t="str">
        <f>TRIM(MID(SUBSTITUTE(A502,"_",REPT(" ",200)),IF($L$6=1,1,($L$6-1)*200),200))</f>
        <v/>
      </c>
      <c r="G502" s="16" t="str">
        <f t="shared" si="25"/>
        <v/>
      </c>
      <c r="H502" s="8" t="str">
        <f>IFERROR((G502/1000)*Reach!$L$1*Reach!$L$2,"")</f>
        <v/>
      </c>
      <c r="I502" s="8" t="str">
        <f>IFERROR(IF(VLOOKUP(E502,$K$12:$N$38,4,FALSE)="","",MAX(H502*(VLOOKUP(Reach!E502,$K$12:$N$38,4,FALSE)/VLOOKUP(Reach!E502,$K$12:$N$38,3,FALSE))+3,$L$3*5)),"")</f>
        <v/>
      </c>
    </row>
    <row r="503" spans="4:9" x14ac:dyDescent="0.25">
      <c r="D503" s="13" t="str">
        <f t="shared" si="24"/>
        <v/>
      </c>
      <c r="E503" s="13" t="str">
        <f>TRIM(MID(SUBSTITUTE(A503,"_",REPT(" ",100)),IF($L$5=1,1,($L$5-1)*100),100))</f>
        <v/>
      </c>
      <c r="F503" s="7" t="str">
        <f>TRIM(MID(SUBSTITUTE(A503,"_",REPT(" ",200)),IF($L$6=1,1,($L$6-1)*200),200))</f>
        <v/>
      </c>
      <c r="G503" s="16" t="str">
        <f t="shared" si="25"/>
        <v/>
      </c>
      <c r="H503" s="8" t="str">
        <f>IFERROR((G503/1000)*Reach!$L$1*Reach!$L$2,"")</f>
        <v/>
      </c>
      <c r="I503" s="8" t="str">
        <f>IFERROR(IF(VLOOKUP(E503,$K$12:$N$38,4,FALSE)="","",MAX(H503*(VLOOKUP(Reach!E503,$K$12:$N$38,4,FALSE)/VLOOKUP(Reach!E503,$K$12:$N$38,3,FALSE))+3,$L$3*5)),"")</f>
        <v/>
      </c>
    </row>
    <row r="504" spans="4:9" x14ac:dyDescent="0.25">
      <c r="D504" s="13" t="str">
        <f t="shared" si="24"/>
        <v/>
      </c>
      <c r="E504" s="13" t="str">
        <f>TRIM(MID(SUBSTITUTE(A504,"_",REPT(" ",100)),IF($L$5=1,1,($L$5-1)*100),100))</f>
        <v/>
      </c>
      <c r="F504" s="7" t="str">
        <f>TRIM(MID(SUBSTITUTE(A504,"_",REPT(" ",200)),IF($L$6=1,1,($L$6-1)*200),200))</f>
        <v/>
      </c>
      <c r="G504" s="16" t="str">
        <f t="shared" si="25"/>
        <v/>
      </c>
      <c r="H504" s="8" t="str">
        <f>IFERROR((G504/1000)*Reach!$L$1*Reach!$L$2,"")</f>
        <v/>
      </c>
      <c r="I504" s="8" t="str">
        <f>IFERROR(IF(VLOOKUP(E504,$K$12:$N$38,4,FALSE)="","",MAX(H504*(VLOOKUP(Reach!E504,$K$12:$N$38,4,FALSE)/VLOOKUP(Reach!E504,$K$12:$N$38,3,FALSE))+3,$L$3*5)),"")</f>
        <v/>
      </c>
    </row>
    <row r="505" spans="4:9" x14ac:dyDescent="0.25">
      <c r="D505" s="13" t="str">
        <f t="shared" si="24"/>
        <v/>
      </c>
      <c r="E505" s="13" t="str">
        <f>TRIM(MID(SUBSTITUTE(A505,"_",REPT(" ",100)),IF($L$5=1,1,($L$5-1)*100),100))</f>
        <v/>
      </c>
      <c r="F505" s="7" t="str">
        <f>TRIM(MID(SUBSTITUTE(A505,"_",REPT(" ",200)),IF($L$6=1,1,($L$6-1)*200),200))</f>
        <v/>
      </c>
      <c r="G505" s="16" t="str">
        <f t="shared" si="25"/>
        <v/>
      </c>
      <c r="H505" s="8" t="str">
        <f>IFERROR((G505/1000)*Reach!$L$1*Reach!$L$2,"")</f>
        <v/>
      </c>
      <c r="I505" s="8" t="str">
        <f>IFERROR(IF(VLOOKUP(E505,$K$12:$N$38,4,FALSE)="","",MAX(H505*(VLOOKUP(Reach!E505,$K$12:$N$38,4,FALSE)/VLOOKUP(Reach!E505,$K$12:$N$38,3,FALSE))+3,$L$3*5)),"")</f>
        <v/>
      </c>
    </row>
    <row r="506" spans="4:9" x14ac:dyDescent="0.25">
      <c r="D506" s="13" t="str">
        <f t="shared" si="24"/>
        <v/>
      </c>
      <c r="E506" s="13" t="str">
        <f>TRIM(MID(SUBSTITUTE(A506,"_",REPT(" ",100)),IF($L$5=1,1,($L$5-1)*100),100))</f>
        <v/>
      </c>
      <c r="F506" s="7" t="str">
        <f>TRIM(MID(SUBSTITUTE(A506,"_",REPT(" ",200)),IF($L$6=1,1,($L$6-1)*200),200))</f>
        <v/>
      </c>
      <c r="G506" s="16" t="str">
        <f t="shared" si="25"/>
        <v/>
      </c>
      <c r="H506" s="8" t="str">
        <f>IFERROR((G506/1000)*Reach!$L$1*Reach!$L$2,"")</f>
        <v/>
      </c>
      <c r="I506" s="8" t="str">
        <f>IFERROR(IF(VLOOKUP(E506,$K$12:$N$38,4,FALSE)="","",MAX(H506*(VLOOKUP(Reach!E506,$K$12:$N$38,4,FALSE)/VLOOKUP(Reach!E506,$K$12:$N$38,3,FALSE))+3,$L$3*5)),"")</f>
        <v/>
      </c>
    </row>
    <row r="507" spans="4:9" x14ac:dyDescent="0.25">
      <c r="D507" s="13" t="str">
        <f t="shared" si="24"/>
        <v/>
      </c>
      <c r="E507" s="13" t="str">
        <f>TRIM(MID(SUBSTITUTE(A507,"_",REPT(" ",100)),IF($L$5=1,1,($L$5-1)*100),100))</f>
        <v/>
      </c>
      <c r="F507" s="7" t="str">
        <f>TRIM(MID(SUBSTITUTE(A507,"_",REPT(" ",200)),IF($L$6=1,1,($L$6-1)*200),200))</f>
        <v/>
      </c>
      <c r="G507" s="16" t="str">
        <f t="shared" si="25"/>
        <v/>
      </c>
      <c r="H507" s="8" t="str">
        <f>IFERROR((G507/1000)*Reach!$L$1*Reach!$L$2,"")</f>
        <v/>
      </c>
      <c r="I507" s="8" t="str">
        <f>IFERROR(IF(VLOOKUP(E507,$K$12:$N$38,4,FALSE)="","",MAX(H507*(VLOOKUP(Reach!E507,$K$12:$N$38,4,FALSE)/VLOOKUP(Reach!E507,$K$12:$N$38,3,FALSE))+3,$L$3*5)),"")</f>
        <v/>
      </c>
    </row>
    <row r="508" spans="4:9" x14ac:dyDescent="0.25">
      <c r="D508" s="13" t="str">
        <f t="shared" si="24"/>
        <v/>
      </c>
      <c r="E508" s="13" t="str">
        <f>TRIM(MID(SUBSTITUTE(A508,"_",REPT(" ",100)),IF($L$5=1,1,($L$5-1)*100),100))</f>
        <v/>
      </c>
      <c r="F508" s="7" t="str">
        <f>TRIM(MID(SUBSTITUTE(A508,"_",REPT(" ",200)),IF($L$6=1,1,($L$6-1)*200),200))</f>
        <v/>
      </c>
      <c r="G508" s="16" t="str">
        <f t="shared" si="25"/>
        <v/>
      </c>
      <c r="H508" s="8" t="str">
        <f>IFERROR((G508/1000)*Reach!$L$1*Reach!$L$2,"")</f>
        <v/>
      </c>
      <c r="I508" s="8" t="str">
        <f>IFERROR(IF(VLOOKUP(E508,$K$12:$N$38,4,FALSE)="","",MAX(H508*(VLOOKUP(Reach!E508,$K$12:$N$38,4,FALSE)/VLOOKUP(Reach!E508,$K$12:$N$38,3,FALSE))+3,$L$3*5)),"")</f>
        <v/>
      </c>
    </row>
    <row r="509" spans="4:9" x14ac:dyDescent="0.25">
      <c r="D509" s="13" t="str">
        <f t="shared" si="24"/>
        <v/>
      </c>
      <c r="E509" s="13" t="str">
        <f>TRIM(MID(SUBSTITUTE(A509,"_",REPT(" ",100)),IF($L$5=1,1,($L$5-1)*100),100))</f>
        <v/>
      </c>
      <c r="F509" s="7" t="str">
        <f>TRIM(MID(SUBSTITUTE(A509,"_",REPT(" ",200)),IF($L$6=1,1,($L$6-1)*200),200))</f>
        <v/>
      </c>
      <c r="G509" s="16" t="str">
        <f t="shared" si="25"/>
        <v/>
      </c>
      <c r="H509" s="8" t="str">
        <f>IFERROR((G509/1000)*Reach!$L$1*Reach!$L$2,"")</f>
        <v/>
      </c>
      <c r="I509" s="8" t="str">
        <f>IFERROR(IF(VLOOKUP(E509,$K$12:$N$38,4,FALSE)="","",MAX(H509*(VLOOKUP(Reach!E509,$K$12:$N$38,4,FALSE)/VLOOKUP(Reach!E509,$K$12:$N$38,3,FALSE))+3,$L$3*5)),"")</f>
        <v/>
      </c>
    </row>
    <row r="510" spans="4:9" x14ac:dyDescent="0.25">
      <c r="D510" s="13" t="str">
        <f t="shared" si="24"/>
        <v/>
      </c>
      <c r="E510" s="13" t="str">
        <f>TRIM(MID(SUBSTITUTE(A510,"_",REPT(" ",100)),IF($L$5=1,1,($L$5-1)*100),100))</f>
        <v/>
      </c>
      <c r="F510" s="7" t="str">
        <f>TRIM(MID(SUBSTITUTE(A510,"_",REPT(" ",200)),IF($L$6=1,1,($L$6-1)*200),200))</f>
        <v/>
      </c>
      <c r="G510" s="16" t="str">
        <f t="shared" si="25"/>
        <v/>
      </c>
      <c r="H510" s="8" t="str">
        <f>IFERROR((G510/1000)*Reach!$L$1*Reach!$L$2,"")</f>
        <v/>
      </c>
      <c r="I510" s="8" t="str">
        <f>IFERROR(IF(VLOOKUP(E510,$K$12:$N$38,4,FALSE)="","",MAX(H510*(VLOOKUP(Reach!E510,$K$12:$N$38,4,FALSE)/VLOOKUP(Reach!E510,$K$12:$N$38,3,FALSE))+3,$L$3*5)),"")</f>
        <v/>
      </c>
    </row>
    <row r="511" spans="4:9" x14ac:dyDescent="0.25">
      <c r="D511" s="13" t="str">
        <f t="shared" si="24"/>
        <v/>
      </c>
      <c r="E511" s="13" t="str">
        <f>TRIM(MID(SUBSTITUTE(A511,"_",REPT(" ",100)),IF($L$5=1,1,($L$5-1)*100),100))</f>
        <v/>
      </c>
      <c r="F511" s="7" t="str">
        <f>TRIM(MID(SUBSTITUTE(A511,"_",REPT(" ",200)),IF($L$6=1,1,($L$6-1)*200),200))</f>
        <v/>
      </c>
      <c r="G511" s="16" t="str">
        <f t="shared" si="25"/>
        <v/>
      </c>
      <c r="H511" s="8" t="str">
        <f>IFERROR((G511/1000)*Reach!$L$1*Reach!$L$2,"")</f>
        <v/>
      </c>
      <c r="I511" s="8" t="str">
        <f>IFERROR(IF(VLOOKUP(E511,$K$12:$N$38,4,FALSE)="","",MAX(H511*(VLOOKUP(Reach!E511,$K$12:$N$38,4,FALSE)/VLOOKUP(Reach!E511,$K$12:$N$38,3,FALSE))+3,$L$3*5)),"")</f>
        <v/>
      </c>
    </row>
    <row r="512" spans="4:9" x14ac:dyDescent="0.25">
      <c r="D512" s="13" t="str">
        <f t="shared" si="24"/>
        <v/>
      </c>
      <c r="E512" s="13" t="str">
        <f>TRIM(MID(SUBSTITUTE(A512,"_",REPT(" ",100)),IF($L$5=1,1,($L$5-1)*100),100))</f>
        <v/>
      </c>
      <c r="F512" s="7" t="str">
        <f>TRIM(MID(SUBSTITUTE(A512,"_",REPT(" ",200)),IF($L$6=1,1,($L$6-1)*200),200))</f>
        <v/>
      </c>
      <c r="G512" s="16" t="str">
        <f t="shared" si="25"/>
        <v/>
      </c>
      <c r="H512" s="8" t="str">
        <f>IFERROR((G512/1000)*Reach!$L$1*Reach!$L$2,"")</f>
        <v/>
      </c>
      <c r="I512" s="8" t="str">
        <f>IFERROR(IF(VLOOKUP(E512,$K$12:$N$38,4,FALSE)="","",MAX(H512*(VLOOKUP(Reach!E512,$K$12:$N$38,4,FALSE)/VLOOKUP(Reach!E512,$K$12:$N$38,3,FALSE))+3,$L$3*5)),"")</f>
        <v/>
      </c>
    </row>
    <row r="513" spans="4:9" x14ac:dyDescent="0.25">
      <c r="D513" s="13" t="str">
        <f t="shared" si="24"/>
        <v/>
      </c>
      <c r="E513" s="13" t="str">
        <f>TRIM(MID(SUBSTITUTE(A513,"_",REPT(" ",100)),IF($L$5=1,1,($L$5-1)*100),100))</f>
        <v/>
      </c>
      <c r="F513" s="7" t="str">
        <f>TRIM(MID(SUBSTITUTE(A513,"_",REPT(" ",200)),IF($L$6=1,1,($L$6-1)*200),200))</f>
        <v/>
      </c>
      <c r="G513" s="16" t="str">
        <f t="shared" si="25"/>
        <v/>
      </c>
      <c r="H513" s="8" t="str">
        <f>IFERROR((G513/1000)*Reach!$L$1*Reach!$L$2,"")</f>
        <v/>
      </c>
      <c r="I513" s="8" t="str">
        <f>IFERROR(IF(VLOOKUP(E513,$K$12:$N$38,4,FALSE)="","",MAX(H513*(VLOOKUP(Reach!E513,$K$12:$N$38,4,FALSE)/VLOOKUP(Reach!E513,$K$12:$N$38,3,FALSE))+3,$L$3*5)),"")</f>
        <v/>
      </c>
    </row>
    <row r="514" spans="4:9" x14ac:dyDescent="0.25">
      <c r="D514" s="13" t="str">
        <f t="shared" si="24"/>
        <v/>
      </c>
      <c r="E514" s="13" t="str">
        <f>TRIM(MID(SUBSTITUTE(A514,"_",REPT(" ",100)),IF($L$5=1,1,($L$5-1)*100),100))</f>
        <v/>
      </c>
      <c r="F514" s="7" t="str">
        <f>TRIM(MID(SUBSTITUTE(A514,"_",REPT(" ",200)),IF($L$6=1,1,($L$6-1)*200),200))</f>
        <v/>
      </c>
      <c r="G514" s="16" t="str">
        <f t="shared" si="25"/>
        <v/>
      </c>
      <c r="H514" s="8" t="str">
        <f>IFERROR((G514/1000)*Reach!$L$1*Reach!$L$2,"")</f>
        <v/>
      </c>
      <c r="I514" s="8" t="str">
        <f>IFERROR(IF(VLOOKUP(E514,$K$12:$N$38,4,FALSE)="","",MAX(H514*(VLOOKUP(Reach!E514,$K$12:$N$38,4,FALSE)/VLOOKUP(Reach!E514,$K$12:$N$38,3,FALSE))+3,$L$3*5)),"")</f>
        <v/>
      </c>
    </row>
    <row r="515" spans="4:9" x14ac:dyDescent="0.25">
      <c r="D515" s="13" t="str">
        <f t="shared" si="24"/>
        <v/>
      </c>
      <c r="E515" s="13" t="str">
        <f>TRIM(MID(SUBSTITUTE(A515,"_",REPT(" ",100)),IF($L$5=1,1,($L$5-1)*100),100))</f>
        <v/>
      </c>
      <c r="F515" s="7" t="str">
        <f>TRIM(MID(SUBSTITUTE(A515,"_",REPT(" ",200)),IF($L$6=1,1,($L$6-1)*200),200))</f>
        <v/>
      </c>
      <c r="G515" s="16" t="str">
        <f t="shared" si="25"/>
        <v/>
      </c>
      <c r="H515" s="8" t="str">
        <f>IFERROR((G515/1000)*Reach!$L$1*Reach!$L$2,"")</f>
        <v/>
      </c>
      <c r="I515" s="8" t="str">
        <f>IFERROR(IF(VLOOKUP(E515,$K$12:$N$38,4,FALSE)="","",MAX(H515*(VLOOKUP(Reach!E515,$K$12:$N$38,4,FALSE)/VLOOKUP(Reach!E515,$K$12:$N$38,3,FALSE))+3,$L$3*5)),"")</f>
        <v/>
      </c>
    </row>
    <row r="516" spans="4:9" x14ac:dyDescent="0.25">
      <c r="D516" s="13" t="str">
        <f t="shared" si="24"/>
        <v/>
      </c>
      <c r="E516" s="13" t="str">
        <f>TRIM(MID(SUBSTITUTE(A516,"_",REPT(" ",100)),IF($L$5=1,1,($L$5-1)*100),100))</f>
        <v/>
      </c>
      <c r="F516" s="7" t="str">
        <f>TRIM(MID(SUBSTITUTE(A516,"_",REPT(" ",200)),IF($L$6=1,1,($L$6-1)*200),200))</f>
        <v/>
      </c>
      <c r="G516" s="16" t="str">
        <f t="shared" si="25"/>
        <v/>
      </c>
      <c r="H516" s="8" t="str">
        <f>IFERROR((G516/1000)*Reach!$L$1*Reach!$L$2,"")</f>
        <v/>
      </c>
      <c r="I516" s="8" t="str">
        <f>IFERROR(IF(VLOOKUP(E516,$K$12:$N$38,4,FALSE)="","",MAX(H516*(VLOOKUP(Reach!E516,$K$12:$N$38,4,FALSE)/VLOOKUP(Reach!E516,$K$12:$N$38,3,FALSE))+3,$L$3*5)),"")</f>
        <v/>
      </c>
    </row>
    <row r="517" spans="4:9" x14ac:dyDescent="0.25">
      <c r="D517" s="13" t="str">
        <f t="shared" si="24"/>
        <v/>
      </c>
      <c r="E517" s="13" t="str">
        <f>TRIM(MID(SUBSTITUTE(A517,"_",REPT(" ",100)),IF($L$5=1,1,($L$5-1)*100),100))</f>
        <v/>
      </c>
      <c r="F517" s="7" t="str">
        <f>TRIM(MID(SUBSTITUTE(A517,"_",REPT(" ",200)),IF($L$6=1,1,($L$6-1)*200),200))</f>
        <v/>
      </c>
      <c r="G517" s="16" t="str">
        <f t="shared" si="25"/>
        <v/>
      </c>
      <c r="H517" s="8" t="str">
        <f>IFERROR((G517/1000)*Reach!$L$1*Reach!$L$2,"")</f>
        <v/>
      </c>
      <c r="I517" s="8" t="str">
        <f>IFERROR(IF(VLOOKUP(E517,$K$12:$N$38,4,FALSE)="","",MAX(H517*(VLOOKUP(Reach!E517,$K$12:$N$38,4,FALSE)/VLOOKUP(Reach!E517,$K$12:$N$38,3,FALSE))+3,$L$3*5)),"")</f>
        <v/>
      </c>
    </row>
    <row r="518" spans="4:9" x14ac:dyDescent="0.25">
      <c r="D518" s="13" t="str">
        <f t="shared" si="24"/>
        <v/>
      </c>
      <c r="E518" s="13" t="str">
        <f>TRIM(MID(SUBSTITUTE(A518,"_",REPT(" ",100)),IF($L$5=1,1,($L$5-1)*100),100))</f>
        <v/>
      </c>
      <c r="F518" s="7" t="str">
        <f>TRIM(MID(SUBSTITUTE(A518,"_",REPT(" ",200)),IF($L$6=1,1,($L$6-1)*200),200))</f>
        <v/>
      </c>
      <c r="G518" s="16" t="str">
        <f t="shared" si="25"/>
        <v/>
      </c>
      <c r="H518" s="8" t="str">
        <f>IFERROR((G518/1000)*Reach!$L$1*Reach!$L$2,"")</f>
        <v/>
      </c>
      <c r="I518" s="8" t="str">
        <f>IFERROR(IF(VLOOKUP(E518,$K$12:$N$38,4,FALSE)="","",MAX(H518*(VLOOKUP(Reach!E518,$K$12:$N$38,4,FALSE)/VLOOKUP(Reach!E518,$K$12:$N$38,3,FALSE))+3,$L$3*5)),"")</f>
        <v/>
      </c>
    </row>
    <row r="519" spans="4:9" x14ac:dyDescent="0.25">
      <c r="D519" s="13" t="str">
        <f t="shared" si="24"/>
        <v/>
      </c>
      <c r="E519" s="13" t="str">
        <f>TRIM(MID(SUBSTITUTE(A519,"_",REPT(" ",100)),IF($L$5=1,1,($L$5-1)*100),100))</f>
        <v/>
      </c>
      <c r="F519" s="7" t="str">
        <f>TRIM(MID(SUBSTITUTE(A519,"_",REPT(" ",200)),IF($L$6=1,1,($L$6-1)*200),200))</f>
        <v/>
      </c>
      <c r="G519" s="16" t="str">
        <f t="shared" si="25"/>
        <v/>
      </c>
      <c r="H519" s="8" t="str">
        <f>IFERROR((G519/1000)*Reach!$L$1*Reach!$L$2,"")</f>
        <v/>
      </c>
      <c r="I519" s="8" t="str">
        <f>IFERROR(IF(VLOOKUP(E519,$K$12:$N$38,4,FALSE)="","",MAX(H519*(VLOOKUP(Reach!E519,$K$12:$N$38,4,FALSE)/VLOOKUP(Reach!E519,$K$12:$N$38,3,FALSE))+3,$L$3*5)),"")</f>
        <v/>
      </c>
    </row>
    <row r="520" spans="4:9" x14ac:dyDescent="0.25">
      <c r="D520" s="13" t="str">
        <f t="shared" si="24"/>
        <v/>
      </c>
      <c r="E520" s="13" t="str">
        <f>TRIM(MID(SUBSTITUTE(A520,"_",REPT(" ",100)),IF($L$5=1,1,($L$5-1)*100),100))</f>
        <v/>
      </c>
      <c r="F520" s="7" t="str">
        <f>TRIM(MID(SUBSTITUTE(A520,"_",REPT(" ",200)),IF($L$6=1,1,($L$6-1)*200),200))</f>
        <v/>
      </c>
      <c r="G520" s="16" t="str">
        <f t="shared" si="25"/>
        <v/>
      </c>
      <c r="H520" s="8" t="str">
        <f>IFERROR((G520/1000)*Reach!$L$1*Reach!$L$2,"")</f>
        <v/>
      </c>
      <c r="I520" s="8" t="str">
        <f>IFERROR(IF(VLOOKUP(E520,$K$12:$N$38,4,FALSE)="","",MAX(H520*(VLOOKUP(Reach!E520,$K$12:$N$38,4,FALSE)/VLOOKUP(Reach!E520,$K$12:$N$38,3,FALSE))+3,$L$3*5)),"")</f>
        <v/>
      </c>
    </row>
    <row r="521" spans="4:9" x14ac:dyDescent="0.25">
      <c r="D521" s="13" t="str">
        <f t="shared" si="24"/>
        <v/>
      </c>
      <c r="E521" s="13" t="str">
        <f>TRIM(MID(SUBSTITUTE(A521,"_",REPT(" ",100)),IF($L$5=1,1,($L$5-1)*100),100))</f>
        <v/>
      </c>
      <c r="F521" s="7" t="str">
        <f>TRIM(MID(SUBSTITUTE(A521,"_",REPT(" ",200)),IF($L$6=1,1,($L$6-1)*200),200))</f>
        <v/>
      </c>
      <c r="G521" s="16" t="str">
        <f t="shared" si="25"/>
        <v/>
      </c>
      <c r="H521" s="8" t="str">
        <f>IFERROR((G521/1000)*Reach!$L$1*Reach!$L$2,"")</f>
        <v/>
      </c>
      <c r="I521" s="8" t="str">
        <f>IFERROR(IF(VLOOKUP(E521,$K$12:$N$38,4,FALSE)="","",MAX(H521*(VLOOKUP(Reach!E521,$K$12:$N$38,4,FALSE)/VLOOKUP(Reach!E521,$K$12:$N$38,3,FALSE))+3,$L$3*5)),"")</f>
        <v/>
      </c>
    </row>
    <row r="522" spans="4:9" x14ac:dyDescent="0.25">
      <c r="D522" s="13" t="str">
        <f t="shared" si="24"/>
        <v/>
      </c>
      <c r="E522" s="13" t="str">
        <f>TRIM(MID(SUBSTITUTE(A522,"_",REPT(" ",100)),IF($L$5=1,1,($L$5-1)*100),100))</f>
        <v/>
      </c>
      <c r="F522" s="7" t="str">
        <f>TRIM(MID(SUBSTITUTE(A522,"_",REPT(" ",200)),IF($L$6=1,1,($L$6-1)*200),200))</f>
        <v/>
      </c>
      <c r="G522" s="16" t="str">
        <f t="shared" si="25"/>
        <v/>
      </c>
      <c r="H522" s="8" t="str">
        <f>IFERROR((G522/1000)*Reach!$L$1*Reach!$L$2,"")</f>
        <v/>
      </c>
      <c r="I522" s="8" t="str">
        <f>IFERROR(IF(VLOOKUP(E522,$K$12:$N$38,4,FALSE)="","",MAX(H522*(VLOOKUP(Reach!E522,$K$12:$N$38,4,FALSE)/VLOOKUP(Reach!E522,$K$12:$N$38,3,FALSE))+3,$L$3*5)),"")</f>
        <v/>
      </c>
    </row>
    <row r="523" spans="4:9" x14ac:dyDescent="0.25">
      <c r="D523" s="13" t="str">
        <f t="shared" si="24"/>
        <v/>
      </c>
      <c r="E523" s="13" t="str">
        <f>TRIM(MID(SUBSTITUTE(A523,"_",REPT(" ",100)),IF($L$5=1,1,($L$5-1)*100),100))</f>
        <v/>
      </c>
      <c r="F523" s="7" t="str">
        <f>TRIM(MID(SUBSTITUTE(A523,"_",REPT(" ",200)),IF($L$6=1,1,($L$6-1)*200),200))</f>
        <v/>
      </c>
      <c r="G523" s="16" t="str">
        <f t="shared" si="25"/>
        <v/>
      </c>
      <c r="H523" s="8" t="str">
        <f>IFERROR((G523/1000)*Reach!$L$1*Reach!$L$2,"")</f>
        <v/>
      </c>
      <c r="I523" s="8" t="str">
        <f>IFERROR(IF(VLOOKUP(E523,$K$12:$N$38,4,FALSE)="","",MAX(H523*(VLOOKUP(Reach!E523,$K$12:$N$38,4,FALSE)/VLOOKUP(Reach!E523,$K$12:$N$38,3,FALSE))+3,$L$3*5)),"")</f>
        <v/>
      </c>
    </row>
    <row r="524" spans="4:9" x14ac:dyDescent="0.25">
      <c r="D524" s="13" t="str">
        <f t="shared" si="24"/>
        <v/>
      </c>
      <c r="E524" s="13" t="str">
        <f>TRIM(MID(SUBSTITUTE(A524,"_",REPT(" ",100)),IF($L$5=1,1,($L$5-1)*100),100))</f>
        <v/>
      </c>
      <c r="F524" s="7" t="str">
        <f>TRIM(MID(SUBSTITUTE(A524,"_",REPT(" ",200)),IF($L$6=1,1,($L$6-1)*200),200))</f>
        <v/>
      </c>
      <c r="G524" s="16" t="str">
        <f t="shared" si="25"/>
        <v/>
      </c>
      <c r="H524" s="8" t="str">
        <f>IFERROR((G524/1000)*Reach!$L$1*Reach!$L$2,"")</f>
        <v/>
      </c>
      <c r="I524" s="8" t="str">
        <f>IFERROR(IF(VLOOKUP(E524,$K$12:$N$38,4,FALSE)="","",MAX(H524*(VLOOKUP(Reach!E524,$K$12:$N$38,4,FALSE)/VLOOKUP(Reach!E524,$K$12:$N$38,3,FALSE))+3,$L$3*5)),"")</f>
        <v/>
      </c>
    </row>
    <row r="525" spans="4:9" x14ac:dyDescent="0.25">
      <c r="D525" s="13" t="str">
        <f t="shared" si="24"/>
        <v/>
      </c>
      <c r="E525" s="13" t="str">
        <f>TRIM(MID(SUBSTITUTE(A525,"_",REPT(" ",100)),IF($L$5=1,1,($L$5-1)*100),100))</f>
        <v/>
      </c>
      <c r="F525" s="7" t="str">
        <f>TRIM(MID(SUBSTITUTE(A525,"_",REPT(" ",200)),IF($L$6=1,1,($L$6-1)*200),200))</f>
        <v/>
      </c>
      <c r="G525" s="16" t="str">
        <f t="shared" si="25"/>
        <v/>
      </c>
      <c r="H525" s="8" t="str">
        <f>IFERROR((G525/1000)*Reach!$L$1*Reach!$L$2,"")</f>
        <v/>
      </c>
      <c r="I525" s="8" t="str">
        <f>IFERROR(IF(VLOOKUP(E525,$K$12:$N$38,4,FALSE)="","",MAX(H525*(VLOOKUP(Reach!E525,$K$12:$N$38,4,FALSE)/VLOOKUP(Reach!E525,$K$12:$N$38,3,FALSE))+3,$L$3*5)),"")</f>
        <v/>
      </c>
    </row>
    <row r="526" spans="4:9" x14ac:dyDescent="0.25">
      <c r="D526" s="13" t="str">
        <f t="shared" si="24"/>
        <v/>
      </c>
      <c r="E526" s="13" t="str">
        <f>TRIM(MID(SUBSTITUTE(A526,"_",REPT(" ",100)),IF($L$5=1,1,($L$5-1)*100),100))</f>
        <v/>
      </c>
      <c r="F526" s="7" t="str">
        <f>TRIM(MID(SUBSTITUTE(A526,"_",REPT(" ",200)),IF($L$6=1,1,($L$6-1)*200),200))</f>
        <v/>
      </c>
      <c r="G526" s="16" t="str">
        <f t="shared" si="25"/>
        <v/>
      </c>
      <c r="H526" s="8" t="str">
        <f>IFERROR((G526/1000)*Reach!$L$1*Reach!$L$2,"")</f>
        <v/>
      </c>
      <c r="I526" s="8" t="str">
        <f>IFERROR(IF(VLOOKUP(E526,$K$12:$N$38,4,FALSE)="","",MAX(H526*(VLOOKUP(Reach!E526,$K$12:$N$38,4,FALSE)/VLOOKUP(Reach!E526,$K$12:$N$38,3,FALSE))+3,$L$3*5)),"")</f>
        <v/>
      </c>
    </row>
    <row r="527" spans="4:9" x14ac:dyDescent="0.25">
      <c r="D527" s="13" t="str">
        <f t="shared" si="24"/>
        <v/>
      </c>
      <c r="E527" s="13" t="str">
        <f>TRIM(MID(SUBSTITUTE(A527,"_",REPT(" ",100)),IF($L$5=1,1,($L$5-1)*100),100))</f>
        <v/>
      </c>
      <c r="F527" s="7" t="str">
        <f>TRIM(MID(SUBSTITUTE(A527,"_",REPT(" ",200)),IF($L$6=1,1,($L$6-1)*200),200))</f>
        <v/>
      </c>
      <c r="G527" s="16" t="str">
        <f t="shared" si="25"/>
        <v/>
      </c>
      <c r="H527" s="8" t="str">
        <f>IFERROR((G527/1000)*Reach!$L$1*Reach!$L$2,"")</f>
        <v/>
      </c>
      <c r="I527" s="8" t="str">
        <f>IFERROR(IF(VLOOKUP(E527,$K$12:$N$38,4,FALSE)="","",MAX(H527*(VLOOKUP(Reach!E527,$K$12:$N$38,4,FALSE)/VLOOKUP(Reach!E527,$K$12:$N$38,3,FALSE))+3,$L$3*5)),"")</f>
        <v/>
      </c>
    </row>
    <row r="528" spans="4:9" x14ac:dyDescent="0.25">
      <c r="D528" s="13" t="str">
        <f t="shared" si="24"/>
        <v/>
      </c>
      <c r="E528" s="13" t="str">
        <f>TRIM(MID(SUBSTITUTE(A528,"_",REPT(" ",100)),IF($L$5=1,1,($L$5-1)*100),100))</f>
        <v/>
      </c>
      <c r="F528" s="7" t="str">
        <f>TRIM(MID(SUBSTITUTE(A528,"_",REPT(" ",200)),IF($L$6=1,1,($L$6-1)*200),200))</f>
        <v/>
      </c>
      <c r="G528" s="16" t="str">
        <f t="shared" si="25"/>
        <v/>
      </c>
      <c r="H528" s="8" t="str">
        <f>IFERROR((G528/1000)*Reach!$L$1*Reach!$L$2,"")</f>
        <v/>
      </c>
      <c r="I528" s="8" t="str">
        <f>IFERROR(IF(VLOOKUP(E528,$K$12:$N$38,4,FALSE)="","",MAX(H528*(VLOOKUP(Reach!E528,$K$12:$N$38,4,FALSE)/VLOOKUP(Reach!E528,$K$12:$N$38,3,FALSE))+3,$L$3*5)),"")</f>
        <v/>
      </c>
    </row>
    <row r="529" spans="4:9" x14ac:dyDescent="0.25">
      <c r="D529" s="13" t="str">
        <f t="shared" si="24"/>
        <v/>
      </c>
      <c r="E529" s="13" t="str">
        <f>TRIM(MID(SUBSTITUTE(A529,"_",REPT(" ",100)),IF($L$5=1,1,($L$5-1)*100),100))</f>
        <v/>
      </c>
      <c r="F529" s="7" t="str">
        <f>TRIM(MID(SUBSTITUTE(A529,"_",REPT(" ",200)),IF($L$6=1,1,($L$6-1)*200),200))</f>
        <v/>
      </c>
      <c r="G529" s="16" t="str">
        <f t="shared" si="25"/>
        <v/>
      </c>
      <c r="H529" s="8" t="str">
        <f>IFERROR((G529/1000)*Reach!$L$1*Reach!$L$2,"")</f>
        <v/>
      </c>
      <c r="I529" s="8" t="str">
        <f>IFERROR(IF(VLOOKUP(E529,$K$12:$N$38,4,FALSE)="","",MAX(H529*(VLOOKUP(Reach!E529,$K$12:$N$38,4,FALSE)/VLOOKUP(Reach!E529,$K$12:$N$38,3,FALSE))+3,$L$3*5)),"")</f>
        <v/>
      </c>
    </row>
    <row r="530" spans="4:9" x14ac:dyDescent="0.25">
      <c r="D530" s="13" t="str">
        <f t="shared" si="24"/>
        <v/>
      </c>
      <c r="E530" s="13" t="str">
        <f>TRIM(MID(SUBSTITUTE(A530,"_",REPT(" ",100)),IF($L$5=1,1,($L$5-1)*100),100))</f>
        <v/>
      </c>
      <c r="F530" s="7" t="str">
        <f>TRIM(MID(SUBSTITUTE(A530,"_",REPT(" ",200)),IF($L$6=1,1,($L$6-1)*200),200))</f>
        <v/>
      </c>
      <c r="G530" s="16" t="str">
        <f t="shared" si="25"/>
        <v/>
      </c>
      <c r="H530" s="8" t="str">
        <f>IFERROR((G530/1000)*Reach!$L$1*Reach!$L$2,"")</f>
        <v/>
      </c>
      <c r="I530" s="8" t="str">
        <f>IFERROR(IF(VLOOKUP(E530,$K$12:$N$38,4,FALSE)="","",MAX(H530*(VLOOKUP(Reach!E530,$K$12:$N$38,4,FALSE)/VLOOKUP(Reach!E530,$K$12:$N$38,3,FALSE))+3,$L$3*5)),"")</f>
        <v/>
      </c>
    </row>
    <row r="531" spans="4:9" x14ac:dyDescent="0.25">
      <c r="D531" s="13" t="str">
        <f t="shared" si="24"/>
        <v/>
      </c>
      <c r="E531" s="13" t="str">
        <f>TRIM(MID(SUBSTITUTE(A531,"_",REPT(" ",100)),IF($L$5=1,1,($L$5-1)*100),100))</f>
        <v/>
      </c>
      <c r="F531" s="7" t="str">
        <f>TRIM(MID(SUBSTITUTE(A531,"_",REPT(" ",200)),IF($L$6=1,1,($L$6-1)*200),200))</f>
        <v/>
      </c>
      <c r="G531" s="16" t="str">
        <f t="shared" si="25"/>
        <v/>
      </c>
      <c r="H531" s="8" t="str">
        <f>IFERROR((G531/1000)*Reach!$L$1*Reach!$L$2,"")</f>
        <v/>
      </c>
      <c r="I531" s="8" t="str">
        <f>IFERROR(IF(VLOOKUP(E531,$K$12:$N$38,4,FALSE)="","",MAX(H531*(VLOOKUP(Reach!E531,$K$12:$N$38,4,FALSE)/VLOOKUP(Reach!E531,$K$12:$N$38,3,FALSE))+3,$L$3*5)),"")</f>
        <v/>
      </c>
    </row>
    <row r="532" spans="4:9" x14ac:dyDescent="0.25">
      <c r="D532" s="13" t="str">
        <f t="shared" si="24"/>
        <v/>
      </c>
      <c r="E532" s="13" t="str">
        <f>TRIM(MID(SUBSTITUTE(A532,"_",REPT(" ",100)),IF($L$5=1,1,($L$5-1)*100),100))</f>
        <v/>
      </c>
      <c r="F532" s="7" t="str">
        <f>TRIM(MID(SUBSTITUTE(A532,"_",REPT(" ",200)),IF($L$6=1,1,($L$6-1)*200),200))</f>
        <v/>
      </c>
      <c r="G532" s="16" t="str">
        <f t="shared" si="25"/>
        <v/>
      </c>
      <c r="H532" s="8" t="str">
        <f>IFERROR((G532/1000)*Reach!$L$1*Reach!$L$2,"")</f>
        <v/>
      </c>
      <c r="I532" s="8" t="str">
        <f>IFERROR(IF(VLOOKUP(E532,$K$12:$N$38,4,FALSE)="","",MAX(H532*(VLOOKUP(Reach!E532,$K$12:$N$38,4,FALSE)/VLOOKUP(Reach!E532,$K$12:$N$38,3,FALSE))+3,$L$3*5)),"")</f>
        <v/>
      </c>
    </row>
    <row r="533" spans="4:9" x14ac:dyDescent="0.25">
      <c r="D533" s="13" t="str">
        <f t="shared" si="24"/>
        <v/>
      </c>
      <c r="E533" s="13" t="str">
        <f>TRIM(MID(SUBSTITUTE(A533,"_",REPT(" ",100)),IF($L$5=1,1,($L$5-1)*100),100))</f>
        <v/>
      </c>
      <c r="F533" s="7" t="str">
        <f>TRIM(MID(SUBSTITUTE(A533,"_",REPT(" ",200)),IF($L$6=1,1,($L$6-1)*200),200))</f>
        <v/>
      </c>
      <c r="G533" s="16" t="str">
        <f t="shared" si="25"/>
        <v/>
      </c>
      <c r="H533" s="8" t="str">
        <f>IFERROR((G533/1000)*Reach!$L$1*Reach!$L$2,"")</f>
        <v/>
      </c>
      <c r="I533" s="8" t="str">
        <f>IFERROR(IF(VLOOKUP(E533,$K$12:$N$38,4,FALSE)="","",MAX(H533*(VLOOKUP(Reach!E533,$K$12:$N$38,4,FALSE)/VLOOKUP(Reach!E533,$K$12:$N$38,3,FALSE))+3,$L$3*5)),"")</f>
        <v/>
      </c>
    </row>
    <row r="534" spans="4:9" x14ac:dyDescent="0.25">
      <c r="D534" s="13" t="str">
        <f t="shared" si="24"/>
        <v/>
      </c>
      <c r="E534" s="13" t="str">
        <f>TRIM(MID(SUBSTITUTE(A534,"_",REPT(" ",100)),IF($L$5=1,1,($L$5-1)*100),100))</f>
        <v/>
      </c>
      <c r="F534" s="7" t="str">
        <f>TRIM(MID(SUBSTITUTE(A534,"_",REPT(" ",200)),IF($L$6=1,1,($L$6-1)*200),200))</f>
        <v/>
      </c>
      <c r="G534" s="16" t="str">
        <f t="shared" si="25"/>
        <v/>
      </c>
      <c r="H534" s="8" t="str">
        <f>IFERROR((G534/1000)*Reach!$L$1*Reach!$L$2,"")</f>
        <v/>
      </c>
      <c r="I534" s="8" t="str">
        <f>IFERROR(IF(VLOOKUP(E534,$K$12:$N$38,4,FALSE)="","",MAX(H534*(VLOOKUP(Reach!E534,$K$12:$N$38,4,FALSE)/VLOOKUP(Reach!E534,$K$12:$N$38,3,FALSE))+3,$L$3*5)),"")</f>
        <v/>
      </c>
    </row>
    <row r="535" spans="4:9" x14ac:dyDescent="0.25">
      <c r="D535" s="13" t="str">
        <f t="shared" si="24"/>
        <v/>
      </c>
      <c r="E535" s="13" t="str">
        <f>TRIM(MID(SUBSTITUTE(A535,"_",REPT(" ",100)),IF($L$5=1,1,($L$5-1)*100),100))</f>
        <v/>
      </c>
      <c r="F535" s="7" t="str">
        <f>TRIM(MID(SUBSTITUTE(A535,"_",REPT(" ",200)),IF($L$6=1,1,($L$6-1)*200),200))</f>
        <v/>
      </c>
      <c r="G535" s="16" t="str">
        <f t="shared" si="25"/>
        <v/>
      </c>
      <c r="H535" s="8" t="str">
        <f>IFERROR((G535/1000)*Reach!$L$1*Reach!$L$2,"")</f>
        <v/>
      </c>
      <c r="I535" s="8" t="str">
        <f>IFERROR(IF(VLOOKUP(E535,$K$12:$N$38,4,FALSE)="","",MAX(H535*(VLOOKUP(Reach!E535,$K$12:$N$38,4,FALSE)/VLOOKUP(Reach!E535,$K$12:$N$38,3,FALSE))+3,$L$3*5)),"")</f>
        <v/>
      </c>
    </row>
    <row r="536" spans="4:9" x14ac:dyDescent="0.25">
      <c r="D536" s="13" t="str">
        <f t="shared" si="24"/>
        <v/>
      </c>
      <c r="E536" s="13" t="str">
        <f>TRIM(MID(SUBSTITUTE(A536,"_",REPT(" ",100)),IF($L$5=1,1,($L$5-1)*100),100))</f>
        <v/>
      </c>
      <c r="F536" s="7" t="str">
        <f>TRIM(MID(SUBSTITUTE(A536,"_",REPT(" ",200)),IF($L$6=1,1,($L$6-1)*200),200))</f>
        <v/>
      </c>
      <c r="G536" s="16" t="str">
        <f t="shared" si="25"/>
        <v/>
      </c>
      <c r="H536" s="8" t="str">
        <f>IFERROR((G536/1000)*Reach!$L$1*Reach!$L$2,"")</f>
        <v/>
      </c>
      <c r="I536" s="8" t="str">
        <f>IFERROR(IF(VLOOKUP(E536,$K$12:$N$38,4,FALSE)="","",MAX(H536*(VLOOKUP(Reach!E536,$K$12:$N$38,4,FALSE)/VLOOKUP(Reach!E536,$K$12:$N$38,3,FALSE))+3,$L$3*5)),"")</f>
        <v/>
      </c>
    </row>
    <row r="537" spans="4:9" x14ac:dyDescent="0.25">
      <c r="D537" s="13" t="str">
        <f t="shared" si="24"/>
        <v/>
      </c>
      <c r="E537" s="13" t="str">
        <f>TRIM(MID(SUBSTITUTE(A537,"_",REPT(" ",100)),IF($L$5=1,1,($L$5-1)*100),100))</f>
        <v/>
      </c>
      <c r="F537" s="7" t="str">
        <f>TRIM(MID(SUBSTITUTE(A537,"_",REPT(" ",200)),IF($L$6=1,1,($L$6-1)*200),200))</f>
        <v/>
      </c>
      <c r="G537" s="16" t="str">
        <f t="shared" si="25"/>
        <v/>
      </c>
      <c r="H537" s="8" t="str">
        <f>IFERROR((G537/1000)*Reach!$L$1*Reach!$L$2,"")</f>
        <v/>
      </c>
      <c r="I537" s="8" t="str">
        <f>IFERROR(IF(VLOOKUP(E537,$K$12:$N$38,4,FALSE)="","",MAX(H537*(VLOOKUP(Reach!E537,$K$12:$N$38,4,FALSE)/VLOOKUP(Reach!E537,$K$12:$N$38,3,FALSE))+3,$L$3*5)),"")</f>
        <v/>
      </c>
    </row>
    <row r="538" spans="4:9" x14ac:dyDescent="0.25">
      <c r="D538" s="13" t="str">
        <f t="shared" si="24"/>
        <v/>
      </c>
      <c r="E538" s="13" t="str">
        <f>TRIM(MID(SUBSTITUTE(A538,"_",REPT(" ",100)),IF($L$5=1,1,($L$5-1)*100),100))</f>
        <v/>
      </c>
      <c r="F538" s="7" t="str">
        <f>TRIM(MID(SUBSTITUTE(A538,"_",REPT(" ",200)),IF($L$6=1,1,($L$6-1)*200),200))</f>
        <v/>
      </c>
      <c r="G538" s="16" t="str">
        <f t="shared" si="25"/>
        <v/>
      </c>
      <c r="H538" s="8" t="str">
        <f>IFERROR((G538/1000)*Reach!$L$1*Reach!$L$2,"")</f>
        <v/>
      </c>
      <c r="I538" s="8" t="str">
        <f>IFERROR(IF(VLOOKUP(E538,$K$12:$N$38,4,FALSE)="","",MAX(H538*(VLOOKUP(Reach!E538,$K$12:$N$38,4,FALSE)/VLOOKUP(Reach!E538,$K$12:$N$38,3,FALSE))+3,$L$3*5)),"")</f>
        <v/>
      </c>
    </row>
    <row r="539" spans="4:9" x14ac:dyDescent="0.25">
      <c r="D539" s="13" t="str">
        <f t="shared" si="24"/>
        <v/>
      </c>
      <c r="E539" s="13" t="str">
        <f>TRIM(MID(SUBSTITUTE(A539,"_",REPT(" ",100)),IF($L$5=1,1,($L$5-1)*100),100))</f>
        <v/>
      </c>
      <c r="F539" s="7" t="str">
        <f>TRIM(MID(SUBSTITUTE(A539,"_",REPT(" ",200)),IF($L$6=1,1,($L$6-1)*200),200))</f>
        <v/>
      </c>
      <c r="G539" s="16" t="str">
        <f t="shared" si="25"/>
        <v/>
      </c>
      <c r="H539" s="8" t="str">
        <f>IFERROR((G539/1000)*Reach!$L$1*Reach!$L$2,"")</f>
        <v/>
      </c>
      <c r="I539" s="8" t="str">
        <f>IFERROR(IF(VLOOKUP(E539,$K$12:$N$38,4,FALSE)="","",MAX(H539*(VLOOKUP(Reach!E539,$K$12:$N$38,4,FALSE)/VLOOKUP(Reach!E539,$K$12:$N$38,3,FALSE))+3,$L$3*5)),"")</f>
        <v/>
      </c>
    </row>
    <row r="540" spans="4:9" x14ac:dyDescent="0.25">
      <c r="D540" s="13" t="str">
        <f t="shared" si="24"/>
        <v/>
      </c>
      <c r="E540" s="13" t="str">
        <f>TRIM(MID(SUBSTITUTE(A540,"_",REPT(" ",100)),IF($L$5=1,1,($L$5-1)*100),100))</f>
        <v/>
      </c>
      <c r="F540" s="7" t="str">
        <f>TRIM(MID(SUBSTITUTE(A540,"_",REPT(" ",200)),IF($L$6=1,1,($L$6-1)*200),200))</f>
        <v/>
      </c>
      <c r="G540" s="16" t="str">
        <f t="shared" si="25"/>
        <v/>
      </c>
      <c r="H540" s="8" t="str">
        <f>IFERROR((G540/1000)*Reach!$L$1*Reach!$L$2,"")</f>
        <v/>
      </c>
      <c r="I540" s="8" t="str">
        <f>IFERROR(IF(VLOOKUP(E540,$K$12:$N$38,4,FALSE)="","",MAX(H540*(VLOOKUP(Reach!E540,$K$12:$N$38,4,FALSE)/VLOOKUP(Reach!E540,$K$12:$N$38,3,FALSE))+3,$L$3*5)),"")</f>
        <v/>
      </c>
    </row>
    <row r="541" spans="4:9" x14ac:dyDescent="0.25">
      <c r="D541" s="13" t="str">
        <f t="shared" si="24"/>
        <v/>
      </c>
      <c r="E541" s="13" t="str">
        <f>TRIM(MID(SUBSTITUTE(A541,"_",REPT(" ",100)),IF($L$5=1,1,($L$5-1)*100),100))</f>
        <v/>
      </c>
      <c r="F541" s="7" t="str">
        <f>TRIM(MID(SUBSTITUTE(A541,"_",REPT(" ",200)),IF($L$6=1,1,($L$6-1)*200),200))</f>
        <v/>
      </c>
      <c r="G541" s="16" t="str">
        <f t="shared" si="25"/>
        <v/>
      </c>
      <c r="H541" s="8" t="str">
        <f>IFERROR((G541/1000)*Reach!$L$1*Reach!$L$2,"")</f>
        <v/>
      </c>
      <c r="I541" s="8" t="str">
        <f>IFERROR(IF(VLOOKUP(E541,$K$12:$N$38,4,FALSE)="","",MAX(H541*(VLOOKUP(Reach!E541,$K$12:$N$38,4,FALSE)/VLOOKUP(Reach!E541,$K$12:$N$38,3,FALSE))+3,$L$3*5)),"")</f>
        <v/>
      </c>
    </row>
    <row r="542" spans="4:9" x14ac:dyDescent="0.25">
      <c r="D542" s="13" t="str">
        <f t="shared" si="24"/>
        <v/>
      </c>
      <c r="E542" s="13" t="str">
        <f>TRIM(MID(SUBSTITUTE(A542,"_",REPT(" ",100)),IF($L$5=1,1,($L$5-1)*100),100))</f>
        <v/>
      </c>
      <c r="F542" s="7" t="str">
        <f>TRIM(MID(SUBSTITUTE(A542,"_",REPT(" ",200)),IF($L$6=1,1,($L$6-1)*200),200))</f>
        <v/>
      </c>
      <c r="G542" s="16" t="str">
        <f t="shared" si="25"/>
        <v/>
      </c>
      <c r="H542" s="8" t="str">
        <f>IFERROR((G542/1000)*Reach!$L$1*Reach!$L$2,"")</f>
        <v/>
      </c>
      <c r="I542" s="8" t="str">
        <f>IFERROR(IF(VLOOKUP(E542,$K$12:$N$38,4,FALSE)="","",MAX(H542*(VLOOKUP(Reach!E542,$K$12:$N$38,4,FALSE)/VLOOKUP(Reach!E542,$K$12:$N$38,3,FALSE))+3,$L$3*5)),"")</f>
        <v/>
      </c>
    </row>
    <row r="543" spans="4:9" x14ac:dyDescent="0.25">
      <c r="D543" s="13" t="str">
        <f t="shared" si="24"/>
        <v/>
      </c>
      <c r="E543" s="13" t="str">
        <f>TRIM(MID(SUBSTITUTE(A543,"_",REPT(" ",100)),IF($L$5=1,1,($L$5-1)*100),100))</f>
        <v/>
      </c>
      <c r="F543" s="7" t="str">
        <f>TRIM(MID(SUBSTITUTE(A543,"_",REPT(" ",200)),IF($L$6=1,1,($L$6-1)*200),200))</f>
        <v/>
      </c>
      <c r="G543" s="16" t="str">
        <f t="shared" si="25"/>
        <v/>
      </c>
      <c r="H543" s="8" t="str">
        <f>IFERROR((G543/1000)*Reach!$L$1*Reach!$L$2,"")</f>
        <v/>
      </c>
      <c r="I543" s="8" t="str">
        <f>IFERROR(IF(VLOOKUP(E543,$K$12:$N$38,4,FALSE)="","",MAX(H543*(VLOOKUP(Reach!E543,$K$12:$N$38,4,FALSE)/VLOOKUP(Reach!E543,$K$12:$N$38,3,FALSE))+3,$L$3*5)),"")</f>
        <v/>
      </c>
    </row>
    <row r="544" spans="4:9" x14ac:dyDescent="0.25">
      <c r="D544" s="13" t="str">
        <f t="shared" si="24"/>
        <v/>
      </c>
      <c r="E544" s="13" t="str">
        <f>TRIM(MID(SUBSTITUTE(A544,"_",REPT(" ",100)),IF($L$5=1,1,($L$5-1)*100),100))</f>
        <v/>
      </c>
      <c r="F544" s="7" t="str">
        <f>TRIM(MID(SUBSTITUTE(A544,"_",REPT(" ",200)),IF($L$6=1,1,($L$6-1)*200),200))</f>
        <v/>
      </c>
      <c r="G544" s="16" t="str">
        <f t="shared" si="25"/>
        <v/>
      </c>
      <c r="H544" s="8" t="str">
        <f>IFERROR((G544/1000)*Reach!$L$1*Reach!$L$2,"")</f>
        <v/>
      </c>
      <c r="I544" s="8" t="str">
        <f>IFERROR(IF(VLOOKUP(E544,$K$12:$N$38,4,FALSE)="","",MAX(H544*(VLOOKUP(Reach!E544,$K$12:$N$38,4,FALSE)/VLOOKUP(Reach!E544,$K$12:$N$38,3,FALSE))+3,$L$3*5)),"")</f>
        <v/>
      </c>
    </row>
    <row r="545" spans="4:9" x14ac:dyDescent="0.25">
      <c r="D545" s="13" t="str">
        <f t="shared" si="24"/>
        <v/>
      </c>
      <c r="E545" s="13" t="str">
        <f>TRIM(MID(SUBSTITUTE(A545,"_",REPT(" ",100)),IF($L$5=1,1,($L$5-1)*100),100))</f>
        <v/>
      </c>
      <c r="F545" s="7" t="str">
        <f>TRIM(MID(SUBSTITUTE(A545,"_",REPT(" ",200)),IF($L$6=1,1,($L$6-1)*200),200))</f>
        <v/>
      </c>
      <c r="G545" s="16" t="str">
        <f t="shared" si="25"/>
        <v/>
      </c>
      <c r="H545" s="8" t="str">
        <f>IFERROR((G545/1000)*Reach!$L$1*Reach!$L$2,"")</f>
        <v/>
      </c>
      <c r="I545" s="8" t="str">
        <f>IFERROR(IF(VLOOKUP(E545,$K$12:$N$38,4,FALSE)="","",MAX(H545*(VLOOKUP(Reach!E545,$K$12:$N$38,4,FALSE)/VLOOKUP(Reach!E545,$K$12:$N$38,3,FALSE))+3,$L$3*5)),"")</f>
        <v/>
      </c>
    </row>
    <row r="546" spans="4:9" x14ac:dyDescent="0.25">
      <c r="D546" s="13" t="str">
        <f t="shared" si="24"/>
        <v/>
      </c>
      <c r="E546" s="13" t="str">
        <f>TRIM(MID(SUBSTITUTE(A546,"_",REPT(" ",100)),IF($L$5=1,1,($L$5-1)*100),100))</f>
        <v/>
      </c>
      <c r="F546" s="7" t="str">
        <f>TRIM(MID(SUBSTITUTE(A546,"_",REPT(" ",200)),IF($L$6=1,1,($L$6-1)*200),200))</f>
        <v/>
      </c>
      <c r="G546" s="16" t="str">
        <f t="shared" si="25"/>
        <v/>
      </c>
      <c r="H546" s="8" t="str">
        <f>IFERROR((G546/1000)*Reach!$L$1*Reach!$L$2,"")</f>
        <v/>
      </c>
      <c r="I546" s="8" t="str">
        <f>IFERROR(IF(VLOOKUP(E546,$K$12:$N$38,4,FALSE)="","",MAX(H546*(VLOOKUP(Reach!E546,$K$12:$N$38,4,FALSE)/VLOOKUP(Reach!E546,$K$12:$N$38,3,FALSE))+3,$L$3*5)),"")</f>
        <v/>
      </c>
    </row>
    <row r="547" spans="4:9" x14ac:dyDescent="0.25">
      <c r="D547" s="13" t="str">
        <f t="shared" si="24"/>
        <v/>
      </c>
      <c r="E547" s="13" t="str">
        <f>TRIM(MID(SUBSTITUTE(A547,"_",REPT(" ",100)),IF($L$5=1,1,($L$5-1)*100),100))</f>
        <v/>
      </c>
      <c r="F547" s="7" t="str">
        <f>TRIM(MID(SUBSTITUTE(A547,"_",REPT(" ",200)),IF($L$6=1,1,($L$6-1)*200),200))</f>
        <v/>
      </c>
      <c r="G547" s="16" t="str">
        <f t="shared" si="25"/>
        <v/>
      </c>
      <c r="H547" s="8" t="str">
        <f>IFERROR((G547/1000)*Reach!$L$1*Reach!$L$2,"")</f>
        <v/>
      </c>
      <c r="I547" s="8" t="str">
        <f>IFERROR(IF(VLOOKUP(E547,$K$12:$N$38,4,FALSE)="","",MAX(H547*(VLOOKUP(Reach!E547,$K$12:$N$38,4,FALSE)/VLOOKUP(Reach!E547,$K$12:$N$38,3,FALSE))+3,$L$3*5)),"")</f>
        <v/>
      </c>
    </row>
    <row r="548" spans="4:9" x14ac:dyDescent="0.25">
      <c r="D548" s="13" t="str">
        <f t="shared" si="24"/>
        <v/>
      </c>
      <c r="E548" s="13" t="str">
        <f>TRIM(MID(SUBSTITUTE(A548,"_",REPT(" ",100)),IF($L$5=1,1,($L$5-1)*100),100))</f>
        <v/>
      </c>
      <c r="F548" s="7" t="str">
        <f>TRIM(MID(SUBSTITUTE(A548,"_",REPT(" ",200)),IF($L$6=1,1,($L$6-1)*200),200))</f>
        <v/>
      </c>
      <c r="G548" s="16" t="str">
        <f t="shared" si="25"/>
        <v/>
      </c>
      <c r="H548" s="8" t="str">
        <f>IFERROR((G548/1000)*Reach!$L$1*Reach!$L$2,"")</f>
        <v/>
      </c>
      <c r="I548" s="8" t="str">
        <f>IFERROR(IF(VLOOKUP(E548,$K$12:$N$38,4,FALSE)="","",MAX(H548*(VLOOKUP(Reach!E548,$K$12:$N$38,4,FALSE)/VLOOKUP(Reach!E548,$K$12:$N$38,3,FALSE))+3,$L$3*5)),"")</f>
        <v/>
      </c>
    </row>
    <row r="549" spans="4:9" x14ac:dyDescent="0.25">
      <c r="D549" s="13" t="str">
        <f t="shared" ref="D549:D612" si="26">IF(C549=0,"",C549)</f>
        <v/>
      </c>
      <c r="E549" s="13" t="str">
        <f>TRIM(MID(SUBSTITUTE(A549,"_",REPT(" ",100)),IF($L$5=1,1,($L$5-1)*100),100))</f>
        <v/>
      </c>
      <c r="F549" s="7" t="str">
        <f>TRIM(MID(SUBSTITUTE(A549,"_",REPT(" ",200)),IF($L$6=1,1,($L$6-1)*200),200))</f>
        <v/>
      </c>
      <c r="G549" s="16" t="str">
        <f t="shared" ref="G549:G612" si="27">IF(B549=0,"",B549)</f>
        <v/>
      </c>
      <c r="H549" s="8" t="str">
        <f>IFERROR((G549/1000)*Reach!$L$1*Reach!$L$2,"")</f>
        <v/>
      </c>
      <c r="I549" s="8" t="str">
        <f>IFERROR(IF(VLOOKUP(E549,$K$12:$N$38,4,FALSE)="","",MAX(H549*(VLOOKUP(Reach!E549,$K$12:$N$38,4,FALSE)/VLOOKUP(Reach!E549,$K$12:$N$38,3,FALSE))+3,$L$3*5)),"")</f>
        <v/>
      </c>
    </row>
    <row r="550" spans="4:9" x14ac:dyDescent="0.25">
      <c r="D550" s="13" t="str">
        <f t="shared" si="26"/>
        <v/>
      </c>
      <c r="E550" s="13" t="str">
        <f>TRIM(MID(SUBSTITUTE(A550,"_",REPT(" ",100)),IF($L$5=1,1,($L$5-1)*100),100))</f>
        <v/>
      </c>
      <c r="F550" s="7" t="str">
        <f>TRIM(MID(SUBSTITUTE(A550,"_",REPT(" ",200)),IF($L$6=1,1,($L$6-1)*200),200))</f>
        <v/>
      </c>
      <c r="G550" s="16" t="str">
        <f t="shared" si="27"/>
        <v/>
      </c>
      <c r="H550" s="8" t="str">
        <f>IFERROR((G550/1000)*Reach!$L$1*Reach!$L$2,"")</f>
        <v/>
      </c>
      <c r="I550" s="8" t="str">
        <f>IFERROR(IF(VLOOKUP(E550,$K$12:$N$38,4,FALSE)="","",MAX(H550*(VLOOKUP(Reach!E550,$K$12:$N$38,4,FALSE)/VLOOKUP(Reach!E550,$K$12:$N$38,3,FALSE))+3,$L$3*5)),"")</f>
        <v/>
      </c>
    </row>
    <row r="551" spans="4:9" x14ac:dyDescent="0.25">
      <c r="D551" s="13" t="str">
        <f t="shared" si="26"/>
        <v/>
      </c>
      <c r="E551" s="13" t="str">
        <f>TRIM(MID(SUBSTITUTE(A551,"_",REPT(" ",100)),IF($L$5=1,1,($L$5-1)*100),100))</f>
        <v/>
      </c>
      <c r="F551" s="7" t="str">
        <f>TRIM(MID(SUBSTITUTE(A551,"_",REPT(" ",200)),IF($L$6=1,1,($L$6-1)*200),200))</f>
        <v/>
      </c>
      <c r="G551" s="16" t="str">
        <f t="shared" si="27"/>
        <v/>
      </c>
      <c r="H551" s="8" t="str">
        <f>IFERROR((G551/1000)*Reach!$L$1*Reach!$L$2,"")</f>
        <v/>
      </c>
      <c r="I551" s="8" t="str">
        <f>IFERROR(IF(VLOOKUP(E551,$K$12:$N$38,4,FALSE)="","",MAX(H551*(VLOOKUP(Reach!E551,$K$12:$N$38,4,FALSE)/VLOOKUP(Reach!E551,$K$12:$N$38,3,FALSE))+3,$L$3*5)),"")</f>
        <v/>
      </c>
    </row>
    <row r="552" spans="4:9" x14ac:dyDescent="0.25">
      <c r="D552" s="13" t="str">
        <f t="shared" si="26"/>
        <v/>
      </c>
      <c r="E552" s="13" t="str">
        <f>TRIM(MID(SUBSTITUTE(A552,"_",REPT(" ",100)),IF($L$5=1,1,($L$5-1)*100),100))</f>
        <v/>
      </c>
      <c r="F552" s="7" t="str">
        <f>TRIM(MID(SUBSTITUTE(A552,"_",REPT(" ",200)),IF($L$6=1,1,($L$6-1)*200),200))</f>
        <v/>
      </c>
      <c r="G552" s="16" t="str">
        <f t="shared" si="27"/>
        <v/>
      </c>
      <c r="H552" s="8" t="str">
        <f>IFERROR((G552/1000)*Reach!$L$1*Reach!$L$2,"")</f>
        <v/>
      </c>
      <c r="I552" s="8" t="str">
        <f>IFERROR(IF(VLOOKUP(E552,$K$12:$N$38,4,FALSE)="","",MAX(H552*(VLOOKUP(Reach!E552,$K$12:$N$38,4,FALSE)/VLOOKUP(Reach!E552,$K$12:$N$38,3,FALSE))+3,$L$3*5)),"")</f>
        <v/>
      </c>
    </row>
    <row r="553" spans="4:9" x14ac:dyDescent="0.25">
      <c r="D553" s="13" t="str">
        <f t="shared" si="26"/>
        <v/>
      </c>
      <c r="E553" s="13" t="str">
        <f>TRIM(MID(SUBSTITUTE(A553,"_",REPT(" ",100)),IF($L$5=1,1,($L$5-1)*100),100))</f>
        <v/>
      </c>
      <c r="F553" s="7" t="str">
        <f>TRIM(MID(SUBSTITUTE(A553,"_",REPT(" ",200)),IF($L$6=1,1,($L$6-1)*200),200))</f>
        <v/>
      </c>
      <c r="G553" s="16" t="str">
        <f t="shared" si="27"/>
        <v/>
      </c>
      <c r="H553" s="8" t="str">
        <f>IFERROR((G553/1000)*Reach!$L$1*Reach!$L$2,"")</f>
        <v/>
      </c>
      <c r="I553" s="8" t="str">
        <f>IFERROR(IF(VLOOKUP(E553,$K$12:$N$38,4,FALSE)="","",MAX(H553*(VLOOKUP(Reach!E553,$K$12:$N$38,4,FALSE)/VLOOKUP(Reach!E553,$K$12:$N$38,3,FALSE))+3,$L$3*5)),"")</f>
        <v/>
      </c>
    </row>
    <row r="554" spans="4:9" x14ac:dyDescent="0.25">
      <c r="D554" s="13" t="str">
        <f t="shared" si="26"/>
        <v/>
      </c>
      <c r="E554" s="13" t="str">
        <f>TRIM(MID(SUBSTITUTE(A554,"_",REPT(" ",100)),IF($L$5=1,1,($L$5-1)*100),100))</f>
        <v/>
      </c>
      <c r="F554" s="7" t="str">
        <f>TRIM(MID(SUBSTITUTE(A554,"_",REPT(" ",200)),IF($L$6=1,1,($L$6-1)*200),200))</f>
        <v/>
      </c>
      <c r="G554" s="16" t="str">
        <f t="shared" si="27"/>
        <v/>
      </c>
      <c r="H554" s="8" t="str">
        <f>IFERROR((G554/1000)*Reach!$L$1*Reach!$L$2,"")</f>
        <v/>
      </c>
      <c r="I554" s="8" t="str">
        <f>IFERROR(IF(VLOOKUP(E554,$K$12:$N$38,4,FALSE)="","",MAX(H554*(VLOOKUP(Reach!E554,$K$12:$N$38,4,FALSE)/VLOOKUP(Reach!E554,$K$12:$N$38,3,FALSE))+3,$L$3*5)),"")</f>
        <v/>
      </c>
    </row>
    <row r="555" spans="4:9" x14ac:dyDescent="0.25">
      <c r="D555" s="13" t="str">
        <f t="shared" si="26"/>
        <v/>
      </c>
      <c r="E555" s="13" t="str">
        <f>TRIM(MID(SUBSTITUTE(A555,"_",REPT(" ",100)),IF($L$5=1,1,($L$5-1)*100),100))</f>
        <v/>
      </c>
      <c r="F555" s="7" t="str">
        <f>TRIM(MID(SUBSTITUTE(A555,"_",REPT(" ",200)),IF($L$6=1,1,($L$6-1)*200),200))</f>
        <v/>
      </c>
      <c r="G555" s="16" t="str">
        <f t="shared" si="27"/>
        <v/>
      </c>
      <c r="H555" s="8" t="str">
        <f>IFERROR((G555/1000)*Reach!$L$1*Reach!$L$2,"")</f>
        <v/>
      </c>
      <c r="I555" s="8" t="str">
        <f>IFERROR(IF(VLOOKUP(E555,$K$12:$N$38,4,FALSE)="","",MAX(H555*(VLOOKUP(Reach!E555,$K$12:$N$38,4,FALSE)/VLOOKUP(Reach!E555,$K$12:$N$38,3,FALSE))+3,$L$3*5)),"")</f>
        <v/>
      </c>
    </row>
    <row r="556" spans="4:9" x14ac:dyDescent="0.25">
      <c r="D556" s="13" t="str">
        <f t="shared" si="26"/>
        <v/>
      </c>
      <c r="E556" s="13" t="str">
        <f>TRIM(MID(SUBSTITUTE(A556,"_",REPT(" ",100)),IF($L$5=1,1,($L$5-1)*100),100))</f>
        <v/>
      </c>
      <c r="F556" s="7" t="str">
        <f>TRIM(MID(SUBSTITUTE(A556,"_",REPT(" ",200)),IF($L$6=1,1,($L$6-1)*200),200))</f>
        <v/>
      </c>
      <c r="G556" s="16" t="str">
        <f t="shared" si="27"/>
        <v/>
      </c>
      <c r="H556" s="8" t="str">
        <f>IFERROR((G556/1000)*Reach!$L$1*Reach!$L$2,"")</f>
        <v/>
      </c>
      <c r="I556" s="8" t="str">
        <f>IFERROR(IF(VLOOKUP(E556,$K$12:$N$38,4,FALSE)="","",MAX(H556*(VLOOKUP(Reach!E556,$K$12:$N$38,4,FALSE)/VLOOKUP(Reach!E556,$K$12:$N$38,3,FALSE))+3,$L$3*5)),"")</f>
        <v/>
      </c>
    </row>
    <row r="557" spans="4:9" x14ac:dyDescent="0.25">
      <c r="D557" s="13" t="str">
        <f t="shared" si="26"/>
        <v/>
      </c>
      <c r="E557" s="13" t="str">
        <f>TRIM(MID(SUBSTITUTE(A557,"_",REPT(" ",100)),IF($L$5=1,1,($L$5-1)*100),100))</f>
        <v/>
      </c>
      <c r="F557" s="7" t="str">
        <f>TRIM(MID(SUBSTITUTE(A557,"_",REPT(" ",200)),IF($L$6=1,1,($L$6-1)*200),200))</f>
        <v/>
      </c>
      <c r="G557" s="16" t="str">
        <f t="shared" si="27"/>
        <v/>
      </c>
      <c r="H557" s="8" t="str">
        <f>IFERROR((G557/1000)*Reach!$L$1*Reach!$L$2,"")</f>
        <v/>
      </c>
      <c r="I557" s="8" t="str">
        <f>IFERROR(IF(VLOOKUP(E557,$K$12:$N$38,4,FALSE)="","",MAX(H557*(VLOOKUP(Reach!E557,$K$12:$N$38,4,FALSE)/VLOOKUP(Reach!E557,$K$12:$N$38,3,FALSE))+3,$L$3*5)),"")</f>
        <v/>
      </c>
    </row>
    <row r="558" spans="4:9" x14ac:dyDescent="0.25">
      <c r="D558" s="13" t="str">
        <f t="shared" si="26"/>
        <v/>
      </c>
      <c r="E558" s="13" t="str">
        <f>TRIM(MID(SUBSTITUTE(A558,"_",REPT(" ",100)),IF($L$5=1,1,($L$5-1)*100),100))</f>
        <v/>
      </c>
      <c r="F558" s="7" t="str">
        <f>TRIM(MID(SUBSTITUTE(A558,"_",REPT(" ",200)),IF($L$6=1,1,($L$6-1)*200),200))</f>
        <v/>
      </c>
      <c r="G558" s="16" t="str">
        <f t="shared" si="27"/>
        <v/>
      </c>
      <c r="H558" s="8" t="str">
        <f>IFERROR((G558/1000)*Reach!$L$1*Reach!$L$2,"")</f>
        <v/>
      </c>
      <c r="I558" s="8" t="str">
        <f>IFERROR(IF(VLOOKUP(E558,$K$12:$N$38,4,FALSE)="","",MAX(H558*(VLOOKUP(Reach!E558,$K$12:$N$38,4,FALSE)/VLOOKUP(Reach!E558,$K$12:$N$38,3,FALSE))+3,$L$3*5)),"")</f>
        <v/>
      </c>
    </row>
    <row r="559" spans="4:9" x14ac:dyDescent="0.25">
      <c r="D559" s="13" t="str">
        <f t="shared" si="26"/>
        <v/>
      </c>
      <c r="E559" s="13" t="str">
        <f>TRIM(MID(SUBSTITUTE(A559,"_",REPT(" ",100)),IF($L$5=1,1,($L$5-1)*100),100))</f>
        <v/>
      </c>
      <c r="F559" s="7" t="str">
        <f>TRIM(MID(SUBSTITUTE(A559,"_",REPT(" ",200)),IF($L$6=1,1,($L$6-1)*200),200))</f>
        <v/>
      </c>
      <c r="G559" s="16" t="str">
        <f t="shared" si="27"/>
        <v/>
      </c>
      <c r="H559" s="8" t="str">
        <f>IFERROR((G559/1000)*Reach!$L$1*Reach!$L$2,"")</f>
        <v/>
      </c>
      <c r="I559" s="8" t="str">
        <f>IFERROR(IF(VLOOKUP(E559,$K$12:$N$38,4,FALSE)="","",MAX(H559*(VLOOKUP(Reach!E559,$K$12:$N$38,4,FALSE)/VLOOKUP(Reach!E559,$K$12:$N$38,3,FALSE))+3,$L$3*5)),"")</f>
        <v/>
      </c>
    </row>
    <row r="560" spans="4:9" x14ac:dyDescent="0.25">
      <c r="D560" s="13" t="str">
        <f t="shared" si="26"/>
        <v/>
      </c>
      <c r="E560" s="13" t="str">
        <f>TRIM(MID(SUBSTITUTE(A560,"_",REPT(" ",100)),IF($L$5=1,1,($L$5-1)*100),100))</f>
        <v/>
      </c>
      <c r="F560" s="7" t="str">
        <f>TRIM(MID(SUBSTITUTE(A560,"_",REPT(" ",200)),IF($L$6=1,1,($L$6-1)*200),200))</f>
        <v/>
      </c>
      <c r="G560" s="16" t="str">
        <f t="shared" si="27"/>
        <v/>
      </c>
      <c r="H560" s="8" t="str">
        <f>IFERROR((G560/1000)*Reach!$L$1*Reach!$L$2,"")</f>
        <v/>
      </c>
      <c r="I560" s="8" t="str">
        <f>IFERROR(IF(VLOOKUP(E560,$K$12:$N$38,4,FALSE)="","",MAX(H560*(VLOOKUP(Reach!E560,$K$12:$N$38,4,FALSE)/VLOOKUP(Reach!E560,$K$12:$N$38,3,FALSE))+3,$L$3*5)),"")</f>
        <v/>
      </c>
    </row>
    <row r="561" spans="4:9" x14ac:dyDescent="0.25">
      <c r="D561" s="13" t="str">
        <f t="shared" si="26"/>
        <v/>
      </c>
      <c r="E561" s="13" t="str">
        <f>TRIM(MID(SUBSTITUTE(A561,"_",REPT(" ",100)),IF($L$5=1,1,($L$5-1)*100),100))</f>
        <v/>
      </c>
      <c r="F561" s="7" t="str">
        <f>TRIM(MID(SUBSTITUTE(A561,"_",REPT(" ",200)),IF($L$6=1,1,($L$6-1)*200),200))</f>
        <v/>
      </c>
      <c r="G561" s="16" t="str">
        <f t="shared" si="27"/>
        <v/>
      </c>
      <c r="H561" s="8" t="str">
        <f>IFERROR((G561/1000)*Reach!$L$1*Reach!$L$2,"")</f>
        <v/>
      </c>
      <c r="I561" s="8" t="str">
        <f>IFERROR(IF(VLOOKUP(E561,$K$12:$N$38,4,FALSE)="","",MAX(H561*(VLOOKUP(Reach!E561,$K$12:$N$38,4,FALSE)/VLOOKUP(Reach!E561,$K$12:$N$38,3,FALSE))+3,$L$3*5)),"")</f>
        <v/>
      </c>
    </row>
    <row r="562" spans="4:9" x14ac:dyDescent="0.25">
      <c r="D562" s="13" t="str">
        <f t="shared" si="26"/>
        <v/>
      </c>
      <c r="E562" s="13" t="str">
        <f>TRIM(MID(SUBSTITUTE(A562,"_",REPT(" ",100)),IF($L$5=1,1,($L$5-1)*100),100))</f>
        <v/>
      </c>
      <c r="F562" s="7" t="str">
        <f>TRIM(MID(SUBSTITUTE(A562,"_",REPT(" ",200)),IF($L$6=1,1,($L$6-1)*200),200))</f>
        <v/>
      </c>
      <c r="G562" s="16" t="str">
        <f t="shared" si="27"/>
        <v/>
      </c>
      <c r="H562" s="8" t="str">
        <f>IFERROR((G562/1000)*Reach!$L$1*Reach!$L$2,"")</f>
        <v/>
      </c>
      <c r="I562" s="8" t="str">
        <f>IFERROR(IF(VLOOKUP(E562,$K$12:$N$38,4,FALSE)="","",MAX(H562*(VLOOKUP(Reach!E562,$K$12:$N$38,4,FALSE)/VLOOKUP(Reach!E562,$K$12:$N$38,3,FALSE))+3,$L$3*5)),"")</f>
        <v/>
      </c>
    </row>
    <row r="563" spans="4:9" x14ac:dyDescent="0.25">
      <c r="D563" s="13" t="str">
        <f t="shared" si="26"/>
        <v/>
      </c>
      <c r="E563" s="13" t="str">
        <f>TRIM(MID(SUBSTITUTE(A563,"_",REPT(" ",100)),IF($L$5=1,1,($L$5-1)*100),100))</f>
        <v/>
      </c>
      <c r="F563" s="7" t="str">
        <f>TRIM(MID(SUBSTITUTE(A563,"_",REPT(" ",200)),IF($L$6=1,1,($L$6-1)*200),200))</f>
        <v/>
      </c>
      <c r="G563" s="16" t="str">
        <f t="shared" si="27"/>
        <v/>
      </c>
      <c r="H563" s="8" t="str">
        <f>IFERROR((G563/1000)*Reach!$L$1*Reach!$L$2,"")</f>
        <v/>
      </c>
      <c r="I563" s="8" t="str">
        <f>IFERROR(IF(VLOOKUP(E563,$K$12:$N$38,4,FALSE)="","",MAX(H563*(VLOOKUP(Reach!E563,$K$12:$N$38,4,FALSE)/VLOOKUP(Reach!E563,$K$12:$N$38,3,FALSE))+3,$L$3*5)),"")</f>
        <v/>
      </c>
    </row>
    <row r="564" spans="4:9" x14ac:dyDescent="0.25">
      <c r="D564" s="13" t="str">
        <f t="shared" si="26"/>
        <v/>
      </c>
      <c r="E564" s="13" t="str">
        <f>TRIM(MID(SUBSTITUTE(A564,"_",REPT(" ",100)),IF($L$5=1,1,($L$5-1)*100),100))</f>
        <v/>
      </c>
      <c r="F564" s="7" t="str">
        <f>TRIM(MID(SUBSTITUTE(A564,"_",REPT(" ",200)),IF($L$6=1,1,($L$6-1)*200),200))</f>
        <v/>
      </c>
      <c r="G564" s="16" t="str">
        <f t="shared" si="27"/>
        <v/>
      </c>
      <c r="H564" s="8" t="str">
        <f>IFERROR((G564/1000)*Reach!$L$1*Reach!$L$2,"")</f>
        <v/>
      </c>
      <c r="I564" s="8" t="str">
        <f>IFERROR(IF(VLOOKUP(E564,$K$12:$N$38,4,FALSE)="","",MAX(H564*(VLOOKUP(Reach!E564,$K$12:$N$38,4,FALSE)/VLOOKUP(Reach!E564,$K$12:$N$38,3,FALSE))+3,$L$3*5)),"")</f>
        <v/>
      </c>
    </row>
    <row r="565" spans="4:9" x14ac:dyDescent="0.25">
      <c r="D565" s="13" t="str">
        <f t="shared" si="26"/>
        <v/>
      </c>
      <c r="E565" s="13" t="str">
        <f>TRIM(MID(SUBSTITUTE(A565,"_",REPT(" ",100)),IF($L$5=1,1,($L$5-1)*100),100))</f>
        <v/>
      </c>
      <c r="F565" s="7" t="str">
        <f>TRIM(MID(SUBSTITUTE(A565,"_",REPT(" ",200)),IF($L$6=1,1,($L$6-1)*200),200))</f>
        <v/>
      </c>
      <c r="G565" s="16" t="str">
        <f t="shared" si="27"/>
        <v/>
      </c>
      <c r="H565" s="8" t="str">
        <f>IFERROR((G565/1000)*Reach!$L$1*Reach!$L$2,"")</f>
        <v/>
      </c>
      <c r="I565" s="8" t="str">
        <f>IFERROR(IF(VLOOKUP(E565,$K$12:$N$38,4,FALSE)="","",MAX(H565*(VLOOKUP(Reach!E565,$K$12:$N$38,4,FALSE)/VLOOKUP(Reach!E565,$K$12:$N$38,3,FALSE))+3,$L$3*5)),"")</f>
        <v/>
      </c>
    </row>
    <row r="566" spans="4:9" x14ac:dyDescent="0.25">
      <c r="D566" s="13" t="str">
        <f t="shared" si="26"/>
        <v/>
      </c>
      <c r="E566" s="13" t="str">
        <f>TRIM(MID(SUBSTITUTE(A566,"_",REPT(" ",100)),IF($L$5=1,1,($L$5-1)*100),100))</f>
        <v/>
      </c>
      <c r="F566" s="7" t="str">
        <f>TRIM(MID(SUBSTITUTE(A566,"_",REPT(" ",200)),IF($L$6=1,1,($L$6-1)*200),200))</f>
        <v/>
      </c>
      <c r="G566" s="16" t="str">
        <f t="shared" si="27"/>
        <v/>
      </c>
      <c r="H566" s="8" t="str">
        <f>IFERROR((G566/1000)*Reach!$L$1*Reach!$L$2,"")</f>
        <v/>
      </c>
      <c r="I566" s="8" t="str">
        <f>IFERROR(IF(VLOOKUP(E566,$K$12:$N$38,4,FALSE)="","",MAX(H566*(VLOOKUP(Reach!E566,$K$12:$N$38,4,FALSE)/VLOOKUP(Reach!E566,$K$12:$N$38,3,FALSE))+3,$L$3*5)),"")</f>
        <v/>
      </c>
    </row>
    <row r="567" spans="4:9" x14ac:dyDescent="0.25">
      <c r="D567" s="13" t="str">
        <f t="shared" si="26"/>
        <v/>
      </c>
      <c r="E567" s="13" t="str">
        <f>TRIM(MID(SUBSTITUTE(A567,"_",REPT(" ",100)),IF($L$5=1,1,($L$5-1)*100),100))</f>
        <v/>
      </c>
      <c r="F567" s="7" t="str">
        <f>TRIM(MID(SUBSTITUTE(A567,"_",REPT(" ",200)),IF($L$6=1,1,($L$6-1)*200),200))</f>
        <v/>
      </c>
      <c r="G567" s="16" t="str">
        <f t="shared" si="27"/>
        <v/>
      </c>
      <c r="H567" s="8" t="str">
        <f>IFERROR((G567/1000)*Reach!$L$1*Reach!$L$2,"")</f>
        <v/>
      </c>
      <c r="I567" s="8" t="str">
        <f>IFERROR(IF(VLOOKUP(E567,$K$12:$N$38,4,FALSE)="","",MAX(H567*(VLOOKUP(Reach!E567,$K$12:$N$38,4,FALSE)/VLOOKUP(Reach!E567,$K$12:$N$38,3,FALSE))+3,$L$3*5)),"")</f>
        <v/>
      </c>
    </row>
    <row r="568" spans="4:9" x14ac:dyDescent="0.25">
      <c r="D568" s="13" t="str">
        <f t="shared" si="26"/>
        <v/>
      </c>
      <c r="E568" s="13" t="str">
        <f>TRIM(MID(SUBSTITUTE(A568,"_",REPT(" ",100)),IF($L$5=1,1,($L$5-1)*100),100))</f>
        <v/>
      </c>
      <c r="F568" s="7" t="str">
        <f>TRIM(MID(SUBSTITUTE(A568,"_",REPT(" ",200)),IF($L$6=1,1,($L$6-1)*200),200))</f>
        <v/>
      </c>
      <c r="G568" s="16" t="str">
        <f t="shared" si="27"/>
        <v/>
      </c>
      <c r="H568" s="8" t="str">
        <f>IFERROR((G568/1000)*Reach!$L$1*Reach!$L$2,"")</f>
        <v/>
      </c>
      <c r="I568" s="8" t="str">
        <f>IFERROR(IF(VLOOKUP(E568,$K$12:$N$38,4,FALSE)="","",MAX(H568*(VLOOKUP(Reach!E568,$K$12:$N$38,4,FALSE)/VLOOKUP(Reach!E568,$K$12:$N$38,3,FALSE))+3,$L$3*5)),"")</f>
        <v/>
      </c>
    </row>
    <row r="569" spans="4:9" x14ac:dyDescent="0.25">
      <c r="D569" s="13" t="str">
        <f t="shared" si="26"/>
        <v/>
      </c>
      <c r="E569" s="13" t="str">
        <f>TRIM(MID(SUBSTITUTE(A569,"_",REPT(" ",100)),IF($L$5=1,1,($L$5-1)*100),100))</f>
        <v/>
      </c>
      <c r="F569" s="7" t="str">
        <f>TRIM(MID(SUBSTITUTE(A569,"_",REPT(" ",200)),IF($L$6=1,1,($L$6-1)*200),200))</f>
        <v/>
      </c>
      <c r="G569" s="16" t="str">
        <f t="shared" si="27"/>
        <v/>
      </c>
      <c r="H569" s="8" t="str">
        <f>IFERROR((G569/1000)*Reach!$L$1*Reach!$L$2,"")</f>
        <v/>
      </c>
      <c r="I569" s="8" t="str">
        <f>IFERROR(IF(VLOOKUP(E569,$K$12:$N$38,4,FALSE)="","",MAX(H569*(VLOOKUP(Reach!E569,$K$12:$N$38,4,FALSE)/VLOOKUP(Reach!E569,$K$12:$N$38,3,FALSE))+3,$L$3*5)),"")</f>
        <v/>
      </c>
    </row>
    <row r="570" spans="4:9" x14ac:dyDescent="0.25">
      <c r="D570" s="13" t="str">
        <f t="shared" si="26"/>
        <v/>
      </c>
      <c r="E570" s="13" t="str">
        <f>TRIM(MID(SUBSTITUTE(A570,"_",REPT(" ",100)),IF($L$5=1,1,($L$5-1)*100),100))</f>
        <v/>
      </c>
      <c r="F570" s="7" t="str">
        <f>TRIM(MID(SUBSTITUTE(A570,"_",REPT(" ",200)),IF($L$6=1,1,($L$6-1)*200),200))</f>
        <v/>
      </c>
      <c r="G570" s="16" t="str">
        <f t="shared" si="27"/>
        <v/>
      </c>
      <c r="H570" s="8" t="str">
        <f>IFERROR((G570/1000)*Reach!$L$1*Reach!$L$2,"")</f>
        <v/>
      </c>
      <c r="I570" s="8" t="str">
        <f>IFERROR(IF(VLOOKUP(E570,$K$12:$N$38,4,FALSE)="","",MAX(H570*(VLOOKUP(Reach!E570,$K$12:$N$38,4,FALSE)/VLOOKUP(Reach!E570,$K$12:$N$38,3,FALSE))+3,$L$3*5)),"")</f>
        <v/>
      </c>
    </row>
    <row r="571" spans="4:9" x14ac:dyDescent="0.25">
      <c r="D571" s="13" t="str">
        <f t="shared" si="26"/>
        <v/>
      </c>
      <c r="E571" s="13" t="str">
        <f>TRIM(MID(SUBSTITUTE(A571,"_",REPT(" ",100)),IF($L$5=1,1,($L$5-1)*100),100))</f>
        <v/>
      </c>
      <c r="F571" s="7" t="str">
        <f>TRIM(MID(SUBSTITUTE(A571,"_",REPT(" ",200)),IF($L$6=1,1,($L$6-1)*200),200))</f>
        <v/>
      </c>
      <c r="G571" s="16" t="str">
        <f t="shared" si="27"/>
        <v/>
      </c>
      <c r="H571" s="8" t="str">
        <f>IFERROR((G571/1000)*Reach!$L$1*Reach!$L$2,"")</f>
        <v/>
      </c>
      <c r="I571" s="8" t="str">
        <f>IFERROR(IF(VLOOKUP(E571,$K$12:$N$38,4,FALSE)="","",MAX(H571*(VLOOKUP(Reach!E571,$K$12:$N$38,4,FALSE)/VLOOKUP(Reach!E571,$K$12:$N$38,3,FALSE))+3,$L$3*5)),"")</f>
        <v/>
      </c>
    </row>
    <row r="572" spans="4:9" x14ac:dyDescent="0.25">
      <c r="D572" s="13" t="str">
        <f t="shared" si="26"/>
        <v/>
      </c>
      <c r="E572" s="13" t="str">
        <f>TRIM(MID(SUBSTITUTE(A572,"_",REPT(" ",100)),IF($L$5=1,1,($L$5-1)*100),100))</f>
        <v/>
      </c>
      <c r="F572" s="7" t="str">
        <f>TRIM(MID(SUBSTITUTE(A572,"_",REPT(" ",200)),IF($L$6=1,1,($L$6-1)*200),200))</f>
        <v/>
      </c>
      <c r="G572" s="16" t="str">
        <f t="shared" si="27"/>
        <v/>
      </c>
      <c r="H572" s="8" t="str">
        <f>IFERROR((G572/1000)*Reach!$L$1*Reach!$L$2,"")</f>
        <v/>
      </c>
      <c r="I572" s="8" t="str">
        <f>IFERROR(IF(VLOOKUP(E572,$K$12:$N$38,4,FALSE)="","",MAX(H572*(VLOOKUP(Reach!E572,$K$12:$N$38,4,FALSE)/VLOOKUP(Reach!E572,$K$12:$N$38,3,FALSE))+3,$L$3*5)),"")</f>
        <v/>
      </c>
    </row>
    <row r="573" spans="4:9" x14ac:dyDescent="0.25">
      <c r="D573" s="13" t="str">
        <f t="shared" si="26"/>
        <v/>
      </c>
      <c r="E573" s="13" t="str">
        <f>TRIM(MID(SUBSTITUTE(A573,"_",REPT(" ",100)),IF($L$5=1,1,($L$5-1)*100),100))</f>
        <v/>
      </c>
      <c r="F573" s="7" t="str">
        <f>TRIM(MID(SUBSTITUTE(A573,"_",REPT(" ",200)),IF($L$6=1,1,($L$6-1)*200),200))</f>
        <v/>
      </c>
      <c r="G573" s="16" t="str">
        <f t="shared" si="27"/>
        <v/>
      </c>
      <c r="H573" s="8" t="str">
        <f>IFERROR((G573/1000)*Reach!$L$1*Reach!$L$2,"")</f>
        <v/>
      </c>
      <c r="I573" s="8" t="str">
        <f>IFERROR(IF(VLOOKUP(E573,$K$12:$N$38,4,FALSE)="","",MAX(H573*(VLOOKUP(Reach!E573,$K$12:$N$38,4,FALSE)/VLOOKUP(Reach!E573,$K$12:$N$38,3,FALSE))+3,$L$3*5)),"")</f>
        <v/>
      </c>
    </row>
    <row r="574" spans="4:9" x14ac:dyDescent="0.25">
      <c r="D574" s="13" t="str">
        <f t="shared" si="26"/>
        <v/>
      </c>
      <c r="E574" s="13" t="str">
        <f>TRIM(MID(SUBSTITUTE(A574,"_",REPT(" ",100)),IF($L$5=1,1,($L$5-1)*100),100))</f>
        <v/>
      </c>
      <c r="F574" s="7" t="str">
        <f>TRIM(MID(SUBSTITUTE(A574,"_",REPT(" ",200)),IF($L$6=1,1,($L$6-1)*200),200))</f>
        <v/>
      </c>
      <c r="G574" s="16" t="str">
        <f t="shared" si="27"/>
        <v/>
      </c>
      <c r="H574" s="8" t="str">
        <f>IFERROR((G574/1000)*Reach!$L$1*Reach!$L$2,"")</f>
        <v/>
      </c>
      <c r="I574" s="8" t="str">
        <f>IFERROR(IF(VLOOKUP(E574,$K$12:$N$38,4,FALSE)="","",MAX(H574*(VLOOKUP(Reach!E574,$K$12:$N$38,4,FALSE)/VLOOKUP(Reach!E574,$K$12:$N$38,3,FALSE))+3,$L$3*5)),"")</f>
        <v/>
      </c>
    </row>
    <row r="575" spans="4:9" x14ac:dyDescent="0.25">
      <c r="D575" s="13" t="str">
        <f t="shared" si="26"/>
        <v/>
      </c>
      <c r="E575" s="13" t="str">
        <f>TRIM(MID(SUBSTITUTE(A575,"_",REPT(" ",100)),IF($L$5=1,1,($L$5-1)*100),100))</f>
        <v/>
      </c>
      <c r="F575" s="7" t="str">
        <f>TRIM(MID(SUBSTITUTE(A575,"_",REPT(" ",200)),IF($L$6=1,1,($L$6-1)*200),200))</f>
        <v/>
      </c>
      <c r="G575" s="16" t="str">
        <f t="shared" si="27"/>
        <v/>
      </c>
      <c r="H575" s="8" t="str">
        <f>IFERROR((G575/1000)*Reach!$L$1*Reach!$L$2,"")</f>
        <v/>
      </c>
      <c r="I575" s="8" t="str">
        <f>IFERROR(IF(VLOOKUP(E575,$K$12:$N$38,4,FALSE)="","",MAX(H575*(VLOOKUP(Reach!E575,$K$12:$N$38,4,FALSE)/VLOOKUP(Reach!E575,$K$12:$N$38,3,FALSE))+3,$L$3*5)),"")</f>
        <v/>
      </c>
    </row>
    <row r="576" spans="4:9" x14ac:dyDescent="0.25">
      <c r="D576" s="13" t="str">
        <f t="shared" si="26"/>
        <v/>
      </c>
      <c r="E576" s="13" t="str">
        <f>TRIM(MID(SUBSTITUTE(A576,"_",REPT(" ",100)),IF($L$5=1,1,($L$5-1)*100),100))</f>
        <v/>
      </c>
      <c r="F576" s="7" t="str">
        <f>TRIM(MID(SUBSTITUTE(A576,"_",REPT(" ",200)),IF($L$6=1,1,($L$6-1)*200),200))</f>
        <v/>
      </c>
      <c r="G576" s="16" t="str">
        <f t="shared" si="27"/>
        <v/>
      </c>
      <c r="H576" s="8" t="str">
        <f>IFERROR((G576/1000)*Reach!$L$1*Reach!$L$2,"")</f>
        <v/>
      </c>
      <c r="I576" s="8" t="str">
        <f>IFERROR(IF(VLOOKUP(E576,$K$12:$N$38,4,FALSE)="","",MAX(H576*(VLOOKUP(Reach!E576,$K$12:$N$38,4,FALSE)/VLOOKUP(Reach!E576,$K$12:$N$38,3,FALSE))+3,$L$3*5)),"")</f>
        <v/>
      </c>
    </row>
    <row r="577" spans="4:9" x14ac:dyDescent="0.25">
      <c r="D577" s="13" t="str">
        <f t="shared" si="26"/>
        <v/>
      </c>
      <c r="E577" s="13" t="str">
        <f>TRIM(MID(SUBSTITUTE(A577,"_",REPT(" ",100)),IF($L$5=1,1,($L$5-1)*100),100))</f>
        <v/>
      </c>
      <c r="F577" s="7" t="str">
        <f>TRIM(MID(SUBSTITUTE(A577,"_",REPT(" ",200)),IF($L$6=1,1,($L$6-1)*200),200))</f>
        <v/>
      </c>
      <c r="G577" s="16" t="str">
        <f t="shared" si="27"/>
        <v/>
      </c>
      <c r="H577" s="8" t="str">
        <f>IFERROR((G577/1000)*Reach!$L$1*Reach!$L$2,"")</f>
        <v/>
      </c>
      <c r="I577" s="8" t="str">
        <f>IFERROR(IF(VLOOKUP(E577,$K$12:$N$38,4,FALSE)="","",MAX(H577*(VLOOKUP(Reach!E577,$K$12:$N$38,4,FALSE)/VLOOKUP(Reach!E577,$K$12:$N$38,3,FALSE))+3,$L$3*5)),"")</f>
        <v/>
      </c>
    </row>
    <row r="578" spans="4:9" x14ac:dyDescent="0.25">
      <c r="D578" s="13" t="str">
        <f t="shared" si="26"/>
        <v/>
      </c>
      <c r="E578" s="13" t="str">
        <f>TRIM(MID(SUBSTITUTE(A578,"_",REPT(" ",100)),IF($L$5=1,1,($L$5-1)*100),100))</f>
        <v/>
      </c>
      <c r="F578" s="7" t="str">
        <f>TRIM(MID(SUBSTITUTE(A578,"_",REPT(" ",200)),IF($L$6=1,1,($L$6-1)*200),200))</f>
        <v/>
      </c>
      <c r="G578" s="16" t="str">
        <f t="shared" si="27"/>
        <v/>
      </c>
      <c r="H578" s="8" t="str">
        <f>IFERROR((G578/1000)*Reach!$L$1*Reach!$L$2,"")</f>
        <v/>
      </c>
      <c r="I578" s="8" t="str">
        <f>IFERROR(IF(VLOOKUP(E578,$K$12:$N$38,4,FALSE)="","",MAX(H578*(VLOOKUP(Reach!E578,$K$12:$N$38,4,FALSE)/VLOOKUP(Reach!E578,$K$12:$N$38,3,FALSE))+3,$L$3*5)),"")</f>
        <v/>
      </c>
    </row>
    <row r="579" spans="4:9" x14ac:dyDescent="0.25">
      <c r="D579" s="13" t="str">
        <f t="shared" si="26"/>
        <v/>
      </c>
      <c r="E579" s="13" t="str">
        <f>TRIM(MID(SUBSTITUTE(A579,"_",REPT(" ",100)),IF($L$5=1,1,($L$5-1)*100),100))</f>
        <v/>
      </c>
      <c r="F579" s="7" t="str">
        <f>TRIM(MID(SUBSTITUTE(A579,"_",REPT(" ",200)),IF($L$6=1,1,($L$6-1)*200),200))</f>
        <v/>
      </c>
      <c r="G579" s="16" t="str">
        <f t="shared" si="27"/>
        <v/>
      </c>
      <c r="H579" s="8" t="str">
        <f>IFERROR((G579/1000)*Reach!$L$1*Reach!$L$2,"")</f>
        <v/>
      </c>
      <c r="I579" s="8" t="str">
        <f>IFERROR(IF(VLOOKUP(E579,$K$12:$N$38,4,FALSE)="","",MAX(H579*(VLOOKUP(Reach!E579,$K$12:$N$38,4,FALSE)/VLOOKUP(Reach!E579,$K$12:$N$38,3,FALSE))+3,$L$3*5)),"")</f>
        <v/>
      </c>
    </row>
    <row r="580" spans="4:9" x14ac:dyDescent="0.25">
      <c r="D580" s="13" t="str">
        <f t="shared" si="26"/>
        <v/>
      </c>
      <c r="E580" s="13" t="str">
        <f>TRIM(MID(SUBSTITUTE(A580,"_",REPT(" ",100)),IF($L$5=1,1,($L$5-1)*100),100))</f>
        <v/>
      </c>
      <c r="F580" s="7" t="str">
        <f>TRIM(MID(SUBSTITUTE(A580,"_",REPT(" ",200)),IF($L$6=1,1,($L$6-1)*200),200))</f>
        <v/>
      </c>
      <c r="G580" s="16" t="str">
        <f t="shared" si="27"/>
        <v/>
      </c>
      <c r="H580" s="8" t="str">
        <f>IFERROR((G580/1000)*Reach!$L$1*Reach!$L$2,"")</f>
        <v/>
      </c>
      <c r="I580" s="8" t="str">
        <f>IFERROR(IF(VLOOKUP(E580,$K$12:$N$38,4,FALSE)="","",MAX(H580*(VLOOKUP(Reach!E580,$K$12:$N$38,4,FALSE)/VLOOKUP(Reach!E580,$K$12:$N$38,3,FALSE))+3,$L$3*5)),"")</f>
        <v/>
      </c>
    </row>
    <row r="581" spans="4:9" x14ac:dyDescent="0.25">
      <c r="D581" s="13" t="str">
        <f t="shared" si="26"/>
        <v/>
      </c>
      <c r="E581" s="13" t="str">
        <f>TRIM(MID(SUBSTITUTE(A581,"_",REPT(" ",100)),IF($L$5=1,1,($L$5-1)*100),100))</f>
        <v/>
      </c>
      <c r="F581" s="7" t="str">
        <f>TRIM(MID(SUBSTITUTE(A581,"_",REPT(" ",200)),IF($L$6=1,1,($L$6-1)*200),200))</f>
        <v/>
      </c>
      <c r="G581" s="16" t="str">
        <f t="shared" si="27"/>
        <v/>
      </c>
      <c r="H581" s="8" t="str">
        <f>IFERROR((G581/1000)*Reach!$L$1*Reach!$L$2,"")</f>
        <v/>
      </c>
      <c r="I581" s="8" t="str">
        <f>IFERROR(IF(VLOOKUP(E581,$K$12:$N$38,4,FALSE)="","",MAX(H581*(VLOOKUP(Reach!E581,$K$12:$N$38,4,FALSE)/VLOOKUP(Reach!E581,$K$12:$N$38,3,FALSE))+3,$L$3*5)),"")</f>
        <v/>
      </c>
    </row>
    <row r="582" spans="4:9" x14ac:dyDescent="0.25">
      <c r="D582" s="13" t="str">
        <f t="shared" si="26"/>
        <v/>
      </c>
      <c r="E582" s="13" t="str">
        <f>TRIM(MID(SUBSTITUTE(A582,"_",REPT(" ",100)),IF($L$5=1,1,($L$5-1)*100),100))</f>
        <v/>
      </c>
      <c r="F582" s="7" t="str">
        <f>TRIM(MID(SUBSTITUTE(A582,"_",REPT(" ",200)),IF($L$6=1,1,($L$6-1)*200),200))</f>
        <v/>
      </c>
      <c r="G582" s="16" t="str">
        <f t="shared" si="27"/>
        <v/>
      </c>
      <c r="H582" s="8" t="str">
        <f>IFERROR((G582/1000)*Reach!$L$1*Reach!$L$2,"")</f>
        <v/>
      </c>
      <c r="I582" s="8" t="str">
        <f>IFERROR(IF(VLOOKUP(E582,$K$12:$N$38,4,FALSE)="","",MAX(H582*(VLOOKUP(Reach!E582,$K$12:$N$38,4,FALSE)/VLOOKUP(Reach!E582,$K$12:$N$38,3,FALSE))+3,$L$3*5)),"")</f>
        <v/>
      </c>
    </row>
    <row r="583" spans="4:9" x14ac:dyDescent="0.25">
      <c r="D583" s="13" t="str">
        <f t="shared" si="26"/>
        <v/>
      </c>
      <c r="E583" s="13" t="str">
        <f>TRIM(MID(SUBSTITUTE(A583,"_",REPT(" ",100)),IF($L$5=1,1,($L$5-1)*100),100))</f>
        <v/>
      </c>
      <c r="F583" s="7" t="str">
        <f>TRIM(MID(SUBSTITUTE(A583,"_",REPT(" ",200)),IF($L$6=1,1,($L$6-1)*200),200))</f>
        <v/>
      </c>
      <c r="G583" s="16" t="str">
        <f t="shared" si="27"/>
        <v/>
      </c>
      <c r="H583" s="8" t="str">
        <f>IFERROR((G583/1000)*Reach!$L$1*Reach!$L$2,"")</f>
        <v/>
      </c>
      <c r="I583" s="8" t="str">
        <f>IFERROR(IF(VLOOKUP(E583,$K$12:$N$38,4,FALSE)="","",MAX(H583*(VLOOKUP(Reach!E583,$K$12:$N$38,4,FALSE)/VLOOKUP(Reach!E583,$K$12:$N$38,3,FALSE))+3,$L$3*5)),"")</f>
        <v/>
      </c>
    </row>
    <row r="584" spans="4:9" x14ac:dyDescent="0.25">
      <c r="D584" s="13" t="str">
        <f t="shared" si="26"/>
        <v/>
      </c>
      <c r="E584" s="13" t="str">
        <f>TRIM(MID(SUBSTITUTE(A584,"_",REPT(" ",100)),IF($L$5=1,1,($L$5-1)*100),100))</f>
        <v/>
      </c>
      <c r="F584" s="7" t="str">
        <f>TRIM(MID(SUBSTITUTE(A584,"_",REPT(" ",200)),IF($L$6=1,1,($L$6-1)*200),200))</f>
        <v/>
      </c>
      <c r="G584" s="16" t="str">
        <f t="shared" si="27"/>
        <v/>
      </c>
      <c r="H584" s="8" t="str">
        <f>IFERROR((G584/1000)*Reach!$L$1*Reach!$L$2,"")</f>
        <v/>
      </c>
      <c r="I584" s="8" t="str">
        <f>IFERROR(IF(VLOOKUP(E584,$K$12:$N$38,4,FALSE)="","",MAX(H584*(VLOOKUP(Reach!E584,$K$12:$N$38,4,FALSE)/VLOOKUP(Reach!E584,$K$12:$N$38,3,FALSE))+3,$L$3*5)),"")</f>
        <v/>
      </c>
    </row>
    <row r="585" spans="4:9" x14ac:dyDescent="0.25">
      <c r="D585" s="13" t="str">
        <f t="shared" si="26"/>
        <v/>
      </c>
      <c r="E585" s="13" t="str">
        <f>TRIM(MID(SUBSTITUTE(A585,"_",REPT(" ",100)),IF($L$5=1,1,($L$5-1)*100),100))</f>
        <v/>
      </c>
      <c r="F585" s="7" t="str">
        <f>TRIM(MID(SUBSTITUTE(A585,"_",REPT(" ",200)),IF($L$6=1,1,($L$6-1)*200),200))</f>
        <v/>
      </c>
      <c r="G585" s="16" t="str">
        <f t="shared" si="27"/>
        <v/>
      </c>
      <c r="H585" s="8" t="str">
        <f>IFERROR((G585/1000)*Reach!$L$1*Reach!$L$2,"")</f>
        <v/>
      </c>
      <c r="I585" s="8" t="str">
        <f>IFERROR(IF(VLOOKUP(E585,$K$12:$N$38,4,FALSE)="","",MAX(H585*(VLOOKUP(Reach!E585,$K$12:$N$38,4,FALSE)/VLOOKUP(Reach!E585,$K$12:$N$38,3,FALSE))+3,$L$3*5)),"")</f>
        <v/>
      </c>
    </row>
    <row r="586" spans="4:9" x14ac:dyDescent="0.25">
      <c r="D586" s="13" t="str">
        <f t="shared" si="26"/>
        <v/>
      </c>
      <c r="E586" s="13" t="str">
        <f>TRIM(MID(SUBSTITUTE(A586,"_",REPT(" ",100)),IF($L$5=1,1,($L$5-1)*100),100))</f>
        <v/>
      </c>
      <c r="F586" s="7" t="str">
        <f>TRIM(MID(SUBSTITUTE(A586,"_",REPT(" ",200)),IF($L$6=1,1,($L$6-1)*200),200))</f>
        <v/>
      </c>
      <c r="G586" s="16" t="str">
        <f t="shared" si="27"/>
        <v/>
      </c>
      <c r="H586" s="8" t="str">
        <f>IFERROR((G586/1000)*Reach!$L$1*Reach!$L$2,"")</f>
        <v/>
      </c>
      <c r="I586" s="8" t="str">
        <f>IFERROR(IF(VLOOKUP(E586,$K$12:$N$38,4,FALSE)="","",MAX(H586*(VLOOKUP(Reach!E586,$K$12:$N$38,4,FALSE)/VLOOKUP(Reach!E586,$K$12:$N$38,3,FALSE))+3,$L$3*5)),"")</f>
        <v/>
      </c>
    </row>
    <row r="587" spans="4:9" x14ac:dyDescent="0.25">
      <c r="D587" s="13" t="str">
        <f t="shared" si="26"/>
        <v/>
      </c>
      <c r="E587" s="13" t="str">
        <f>TRIM(MID(SUBSTITUTE(A587,"_",REPT(" ",100)),IF($L$5=1,1,($L$5-1)*100),100))</f>
        <v/>
      </c>
      <c r="F587" s="7" t="str">
        <f>TRIM(MID(SUBSTITUTE(A587,"_",REPT(" ",200)),IF($L$6=1,1,($L$6-1)*200),200))</f>
        <v/>
      </c>
      <c r="G587" s="16" t="str">
        <f t="shared" si="27"/>
        <v/>
      </c>
      <c r="H587" s="8" t="str">
        <f>IFERROR((G587/1000)*Reach!$L$1*Reach!$L$2,"")</f>
        <v/>
      </c>
      <c r="I587" s="8" t="str">
        <f>IFERROR(IF(VLOOKUP(E587,$K$12:$N$38,4,FALSE)="","",MAX(H587*(VLOOKUP(Reach!E587,$K$12:$N$38,4,FALSE)/VLOOKUP(Reach!E587,$K$12:$N$38,3,FALSE))+3,$L$3*5)),"")</f>
        <v/>
      </c>
    </row>
    <row r="588" spans="4:9" x14ac:dyDescent="0.25">
      <c r="D588" s="13" t="str">
        <f t="shared" si="26"/>
        <v/>
      </c>
      <c r="E588" s="13" t="str">
        <f>TRIM(MID(SUBSTITUTE(A588,"_",REPT(" ",100)),IF($L$5=1,1,($L$5-1)*100),100))</f>
        <v/>
      </c>
      <c r="F588" s="7" t="str">
        <f>TRIM(MID(SUBSTITUTE(A588,"_",REPT(" ",200)),IF($L$6=1,1,($L$6-1)*200),200))</f>
        <v/>
      </c>
      <c r="G588" s="16" t="str">
        <f t="shared" si="27"/>
        <v/>
      </c>
      <c r="H588" s="8" t="str">
        <f>IFERROR((G588/1000)*Reach!$L$1*Reach!$L$2,"")</f>
        <v/>
      </c>
      <c r="I588" s="8" t="str">
        <f>IFERROR(IF(VLOOKUP(E588,$K$12:$N$38,4,FALSE)="","",MAX(H588*(VLOOKUP(Reach!E588,$K$12:$N$38,4,FALSE)/VLOOKUP(Reach!E588,$K$12:$N$38,3,FALSE))+3,$L$3*5)),"")</f>
        <v/>
      </c>
    </row>
    <row r="589" spans="4:9" x14ac:dyDescent="0.25">
      <c r="D589" s="13" t="str">
        <f t="shared" si="26"/>
        <v/>
      </c>
      <c r="E589" s="13" t="str">
        <f>TRIM(MID(SUBSTITUTE(A589,"_",REPT(" ",100)),IF($L$5=1,1,($L$5-1)*100),100))</f>
        <v/>
      </c>
      <c r="F589" s="7" t="str">
        <f>TRIM(MID(SUBSTITUTE(A589,"_",REPT(" ",200)),IF($L$6=1,1,($L$6-1)*200),200))</f>
        <v/>
      </c>
      <c r="G589" s="16" t="str">
        <f t="shared" si="27"/>
        <v/>
      </c>
      <c r="H589" s="8" t="str">
        <f>IFERROR((G589/1000)*Reach!$L$1*Reach!$L$2,"")</f>
        <v/>
      </c>
      <c r="I589" s="8" t="str">
        <f>IFERROR(IF(VLOOKUP(E589,$K$12:$N$38,4,FALSE)="","",MAX(H589*(VLOOKUP(Reach!E589,$K$12:$N$38,4,FALSE)/VLOOKUP(Reach!E589,$K$12:$N$38,3,FALSE))+3,$L$3*5)),"")</f>
        <v/>
      </c>
    </row>
    <row r="590" spans="4:9" x14ac:dyDescent="0.25">
      <c r="D590" s="13" t="str">
        <f t="shared" si="26"/>
        <v/>
      </c>
      <c r="E590" s="13" t="str">
        <f>TRIM(MID(SUBSTITUTE(A590,"_",REPT(" ",100)),IF($L$5=1,1,($L$5-1)*100),100))</f>
        <v/>
      </c>
      <c r="F590" s="7" t="str">
        <f>TRIM(MID(SUBSTITUTE(A590,"_",REPT(" ",200)),IF($L$6=1,1,($L$6-1)*200),200))</f>
        <v/>
      </c>
      <c r="G590" s="16" t="str">
        <f t="shared" si="27"/>
        <v/>
      </c>
      <c r="H590" s="8" t="str">
        <f>IFERROR((G590/1000)*Reach!$L$1*Reach!$L$2,"")</f>
        <v/>
      </c>
      <c r="I590" s="8" t="str">
        <f>IFERROR(IF(VLOOKUP(E590,$K$12:$N$38,4,FALSE)="","",MAX(H590*(VLOOKUP(Reach!E590,$K$12:$N$38,4,FALSE)/VLOOKUP(Reach!E590,$K$12:$N$38,3,FALSE))+3,$L$3*5)),"")</f>
        <v/>
      </c>
    </row>
    <row r="591" spans="4:9" x14ac:dyDescent="0.25">
      <c r="D591" s="13" t="str">
        <f t="shared" si="26"/>
        <v/>
      </c>
      <c r="E591" s="13" t="str">
        <f>TRIM(MID(SUBSTITUTE(A591,"_",REPT(" ",100)),IF($L$5=1,1,($L$5-1)*100),100))</f>
        <v/>
      </c>
      <c r="F591" s="7" t="str">
        <f>TRIM(MID(SUBSTITUTE(A591,"_",REPT(" ",200)),IF($L$6=1,1,($L$6-1)*200),200))</f>
        <v/>
      </c>
      <c r="G591" s="16" t="str">
        <f t="shared" si="27"/>
        <v/>
      </c>
      <c r="H591" s="8" t="str">
        <f>IFERROR((G591/1000)*Reach!$L$1*Reach!$L$2,"")</f>
        <v/>
      </c>
      <c r="I591" s="8" t="str">
        <f>IFERROR(IF(VLOOKUP(E591,$K$12:$N$38,4,FALSE)="","",MAX(H591*(VLOOKUP(Reach!E591,$K$12:$N$38,4,FALSE)/VLOOKUP(Reach!E591,$K$12:$N$38,3,FALSE))+3,$L$3*5)),"")</f>
        <v/>
      </c>
    </row>
    <row r="592" spans="4:9" x14ac:dyDescent="0.25">
      <c r="D592" s="13" t="str">
        <f t="shared" si="26"/>
        <v/>
      </c>
      <c r="E592" s="13" t="str">
        <f>TRIM(MID(SUBSTITUTE(A592,"_",REPT(" ",100)),IF($L$5=1,1,($L$5-1)*100),100))</f>
        <v/>
      </c>
      <c r="F592" s="7" t="str">
        <f>TRIM(MID(SUBSTITUTE(A592,"_",REPT(" ",200)),IF($L$6=1,1,($L$6-1)*200),200))</f>
        <v/>
      </c>
      <c r="G592" s="16" t="str">
        <f t="shared" si="27"/>
        <v/>
      </c>
      <c r="H592" s="8" t="str">
        <f>IFERROR((G592/1000)*Reach!$L$1*Reach!$L$2,"")</f>
        <v/>
      </c>
      <c r="I592" s="8" t="str">
        <f>IFERROR(IF(VLOOKUP(E592,$K$12:$N$38,4,FALSE)="","",MAX(H592*(VLOOKUP(Reach!E592,$K$12:$N$38,4,FALSE)/VLOOKUP(Reach!E592,$K$12:$N$38,3,FALSE))+3,$L$3*5)),"")</f>
        <v/>
      </c>
    </row>
    <row r="593" spans="4:9" x14ac:dyDescent="0.25">
      <c r="D593" s="13" t="str">
        <f t="shared" si="26"/>
        <v/>
      </c>
      <c r="E593" s="13" t="str">
        <f>TRIM(MID(SUBSTITUTE(A593,"_",REPT(" ",100)),IF($L$5=1,1,($L$5-1)*100),100))</f>
        <v/>
      </c>
      <c r="F593" s="7" t="str">
        <f>TRIM(MID(SUBSTITUTE(A593,"_",REPT(" ",200)),IF($L$6=1,1,($L$6-1)*200),200))</f>
        <v/>
      </c>
      <c r="G593" s="16" t="str">
        <f t="shared" si="27"/>
        <v/>
      </c>
      <c r="H593" s="8" t="str">
        <f>IFERROR((G593/1000)*Reach!$L$1*Reach!$L$2,"")</f>
        <v/>
      </c>
      <c r="I593" s="8" t="str">
        <f>IFERROR(IF(VLOOKUP(E593,$K$12:$N$38,4,FALSE)="","",MAX(H593*(VLOOKUP(Reach!E593,$K$12:$N$38,4,FALSE)/VLOOKUP(Reach!E593,$K$12:$N$38,3,FALSE))+3,$L$3*5)),"")</f>
        <v/>
      </c>
    </row>
    <row r="594" spans="4:9" x14ac:dyDescent="0.25">
      <c r="D594" s="13" t="str">
        <f t="shared" si="26"/>
        <v/>
      </c>
      <c r="E594" s="13" t="str">
        <f>TRIM(MID(SUBSTITUTE(A594,"_",REPT(" ",100)),IF($L$5=1,1,($L$5-1)*100),100))</f>
        <v/>
      </c>
      <c r="F594" s="7" t="str">
        <f>TRIM(MID(SUBSTITUTE(A594,"_",REPT(" ",200)),IF($L$6=1,1,($L$6-1)*200),200))</f>
        <v/>
      </c>
      <c r="G594" s="16" t="str">
        <f t="shared" si="27"/>
        <v/>
      </c>
      <c r="H594" s="8" t="str">
        <f>IFERROR((G594/1000)*Reach!$L$1*Reach!$L$2,"")</f>
        <v/>
      </c>
      <c r="I594" s="8" t="str">
        <f>IFERROR(IF(VLOOKUP(E594,$K$12:$N$38,4,FALSE)="","",MAX(H594*(VLOOKUP(Reach!E594,$K$12:$N$38,4,FALSE)/VLOOKUP(Reach!E594,$K$12:$N$38,3,FALSE))+3,$L$3*5)),"")</f>
        <v/>
      </c>
    </row>
    <row r="595" spans="4:9" x14ac:dyDescent="0.25">
      <c r="D595" s="13" t="str">
        <f t="shared" si="26"/>
        <v/>
      </c>
      <c r="E595" s="13" t="str">
        <f>TRIM(MID(SUBSTITUTE(A595,"_",REPT(" ",100)),IF($L$5=1,1,($L$5-1)*100),100))</f>
        <v/>
      </c>
      <c r="F595" s="7" t="str">
        <f>TRIM(MID(SUBSTITUTE(A595,"_",REPT(" ",200)),IF($L$6=1,1,($L$6-1)*200),200))</f>
        <v/>
      </c>
      <c r="G595" s="16" t="str">
        <f t="shared" si="27"/>
        <v/>
      </c>
      <c r="H595" s="8" t="str">
        <f>IFERROR((G595/1000)*Reach!$L$1*Reach!$L$2,"")</f>
        <v/>
      </c>
      <c r="I595" s="8" t="str">
        <f>IFERROR(IF(VLOOKUP(E595,$K$12:$N$38,4,FALSE)="","",MAX(H595*(VLOOKUP(Reach!E595,$K$12:$N$38,4,FALSE)/VLOOKUP(Reach!E595,$K$12:$N$38,3,FALSE))+3,$L$3*5)),"")</f>
        <v/>
      </c>
    </row>
    <row r="596" spans="4:9" x14ac:dyDescent="0.25">
      <c r="D596" s="13" t="str">
        <f t="shared" si="26"/>
        <v/>
      </c>
      <c r="E596" s="13" t="str">
        <f>TRIM(MID(SUBSTITUTE(A596,"_",REPT(" ",100)),IF($L$5=1,1,($L$5-1)*100),100))</f>
        <v/>
      </c>
      <c r="F596" s="7" t="str">
        <f>TRIM(MID(SUBSTITUTE(A596,"_",REPT(" ",200)),IF($L$6=1,1,($L$6-1)*200),200))</f>
        <v/>
      </c>
      <c r="G596" s="16" t="str">
        <f t="shared" si="27"/>
        <v/>
      </c>
      <c r="H596" s="8" t="str">
        <f>IFERROR((G596/1000)*Reach!$L$1*Reach!$L$2,"")</f>
        <v/>
      </c>
      <c r="I596" s="8" t="str">
        <f>IFERROR(IF(VLOOKUP(E596,$K$12:$N$38,4,FALSE)="","",MAX(H596*(VLOOKUP(Reach!E596,$K$12:$N$38,4,FALSE)/VLOOKUP(Reach!E596,$K$12:$N$38,3,FALSE))+3,$L$3*5)),"")</f>
        <v/>
      </c>
    </row>
    <row r="597" spans="4:9" x14ac:dyDescent="0.25">
      <c r="D597" s="13" t="str">
        <f t="shared" si="26"/>
        <v/>
      </c>
      <c r="E597" s="13" t="str">
        <f>TRIM(MID(SUBSTITUTE(A597,"_",REPT(" ",100)),IF($L$5=1,1,($L$5-1)*100),100))</f>
        <v/>
      </c>
      <c r="F597" s="7" t="str">
        <f>TRIM(MID(SUBSTITUTE(A597,"_",REPT(" ",200)),IF($L$6=1,1,($L$6-1)*200),200))</f>
        <v/>
      </c>
      <c r="G597" s="16" t="str">
        <f t="shared" si="27"/>
        <v/>
      </c>
      <c r="H597" s="8" t="str">
        <f>IFERROR((G597/1000)*Reach!$L$1*Reach!$L$2,"")</f>
        <v/>
      </c>
      <c r="I597" s="8" t="str">
        <f>IFERROR(IF(VLOOKUP(E597,$K$12:$N$38,4,FALSE)="","",MAX(H597*(VLOOKUP(Reach!E597,$K$12:$N$38,4,FALSE)/VLOOKUP(Reach!E597,$K$12:$N$38,3,FALSE))+3,$L$3*5)),"")</f>
        <v/>
      </c>
    </row>
    <row r="598" spans="4:9" x14ac:dyDescent="0.25">
      <c r="D598" s="13" t="str">
        <f t="shared" si="26"/>
        <v/>
      </c>
      <c r="E598" s="13" t="str">
        <f>TRIM(MID(SUBSTITUTE(A598,"_",REPT(" ",100)),IF($L$5=1,1,($L$5-1)*100),100))</f>
        <v/>
      </c>
      <c r="F598" s="7" t="str">
        <f>TRIM(MID(SUBSTITUTE(A598,"_",REPT(" ",200)),IF($L$6=1,1,($L$6-1)*200),200))</f>
        <v/>
      </c>
      <c r="G598" s="16" t="str">
        <f t="shared" si="27"/>
        <v/>
      </c>
      <c r="H598" s="8" t="str">
        <f>IFERROR((G598/1000)*Reach!$L$1*Reach!$L$2,"")</f>
        <v/>
      </c>
      <c r="I598" s="8" t="str">
        <f>IFERROR(IF(VLOOKUP(E598,$K$12:$N$38,4,FALSE)="","",MAX(H598*(VLOOKUP(Reach!E598,$K$12:$N$38,4,FALSE)/VLOOKUP(Reach!E598,$K$12:$N$38,3,FALSE))+3,$L$3*5)),"")</f>
        <v/>
      </c>
    </row>
    <row r="599" spans="4:9" x14ac:dyDescent="0.25">
      <c r="D599" s="13" t="str">
        <f t="shared" si="26"/>
        <v/>
      </c>
      <c r="E599" s="13" t="str">
        <f>TRIM(MID(SUBSTITUTE(A599,"_",REPT(" ",100)),IF($L$5=1,1,($L$5-1)*100),100))</f>
        <v/>
      </c>
      <c r="F599" s="7" t="str">
        <f>TRIM(MID(SUBSTITUTE(A599,"_",REPT(" ",200)),IF($L$6=1,1,($L$6-1)*200),200))</f>
        <v/>
      </c>
      <c r="G599" s="16" t="str">
        <f t="shared" si="27"/>
        <v/>
      </c>
      <c r="H599" s="8" t="str">
        <f>IFERROR((G599/1000)*Reach!$L$1*Reach!$L$2,"")</f>
        <v/>
      </c>
      <c r="I599" s="8" t="str">
        <f>IFERROR(IF(VLOOKUP(E599,$K$12:$N$38,4,FALSE)="","",MAX(H599*(VLOOKUP(Reach!E599,$K$12:$N$38,4,FALSE)/VLOOKUP(Reach!E599,$K$12:$N$38,3,FALSE))+3,$L$3*5)),"")</f>
        <v/>
      </c>
    </row>
    <row r="600" spans="4:9" x14ac:dyDescent="0.25">
      <c r="D600" s="13" t="str">
        <f t="shared" si="26"/>
        <v/>
      </c>
      <c r="E600" s="13" t="str">
        <f>TRIM(MID(SUBSTITUTE(A600,"_",REPT(" ",100)),IF($L$5=1,1,($L$5-1)*100),100))</f>
        <v/>
      </c>
      <c r="F600" s="7" t="str">
        <f>TRIM(MID(SUBSTITUTE(A600,"_",REPT(" ",200)),IF($L$6=1,1,($L$6-1)*200),200))</f>
        <v/>
      </c>
      <c r="G600" s="16" t="str">
        <f t="shared" si="27"/>
        <v/>
      </c>
      <c r="H600" s="8" t="str">
        <f>IFERROR((G600/1000)*Reach!$L$1*Reach!$L$2,"")</f>
        <v/>
      </c>
      <c r="I600" s="8" t="str">
        <f>IFERROR(IF(VLOOKUP(E600,$K$12:$N$38,4,FALSE)="","",MAX(H600*(VLOOKUP(Reach!E600,$K$12:$N$38,4,FALSE)/VLOOKUP(Reach!E600,$K$12:$N$38,3,FALSE))+3,$L$3*5)),"")</f>
        <v/>
      </c>
    </row>
    <row r="601" spans="4:9" x14ac:dyDescent="0.25">
      <c r="D601" s="13" t="str">
        <f t="shared" si="26"/>
        <v/>
      </c>
      <c r="E601" s="13" t="str">
        <f>TRIM(MID(SUBSTITUTE(A601,"_",REPT(" ",100)),IF($L$5=1,1,($L$5-1)*100),100))</f>
        <v/>
      </c>
      <c r="F601" s="7" t="str">
        <f>TRIM(MID(SUBSTITUTE(A601,"_",REPT(" ",200)),IF($L$6=1,1,($L$6-1)*200),200))</f>
        <v/>
      </c>
      <c r="G601" s="16" t="str">
        <f t="shared" si="27"/>
        <v/>
      </c>
      <c r="H601" s="8" t="str">
        <f>IFERROR((G601/1000)*Reach!$L$1*Reach!$L$2,"")</f>
        <v/>
      </c>
      <c r="I601" s="8" t="str">
        <f>IFERROR(IF(VLOOKUP(E601,$K$12:$N$38,4,FALSE)="","",MAX(H601*(VLOOKUP(Reach!E601,$K$12:$N$38,4,FALSE)/VLOOKUP(Reach!E601,$K$12:$N$38,3,FALSE))+3,$L$3*5)),"")</f>
        <v/>
      </c>
    </row>
    <row r="602" spans="4:9" x14ac:dyDescent="0.25">
      <c r="D602" s="13" t="str">
        <f t="shared" si="26"/>
        <v/>
      </c>
      <c r="E602" s="13" t="str">
        <f>TRIM(MID(SUBSTITUTE(A602,"_",REPT(" ",100)),IF($L$5=1,1,($L$5-1)*100),100))</f>
        <v/>
      </c>
      <c r="F602" s="7" t="str">
        <f>TRIM(MID(SUBSTITUTE(A602,"_",REPT(" ",200)),IF($L$6=1,1,($L$6-1)*200),200))</f>
        <v/>
      </c>
      <c r="G602" s="16" t="str">
        <f t="shared" si="27"/>
        <v/>
      </c>
      <c r="H602" s="8" t="str">
        <f>IFERROR((G602/1000)*Reach!$L$1*Reach!$L$2,"")</f>
        <v/>
      </c>
      <c r="I602" s="8" t="str">
        <f>IFERROR(IF(VLOOKUP(E602,$K$12:$N$38,4,FALSE)="","",MAX(H602*(VLOOKUP(Reach!E602,$K$12:$N$38,4,FALSE)/VLOOKUP(Reach!E602,$K$12:$N$38,3,FALSE))+3,$L$3*5)),"")</f>
        <v/>
      </c>
    </row>
    <row r="603" spans="4:9" x14ac:dyDescent="0.25">
      <c r="D603" s="13" t="str">
        <f t="shared" si="26"/>
        <v/>
      </c>
      <c r="E603" s="13" t="str">
        <f>TRIM(MID(SUBSTITUTE(A603,"_",REPT(" ",100)),IF($L$5=1,1,($L$5-1)*100),100))</f>
        <v/>
      </c>
      <c r="F603" s="7" t="str">
        <f>TRIM(MID(SUBSTITUTE(A603,"_",REPT(" ",200)),IF($L$6=1,1,($L$6-1)*200),200))</f>
        <v/>
      </c>
      <c r="G603" s="16" t="str">
        <f t="shared" si="27"/>
        <v/>
      </c>
      <c r="H603" s="8" t="str">
        <f>IFERROR((G603/1000)*Reach!$L$1*Reach!$L$2,"")</f>
        <v/>
      </c>
      <c r="I603" s="8" t="str">
        <f>IFERROR(IF(VLOOKUP(E603,$K$12:$N$38,4,FALSE)="","",MAX(H603*(VLOOKUP(Reach!E603,$K$12:$N$38,4,FALSE)/VLOOKUP(Reach!E603,$K$12:$N$38,3,FALSE))+3,$L$3*5)),"")</f>
        <v/>
      </c>
    </row>
    <row r="604" spans="4:9" x14ac:dyDescent="0.25">
      <c r="D604" s="13" t="str">
        <f t="shared" si="26"/>
        <v/>
      </c>
      <c r="E604" s="13" t="str">
        <f>TRIM(MID(SUBSTITUTE(A604,"_",REPT(" ",100)),IF($L$5=1,1,($L$5-1)*100),100))</f>
        <v/>
      </c>
      <c r="F604" s="7" t="str">
        <f>TRIM(MID(SUBSTITUTE(A604,"_",REPT(" ",200)),IF($L$6=1,1,($L$6-1)*200),200))</f>
        <v/>
      </c>
      <c r="G604" s="16" t="str">
        <f t="shared" si="27"/>
        <v/>
      </c>
      <c r="H604" s="8" t="str">
        <f>IFERROR((G604/1000)*Reach!$L$1*Reach!$L$2,"")</f>
        <v/>
      </c>
      <c r="I604" s="8" t="str">
        <f>IFERROR(IF(VLOOKUP(E604,$K$12:$N$38,4,FALSE)="","",MAX(H604*(VLOOKUP(Reach!E604,$K$12:$N$38,4,FALSE)/VLOOKUP(Reach!E604,$K$12:$N$38,3,FALSE))+3,$L$3*5)),"")</f>
        <v/>
      </c>
    </row>
    <row r="605" spans="4:9" x14ac:dyDescent="0.25">
      <c r="D605" s="13" t="str">
        <f t="shared" si="26"/>
        <v/>
      </c>
      <c r="E605" s="13" t="str">
        <f>TRIM(MID(SUBSTITUTE(A605,"_",REPT(" ",100)),IF($L$5=1,1,($L$5-1)*100),100))</f>
        <v/>
      </c>
      <c r="F605" s="7" t="str">
        <f>TRIM(MID(SUBSTITUTE(A605,"_",REPT(" ",200)),IF($L$6=1,1,($L$6-1)*200),200))</f>
        <v/>
      </c>
      <c r="G605" s="16" t="str">
        <f t="shared" si="27"/>
        <v/>
      </c>
      <c r="H605" s="8" t="str">
        <f>IFERROR((G605/1000)*Reach!$L$1*Reach!$L$2,"")</f>
        <v/>
      </c>
      <c r="I605" s="8" t="str">
        <f>IFERROR(IF(VLOOKUP(E605,$K$12:$N$38,4,FALSE)="","",MAX(H605*(VLOOKUP(Reach!E605,$K$12:$N$38,4,FALSE)/VLOOKUP(Reach!E605,$K$12:$N$38,3,FALSE))+3,$L$3*5)),"")</f>
        <v/>
      </c>
    </row>
    <row r="606" spans="4:9" x14ac:dyDescent="0.25">
      <c r="D606" s="13" t="str">
        <f t="shared" si="26"/>
        <v/>
      </c>
      <c r="E606" s="13" t="str">
        <f>TRIM(MID(SUBSTITUTE(A606,"_",REPT(" ",100)),IF($L$5=1,1,($L$5-1)*100),100))</f>
        <v/>
      </c>
      <c r="F606" s="7" t="str">
        <f>TRIM(MID(SUBSTITUTE(A606,"_",REPT(" ",200)),IF($L$6=1,1,($L$6-1)*200),200))</f>
        <v/>
      </c>
      <c r="G606" s="16" t="str">
        <f t="shared" si="27"/>
        <v/>
      </c>
      <c r="H606" s="8" t="str">
        <f>IFERROR((G606/1000)*Reach!$L$1*Reach!$L$2,"")</f>
        <v/>
      </c>
      <c r="I606" s="8" t="str">
        <f>IFERROR(IF(VLOOKUP(E606,$K$12:$N$38,4,FALSE)="","",MAX(H606*(VLOOKUP(Reach!E606,$K$12:$N$38,4,FALSE)/VLOOKUP(Reach!E606,$K$12:$N$38,3,FALSE))+3,$L$3*5)),"")</f>
        <v/>
      </c>
    </row>
    <row r="607" spans="4:9" x14ac:dyDescent="0.25">
      <c r="D607" s="13" t="str">
        <f t="shared" si="26"/>
        <v/>
      </c>
      <c r="E607" s="13" t="str">
        <f>TRIM(MID(SUBSTITUTE(A607,"_",REPT(" ",100)),IF($L$5=1,1,($L$5-1)*100),100))</f>
        <v/>
      </c>
      <c r="F607" s="7" t="str">
        <f>TRIM(MID(SUBSTITUTE(A607,"_",REPT(" ",200)),IF($L$6=1,1,($L$6-1)*200),200))</f>
        <v/>
      </c>
      <c r="G607" s="16" t="str">
        <f t="shared" si="27"/>
        <v/>
      </c>
      <c r="H607" s="8" t="str">
        <f>IFERROR((G607/1000)*Reach!$L$1*Reach!$L$2,"")</f>
        <v/>
      </c>
      <c r="I607" s="8" t="str">
        <f>IFERROR(IF(VLOOKUP(E607,$K$12:$N$38,4,FALSE)="","",MAX(H607*(VLOOKUP(Reach!E607,$K$12:$N$38,4,FALSE)/VLOOKUP(Reach!E607,$K$12:$N$38,3,FALSE))+3,$L$3*5)),"")</f>
        <v/>
      </c>
    </row>
    <row r="608" spans="4:9" x14ac:dyDescent="0.25">
      <c r="D608" s="13" t="str">
        <f t="shared" si="26"/>
        <v/>
      </c>
      <c r="E608" s="13" t="str">
        <f>TRIM(MID(SUBSTITUTE(A608,"_",REPT(" ",100)),IF($L$5=1,1,($L$5-1)*100),100))</f>
        <v/>
      </c>
      <c r="F608" s="7" t="str">
        <f>TRIM(MID(SUBSTITUTE(A608,"_",REPT(" ",200)),IF($L$6=1,1,($L$6-1)*200),200))</f>
        <v/>
      </c>
      <c r="G608" s="16" t="str">
        <f t="shared" si="27"/>
        <v/>
      </c>
      <c r="H608" s="8" t="str">
        <f>IFERROR((G608/1000)*Reach!$L$1*Reach!$L$2,"")</f>
        <v/>
      </c>
      <c r="I608" s="8" t="str">
        <f>IFERROR(IF(VLOOKUP(E608,$K$12:$N$38,4,FALSE)="","",MAX(H608*(VLOOKUP(Reach!E608,$K$12:$N$38,4,FALSE)/VLOOKUP(Reach!E608,$K$12:$N$38,3,FALSE))+3,$L$3*5)),"")</f>
        <v/>
      </c>
    </row>
    <row r="609" spans="4:9" x14ac:dyDescent="0.25">
      <c r="D609" s="13" t="str">
        <f t="shared" si="26"/>
        <v/>
      </c>
      <c r="E609" s="13" t="str">
        <f>TRIM(MID(SUBSTITUTE(A609,"_",REPT(" ",100)),IF($L$5=1,1,($L$5-1)*100),100))</f>
        <v/>
      </c>
      <c r="F609" s="7" t="str">
        <f>TRIM(MID(SUBSTITUTE(A609,"_",REPT(" ",200)),IF($L$6=1,1,($L$6-1)*200),200))</f>
        <v/>
      </c>
      <c r="G609" s="16" t="str">
        <f t="shared" si="27"/>
        <v/>
      </c>
      <c r="H609" s="8" t="str">
        <f>IFERROR((G609/1000)*Reach!$L$1*Reach!$L$2,"")</f>
        <v/>
      </c>
      <c r="I609" s="8" t="str">
        <f>IFERROR(IF(VLOOKUP(E609,$K$12:$N$38,4,FALSE)="","",MAX(H609*(VLOOKUP(Reach!E609,$K$12:$N$38,4,FALSE)/VLOOKUP(Reach!E609,$K$12:$N$38,3,FALSE))+3,$L$3*5)),"")</f>
        <v/>
      </c>
    </row>
    <row r="610" spans="4:9" x14ac:dyDescent="0.25">
      <c r="D610" s="13" t="str">
        <f t="shared" si="26"/>
        <v/>
      </c>
      <c r="E610" s="13" t="str">
        <f>TRIM(MID(SUBSTITUTE(A610,"_",REPT(" ",100)),IF($L$5=1,1,($L$5-1)*100),100))</f>
        <v/>
      </c>
      <c r="F610" s="7" t="str">
        <f>TRIM(MID(SUBSTITUTE(A610,"_",REPT(" ",200)),IF($L$6=1,1,($L$6-1)*200),200))</f>
        <v/>
      </c>
      <c r="G610" s="16" t="str">
        <f t="shared" si="27"/>
        <v/>
      </c>
      <c r="H610" s="8" t="str">
        <f>IFERROR((G610/1000)*Reach!$L$1*Reach!$L$2,"")</f>
        <v/>
      </c>
      <c r="I610" s="8" t="str">
        <f>IFERROR(IF(VLOOKUP(E610,$K$12:$N$38,4,FALSE)="","",MAX(H610*(VLOOKUP(Reach!E610,$K$12:$N$38,4,FALSE)/VLOOKUP(Reach!E610,$K$12:$N$38,3,FALSE))+3,$L$3*5)),"")</f>
        <v/>
      </c>
    </row>
    <row r="611" spans="4:9" x14ac:dyDescent="0.25">
      <c r="D611" s="13" t="str">
        <f t="shared" si="26"/>
        <v/>
      </c>
      <c r="E611" s="13" t="str">
        <f>TRIM(MID(SUBSTITUTE(A611,"_",REPT(" ",100)),IF($L$5=1,1,($L$5-1)*100),100))</f>
        <v/>
      </c>
      <c r="F611" s="7" t="str">
        <f>TRIM(MID(SUBSTITUTE(A611,"_",REPT(" ",200)),IF($L$6=1,1,($L$6-1)*200),200))</f>
        <v/>
      </c>
      <c r="G611" s="16" t="str">
        <f t="shared" si="27"/>
        <v/>
      </c>
      <c r="H611" s="8" t="str">
        <f>IFERROR((G611/1000)*Reach!$L$1*Reach!$L$2,"")</f>
        <v/>
      </c>
      <c r="I611" s="8" t="str">
        <f>IFERROR(IF(VLOOKUP(E611,$K$12:$N$38,4,FALSE)="","",MAX(H611*(VLOOKUP(Reach!E611,$K$12:$N$38,4,FALSE)/VLOOKUP(Reach!E611,$K$12:$N$38,3,FALSE))+3,$L$3*5)),"")</f>
        <v/>
      </c>
    </row>
    <row r="612" spans="4:9" x14ac:dyDescent="0.25">
      <c r="D612" s="13" t="str">
        <f t="shared" si="26"/>
        <v/>
      </c>
      <c r="E612" s="13" t="str">
        <f>TRIM(MID(SUBSTITUTE(A612,"_",REPT(" ",100)),IF($L$5=1,1,($L$5-1)*100),100))</f>
        <v/>
      </c>
      <c r="F612" s="7" t="str">
        <f>TRIM(MID(SUBSTITUTE(A612,"_",REPT(" ",200)),IF($L$6=1,1,($L$6-1)*200),200))</f>
        <v/>
      </c>
      <c r="G612" s="16" t="str">
        <f t="shared" si="27"/>
        <v/>
      </c>
      <c r="H612" s="8" t="str">
        <f>IFERROR((G612/1000)*Reach!$L$1*Reach!$L$2,"")</f>
        <v/>
      </c>
      <c r="I612" s="8" t="str">
        <f>IFERROR(IF(VLOOKUP(E612,$K$12:$N$38,4,FALSE)="","",MAX(H612*(VLOOKUP(Reach!E612,$K$12:$N$38,4,FALSE)/VLOOKUP(Reach!E612,$K$12:$N$38,3,FALSE))+3,$L$3*5)),"")</f>
        <v/>
      </c>
    </row>
    <row r="613" spans="4:9" x14ac:dyDescent="0.25">
      <c r="D613" s="13" t="str">
        <f t="shared" ref="D613:D676" si="28">IF(C613=0,"",C613)</f>
        <v/>
      </c>
      <c r="E613" s="13" t="str">
        <f>TRIM(MID(SUBSTITUTE(A613,"_",REPT(" ",100)),IF($L$5=1,1,($L$5-1)*100),100))</f>
        <v/>
      </c>
      <c r="F613" s="7" t="str">
        <f>TRIM(MID(SUBSTITUTE(A613,"_",REPT(" ",200)),IF($L$6=1,1,($L$6-1)*200),200))</f>
        <v/>
      </c>
      <c r="G613" s="16" t="str">
        <f t="shared" ref="G613:G676" si="29">IF(B613=0,"",B613)</f>
        <v/>
      </c>
      <c r="H613" s="8" t="str">
        <f>IFERROR((G613/1000)*Reach!$L$1*Reach!$L$2,"")</f>
        <v/>
      </c>
      <c r="I613" s="8" t="str">
        <f>IFERROR(IF(VLOOKUP(E613,$K$12:$N$38,4,FALSE)="","",MAX(H613*(VLOOKUP(Reach!E613,$K$12:$N$38,4,FALSE)/VLOOKUP(Reach!E613,$K$12:$N$38,3,FALSE))+3,$L$3*5)),"")</f>
        <v/>
      </c>
    </row>
    <row r="614" spans="4:9" x14ac:dyDescent="0.25">
      <c r="D614" s="13" t="str">
        <f t="shared" si="28"/>
        <v/>
      </c>
      <c r="E614" s="13" t="str">
        <f>TRIM(MID(SUBSTITUTE(A614,"_",REPT(" ",100)),IF($L$5=1,1,($L$5-1)*100),100))</f>
        <v/>
      </c>
      <c r="F614" s="7" t="str">
        <f>TRIM(MID(SUBSTITUTE(A614,"_",REPT(" ",200)),IF($L$6=1,1,($L$6-1)*200),200))</f>
        <v/>
      </c>
      <c r="G614" s="16" t="str">
        <f t="shared" si="29"/>
        <v/>
      </c>
      <c r="H614" s="8" t="str">
        <f>IFERROR((G614/1000)*Reach!$L$1*Reach!$L$2,"")</f>
        <v/>
      </c>
      <c r="I614" s="8" t="str">
        <f>IFERROR(IF(VLOOKUP(E614,$K$12:$N$38,4,FALSE)="","",MAX(H614*(VLOOKUP(Reach!E614,$K$12:$N$38,4,FALSE)/VLOOKUP(Reach!E614,$K$12:$N$38,3,FALSE))+3,$L$3*5)),"")</f>
        <v/>
      </c>
    </row>
    <row r="615" spans="4:9" x14ac:dyDescent="0.25">
      <c r="D615" s="13" t="str">
        <f t="shared" si="28"/>
        <v/>
      </c>
      <c r="E615" s="13" t="str">
        <f>TRIM(MID(SUBSTITUTE(A615,"_",REPT(" ",100)),IF($L$5=1,1,($L$5-1)*100),100))</f>
        <v/>
      </c>
      <c r="F615" s="7" t="str">
        <f>TRIM(MID(SUBSTITUTE(A615,"_",REPT(" ",200)),IF($L$6=1,1,($L$6-1)*200),200))</f>
        <v/>
      </c>
      <c r="G615" s="16" t="str">
        <f t="shared" si="29"/>
        <v/>
      </c>
      <c r="H615" s="8" t="str">
        <f>IFERROR((G615/1000)*Reach!$L$1*Reach!$L$2,"")</f>
        <v/>
      </c>
      <c r="I615" s="8" t="str">
        <f>IFERROR(IF(VLOOKUP(E615,$K$12:$N$38,4,FALSE)="","",MAX(H615*(VLOOKUP(Reach!E615,$K$12:$N$38,4,FALSE)/VLOOKUP(Reach!E615,$K$12:$N$38,3,FALSE))+3,$L$3*5)),"")</f>
        <v/>
      </c>
    </row>
    <row r="616" spans="4:9" x14ac:dyDescent="0.25">
      <c r="D616" s="13" t="str">
        <f t="shared" si="28"/>
        <v/>
      </c>
      <c r="E616" s="13" t="str">
        <f>TRIM(MID(SUBSTITUTE(A616,"_",REPT(" ",100)),IF($L$5=1,1,($L$5-1)*100),100))</f>
        <v/>
      </c>
      <c r="F616" s="7" t="str">
        <f>TRIM(MID(SUBSTITUTE(A616,"_",REPT(" ",200)),IF($L$6=1,1,($L$6-1)*200),200))</f>
        <v/>
      </c>
      <c r="G616" s="16" t="str">
        <f t="shared" si="29"/>
        <v/>
      </c>
      <c r="H616" s="8" t="str">
        <f>IFERROR((G616/1000)*Reach!$L$1*Reach!$L$2,"")</f>
        <v/>
      </c>
      <c r="I616" s="8" t="str">
        <f>IFERROR(IF(VLOOKUP(E616,$K$12:$N$38,4,FALSE)="","",MAX(H616*(VLOOKUP(Reach!E616,$K$12:$N$38,4,FALSE)/VLOOKUP(Reach!E616,$K$12:$N$38,3,FALSE))+3,$L$3*5)),"")</f>
        <v/>
      </c>
    </row>
    <row r="617" spans="4:9" x14ac:dyDescent="0.25">
      <c r="D617" s="13" t="str">
        <f t="shared" si="28"/>
        <v/>
      </c>
      <c r="E617" s="13" t="str">
        <f>TRIM(MID(SUBSTITUTE(A617,"_",REPT(" ",100)),IF($L$5=1,1,($L$5-1)*100),100))</f>
        <v/>
      </c>
      <c r="F617" s="7" t="str">
        <f>TRIM(MID(SUBSTITUTE(A617,"_",REPT(" ",200)),IF($L$6=1,1,($L$6-1)*200),200))</f>
        <v/>
      </c>
      <c r="G617" s="16" t="str">
        <f t="shared" si="29"/>
        <v/>
      </c>
      <c r="H617" s="8" t="str">
        <f>IFERROR((G617/1000)*Reach!$L$1*Reach!$L$2,"")</f>
        <v/>
      </c>
      <c r="I617" s="8" t="str">
        <f>IFERROR(IF(VLOOKUP(E617,$K$12:$N$38,4,FALSE)="","",MAX(H617*(VLOOKUP(Reach!E617,$K$12:$N$38,4,FALSE)/VLOOKUP(Reach!E617,$K$12:$N$38,3,FALSE))+3,$L$3*5)),"")</f>
        <v/>
      </c>
    </row>
    <row r="618" spans="4:9" x14ac:dyDescent="0.25">
      <c r="D618" s="13" t="str">
        <f t="shared" si="28"/>
        <v/>
      </c>
      <c r="E618" s="13" t="str">
        <f>TRIM(MID(SUBSTITUTE(A618,"_",REPT(" ",100)),IF($L$5=1,1,($L$5-1)*100),100))</f>
        <v/>
      </c>
      <c r="F618" s="7" t="str">
        <f>TRIM(MID(SUBSTITUTE(A618,"_",REPT(" ",200)),IF($L$6=1,1,($L$6-1)*200),200))</f>
        <v/>
      </c>
      <c r="G618" s="16" t="str">
        <f t="shared" si="29"/>
        <v/>
      </c>
      <c r="H618" s="8" t="str">
        <f>IFERROR((G618/1000)*Reach!$L$1*Reach!$L$2,"")</f>
        <v/>
      </c>
      <c r="I618" s="8" t="str">
        <f>IFERROR(IF(VLOOKUP(E618,$K$12:$N$38,4,FALSE)="","",MAX(H618*(VLOOKUP(Reach!E618,$K$12:$N$38,4,FALSE)/VLOOKUP(Reach!E618,$K$12:$N$38,3,FALSE))+3,$L$3*5)),"")</f>
        <v/>
      </c>
    </row>
    <row r="619" spans="4:9" x14ac:dyDescent="0.25">
      <c r="D619" s="13" t="str">
        <f t="shared" si="28"/>
        <v/>
      </c>
      <c r="E619" s="13" t="str">
        <f>TRIM(MID(SUBSTITUTE(A619,"_",REPT(" ",100)),IF($L$5=1,1,($L$5-1)*100),100))</f>
        <v/>
      </c>
      <c r="F619" s="7" t="str">
        <f>TRIM(MID(SUBSTITUTE(A619,"_",REPT(" ",200)),IF($L$6=1,1,($L$6-1)*200),200))</f>
        <v/>
      </c>
      <c r="G619" s="16" t="str">
        <f t="shared" si="29"/>
        <v/>
      </c>
      <c r="H619" s="8" t="str">
        <f>IFERROR((G619/1000)*Reach!$L$1*Reach!$L$2,"")</f>
        <v/>
      </c>
      <c r="I619" s="8" t="str">
        <f>IFERROR(IF(VLOOKUP(E619,$K$12:$N$38,4,FALSE)="","",MAX(H619*(VLOOKUP(Reach!E619,$K$12:$N$38,4,FALSE)/VLOOKUP(Reach!E619,$K$12:$N$38,3,FALSE))+3,$L$3*5)),"")</f>
        <v/>
      </c>
    </row>
    <row r="620" spans="4:9" x14ac:dyDescent="0.25">
      <c r="D620" s="13" t="str">
        <f t="shared" si="28"/>
        <v/>
      </c>
      <c r="E620" s="13" t="str">
        <f>TRIM(MID(SUBSTITUTE(A620,"_",REPT(" ",100)),IF($L$5=1,1,($L$5-1)*100),100))</f>
        <v/>
      </c>
      <c r="F620" s="7" t="str">
        <f>TRIM(MID(SUBSTITUTE(A620,"_",REPT(" ",200)),IF($L$6=1,1,($L$6-1)*200),200))</f>
        <v/>
      </c>
      <c r="G620" s="16" t="str">
        <f t="shared" si="29"/>
        <v/>
      </c>
      <c r="H620" s="8" t="str">
        <f>IFERROR((G620/1000)*Reach!$L$1*Reach!$L$2,"")</f>
        <v/>
      </c>
      <c r="I620" s="8" t="str">
        <f>IFERROR(IF(VLOOKUP(E620,$K$12:$N$38,4,FALSE)="","",MAX(H620*(VLOOKUP(Reach!E620,$K$12:$N$38,4,FALSE)/VLOOKUP(Reach!E620,$K$12:$N$38,3,FALSE))+3,$L$3*5)),"")</f>
        <v/>
      </c>
    </row>
    <row r="621" spans="4:9" x14ac:dyDescent="0.25">
      <c r="D621" s="13" t="str">
        <f t="shared" si="28"/>
        <v/>
      </c>
      <c r="E621" s="13" t="str">
        <f>TRIM(MID(SUBSTITUTE(A621,"_",REPT(" ",100)),IF($L$5=1,1,($L$5-1)*100),100))</f>
        <v/>
      </c>
      <c r="F621" s="7" t="str">
        <f>TRIM(MID(SUBSTITUTE(A621,"_",REPT(" ",200)),IF($L$6=1,1,($L$6-1)*200),200))</f>
        <v/>
      </c>
      <c r="G621" s="16" t="str">
        <f t="shared" si="29"/>
        <v/>
      </c>
      <c r="H621" s="8" t="str">
        <f>IFERROR((G621/1000)*Reach!$L$1*Reach!$L$2,"")</f>
        <v/>
      </c>
      <c r="I621" s="8" t="str">
        <f>IFERROR(IF(VLOOKUP(E621,$K$12:$N$38,4,FALSE)="","",MAX(H621*(VLOOKUP(Reach!E621,$K$12:$N$38,4,FALSE)/VLOOKUP(Reach!E621,$K$12:$N$38,3,FALSE))+3,$L$3*5)),"")</f>
        <v/>
      </c>
    </row>
    <row r="622" spans="4:9" x14ac:dyDescent="0.25">
      <c r="D622" s="13" t="str">
        <f t="shared" si="28"/>
        <v/>
      </c>
      <c r="E622" s="13" t="str">
        <f>TRIM(MID(SUBSTITUTE(A622,"_",REPT(" ",100)),IF($L$5=1,1,($L$5-1)*100),100))</f>
        <v/>
      </c>
      <c r="F622" s="7" t="str">
        <f>TRIM(MID(SUBSTITUTE(A622,"_",REPT(" ",200)),IF($L$6=1,1,($L$6-1)*200),200))</f>
        <v/>
      </c>
      <c r="G622" s="16" t="str">
        <f t="shared" si="29"/>
        <v/>
      </c>
      <c r="H622" s="8" t="str">
        <f>IFERROR((G622/1000)*Reach!$L$1*Reach!$L$2,"")</f>
        <v/>
      </c>
      <c r="I622" s="8" t="str">
        <f>IFERROR(IF(VLOOKUP(E622,$K$12:$N$38,4,FALSE)="","",MAX(H622*(VLOOKUP(Reach!E622,$K$12:$N$38,4,FALSE)/VLOOKUP(Reach!E622,$K$12:$N$38,3,FALSE))+3,$L$3*5)),"")</f>
        <v/>
      </c>
    </row>
    <row r="623" spans="4:9" x14ac:dyDescent="0.25">
      <c r="D623" s="13" t="str">
        <f t="shared" si="28"/>
        <v/>
      </c>
      <c r="E623" s="13" t="str">
        <f>TRIM(MID(SUBSTITUTE(A623,"_",REPT(" ",100)),IF($L$5=1,1,($L$5-1)*100),100))</f>
        <v/>
      </c>
      <c r="F623" s="7" t="str">
        <f>TRIM(MID(SUBSTITUTE(A623,"_",REPT(" ",200)),IF($L$6=1,1,($L$6-1)*200),200))</f>
        <v/>
      </c>
      <c r="G623" s="16" t="str">
        <f t="shared" si="29"/>
        <v/>
      </c>
      <c r="H623" s="8" t="str">
        <f>IFERROR((G623/1000)*Reach!$L$1*Reach!$L$2,"")</f>
        <v/>
      </c>
      <c r="I623" s="8" t="str">
        <f>IFERROR(IF(VLOOKUP(E623,$K$12:$N$38,4,FALSE)="","",MAX(H623*(VLOOKUP(Reach!E623,$K$12:$N$38,4,FALSE)/VLOOKUP(Reach!E623,$K$12:$N$38,3,FALSE))+3,$L$3*5)),"")</f>
        <v/>
      </c>
    </row>
    <row r="624" spans="4:9" x14ac:dyDescent="0.25">
      <c r="D624" s="13" t="str">
        <f t="shared" si="28"/>
        <v/>
      </c>
      <c r="E624" s="13" t="str">
        <f>TRIM(MID(SUBSTITUTE(A624,"_",REPT(" ",100)),IF($L$5=1,1,($L$5-1)*100),100))</f>
        <v/>
      </c>
      <c r="F624" s="7" t="str">
        <f>TRIM(MID(SUBSTITUTE(A624,"_",REPT(" ",200)),IF($L$6=1,1,($L$6-1)*200),200))</f>
        <v/>
      </c>
      <c r="G624" s="16" t="str">
        <f t="shared" si="29"/>
        <v/>
      </c>
      <c r="H624" s="8" t="str">
        <f>IFERROR((G624/1000)*Reach!$L$1*Reach!$L$2,"")</f>
        <v/>
      </c>
      <c r="I624" s="8" t="str">
        <f>IFERROR(IF(VLOOKUP(E624,$K$12:$N$38,4,FALSE)="","",MAX(H624*(VLOOKUP(Reach!E624,$K$12:$N$38,4,FALSE)/VLOOKUP(Reach!E624,$K$12:$N$38,3,FALSE))+3,$L$3*5)),"")</f>
        <v/>
      </c>
    </row>
    <row r="625" spans="4:9" x14ac:dyDescent="0.25">
      <c r="D625" s="13" t="str">
        <f t="shared" si="28"/>
        <v/>
      </c>
      <c r="E625" s="13" t="str">
        <f>TRIM(MID(SUBSTITUTE(A625,"_",REPT(" ",100)),IF($L$5=1,1,($L$5-1)*100),100))</f>
        <v/>
      </c>
      <c r="F625" s="7" t="str">
        <f>TRIM(MID(SUBSTITUTE(A625,"_",REPT(" ",200)),IF($L$6=1,1,($L$6-1)*200),200))</f>
        <v/>
      </c>
      <c r="G625" s="16" t="str">
        <f t="shared" si="29"/>
        <v/>
      </c>
      <c r="H625" s="8" t="str">
        <f>IFERROR((G625/1000)*Reach!$L$1*Reach!$L$2,"")</f>
        <v/>
      </c>
      <c r="I625" s="8" t="str">
        <f>IFERROR(IF(VLOOKUP(E625,$K$12:$N$38,4,FALSE)="","",MAX(H625*(VLOOKUP(Reach!E625,$K$12:$N$38,4,FALSE)/VLOOKUP(Reach!E625,$K$12:$N$38,3,FALSE))+3,$L$3*5)),"")</f>
        <v/>
      </c>
    </row>
    <row r="626" spans="4:9" x14ac:dyDescent="0.25">
      <c r="D626" s="13" t="str">
        <f t="shared" si="28"/>
        <v/>
      </c>
      <c r="E626" s="13" t="str">
        <f>TRIM(MID(SUBSTITUTE(A626,"_",REPT(" ",100)),IF($L$5=1,1,($L$5-1)*100),100))</f>
        <v/>
      </c>
      <c r="F626" s="7" t="str">
        <f>TRIM(MID(SUBSTITUTE(A626,"_",REPT(" ",200)),IF($L$6=1,1,($L$6-1)*200),200))</f>
        <v/>
      </c>
      <c r="G626" s="16" t="str">
        <f t="shared" si="29"/>
        <v/>
      </c>
      <c r="H626" s="8" t="str">
        <f>IFERROR((G626/1000)*Reach!$L$1*Reach!$L$2,"")</f>
        <v/>
      </c>
      <c r="I626" s="8" t="str">
        <f>IFERROR(IF(VLOOKUP(E626,$K$12:$N$38,4,FALSE)="","",MAX(H626*(VLOOKUP(Reach!E626,$K$12:$N$38,4,FALSE)/VLOOKUP(Reach!E626,$K$12:$N$38,3,FALSE))+3,$L$3*5)),"")</f>
        <v/>
      </c>
    </row>
    <row r="627" spans="4:9" x14ac:dyDescent="0.25">
      <c r="D627" s="13" t="str">
        <f t="shared" si="28"/>
        <v/>
      </c>
      <c r="E627" s="13" t="str">
        <f>TRIM(MID(SUBSTITUTE(A627,"_",REPT(" ",100)),IF($L$5=1,1,($L$5-1)*100),100))</f>
        <v/>
      </c>
      <c r="F627" s="7" t="str">
        <f>TRIM(MID(SUBSTITUTE(A627,"_",REPT(" ",200)),IF($L$6=1,1,($L$6-1)*200),200))</f>
        <v/>
      </c>
      <c r="G627" s="16" t="str">
        <f t="shared" si="29"/>
        <v/>
      </c>
      <c r="H627" s="8" t="str">
        <f>IFERROR((G627/1000)*Reach!$L$1*Reach!$L$2,"")</f>
        <v/>
      </c>
      <c r="I627" s="8" t="str">
        <f>IFERROR(IF(VLOOKUP(E627,$K$12:$N$38,4,FALSE)="","",MAX(H627*(VLOOKUP(Reach!E627,$K$12:$N$38,4,FALSE)/VLOOKUP(Reach!E627,$K$12:$N$38,3,FALSE))+3,$L$3*5)),"")</f>
        <v/>
      </c>
    </row>
    <row r="628" spans="4:9" x14ac:dyDescent="0.25">
      <c r="D628" s="13" t="str">
        <f t="shared" si="28"/>
        <v/>
      </c>
      <c r="E628" s="13" t="str">
        <f>TRIM(MID(SUBSTITUTE(A628,"_",REPT(" ",100)),IF($L$5=1,1,($L$5-1)*100),100))</f>
        <v/>
      </c>
      <c r="F628" s="7" t="str">
        <f>TRIM(MID(SUBSTITUTE(A628,"_",REPT(" ",200)),IF($L$6=1,1,($L$6-1)*200),200))</f>
        <v/>
      </c>
      <c r="G628" s="16" t="str">
        <f t="shared" si="29"/>
        <v/>
      </c>
      <c r="H628" s="8" t="str">
        <f>IFERROR((G628/1000)*Reach!$L$1*Reach!$L$2,"")</f>
        <v/>
      </c>
      <c r="I628" s="8" t="str">
        <f>IFERROR(IF(VLOOKUP(E628,$K$12:$N$38,4,FALSE)="","",MAX(H628*(VLOOKUP(Reach!E628,$K$12:$N$38,4,FALSE)/VLOOKUP(Reach!E628,$K$12:$N$38,3,FALSE))+3,$L$3*5)),"")</f>
        <v/>
      </c>
    </row>
    <row r="629" spans="4:9" x14ac:dyDescent="0.25">
      <c r="D629" s="13" t="str">
        <f t="shared" si="28"/>
        <v/>
      </c>
      <c r="E629" s="13" t="str">
        <f>TRIM(MID(SUBSTITUTE(A629,"_",REPT(" ",100)),IF($L$5=1,1,($L$5-1)*100),100))</f>
        <v/>
      </c>
      <c r="F629" s="7" t="str">
        <f>TRIM(MID(SUBSTITUTE(A629,"_",REPT(" ",200)),IF($L$6=1,1,($L$6-1)*200),200))</f>
        <v/>
      </c>
      <c r="G629" s="16" t="str">
        <f t="shared" si="29"/>
        <v/>
      </c>
      <c r="H629" s="8" t="str">
        <f>IFERROR((G629/1000)*Reach!$L$1*Reach!$L$2,"")</f>
        <v/>
      </c>
      <c r="I629" s="8" t="str">
        <f>IFERROR(IF(VLOOKUP(E629,$K$12:$N$38,4,FALSE)="","",MAX(H629*(VLOOKUP(Reach!E629,$K$12:$N$38,4,FALSE)/VLOOKUP(Reach!E629,$K$12:$N$38,3,FALSE))+3,$L$3*5)),"")</f>
        <v/>
      </c>
    </row>
    <row r="630" spans="4:9" x14ac:dyDescent="0.25">
      <c r="D630" s="13" t="str">
        <f t="shared" si="28"/>
        <v/>
      </c>
      <c r="E630" s="13" t="str">
        <f>TRIM(MID(SUBSTITUTE(A630,"_",REPT(" ",100)),IF($L$5=1,1,($L$5-1)*100),100))</f>
        <v/>
      </c>
      <c r="F630" s="7" t="str">
        <f>TRIM(MID(SUBSTITUTE(A630,"_",REPT(" ",200)),IF($L$6=1,1,($L$6-1)*200),200))</f>
        <v/>
      </c>
      <c r="G630" s="16" t="str">
        <f t="shared" si="29"/>
        <v/>
      </c>
      <c r="H630" s="8" t="str">
        <f>IFERROR((G630/1000)*Reach!$L$1*Reach!$L$2,"")</f>
        <v/>
      </c>
      <c r="I630" s="8" t="str">
        <f>IFERROR(IF(VLOOKUP(E630,$K$12:$N$38,4,FALSE)="","",MAX(H630*(VLOOKUP(Reach!E630,$K$12:$N$38,4,FALSE)/VLOOKUP(Reach!E630,$K$12:$N$38,3,FALSE))+3,$L$3*5)),"")</f>
        <v/>
      </c>
    </row>
    <row r="631" spans="4:9" x14ac:dyDescent="0.25">
      <c r="D631" s="13" t="str">
        <f t="shared" si="28"/>
        <v/>
      </c>
      <c r="E631" s="13" t="str">
        <f>TRIM(MID(SUBSTITUTE(A631,"_",REPT(" ",100)),IF($L$5=1,1,($L$5-1)*100),100))</f>
        <v/>
      </c>
      <c r="F631" s="7" t="str">
        <f>TRIM(MID(SUBSTITUTE(A631,"_",REPT(" ",200)),IF($L$6=1,1,($L$6-1)*200),200))</f>
        <v/>
      </c>
      <c r="G631" s="16" t="str">
        <f t="shared" si="29"/>
        <v/>
      </c>
      <c r="H631" s="8" t="str">
        <f>IFERROR((G631/1000)*Reach!$L$1*Reach!$L$2,"")</f>
        <v/>
      </c>
      <c r="I631" s="8" t="str">
        <f>IFERROR(IF(VLOOKUP(E631,$K$12:$N$38,4,FALSE)="","",MAX(H631*(VLOOKUP(Reach!E631,$K$12:$N$38,4,FALSE)/VLOOKUP(Reach!E631,$K$12:$N$38,3,FALSE))+3,$L$3*5)),"")</f>
        <v/>
      </c>
    </row>
    <row r="632" spans="4:9" x14ac:dyDescent="0.25">
      <c r="D632" s="13" t="str">
        <f t="shared" si="28"/>
        <v/>
      </c>
      <c r="E632" s="13" t="str">
        <f>TRIM(MID(SUBSTITUTE(A632,"_",REPT(" ",100)),IF($L$5=1,1,($L$5-1)*100),100))</f>
        <v/>
      </c>
      <c r="F632" s="7" t="str">
        <f>TRIM(MID(SUBSTITUTE(A632,"_",REPT(" ",200)),IF($L$6=1,1,($L$6-1)*200),200))</f>
        <v/>
      </c>
      <c r="G632" s="16" t="str">
        <f t="shared" si="29"/>
        <v/>
      </c>
      <c r="H632" s="8" t="str">
        <f>IFERROR((G632/1000)*Reach!$L$1*Reach!$L$2,"")</f>
        <v/>
      </c>
      <c r="I632" s="8" t="str">
        <f>IFERROR(IF(VLOOKUP(E632,$K$12:$N$38,4,FALSE)="","",MAX(H632*(VLOOKUP(Reach!E632,$K$12:$N$38,4,FALSE)/VLOOKUP(Reach!E632,$K$12:$N$38,3,FALSE))+3,$L$3*5)),"")</f>
        <v/>
      </c>
    </row>
    <row r="633" spans="4:9" x14ac:dyDescent="0.25">
      <c r="D633" s="13" t="str">
        <f t="shared" si="28"/>
        <v/>
      </c>
      <c r="E633" s="13" t="str">
        <f>TRIM(MID(SUBSTITUTE(A633,"_",REPT(" ",100)),IF($L$5=1,1,($L$5-1)*100),100))</f>
        <v/>
      </c>
      <c r="F633" s="7" t="str">
        <f>TRIM(MID(SUBSTITUTE(A633,"_",REPT(" ",200)),IF($L$6=1,1,($L$6-1)*200),200))</f>
        <v/>
      </c>
      <c r="G633" s="16" t="str">
        <f t="shared" si="29"/>
        <v/>
      </c>
      <c r="H633" s="8" t="str">
        <f>IFERROR((G633/1000)*Reach!$L$1*Reach!$L$2,"")</f>
        <v/>
      </c>
      <c r="I633" s="8" t="str">
        <f>IFERROR(IF(VLOOKUP(E633,$K$12:$N$38,4,FALSE)="","",MAX(H633*(VLOOKUP(Reach!E633,$K$12:$N$38,4,FALSE)/VLOOKUP(Reach!E633,$K$12:$N$38,3,FALSE))+3,$L$3*5)),"")</f>
        <v/>
      </c>
    </row>
    <row r="634" spans="4:9" x14ac:dyDescent="0.25">
      <c r="D634" s="13" t="str">
        <f t="shared" si="28"/>
        <v/>
      </c>
      <c r="E634" s="13" t="str">
        <f>TRIM(MID(SUBSTITUTE(A634,"_",REPT(" ",100)),IF($L$5=1,1,($L$5-1)*100),100))</f>
        <v/>
      </c>
      <c r="F634" s="7" t="str">
        <f>TRIM(MID(SUBSTITUTE(A634,"_",REPT(" ",200)),IF($L$6=1,1,($L$6-1)*200),200))</f>
        <v/>
      </c>
      <c r="G634" s="16" t="str">
        <f t="shared" si="29"/>
        <v/>
      </c>
      <c r="H634" s="8" t="str">
        <f>IFERROR((G634/1000)*Reach!$L$1*Reach!$L$2,"")</f>
        <v/>
      </c>
      <c r="I634" s="8" t="str">
        <f>IFERROR(IF(VLOOKUP(E634,$K$12:$N$38,4,FALSE)="","",MAX(H634*(VLOOKUP(Reach!E634,$K$12:$N$38,4,FALSE)/VLOOKUP(Reach!E634,$K$12:$N$38,3,FALSE))+3,$L$3*5)),"")</f>
        <v/>
      </c>
    </row>
    <row r="635" spans="4:9" x14ac:dyDescent="0.25">
      <c r="D635" s="13" t="str">
        <f t="shared" si="28"/>
        <v/>
      </c>
      <c r="E635" s="13" t="str">
        <f>TRIM(MID(SUBSTITUTE(A635,"_",REPT(" ",100)),IF($L$5=1,1,($L$5-1)*100),100))</f>
        <v/>
      </c>
      <c r="F635" s="7" t="str">
        <f>TRIM(MID(SUBSTITUTE(A635,"_",REPT(" ",200)),IF($L$6=1,1,($L$6-1)*200),200))</f>
        <v/>
      </c>
      <c r="G635" s="16" t="str">
        <f t="shared" si="29"/>
        <v/>
      </c>
      <c r="H635" s="8" t="str">
        <f>IFERROR((G635/1000)*Reach!$L$1*Reach!$L$2,"")</f>
        <v/>
      </c>
      <c r="I635" s="8" t="str">
        <f>IFERROR(IF(VLOOKUP(E635,$K$12:$N$38,4,FALSE)="","",MAX(H635*(VLOOKUP(Reach!E635,$K$12:$N$38,4,FALSE)/VLOOKUP(Reach!E635,$K$12:$N$38,3,FALSE))+3,$L$3*5)),"")</f>
        <v/>
      </c>
    </row>
    <row r="636" spans="4:9" x14ac:dyDescent="0.25">
      <c r="D636" s="13" t="str">
        <f t="shared" si="28"/>
        <v/>
      </c>
      <c r="E636" s="13" t="str">
        <f>TRIM(MID(SUBSTITUTE(A636,"_",REPT(" ",100)),IF($L$5=1,1,($L$5-1)*100),100))</f>
        <v/>
      </c>
      <c r="F636" s="7" t="str">
        <f>TRIM(MID(SUBSTITUTE(A636,"_",REPT(" ",200)),IF($L$6=1,1,($L$6-1)*200),200))</f>
        <v/>
      </c>
      <c r="G636" s="16" t="str">
        <f t="shared" si="29"/>
        <v/>
      </c>
      <c r="H636" s="8" t="str">
        <f>IFERROR((G636/1000)*Reach!$L$1*Reach!$L$2,"")</f>
        <v/>
      </c>
      <c r="I636" s="8" t="str">
        <f>IFERROR(IF(VLOOKUP(E636,$K$12:$N$38,4,FALSE)="","",MAX(H636*(VLOOKUP(Reach!E636,$K$12:$N$38,4,FALSE)/VLOOKUP(Reach!E636,$K$12:$N$38,3,FALSE))+3,$L$3*5)),"")</f>
        <v/>
      </c>
    </row>
    <row r="637" spans="4:9" x14ac:dyDescent="0.25">
      <c r="D637" s="13" t="str">
        <f t="shared" si="28"/>
        <v/>
      </c>
      <c r="E637" s="13" t="str">
        <f>TRIM(MID(SUBSTITUTE(A637,"_",REPT(" ",100)),IF($L$5=1,1,($L$5-1)*100),100))</f>
        <v/>
      </c>
      <c r="F637" s="7" t="str">
        <f>TRIM(MID(SUBSTITUTE(A637,"_",REPT(" ",200)),IF($L$6=1,1,($L$6-1)*200),200))</f>
        <v/>
      </c>
      <c r="G637" s="16" t="str">
        <f t="shared" si="29"/>
        <v/>
      </c>
      <c r="H637" s="8" t="str">
        <f>IFERROR((G637/1000)*Reach!$L$1*Reach!$L$2,"")</f>
        <v/>
      </c>
      <c r="I637" s="8" t="str">
        <f>IFERROR(IF(VLOOKUP(E637,$K$12:$N$38,4,FALSE)="","",MAX(H637*(VLOOKUP(Reach!E637,$K$12:$N$38,4,FALSE)/VLOOKUP(Reach!E637,$K$12:$N$38,3,FALSE))+3,$L$3*5)),"")</f>
        <v/>
      </c>
    </row>
    <row r="638" spans="4:9" x14ac:dyDescent="0.25">
      <c r="D638" s="13" t="str">
        <f t="shared" si="28"/>
        <v/>
      </c>
      <c r="E638" s="13" t="str">
        <f>TRIM(MID(SUBSTITUTE(A638,"_",REPT(" ",100)),IF($L$5=1,1,($L$5-1)*100),100))</f>
        <v/>
      </c>
      <c r="F638" s="7" t="str">
        <f>TRIM(MID(SUBSTITUTE(A638,"_",REPT(" ",200)),IF($L$6=1,1,($L$6-1)*200),200))</f>
        <v/>
      </c>
      <c r="G638" s="16" t="str">
        <f t="shared" si="29"/>
        <v/>
      </c>
      <c r="H638" s="8" t="str">
        <f>IFERROR((G638/1000)*Reach!$L$1*Reach!$L$2,"")</f>
        <v/>
      </c>
      <c r="I638" s="8" t="str">
        <f>IFERROR(IF(VLOOKUP(E638,$K$12:$N$38,4,FALSE)="","",MAX(H638*(VLOOKUP(Reach!E638,$K$12:$N$38,4,FALSE)/VLOOKUP(Reach!E638,$K$12:$N$38,3,FALSE))+3,$L$3*5)),"")</f>
        <v/>
      </c>
    </row>
    <row r="639" spans="4:9" x14ac:dyDescent="0.25">
      <c r="D639" s="13" t="str">
        <f t="shared" si="28"/>
        <v/>
      </c>
      <c r="E639" s="13" t="str">
        <f>TRIM(MID(SUBSTITUTE(A639,"_",REPT(" ",100)),IF($L$5=1,1,($L$5-1)*100),100))</f>
        <v/>
      </c>
      <c r="F639" s="7" t="str">
        <f>TRIM(MID(SUBSTITUTE(A639,"_",REPT(" ",200)),IF($L$6=1,1,($L$6-1)*200),200))</f>
        <v/>
      </c>
      <c r="G639" s="16" t="str">
        <f t="shared" si="29"/>
        <v/>
      </c>
      <c r="H639" s="8" t="str">
        <f>IFERROR((G639/1000)*Reach!$L$1*Reach!$L$2,"")</f>
        <v/>
      </c>
      <c r="I639" s="8" t="str">
        <f>IFERROR(IF(VLOOKUP(E639,$K$12:$N$38,4,FALSE)="","",MAX(H639*(VLOOKUP(Reach!E639,$K$12:$N$38,4,FALSE)/VLOOKUP(Reach!E639,$K$12:$N$38,3,FALSE))+3,$L$3*5)),"")</f>
        <v/>
      </c>
    </row>
    <row r="640" spans="4:9" x14ac:dyDescent="0.25">
      <c r="D640" s="13" t="str">
        <f t="shared" si="28"/>
        <v/>
      </c>
      <c r="E640" s="13" t="str">
        <f>TRIM(MID(SUBSTITUTE(A640,"_",REPT(" ",100)),IF($L$5=1,1,($L$5-1)*100),100))</f>
        <v/>
      </c>
      <c r="F640" s="7" t="str">
        <f>TRIM(MID(SUBSTITUTE(A640,"_",REPT(" ",200)),IF($L$6=1,1,($L$6-1)*200),200))</f>
        <v/>
      </c>
      <c r="G640" s="16" t="str">
        <f t="shared" si="29"/>
        <v/>
      </c>
      <c r="H640" s="8" t="str">
        <f>IFERROR((G640/1000)*Reach!$L$1*Reach!$L$2,"")</f>
        <v/>
      </c>
      <c r="I640" s="8" t="str">
        <f>IFERROR(IF(VLOOKUP(E640,$K$12:$N$38,4,FALSE)="","",MAX(H640*(VLOOKUP(Reach!E640,$K$12:$N$38,4,FALSE)/VLOOKUP(Reach!E640,$K$12:$N$38,3,FALSE))+3,$L$3*5)),"")</f>
        <v/>
      </c>
    </row>
    <row r="641" spans="4:9" x14ac:dyDescent="0.25">
      <c r="D641" s="13" t="str">
        <f t="shared" si="28"/>
        <v/>
      </c>
      <c r="E641" s="13" t="str">
        <f>TRIM(MID(SUBSTITUTE(A641,"_",REPT(" ",100)),IF($L$5=1,1,($L$5-1)*100),100))</f>
        <v/>
      </c>
      <c r="F641" s="7" t="str">
        <f>TRIM(MID(SUBSTITUTE(A641,"_",REPT(" ",200)),IF($L$6=1,1,($L$6-1)*200),200))</f>
        <v/>
      </c>
      <c r="G641" s="16" t="str">
        <f t="shared" si="29"/>
        <v/>
      </c>
      <c r="H641" s="8" t="str">
        <f>IFERROR((G641/1000)*Reach!$L$1*Reach!$L$2,"")</f>
        <v/>
      </c>
      <c r="I641" s="8" t="str">
        <f>IFERROR(IF(VLOOKUP(E641,$K$12:$N$38,4,FALSE)="","",MAX(H641*(VLOOKUP(Reach!E641,$K$12:$N$38,4,FALSE)/VLOOKUP(Reach!E641,$K$12:$N$38,3,FALSE))+3,$L$3*5)),"")</f>
        <v/>
      </c>
    </row>
    <row r="642" spans="4:9" x14ac:dyDescent="0.25">
      <c r="D642" s="13" t="str">
        <f t="shared" si="28"/>
        <v/>
      </c>
      <c r="E642" s="13" t="str">
        <f>TRIM(MID(SUBSTITUTE(A642,"_",REPT(" ",100)),IF($L$5=1,1,($L$5-1)*100),100))</f>
        <v/>
      </c>
      <c r="F642" s="7" t="str">
        <f>TRIM(MID(SUBSTITUTE(A642,"_",REPT(" ",200)),IF($L$6=1,1,($L$6-1)*200),200))</f>
        <v/>
      </c>
      <c r="G642" s="16" t="str">
        <f t="shared" si="29"/>
        <v/>
      </c>
      <c r="H642" s="8" t="str">
        <f>IFERROR((G642/1000)*Reach!$L$1*Reach!$L$2,"")</f>
        <v/>
      </c>
      <c r="I642" s="8" t="str">
        <f>IFERROR(IF(VLOOKUP(E642,$K$12:$N$38,4,FALSE)="","",MAX(H642*(VLOOKUP(Reach!E642,$K$12:$N$38,4,FALSE)/VLOOKUP(Reach!E642,$K$12:$N$38,3,FALSE))+3,$L$3*5)),"")</f>
        <v/>
      </c>
    </row>
    <row r="643" spans="4:9" x14ac:dyDescent="0.25">
      <c r="D643" s="13" t="str">
        <f t="shared" si="28"/>
        <v/>
      </c>
      <c r="E643" s="13" t="str">
        <f>TRIM(MID(SUBSTITUTE(A643,"_",REPT(" ",100)),IF($L$5=1,1,($L$5-1)*100),100))</f>
        <v/>
      </c>
      <c r="F643" s="7" t="str">
        <f>TRIM(MID(SUBSTITUTE(A643,"_",REPT(" ",200)),IF($L$6=1,1,($L$6-1)*200),200))</f>
        <v/>
      </c>
      <c r="G643" s="16" t="str">
        <f t="shared" si="29"/>
        <v/>
      </c>
      <c r="H643" s="8" t="str">
        <f>IFERROR((G643/1000)*Reach!$L$1*Reach!$L$2,"")</f>
        <v/>
      </c>
      <c r="I643" s="8" t="str">
        <f>IFERROR(IF(VLOOKUP(E643,$K$12:$N$38,4,FALSE)="","",MAX(H643*(VLOOKUP(Reach!E643,$K$12:$N$38,4,FALSE)/VLOOKUP(Reach!E643,$K$12:$N$38,3,FALSE))+3,$L$3*5)),"")</f>
        <v/>
      </c>
    </row>
    <row r="644" spans="4:9" x14ac:dyDescent="0.25">
      <c r="D644" s="13" t="str">
        <f t="shared" si="28"/>
        <v/>
      </c>
      <c r="E644" s="13" t="str">
        <f>TRIM(MID(SUBSTITUTE(A644,"_",REPT(" ",100)),IF($L$5=1,1,($L$5-1)*100),100))</f>
        <v/>
      </c>
      <c r="F644" s="7" t="str">
        <f>TRIM(MID(SUBSTITUTE(A644,"_",REPT(" ",200)),IF($L$6=1,1,($L$6-1)*200),200))</f>
        <v/>
      </c>
      <c r="G644" s="16" t="str">
        <f t="shared" si="29"/>
        <v/>
      </c>
      <c r="H644" s="8" t="str">
        <f>IFERROR((G644/1000)*Reach!$L$1*Reach!$L$2,"")</f>
        <v/>
      </c>
      <c r="I644" s="8" t="str">
        <f>IFERROR(IF(VLOOKUP(E644,$K$12:$N$38,4,FALSE)="","",MAX(H644*(VLOOKUP(Reach!E644,$K$12:$N$38,4,FALSE)/VLOOKUP(Reach!E644,$K$12:$N$38,3,FALSE))+3,$L$3*5)),"")</f>
        <v/>
      </c>
    </row>
    <row r="645" spans="4:9" x14ac:dyDescent="0.25">
      <c r="D645" s="13" t="str">
        <f t="shared" si="28"/>
        <v/>
      </c>
      <c r="E645" s="13" t="str">
        <f>TRIM(MID(SUBSTITUTE(A645,"_",REPT(" ",100)),IF($L$5=1,1,($L$5-1)*100),100))</f>
        <v/>
      </c>
      <c r="F645" s="7" t="str">
        <f>TRIM(MID(SUBSTITUTE(A645,"_",REPT(" ",200)),IF($L$6=1,1,($L$6-1)*200),200))</f>
        <v/>
      </c>
      <c r="G645" s="16" t="str">
        <f t="shared" si="29"/>
        <v/>
      </c>
      <c r="H645" s="8" t="str">
        <f>IFERROR((G645/1000)*Reach!$L$1*Reach!$L$2,"")</f>
        <v/>
      </c>
      <c r="I645" s="8" t="str">
        <f>IFERROR(IF(VLOOKUP(E645,$K$12:$N$38,4,FALSE)="","",MAX(H645*(VLOOKUP(Reach!E645,$K$12:$N$38,4,FALSE)/VLOOKUP(Reach!E645,$K$12:$N$38,3,FALSE))+3,$L$3*5)),"")</f>
        <v/>
      </c>
    </row>
    <row r="646" spans="4:9" x14ac:dyDescent="0.25">
      <c r="D646" s="13" t="str">
        <f t="shared" si="28"/>
        <v/>
      </c>
      <c r="E646" s="13" t="str">
        <f>TRIM(MID(SUBSTITUTE(A646,"_",REPT(" ",100)),IF($L$5=1,1,($L$5-1)*100),100))</f>
        <v/>
      </c>
      <c r="F646" s="7" t="str">
        <f>TRIM(MID(SUBSTITUTE(A646,"_",REPT(" ",200)),IF($L$6=1,1,($L$6-1)*200),200))</f>
        <v/>
      </c>
      <c r="G646" s="16" t="str">
        <f t="shared" si="29"/>
        <v/>
      </c>
      <c r="H646" s="8" t="str">
        <f>IFERROR((G646/1000)*Reach!$L$1*Reach!$L$2,"")</f>
        <v/>
      </c>
      <c r="I646" s="8" t="str">
        <f>IFERROR(IF(VLOOKUP(E646,$K$12:$N$38,4,FALSE)="","",MAX(H646*(VLOOKUP(Reach!E646,$K$12:$N$38,4,FALSE)/VLOOKUP(Reach!E646,$K$12:$N$38,3,FALSE))+3,$L$3*5)),"")</f>
        <v/>
      </c>
    </row>
    <row r="647" spans="4:9" x14ac:dyDescent="0.25">
      <c r="D647" s="13" t="str">
        <f t="shared" si="28"/>
        <v/>
      </c>
      <c r="E647" s="13" t="str">
        <f>TRIM(MID(SUBSTITUTE(A647,"_",REPT(" ",100)),IF($L$5=1,1,($L$5-1)*100),100))</f>
        <v/>
      </c>
      <c r="F647" s="7" t="str">
        <f>TRIM(MID(SUBSTITUTE(A647,"_",REPT(" ",200)),IF($L$6=1,1,($L$6-1)*200),200))</f>
        <v/>
      </c>
      <c r="G647" s="16" t="str">
        <f t="shared" si="29"/>
        <v/>
      </c>
      <c r="H647" s="8" t="str">
        <f>IFERROR((G647/1000)*Reach!$L$1*Reach!$L$2,"")</f>
        <v/>
      </c>
      <c r="I647" s="8" t="str">
        <f>IFERROR(IF(VLOOKUP(E647,$K$12:$N$38,4,FALSE)="","",MAX(H647*(VLOOKUP(Reach!E647,$K$12:$N$38,4,FALSE)/VLOOKUP(Reach!E647,$K$12:$N$38,3,FALSE))+3,$L$3*5)),"")</f>
        <v/>
      </c>
    </row>
    <row r="648" spans="4:9" x14ac:dyDescent="0.25">
      <c r="D648" s="13" t="str">
        <f t="shared" si="28"/>
        <v/>
      </c>
      <c r="E648" s="13" t="str">
        <f>TRIM(MID(SUBSTITUTE(A648,"_",REPT(" ",100)),IF($L$5=1,1,($L$5-1)*100),100))</f>
        <v/>
      </c>
      <c r="F648" s="7" t="str">
        <f>TRIM(MID(SUBSTITUTE(A648,"_",REPT(" ",200)),IF($L$6=1,1,($L$6-1)*200),200))</f>
        <v/>
      </c>
      <c r="G648" s="16" t="str">
        <f t="shared" si="29"/>
        <v/>
      </c>
      <c r="H648" s="8" t="str">
        <f>IFERROR((G648/1000)*Reach!$L$1*Reach!$L$2,"")</f>
        <v/>
      </c>
      <c r="I648" s="8" t="str">
        <f>IFERROR(IF(VLOOKUP(E648,$K$12:$N$38,4,FALSE)="","",MAX(H648*(VLOOKUP(Reach!E648,$K$12:$N$38,4,FALSE)/VLOOKUP(Reach!E648,$K$12:$N$38,3,FALSE))+3,$L$3*5)),"")</f>
        <v/>
      </c>
    </row>
    <row r="649" spans="4:9" x14ac:dyDescent="0.25">
      <c r="D649" s="13" t="str">
        <f t="shared" si="28"/>
        <v/>
      </c>
      <c r="E649" s="13" t="str">
        <f>TRIM(MID(SUBSTITUTE(A649,"_",REPT(" ",100)),IF($L$5=1,1,($L$5-1)*100),100))</f>
        <v/>
      </c>
      <c r="F649" s="7" t="str">
        <f>TRIM(MID(SUBSTITUTE(A649,"_",REPT(" ",200)),IF($L$6=1,1,($L$6-1)*200),200))</f>
        <v/>
      </c>
      <c r="G649" s="16" t="str">
        <f t="shared" si="29"/>
        <v/>
      </c>
      <c r="H649" s="8" t="str">
        <f>IFERROR((G649/1000)*Reach!$L$1*Reach!$L$2,"")</f>
        <v/>
      </c>
      <c r="I649" s="8" t="str">
        <f>IFERROR(IF(VLOOKUP(E649,$K$12:$N$38,4,FALSE)="","",MAX(H649*(VLOOKUP(Reach!E649,$K$12:$N$38,4,FALSE)/VLOOKUP(Reach!E649,$K$12:$N$38,3,FALSE))+3,$L$3*5)),"")</f>
        <v/>
      </c>
    </row>
    <row r="650" spans="4:9" x14ac:dyDescent="0.25">
      <c r="D650" s="13" t="str">
        <f t="shared" si="28"/>
        <v/>
      </c>
      <c r="E650" s="13" t="str">
        <f>TRIM(MID(SUBSTITUTE(A650,"_",REPT(" ",100)),IF($L$5=1,1,($L$5-1)*100),100))</f>
        <v/>
      </c>
      <c r="F650" s="7" t="str">
        <f>TRIM(MID(SUBSTITUTE(A650,"_",REPT(" ",200)),IF($L$6=1,1,($L$6-1)*200),200))</f>
        <v/>
      </c>
      <c r="G650" s="16" t="str">
        <f t="shared" si="29"/>
        <v/>
      </c>
      <c r="H650" s="8" t="str">
        <f>IFERROR((G650/1000)*Reach!$L$1*Reach!$L$2,"")</f>
        <v/>
      </c>
      <c r="I650" s="8" t="str">
        <f>IFERROR(IF(VLOOKUP(E650,$K$12:$N$38,4,FALSE)="","",MAX(H650*(VLOOKUP(Reach!E650,$K$12:$N$38,4,FALSE)/VLOOKUP(Reach!E650,$K$12:$N$38,3,FALSE))+3,$L$3*5)),"")</f>
        <v/>
      </c>
    </row>
    <row r="651" spans="4:9" x14ac:dyDescent="0.25">
      <c r="D651" s="13" t="str">
        <f t="shared" si="28"/>
        <v/>
      </c>
      <c r="E651" s="13" t="str">
        <f>TRIM(MID(SUBSTITUTE(A651,"_",REPT(" ",100)),IF($L$5=1,1,($L$5-1)*100),100))</f>
        <v/>
      </c>
      <c r="F651" s="7" t="str">
        <f>TRIM(MID(SUBSTITUTE(A651,"_",REPT(" ",200)),IF($L$6=1,1,($L$6-1)*200),200))</f>
        <v/>
      </c>
      <c r="G651" s="16" t="str">
        <f t="shared" si="29"/>
        <v/>
      </c>
      <c r="H651" s="8" t="str">
        <f>IFERROR((G651/1000)*Reach!$L$1*Reach!$L$2,"")</f>
        <v/>
      </c>
      <c r="I651" s="8" t="str">
        <f>IFERROR(IF(VLOOKUP(E651,$K$12:$N$38,4,FALSE)="","",MAX(H651*(VLOOKUP(Reach!E651,$K$12:$N$38,4,FALSE)/VLOOKUP(Reach!E651,$K$12:$N$38,3,FALSE))+3,$L$3*5)),"")</f>
        <v/>
      </c>
    </row>
    <row r="652" spans="4:9" x14ac:dyDescent="0.25">
      <c r="D652" s="13" t="str">
        <f t="shared" si="28"/>
        <v/>
      </c>
      <c r="E652" s="13" t="str">
        <f>TRIM(MID(SUBSTITUTE(A652,"_",REPT(" ",100)),IF($L$5=1,1,($L$5-1)*100),100))</f>
        <v/>
      </c>
      <c r="F652" s="7" t="str">
        <f>TRIM(MID(SUBSTITUTE(A652,"_",REPT(" ",200)),IF($L$6=1,1,($L$6-1)*200),200))</f>
        <v/>
      </c>
      <c r="G652" s="16" t="str">
        <f t="shared" si="29"/>
        <v/>
      </c>
      <c r="H652" s="8" t="str">
        <f>IFERROR((G652/1000)*Reach!$L$1*Reach!$L$2,"")</f>
        <v/>
      </c>
      <c r="I652" s="8" t="str">
        <f>IFERROR(IF(VLOOKUP(E652,$K$12:$N$38,4,FALSE)="","",MAX(H652*(VLOOKUP(Reach!E652,$K$12:$N$38,4,FALSE)/VLOOKUP(Reach!E652,$K$12:$N$38,3,FALSE))+3,$L$3*5)),"")</f>
        <v/>
      </c>
    </row>
    <row r="653" spans="4:9" x14ac:dyDescent="0.25">
      <c r="D653" s="13" t="str">
        <f t="shared" si="28"/>
        <v/>
      </c>
      <c r="E653" s="13" t="str">
        <f>TRIM(MID(SUBSTITUTE(A653,"_",REPT(" ",100)),IF($L$5=1,1,($L$5-1)*100),100))</f>
        <v/>
      </c>
      <c r="F653" s="7" t="str">
        <f>TRIM(MID(SUBSTITUTE(A653,"_",REPT(" ",200)),IF($L$6=1,1,($L$6-1)*200),200))</f>
        <v/>
      </c>
      <c r="G653" s="16" t="str">
        <f t="shared" si="29"/>
        <v/>
      </c>
      <c r="H653" s="8" t="str">
        <f>IFERROR((G653/1000)*Reach!$L$1*Reach!$L$2,"")</f>
        <v/>
      </c>
      <c r="I653" s="8" t="str">
        <f>IFERROR(IF(VLOOKUP(E653,$K$12:$N$38,4,FALSE)="","",MAX(H653*(VLOOKUP(Reach!E653,$K$12:$N$38,4,FALSE)/VLOOKUP(Reach!E653,$K$12:$N$38,3,FALSE))+3,$L$3*5)),"")</f>
        <v/>
      </c>
    </row>
    <row r="654" spans="4:9" x14ac:dyDescent="0.25">
      <c r="D654" s="13" t="str">
        <f t="shared" si="28"/>
        <v/>
      </c>
      <c r="E654" s="13" t="str">
        <f>TRIM(MID(SUBSTITUTE(A654,"_",REPT(" ",100)),IF($L$5=1,1,($L$5-1)*100),100))</f>
        <v/>
      </c>
      <c r="F654" s="7" t="str">
        <f>TRIM(MID(SUBSTITUTE(A654,"_",REPT(" ",200)),IF($L$6=1,1,($L$6-1)*200),200))</f>
        <v/>
      </c>
      <c r="G654" s="16" t="str">
        <f t="shared" si="29"/>
        <v/>
      </c>
      <c r="H654" s="8" t="str">
        <f>IFERROR((G654/1000)*Reach!$L$1*Reach!$L$2,"")</f>
        <v/>
      </c>
      <c r="I654" s="8" t="str">
        <f>IFERROR(IF(VLOOKUP(E654,$K$12:$N$38,4,FALSE)="","",MAX(H654*(VLOOKUP(Reach!E654,$K$12:$N$38,4,FALSE)/VLOOKUP(Reach!E654,$K$12:$N$38,3,FALSE))+3,$L$3*5)),"")</f>
        <v/>
      </c>
    </row>
    <row r="655" spans="4:9" x14ac:dyDescent="0.25">
      <c r="D655" s="13" t="str">
        <f t="shared" si="28"/>
        <v/>
      </c>
      <c r="E655" s="13" t="str">
        <f>TRIM(MID(SUBSTITUTE(A655,"_",REPT(" ",100)),IF($L$5=1,1,($L$5-1)*100),100))</f>
        <v/>
      </c>
      <c r="F655" s="7" t="str">
        <f>TRIM(MID(SUBSTITUTE(A655,"_",REPT(" ",200)),IF($L$6=1,1,($L$6-1)*200),200))</f>
        <v/>
      </c>
      <c r="G655" s="16" t="str">
        <f t="shared" si="29"/>
        <v/>
      </c>
      <c r="H655" s="8" t="str">
        <f>IFERROR((G655/1000)*Reach!$L$1*Reach!$L$2,"")</f>
        <v/>
      </c>
      <c r="I655" s="8" t="str">
        <f>IFERROR(IF(VLOOKUP(E655,$K$12:$N$38,4,FALSE)="","",MAX(H655*(VLOOKUP(Reach!E655,$K$12:$N$38,4,FALSE)/VLOOKUP(Reach!E655,$K$12:$N$38,3,FALSE))+3,$L$3*5)),"")</f>
        <v/>
      </c>
    </row>
    <row r="656" spans="4:9" x14ac:dyDescent="0.25">
      <c r="D656" s="13" t="str">
        <f t="shared" si="28"/>
        <v/>
      </c>
      <c r="E656" s="13" t="str">
        <f>TRIM(MID(SUBSTITUTE(A656,"_",REPT(" ",100)),IF($L$5=1,1,($L$5-1)*100),100))</f>
        <v/>
      </c>
      <c r="F656" s="7" t="str">
        <f>TRIM(MID(SUBSTITUTE(A656,"_",REPT(" ",200)),IF($L$6=1,1,($L$6-1)*200),200))</f>
        <v/>
      </c>
      <c r="G656" s="16" t="str">
        <f t="shared" si="29"/>
        <v/>
      </c>
      <c r="H656" s="8" t="str">
        <f>IFERROR((G656/1000)*Reach!$L$1*Reach!$L$2,"")</f>
        <v/>
      </c>
      <c r="I656" s="8" t="str">
        <f>IFERROR(IF(VLOOKUP(E656,$K$12:$N$38,4,FALSE)="","",MAX(H656*(VLOOKUP(Reach!E656,$K$12:$N$38,4,FALSE)/VLOOKUP(Reach!E656,$K$12:$N$38,3,FALSE))+3,$L$3*5)),"")</f>
        <v/>
      </c>
    </row>
    <row r="657" spans="4:9" x14ac:dyDescent="0.25">
      <c r="D657" s="13" t="str">
        <f t="shared" si="28"/>
        <v/>
      </c>
      <c r="E657" s="13" t="str">
        <f>TRIM(MID(SUBSTITUTE(A657,"_",REPT(" ",100)),IF($L$5=1,1,($L$5-1)*100),100))</f>
        <v/>
      </c>
      <c r="F657" s="7" t="str">
        <f>TRIM(MID(SUBSTITUTE(A657,"_",REPT(" ",200)),IF($L$6=1,1,($L$6-1)*200),200))</f>
        <v/>
      </c>
      <c r="G657" s="16" t="str">
        <f t="shared" si="29"/>
        <v/>
      </c>
      <c r="H657" s="8" t="str">
        <f>IFERROR((G657/1000)*Reach!$L$1*Reach!$L$2,"")</f>
        <v/>
      </c>
      <c r="I657" s="8" t="str">
        <f>IFERROR(IF(VLOOKUP(E657,$K$12:$N$38,4,FALSE)="","",MAX(H657*(VLOOKUP(Reach!E657,$K$12:$N$38,4,FALSE)/VLOOKUP(Reach!E657,$K$12:$N$38,3,FALSE))+3,$L$3*5)),"")</f>
        <v/>
      </c>
    </row>
    <row r="658" spans="4:9" x14ac:dyDescent="0.25">
      <c r="D658" s="13" t="str">
        <f t="shared" si="28"/>
        <v/>
      </c>
      <c r="E658" s="13" t="str">
        <f>TRIM(MID(SUBSTITUTE(A658,"_",REPT(" ",100)),IF($L$5=1,1,($L$5-1)*100),100))</f>
        <v/>
      </c>
      <c r="F658" s="7" t="str">
        <f>TRIM(MID(SUBSTITUTE(A658,"_",REPT(" ",200)),IF($L$6=1,1,($L$6-1)*200),200))</f>
        <v/>
      </c>
      <c r="G658" s="16" t="str">
        <f t="shared" si="29"/>
        <v/>
      </c>
      <c r="H658" s="8" t="str">
        <f>IFERROR((G658/1000)*Reach!$L$1*Reach!$L$2,"")</f>
        <v/>
      </c>
      <c r="I658" s="8" t="str">
        <f>IFERROR(IF(VLOOKUP(E658,$K$12:$N$38,4,FALSE)="","",MAX(H658*(VLOOKUP(Reach!E658,$K$12:$N$38,4,FALSE)/VLOOKUP(Reach!E658,$K$12:$N$38,3,FALSE))+3,$L$3*5)),"")</f>
        <v/>
      </c>
    </row>
    <row r="659" spans="4:9" x14ac:dyDescent="0.25">
      <c r="D659" s="13" t="str">
        <f t="shared" si="28"/>
        <v/>
      </c>
      <c r="E659" s="13" t="str">
        <f>TRIM(MID(SUBSTITUTE(A659,"_",REPT(" ",100)),IF($L$5=1,1,($L$5-1)*100),100))</f>
        <v/>
      </c>
      <c r="F659" s="7" t="str">
        <f>TRIM(MID(SUBSTITUTE(A659,"_",REPT(" ",200)),IF($L$6=1,1,($L$6-1)*200),200))</f>
        <v/>
      </c>
      <c r="G659" s="16" t="str">
        <f t="shared" si="29"/>
        <v/>
      </c>
      <c r="H659" s="8" t="str">
        <f>IFERROR((G659/1000)*Reach!$L$1*Reach!$L$2,"")</f>
        <v/>
      </c>
      <c r="I659" s="8" t="str">
        <f>IFERROR(IF(VLOOKUP(E659,$K$12:$N$38,4,FALSE)="","",MAX(H659*(VLOOKUP(Reach!E659,$K$12:$N$38,4,FALSE)/VLOOKUP(Reach!E659,$K$12:$N$38,3,FALSE))+3,$L$3*5)),"")</f>
        <v/>
      </c>
    </row>
    <row r="660" spans="4:9" x14ac:dyDescent="0.25">
      <c r="D660" s="13" t="str">
        <f t="shared" si="28"/>
        <v/>
      </c>
      <c r="E660" s="13" t="str">
        <f>TRIM(MID(SUBSTITUTE(A660,"_",REPT(" ",100)),IF($L$5=1,1,($L$5-1)*100),100))</f>
        <v/>
      </c>
      <c r="F660" s="7" t="str">
        <f>TRIM(MID(SUBSTITUTE(A660,"_",REPT(" ",200)),IF($L$6=1,1,($L$6-1)*200),200))</f>
        <v/>
      </c>
      <c r="G660" s="16" t="str">
        <f t="shared" si="29"/>
        <v/>
      </c>
      <c r="H660" s="8" t="str">
        <f>IFERROR((G660/1000)*Reach!$L$1*Reach!$L$2,"")</f>
        <v/>
      </c>
      <c r="I660" s="8" t="str">
        <f>IFERROR(IF(VLOOKUP(E660,$K$12:$N$38,4,FALSE)="","",MAX(H660*(VLOOKUP(Reach!E660,$K$12:$N$38,4,FALSE)/VLOOKUP(Reach!E660,$K$12:$N$38,3,FALSE))+3,$L$3*5)),"")</f>
        <v/>
      </c>
    </row>
    <row r="661" spans="4:9" x14ac:dyDescent="0.25">
      <c r="D661" s="13" t="str">
        <f t="shared" si="28"/>
        <v/>
      </c>
      <c r="E661" s="13" t="str">
        <f>TRIM(MID(SUBSTITUTE(A661,"_",REPT(" ",100)),IF($L$5=1,1,($L$5-1)*100),100))</f>
        <v/>
      </c>
      <c r="F661" s="7" t="str">
        <f>TRIM(MID(SUBSTITUTE(A661,"_",REPT(" ",200)),IF($L$6=1,1,($L$6-1)*200),200))</f>
        <v/>
      </c>
      <c r="G661" s="16" t="str">
        <f t="shared" si="29"/>
        <v/>
      </c>
      <c r="H661" s="8" t="str">
        <f>IFERROR((G661/1000)*Reach!$L$1*Reach!$L$2,"")</f>
        <v/>
      </c>
      <c r="I661" s="8" t="str">
        <f>IFERROR(IF(VLOOKUP(E661,$K$12:$N$38,4,FALSE)="","",MAX(H661*(VLOOKUP(Reach!E661,$K$12:$N$38,4,FALSE)/VLOOKUP(Reach!E661,$K$12:$N$38,3,FALSE))+3,$L$3*5)),"")</f>
        <v/>
      </c>
    </row>
    <row r="662" spans="4:9" x14ac:dyDescent="0.25">
      <c r="D662" s="13" t="str">
        <f t="shared" si="28"/>
        <v/>
      </c>
      <c r="E662" s="13" t="str">
        <f>TRIM(MID(SUBSTITUTE(A662,"_",REPT(" ",100)),IF($L$5=1,1,($L$5-1)*100),100))</f>
        <v/>
      </c>
      <c r="F662" s="7" t="str">
        <f>TRIM(MID(SUBSTITUTE(A662,"_",REPT(" ",200)),IF($L$6=1,1,($L$6-1)*200),200))</f>
        <v/>
      </c>
      <c r="G662" s="16" t="str">
        <f t="shared" si="29"/>
        <v/>
      </c>
      <c r="H662" s="8" t="str">
        <f>IFERROR((G662/1000)*Reach!$L$1*Reach!$L$2,"")</f>
        <v/>
      </c>
      <c r="I662" s="8" t="str">
        <f>IFERROR(IF(VLOOKUP(E662,$K$12:$N$38,4,FALSE)="","",MAX(H662*(VLOOKUP(Reach!E662,$K$12:$N$38,4,FALSE)/VLOOKUP(Reach!E662,$K$12:$N$38,3,FALSE))+3,$L$3*5)),"")</f>
        <v/>
      </c>
    </row>
    <row r="663" spans="4:9" x14ac:dyDescent="0.25">
      <c r="D663" s="13" t="str">
        <f t="shared" si="28"/>
        <v/>
      </c>
      <c r="E663" s="13" t="str">
        <f>TRIM(MID(SUBSTITUTE(A663,"_",REPT(" ",100)),IF($L$5=1,1,($L$5-1)*100),100))</f>
        <v/>
      </c>
      <c r="F663" s="7" t="str">
        <f>TRIM(MID(SUBSTITUTE(A663,"_",REPT(" ",200)),IF($L$6=1,1,($L$6-1)*200),200))</f>
        <v/>
      </c>
      <c r="G663" s="16" t="str">
        <f t="shared" si="29"/>
        <v/>
      </c>
      <c r="H663" s="8" t="str">
        <f>IFERROR((G663/1000)*Reach!$L$1*Reach!$L$2,"")</f>
        <v/>
      </c>
      <c r="I663" s="8" t="str">
        <f>IFERROR(IF(VLOOKUP(E663,$K$12:$N$38,4,FALSE)="","",MAX(H663*(VLOOKUP(Reach!E663,$K$12:$N$38,4,FALSE)/VLOOKUP(Reach!E663,$K$12:$N$38,3,FALSE))+3,$L$3*5)),"")</f>
        <v/>
      </c>
    </row>
    <row r="664" spans="4:9" x14ac:dyDescent="0.25">
      <c r="D664" s="13" t="str">
        <f t="shared" si="28"/>
        <v/>
      </c>
      <c r="E664" s="13" t="str">
        <f>TRIM(MID(SUBSTITUTE(A664,"_",REPT(" ",100)),IF($L$5=1,1,($L$5-1)*100),100))</f>
        <v/>
      </c>
      <c r="F664" s="7" t="str">
        <f>TRIM(MID(SUBSTITUTE(A664,"_",REPT(" ",200)),IF($L$6=1,1,($L$6-1)*200),200))</f>
        <v/>
      </c>
      <c r="G664" s="16" t="str">
        <f t="shared" si="29"/>
        <v/>
      </c>
      <c r="H664" s="8" t="str">
        <f>IFERROR((G664/1000)*Reach!$L$1*Reach!$L$2,"")</f>
        <v/>
      </c>
      <c r="I664" s="8" t="str">
        <f>IFERROR(IF(VLOOKUP(E664,$K$12:$N$38,4,FALSE)="","",MAX(H664*(VLOOKUP(Reach!E664,$K$12:$N$38,4,FALSE)/VLOOKUP(Reach!E664,$K$12:$N$38,3,FALSE))+3,$L$3*5)),"")</f>
        <v/>
      </c>
    </row>
    <row r="665" spans="4:9" x14ac:dyDescent="0.25">
      <c r="D665" s="13" t="str">
        <f t="shared" si="28"/>
        <v/>
      </c>
      <c r="E665" s="13" t="str">
        <f>TRIM(MID(SUBSTITUTE(A665,"_",REPT(" ",100)),IF($L$5=1,1,($L$5-1)*100),100))</f>
        <v/>
      </c>
      <c r="F665" s="7" t="str">
        <f>TRIM(MID(SUBSTITUTE(A665,"_",REPT(" ",200)),IF($L$6=1,1,($L$6-1)*200),200))</f>
        <v/>
      </c>
      <c r="G665" s="16" t="str">
        <f t="shared" si="29"/>
        <v/>
      </c>
      <c r="H665" s="8" t="str">
        <f>IFERROR((G665/1000)*Reach!$L$1*Reach!$L$2,"")</f>
        <v/>
      </c>
      <c r="I665" s="8" t="str">
        <f>IFERROR(IF(VLOOKUP(E665,$K$12:$N$38,4,FALSE)="","",MAX(H665*(VLOOKUP(Reach!E665,$K$12:$N$38,4,FALSE)/VLOOKUP(Reach!E665,$K$12:$N$38,3,FALSE))+3,$L$3*5)),"")</f>
        <v/>
      </c>
    </row>
    <row r="666" spans="4:9" x14ac:dyDescent="0.25">
      <c r="D666" s="13" t="str">
        <f t="shared" si="28"/>
        <v/>
      </c>
      <c r="E666" s="13" t="str">
        <f>TRIM(MID(SUBSTITUTE(A666,"_",REPT(" ",100)),IF($L$5=1,1,($L$5-1)*100),100))</f>
        <v/>
      </c>
      <c r="F666" s="7" t="str">
        <f>TRIM(MID(SUBSTITUTE(A666,"_",REPT(" ",200)),IF($L$6=1,1,($L$6-1)*200),200))</f>
        <v/>
      </c>
      <c r="G666" s="16" t="str">
        <f t="shared" si="29"/>
        <v/>
      </c>
      <c r="H666" s="8" t="str">
        <f>IFERROR((G666/1000)*Reach!$L$1*Reach!$L$2,"")</f>
        <v/>
      </c>
      <c r="I666" s="8" t="str">
        <f>IFERROR(IF(VLOOKUP(E666,$K$12:$N$38,4,FALSE)="","",MAX(H666*(VLOOKUP(Reach!E666,$K$12:$N$38,4,FALSE)/VLOOKUP(Reach!E666,$K$12:$N$38,3,FALSE))+3,$L$3*5)),"")</f>
        <v/>
      </c>
    </row>
    <row r="667" spans="4:9" x14ac:dyDescent="0.25">
      <c r="D667" s="13" t="str">
        <f t="shared" si="28"/>
        <v/>
      </c>
      <c r="E667" s="13" t="str">
        <f>TRIM(MID(SUBSTITUTE(A667,"_",REPT(" ",100)),IF($L$5=1,1,($L$5-1)*100),100))</f>
        <v/>
      </c>
      <c r="F667" s="7" t="str">
        <f>TRIM(MID(SUBSTITUTE(A667,"_",REPT(" ",200)),IF($L$6=1,1,($L$6-1)*200),200))</f>
        <v/>
      </c>
      <c r="G667" s="16" t="str">
        <f t="shared" si="29"/>
        <v/>
      </c>
      <c r="H667" s="8" t="str">
        <f>IFERROR((G667/1000)*Reach!$L$1*Reach!$L$2,"")</f>
        <v/>
      </c>
      <c r="I667" s="8" t="str">
        <f>IFERROR(IF(VLOOKUP(E667,$K$12:$N$38,4,FALSE)="","",MAX(H667*(VLOOKUP(Reach!E667,$K$12:$N$38,4,FALSE)/VLOOKUP(Reach!E667,$K$12:$N$38,3,FALSE))+3,$L$3*5)),"")</f>
        <v/>
      </c>
    </row>
    <row r="668" spans="4:9" x14ac:dyDescent="0.25">
      <c r="D668" s="13" t="str">
        <f t="shared" si="28"/>
        <v/>
      </c>
      <c r="E668" s="13" t="str">
        <f>TRIM(MID(SUBSTITUTE(A668,"_",REPT(" ",100)),IF($L$5=1,1,($L$5-1)*100),100))</f>
        <v/>
      </c>
      <c r="F668" s="7" t="str">
        <f>TRIM(MID(SUBSTITUTE(A668,"_",REPT(" ",200)),IF($L$6=1,1,($L$6-1)*200),200))</f>
        <v/>
      </c>
      <c r="G668" s="16" t="str">
        <f t="shared" si="29"/>
        <v/>
      </c>
      <c r="H668" s="8" t="str">
        <f>IFERROR((G668/1000)*Reach!$L$1*Reach!$L$2,"")</f>
        <v/>
      </c>
      <c r="I668" s="8" t="str">
        <f>IFERROR(IF(VLOOKUP(E668,$K$12:$N$38,4,FALSE)="","",MAX(H668*(VLOOKUP(Reach!E668,$K$12:$N$38,4,FALSE)/VLOOKUP(Reach!E668,$K$12:$N$38,3,FALSE))+3,$L$3*5)),"")</f>
        <v/>
      </c>
    </row>
    <row r="669" spans="4:9" x14ac:dyDescent="0.25">
      <c r="D669" s="13" t="str">
        <f t="shared" si="28"/>
        <v/>
      </c>
      <c r="E669" s="13" t="str">
        <f>TRIM(MID(SUBSTITUTE(A669,"_",REPT(" ",100)),IF($L$5=1,1,($L$5-1)*100),100))</f>
        <v/>
      </c>
      <c r="F669" s="7" t="str">
        <f>TRIM(MID(SUBSTITUTE(A669,"_",REPT(" ",200)),IF($L$6=1,1,($L$6-1)*200),200))</f>
        <v/>
      </c>
      <c r="G669" s="16" t="str">
        <f t="shared" si="29"/>
        <v/>
      </c>
      <c r="H669" s="8" t="str">
        <f>IFERROR((G669/1000)*Reach!$L$1*Reach!$L$2,"")</f>
        <v/>
      </c>
      <c r="I669" s="8" t="str">
        <f>IFERROR(IF(VLOOKUP(E669,$K$12:$N$38,4,FALSE)="","",MAX(H669*(VLOOKUP(Reach!E669,$K$12:$N$38,4,FALSE)/VLOOKUP(Reach!E669,$K$12:$N$38,3,FALSE))+3,$L$3*5)),"")</f>
        <v/>
      </c>
    </row>
    <row r="670" spans="4:9" x14ac:dyDescent="0.25">
      <c r="D670" s="13" t="str">
        <f t="shared" si="28"/>
        <v/>
      </c>
      <c r="E670" s="13" t="str">
        <f>TRIM(MID(SUBSTITUTE(A670,"_",REPT(" ",100)),IF($L$5=1,1,($L$5-1)*100),100))</f>
        <v/>
      </c>
      <c r="F670" s="7" t="str">
        <f>TRIM(MID(SUBSTITUTE(A670,"_",REPT(" ",200)),IF($L$6=1,1,($L$6-1)*200),200))</f>
        <v/>
      </c>
      <c r="G670" s="16" t="str">
        <f t="shared" si="29"/>
        <v/>
      </c>
      <c r="H670" s="8" t="str">
        <f>IFERROR((G670/1000)*Reach!$L$1*Reach!$L$2,"")</f>
        <v/>
      </c>
      <c r="I670" s="8" t="str">
        <f>IFERROR(IF(VLOOKUP(E670,$K$12:$N$38,4,FALSE)="","",MAX(H670*(VLOOKUP(Reach!E670,$K$12:$N$38,4,FALSE)/VLOOKUP(Reach!E670,$K$12:$N$38,3,FALSE))+3,$L$3*5)),"")</f>
        <v/>
      </c>
    </row>
    <row r="671" spans="4:9" x14ac:dyDescent="0.25">
      <c r="D671" s="13" t="str">
        <f t="shared" si="28"/>
        <v/>
      </c>
      <c r="E671" s="13" t="str">
        <f>TRIM(MID(SUBSTITUTE(A671,"_",REPT(" ",100)),IF($L$5=1,1,($L$5-1)*100),100))</f>
        <v/>
      </c>
      <c r="F671" s="7" t="str">
        <f>TRIM(MID(SUBSTITUTE(A671,"_",REPT(" ",200)),IF($L$6=1,1,($L$6-1)*200),200))</f>
        <v/>
      </c>
      <c r="G671" s="16" t="str">
        <f t="shared" si="29"/>
        <v/>
      </c>
      <c r="H671" s="8" t="str">
        <f>IFERROR((G671/1000)*Reach!$L$1*Reach!$L$2,"")</f>
        <v/>
      </c>
      <c r="I671" s="8" t="str">
        <f>IFERROR(IF(VLOOKUP(E671,$K$12:$N$38,4,FALSE)="","",MAX(H671*(VLOOKUP(Reach!E671,$K$12:$N$38,4,FALSE)/VLOOKUP(Reach!E671,$K$12:$N$38,3,FALSE))+3,$L$3*5)),"")</f>
        <v/>
      </c>
    </row>
    <row r="672" spans="4:9" x14ac:dyDescent="0.25">
      <c r="D672" s="13" t="str">
        <f t="shared" si="28"/>
        <v/>
      </c>
      <c r="E672" s="13" t="str">
        <f>TRIM(MID(SUBSTITUTE(A672,"_",REPT(" ",100)),IF($L$5=1,1,($L$5-1)*100),100))</f>
        <v/>
      </c>
      <c r="F672" s="7" t="str">
        <f>TRIM(MID(SUBSTITUTE(A672,"_",REPT(" ",200)),IF($L$6=1,1,($L$6-1)*200),200))</f>
        <v/>
      </c>
      <c r="G672" s="16" t="str">
        <f t="shared" si="29"/>
        <v/>
      </c>
      <c r="H672" s="8" t="str">
        <f>IFERROR((G672/1000)*Reach!$L$1*Reach!$L$2,"")</f>
        <v/>
      </c>
      <c r="I672" s="8" t="str">
        <f>IFERROR(IF(VLOOKUP(E672,$K$12:$N$38,4,FALSE)="","",MAX(H672*(VLOOKUP(Reach!E672,$K$12:$N$38,4,FALSE)/VLOOKUP(Reach!E672,$K$12:$N$38,3,FALSE))+3,$L$3*5)),"")</f>
        <v/>
      </c>
    </row>
    <row r="673" spans="4:9" x14ac:dyDescent="0.25">
      <c r="D673" s="13" t="str">
        <f t="shared" si="28"/>
        <v/>
      </c>
      <c r="E673" s="13" t="str">
        <f>TRIM(MID(SUBSTITUTE(A673,"_",REPT(" ",100)),IF($L$5=1,1,($L$5-1)*100),100))</f>
        <v/>
      </c>
      <c r="F673" s="7" t="str">
        <f>TRIM(MID(SUBSTITUTE(A673,"_",REPT(" ",200)),IF($L$6=1,1,($L$6-1)*200),200))</f>
        <v/>
      </c>
      <c r="G673" s="16" t="str">
        <f t="shared" si="29"/>
        <v/>
      </c>
      <c r="H673" s="8" t="str">
        <f>IFERROR((G673/1000)*Reach!$L$1*Reach!$L$2,"")</f>
        <v/>
      </c>
      <c r="I673" s="8" t="str">
        <f>IFERROR(IF(VLOOKUP(E673,$K$12:$N$38,4,FALSE)="","",MAX(H673*(VLOOKUP(Reach!E673,$K$12:$N$38,4,FALSE)/VLOOKUP(Reach!E673,$K$12:$N$38,3,FALSE))+3,$L$3*5)),"")</f>
        <v/>
      </c>
    </row>
    <row r="674" spans="4:9" x14ac:dyDescent="0.25">
      <c r="D674" s="13" t="str">
        <f t="shared" si="28"/>
        <v/>
      </c>
      <c r="E674" s="13" t="str">
        <f>TRIM(MID(SUBSTITUTE(A674,"_",REPT(" ",100)),IF($L$5=1,1,($L$5-1)*100),100))</f>
        <v/>
      </c>
      <c r="F674" s="7" t="str">
        <f>TRIM(MID(SUBSTITUTE(A674,"_",REPT(" ",200)),IF($L$6=1,1,($L$6-1)*200),200))</f>
        <v/>
      </c>
      <c r="G674" s="16" t="str">
        <f t="shared" si="29"/>
        <v/>
      </c>
      <c r="H674" s="8" t="str">
        <f>IFERROR((G674/1000)*Reach!$L$1*Reach!$L$2,"")</f>
        <v/>
      </c>
      <c r="I674" s="8" t="str">
        <f>IFERROR(IF(VLOOKUP(E674,$K$12:$N$38,4,FALSE)="","",MAX(H674*(VLOOKUP(Reach!E674,$K$12:$N$38,4,FALSE)/VLOOKUP(Reach!E674,$K$12:$N$38,3,FALSE))+3,$L$3*5)),"")</f>
        <v/>
      </c>
    </row>
    <row r="675" spans="4:9" x14ac:dyDescent="0.25">
      <c r="D675" s="13" t="str">
        <f t="shared" si="28"/>
        <v/>
      </c>
      <c r="E675" s="13" t="str">
        <f>TRIM(MID(SUBSTITUTE(A675,"_",REPT(" ",100)),IF($L$5=1,1,($L$5-1)*100),100))</f>
        <v/>
      </c>
      <c r="F675" s="7" t="str">
        <f>TRIM(MID(SUBSTITUTE(A675,"_",REPT(" ",200)),IF($L$6=1,1,($L$6-1)*200),200))</f>
        <v/>
      </c>
      <c r="G675" s="16" t="str">
        <f t="shared" si="29"/>
        <v/>
      </c>
      <c r="H675" s="8" t="str">
        <f>IFERROR((G675/1000)*Reach!$L$1*Reach!$L$2,"")</f>
        <v/>
      </c>
      <c r="I675" s="8" t="str">
        <f>IFERROR(IF(VLOOKUP(E675,$K$12:$N$38,4,FALSE)="","",MAX(H675*(VLOOKUP(Reach!E675,$K$12:$N$38,4,FALSE)/VLOOKUP(Reach!E675,$K$12:$N$38,3,FALSE))+3,$L$3*5)),"")</f>
        <v/>
      </c>
    </row>
    <row r="676" spans="4:9" x14ac:dyDescent="0.25">
      <c r="D676" s="13" t="str">
        <f t="shared" si="28"/>
        <v/>
      </c>
      <c r="E676" s="13" t="str">
        <f>TRIM(MID(SUBSTITUTE(A676,"_",REPT(" ",100)),IF($L$5=1,1,($L$5-1)*100),100))</f>
        <v/>
      </c>
      <c r="F676" s="7" t="str">
        <f>TRIM(MID(SUBSTITUTE(A676,"_",REPT(" ",200)),IF($L$6=1,1,($L$6-1)*200),200))</f>
        <v/>
      </c>
      <c r="G676" s="16" t="str">
        <f t="shared" si="29"/>
        <v/>
      </c>
      <c r="H676" s="8" t="str">
        <f>IFERROR((G676/1000)*Reach!$L$1*Reach!$L$2,"")</f>
        <v/>
      </c>
      <c r="I676" s="8" t="str">
        <f>IFERROR(IF(VLOOKUP(E676,$K$12:$N$38,4,FALSE)="","",MAX(H676*(VLOOKUP(Reach!E676,$K$12:$N$38,4,FALSE)/VLOOKUP(Reach!E676,$K$12:$N$38,3,FALSE))+3,$L$3*5)),"")</f>
        <v/>
      </c>
    </row>
    <row r="677" spans="4:9" x14ac:dyDescent="0.25">
      <c r="D677" s="13" t="str">
        <f t="shared" ref="D677:D740" si="30">IF(C677=0,"",C677)</f>
        <v/>
      </c>
      <c r="E677" s="13" t="str">
        <f>TRIM(MID(SUBSTITUTE(A677,"_",REPT(" ",100)),IF($L$5=1,1,($L$5-1)*100),100))</f>
        <v/>
      </c>
      <c r="F677" s="7" t="str">
        <f>TRIM(MID(SUBSTITUTE(A677,"_",REPT(" ",200)),IF($L$6=1,1,($L$6-1)*200),200))</f>
        <v/>
      </c>
      <c r="G677" s="16" t="str">
        <f t="shared" ref="G677:G740" si="31">IF(B677=0,"",B677)</f>
        <v/>
      </c>
      <c r="H677" s="8" t="str">
        <f>IFERROR((G677/1000)*Reach!$L$1*Reach!$L$2,"")</f>
        <v/>
      </c>
      <c r="I677" s="8" t="str">
        <f>IFERROR(IF(VLOOKUP(E677,$K$12:$N$38,4,FALSE)="","",MAX(H677*(VLOOKUP(Reach!E677,$K$12:$N$38,4,FALSE)/VLOOKUP(Reach!E677,$K$12:$N$38,3,FALSE))+3,$L$3*5)),"")</f>
        <v/>
      </c>
    </row>
    <row r="678" spans="4:9" x14ac:dyDescent="0.25">
      <c r="D678" s="13" t="str">
        <f t="shared" si="30"/>
        <v/>
      </c>
      <c r="E678" s="13" t="str">
        <f>TRIM(MID(SUBSTITUTE(A678,"_",REPT(" ",100)),IF($L$5=1,1,($L$5-1)*100),100))</f>
        <v/>
      </c>
      <c r="F678" s="7" t="str">
        <f>TRIM(MID(SUBSTITUTE(A678,"_",REPT(" ",200)),IF($L$6=1,1,($L$6-1)*200),200))</f>
        <v/>
      </c>
      <c r="G678" s="16" t="str">
        <f t="shared" si="31"/>
        <v/>
      </c>
      <c r="H678" s="8" t="str">
        <f>IFERROR((G678/1000)*Reach!$L$1*Reach!$L$2,"")</f>
        <v/>
      </c>
      <c r="I678" s="8" t="str">
        <f>IFERROR(IF(VLOOKUP(E678,$K$12:$N$38,4,FALSE)="","",MAX(H678*(VLOOKUP(Reach!E678,$K$12:$N$38,4,FALSE)/VLOOKUP(Reach!E678,$K$12:$N$38,3,FALSE))+3,$L$3*5)),"")</f>
        <v/>
      </c>
    </row>
    <row r="679" spans="4:9" x14ac:dyDescent="0.25">
      <c r="D679" s="13" t="str">
        <f t="shared" si="30"/>
        <v/>
      </c>
      <c r="E679" s="13" t="str">
        <f>TRIM(MID(SUBSTITUTE(A679,"_",REPT(" ",100)),IF($L$5=1,1,($L$5-1)*100),100))</f>
        <v/>
      </c>
      <c r="F679" s="7" t="str">
        <f>TRIM(MID(SUBSTITUTE(A679,"_",REPT(" ",200)),IF($L$6=1,1,($L$6-1)*200),200))</f>
        <v/>
      </c>
      <c r="G679" s="16" t="str">
        <f t="shared" si="31"/>
        <v/>
      </c>
      <c r="H679" s="8" t="str">
        <f>IFERROR((G679/1000)*Reach!$L$1*Reach!$L$2,"")</f>
        <v/>
      </c>
      <c r="I679" s="8" t="str">
        <f>IFERROR(IF(VLOOKUP(E679,$K$12:$N$38,4,FALSE)="","",MAX(H679*(VLOOKUP(Reach!E679,$K$12:$N$38,4,FALSE)/VLOOKUP(Reach!E679,$K$12:$N$38,3,FALSE))+3,$L$3*5)),"")</f>
        <v/>
      </c>
    </row>
    <row r="680" spans="4:9" x14ac:dyDescent="0.25">
      <c r="D680" s="13" t="str">
        <f t="shared" si="30"/>
        <v/>
      </c>
      <c r="E680" s="13" t="str">
        <f>TRIM(MID(SUBSTITUTE(A680,"_",REPT(" ",100)),IF($L$5=1,1,($L$5-1)*100),100))</f>
        <v/>
      </c>
      <c r="F680" s="7" t="str">
        <f>TRIM(MID(SUBSTITUTE(A680,"_",REPT(" ",200)),IF($L$6=1,1,($L$6-1)*200),200))</f>
        <v/>
      </c>
      <c r="G680" s="16" t="str">
        <f t="shared" si="31"/>
        <v/>
      </c>
      <c r="H680" s="8" t="str">
        <f>IFERROR((G680/1000)*Reach!$L$1*Reach!$L$2,"")</f>
        <v/>
      </c>
      <c r="I680" s="8" t="str">
        <f>IFERROR(IF(VLOOKUP(E680,$K$12:$N$38,4,FALSE)="","",MAX(H680*(VLOOKUP(Reach!E680,$K$12:$N$38,4,FALSE)/VLOOKUP(Reach!E680,$K$12:$N$38,3,FALSE))+3,$L$3*5)),"")</f>
        <v/>
      </c>
    </row>
    <row r="681" spans="4:9" x14ac:dyDescent="0.25">
      <c r="D681" s="13" t="str">
        <f t="shared" si="30"/>
        <v/>
      </c>
      <c r="E681" s="13" t="str">
        <f>TRIM(MID(SUBSTITUTE(A681,"_",REPT(" ",100)),IF($L$5=1,1,($L$5-1)*100),100))</f>
        <v/>
      </c>
      <c r="F681" s="7" t="str">
        <f>TRIM(MID(SUBSTITUTE(A681,"_",REPT(" ",200)),IF($L$6=1,1,($L$6-1)*200),200))</f>
        <v/>
      </c>
      <c r="G681" s="16" t="str">
        <f t="shared" si="31"/>
        <v/>
      </c>
      <c r="H681" s="8" t="str">
        <f>IFERROR((G681/1000)*Reach!$L$1*Reach!$L$2,"")</f>
        <v/>
      </c>
      <c r="I681" s="8" t="str">
        <f>IFERROR(IF(VLOOKUP(E681,$K$12:$N$38,4,FALSE)="","",MAX(H681*(VLOOKUP(Reach!E681,$K$12:$N$38,4,FALSE)/VLOOKUP(Reach!E681,$K$12:$N$38,3,FALSE))+3,$L$3*5)),"")</f>
        <v/>
      </c>
    </row>
    <row r="682" spans="4:9" x14ac:dyDescent="0.25">
      <c r="D682" s="13" t="str">
        <f t="shared" si="30"/>
        <v/>
      </c>
      <c r="E682" s="13" t="str">
        <f>TRIM(MID(SUBSTITUTE(A682,"_",REPT(" ",100)),IF($L$5=1,1,($L$5-1)*100),100))</f>
        <v/>
      </c>
      <c r="F682" s="7" t="str">
        <f>TRIM(MID(SUBSTITUTE(A682,"_",REPT(" ",200)),IF($L$6=1,1,($L$6-1)*200),200))</f>
        <v/>
      </c>
      <c r="G682" s="16" t="str">
        <f t="shared" si="31"/>
        <v/>
      </c>
      <c r="H682" s="8" t="str">
        <f>IFERROR((G682/1000)*Reach!$L$1*Reach!$L$2,"")</f>
        <v/>
      </c>
      <c r="I682" s="8" t="str">
        <f>IFERROR(IF(VLOOKUP(E682,$K$12:$N$38,4,FALSE)="","",MAX(H682*(VLOOKUP(Reach!E682,$K$12:$N$38,4,FALSE)/VLOOKUP(Reach!E682,$K$12:$N$38,3,FALSE))+3,$L$3*5)),"")</f>
        <v/>
      </c>
    </row>
    <row r="683" spans="4:9" x14ac:dyDescent="0.25">
      <c r="D683" s="13" t="str">
        <f t="shared" si="30"/>
        <v/>
      </c>
      <c r="E683" s="13" t="str">
        <f>TRIM(MID(SUBSTITUTE(A683,"_",REPT(" ",100)),IF($L$5=1,1,($L$5-1)*100),100))</f>
        <v/>
      </c>
      <c r="F683" s="7" t="str">
        <f>TRIM(MID(SUBSTITUTE(A683,"_",REPT(" ",200)),IF($L$6=1,1,($L$6-1)*200),200))</f>
        <v/>
      </c>
      <c r="G683" s="16" t="str">
        <f t="shared" si="31"/>
        <v/>
      </c>
      <c r="H683" s="8" t="str">
        <f>IFERROR((G683/1000)*Reach!$L$1*Reach!$L$2,"")</f>
        <v/>
      </c>
      <c r="I683" s="8" t="str">
        <f>IFERROR(IF(VLOOKUP(E683,$K$12:$N$38,4,FALSE)="","",MAX(H683*(VLOOKUP(Reach!E683,$K$12:$N$38,4,FALSE)/VLOOKUP(Reach!E683,$K$12:$N$38,3,FALSE))+3,$L$3*5)),"")</f>
        <v/>
      </c>
    </row>
    <row r="684" spans="4:9" x14ac:dyDescent="0.25">
      <c r="D684" s="13" t="str">
        <f t="shared" si="30"/>
        <v/>
      </c>
      <c r="E684" s="13" t="str">
        <f>TRIM(MID(SUBSTITUTE(A684,"_",REPT(" ",100)),IF($L$5=1,1,($L$5-1)*100),100))</f>
        <v/>
      </c>
      <c r="F684" s="7" t="str">
        <f>TRIM(MID(SUBSTITUTE(A684,"_",REPT(" ",200)),IF($L$6=1,1,($L$6-1)*200),200))</f>
        <v/>
      </c>
      <c r="G684" s="16" t="str">
        <f t="shared" si="31"/>
        <v/>
      </c>
      <c r="H684" s="8" t="str">
        <f>IFERROR((G684/1000)*Reach!$L$1*Reach!$L$2,"")</f>
        <v/>
      </c>
      <c r="I684" s="8" t="str">
        <f>IFERROR(IF(VLOOKUP(E684,$K$12:$N$38,4,FALSE)="","",MAX(H684*(VLOOKUP(Reach!E684,$K$12:$N$38,4,FALSE)/VLOOKUP(Reach!E684,$K$12:$N$38,3,FALSE))+3,$L$3*5)),"")</f>
        <v/>
      </c>
    </row>
    <row r="685" spans="4:9" x14ac:dyDescent="0.25">
      <c r="D685" s="13" t="str">
        <f t="shared" si="30"/>
        <v/>
      </c>
      <c r="E685" s="13" t="str">
        <f>TRIM(MID(SUBSTITUTE(A685,"_",REPT(" ",100)),IF($L$5=1,1,($L$5-1)*100),100))</f>
        <v/>
      </c>
      <c r="F685" s="7" t="str">
        <f>TRIM(MID(SUBSTITUTE(A685,"_",REPT(" ",200)),IF($L$6=1,1,($L$6-1)*200),200))</f>
        <v/>
      </c>
      <c r="G685" s="16" t="str">
        <f t="shared" si="31"/>
        <v/>
      </c>
      <c r="H685" s="8" t="str">
        <f>IFERROR((G685/1000)*Reach!$L$1*Reach!$L$2,"")</f>
        <v/>
      </c>
      <c r="I685" s="8" t="str">
        <f>IFERROR(IF(VLOOKUP(E685,$K$12:$N$38,4,FALSE)="","",MAX(H685*(VLOOKUP(Reach!E685,$K$12:$N$38,4,FALSE)/VLOOKUP(Reach!E685,$K$12:$N$38,3,FALSE))+3,$L$3*5)),"")</f>
        <v/>
      </c>
    </row>
    <row r="686" spans="4:9" x14ac:dyDescent="0.25">
      <c r="D686" s="13" t="str">
        <f t="shared" si="30"/>
        <v/>
      </c>
      <c r="E686" s="13" t="str">
        <f>TRIM(MID(SUBSTITUTE(A686,"_",REPT(" ",100)),IF($L$5=1,1,($L$5-1)*100),100))</f>
        <v/>
      </c>
      <c r="F686" s="7" t="str">
        <f>TRIM(MID(SUBSTITUTE(A686,"_",REPT(" ",200)),IF($L$6=1,1,($L$6-1)*200),200))</f>
        <v/>
      </c>
      <c r="G686" s="16" t="str">
        <f t="shared" si="31"/>
        <v/>
      </c>
      <c r="H686" s="8" t="str">
        <f>IFERROR((G686/1000)*Reach!$L$1*Reach!$L$2,"")</f>
        <v/>
      </c>
      <c r="I686" s="8" t="str">
        <f>IFERROR(IF(VLOOKUP(E686,$K$12:$N$38,4,FALSE)="","",MAX(H686*(VLOOKUP(Reach!E686,$K$12:$N$38,4,FALSE)/VLOOKUP(Reach!E686,$K$12:$N$38,3,FALSE))+3,$L$3*5)),"")</f>
        <v/>
      </c>
    </row>
    <row r="687" spans="4:9" x14ac:dyDescent="0.25">
      <c r="D687" s="13" t="str">
        <f t="shared" si="30"/>
        <v/>
      </c>
      <c r="E687" s="13" t="str">
        <f>TRIM(MID(SUBSTITUTE(A687,"_",REPT(" ",100)),IF($L$5=1,1,($L$5-1)*100),100))</f>
        <v/>
      </c>
      <c r="F687" s="7" t="str">
        <f>TRIM(MID(SUBSTITUTE(A687,"_",REPT(" ",200)),IF($L$6=1,1,($L$6-1)*200),200))</f>
        <v/>
      </c>
      <c r="G687" s="16" t="str">
        <f t="shared" si="31"/>
        <v/>
      </c>
      <c r="H687" s="8" t="str">
        <f>IFERROR((G687/1000)*Reach!$L$1*Reach!$L$2,"")</f>
        <v/>
      </c>
      <c r="I687" s="8" t="str">
        <f>IFERROR(IF(VLOOKUP(E687,$K$12:$N$38,4,FALSE)="","",MAX(H687*(VLOOKUP(Reach!E687,$K$12:$N$38,4,FALSE)/VLOOKUP(Reach!E687,$K$12:$N$38,3,FALSE))+3,$L$3*5)),"")</f>
        <v/>
      </c>
    </row>
    <row r="688" spans="4:9" x14ac:dyDescent="0.25">
      <c r="D688" s="13" t="str">
        <f t="shared" si="30"/>
        <v/>
      </c>
      <c r="E688" s="13" t="str">
        <f>TRIM(MID(SUBSTITUTE(A688,"_",REPT(" ",100)),IF($L$5=1,1,($L$5-1)*100),100))</f>
        <v/>
      </c>
      <c r="F688" s="7" t="str">
        <f>TRIM(MID(SUBSTITUTE(A688,"_",REPT(" ",200)),IF($L$6=1,1,($L$6-1)*200),200))</f>
        <v/>
      </c>
      <c r="G688" s="16" t="str">
        <f t="shared" si="31"/>
        <v/>
      </c>
      <c r="H688" s="8" t="str">
        <f>IFERROR((G688/1000)*Reach!$L$1*Reach!$L$2,"")</f>
        <v/>
      </c>
      <c r="I688" s="8" t="str">
        <f>IFERROR(IF(VLOOKUP(E688,$K$12:$N$38,4,FALSE)="","",MAX(H688*(VLOOKUP(Reach!E688,$K$12:$N$38,4,FALSE)/VLOOKUP(Reach!E688,$K$12:$N$38,3,FALSE))+3,$L$3*5)),"")</f>
        <v/>
      </c>
    </row>
    <row r="689" spans="4:9" x14ac:dyDescent="0.25">
      <c r="D689" s="13" t="str">
        <f t="shared" si="30"/>
        <v/>
      </c>
      <c r="E689" s="13" t="str">
        <f>TRIM(MID(SUBSTITUTE(A689,"_",REPT(" ",100)),IF($L$5=1,1,($L$5-1)*100),100))</f>
        <v/>
      </c>
      <c r="F689" s="7" t="str">
        <f>TRIM(MID(SUBSTITUTE(A689,"_",REPT(" ",200)),IF($L$6=1,1,($L$6-1)*200),200))</f>
        <v/>
      </c>
      <c r="G689" s="16" t="str">
        <f t="shared" si="31"/>
        <v/>
      </c>
      <c r="H689" s="8" t="str">
        <f>IFERROR((G689/1000)*Reach!$L$1*Reach!$L$2,"")</f>
        <v/>
      </c>
      <c r="I689" s="8" t="str">
        <f>IFERROR(IF(VLOOKUP(E689,$K$12:$N$38,4,FALSE)="","",MAX(H689*(VLOOKUP(Reach!E689,$K$12:$N$38,4,FALSE)/VLOOKUP(Reach!E689,$K$12:$N$38,3,FALSE))+3,$L$3*5)),"")</f>
        <v/>
      </c>
    </row>
    <row r="690" spans="4:9" x14ac:dyDescent="0.25">
      <c r="D690" s="13" t="str">
        <f t="shared" si="30"/>
        <v/>
      </c>
      <c r="E690" s="13" t="str">
        <f>TRIM(MID(SUBSTITUTE(A690,"_",REPT(" ",100)),IF($L$5=1,1,($L$5-1)*100),100))</f>
        <v/>
      </c>
      <c r="F690" s="7" t="str">
        <f>TRIM(MID(SUBSTITUTE(A690,"_",REPT(" ",200)),IF($L$6=1,1,($L$6-1)*200),200))</f>
        <v/>
      </c>
      <c r="G690" s="16" t="str">
        <f t="shared" si="31"/>
        <v/>
      </c>
      <c r="H690" s="8" t="str">
        <f>IFERROR((G690/1000)*Reach!$L$1*Reach!$L$2,"")</f>
        <v/>
      </c>
      <c r="I690" s="8" t="str">
        <f>IFERROR(IF(VLOOKUP(E690,$K$12:$N$38,4,FALSE)="","",MAX(H690*(VLOOKUP(Reach!E690,$K$12:$N$38,4,FALSE)/VLOOKUP(Reach!E690,$K$12:$N$38,3,FALSE))+3,$L$3*5)),"")</f>
        <v/>
      </c>
    </row>
    <row r="691" spans="4:9" x14ac:dyDescent="0.25">
      <c r="D691" s="13" t="str">
        <f t="shared" si="30"/>
        <v/>
      </c>
      <c r="E691" s="13" t="str">
        <f>TRIM(MID(SUBSTITUTE(A691,"_",REPT(" ",100)),IF($L$5=1,1,($L$5-1)*100),100))</f>
        <v/>
      </c>
      <c r="F691" s="7" t="str">
        <f>TRIM(MID(SUBSTITUTE(A691,"_",REPT(" ",200)),IF($L$6=1,1,($L$6-1)*200),200))</f>
        <v/>
      </c>
      <c r="G691" s="16" t="str">
        <f t="shared" si="31"/>
        <v/>
      </c>
      <c r="H691" s="8" t="str">
        <f>IFERROR((G691/1000)*Reach!$L$1*Reach!$L$2,"")</f>
        <v/>
      </c>
      <c r="I691" s="8" t="str">
        <f>IFERROR(IF(VLOOKUP(E691,$K$12:$N$38,4,FALSE)="","",MAX(H691*(VLOOKUP(Reach!E691,$K$12:$N$38,4,FALSE)/VLOOKUP(Reach!E691,$K$12:$N$38,3,FALSE))+3,$L$3*5)),"")</f>
        <v/>
      </c>
    </row>
    <row r="692" spans="4:9" x14ac:dyDescent="0.25">
      <c r="D692" s="13" t="str">
        <f t="shared" si="30"/>
        <v/>
      </c>
      <c r="E692" s="13" t="str">
        <f>TRIM(MID(SUBSTITUTE(A692,"_",REPT(" ",100)),IF($L$5=1,1,($L$5-1)*100),100))</f>
        <v/>
      </c>
      <c r="F692" s="7" t="str">
        <f>TRIM(MID(SUBSTITUTE(A692,"_",REPT(" ",200)),IF($L$6=1,1,($L$6-1)*200),200))</f>
        <v/>
      </c>
      <c r="G692" s="16" t="str">
        <f t="shared" si="31"/>
        <v/>
      </c>
      <c r="H692" s="8" t="str">
        <f>IFERROR((G692/1000)*Reach!$L$1*Reach!$L$2,"")</f>
        <v/>
      </c>
      <c r="I692" s="8" t="str">
        <f>IFERROR(IF(VLOOKUP(E692,$K$12:$N$38,4,FALSE)="","",MAX(H692*(VLOOKUP(Reach!E692,$K$12:$N$38,4,FALSE)/VLOOKUP(Reach!E692,$K$12:$N$38,3,FALSE))+3,$L$3*5)),"")</f>
        <v/>
      </c>
    </row>
    <row r="693" spans="4:9" x14ac:dyDescent="0.25">
      <c r="D693" s="13" t="str">
        <f t="shared" si="30"/>
        <v/>
      </c>
      <c r="E693" s="13" t="str">
        <f>TRIM(MID(SUBSTITUTE(A693,"_",REPT(" ",100)),IF($L$5=1,1,($L$5-1)*100),100))</f>
        <v/>
      </c>
      <c r="F693" s="7" t="str">
        <f>TRIM(MID(SUBSTITUTE(A693,"_",REPT(" ",200)),IF($L$6=1,1,($L$6-1)*200),200))</f>
        <v/>
      </c>
      <c r="G693" s="16" t="str">
        <f t="shared" si="31"/>
        <v/>
      </c>
      <c r="H693" s="8" t="str">
        <f>IFERROR((G693/1000)*Reach!$L$1*Reach!$L$2,"")</f>
        <v/>
      </c>
      <c r="I693" s="8" t="str">
        <f>IFERROR(IF(VLOOKUP(E693,$K$12:$N$38,4,FALSE)="","",MAX(H693*(VLOOKUP(Reach!E693,$K$12:$N$38,4,FALSE)/VLOOKUP(Reach!E693,$K$12:$N$38,3,FALSE))+3,$L$3*5)),"")</f>
        <v/>
      </c>
    </row>
    <row r="694" spans="4:9" x14ac:dyDescent="0.25">
      <c r="D694" s="13" t="str">
        <f t="shared" si="30"/>
        <v/>
      </c>
      <c r="E694" s="13" t="str">
        <f>TRIM(MID(SUBSTITUTE(A694,"_",REPT(" ",100)),IF($L$5=1,1,($L$5-1)*100),100))</f>
        <v/>
      </c>
      <c r="F694" s="7" t="str">
        <f>TRIM(MID(SUBSTITUTE(A694,"_",REPT(" ",200)),IF($L$6=1,1,($L$6-1)*200),200))</f>
        <v/>
      </c>
      <c r="G694" s="16" t="str">
        <f t="shared" si="31"/>
        <v/>
      </c>
      <c r="H694" s="8" t="str">
        <f>IFERROR((G694/1000)*Reach!$L$1*Reach!$L$2,"")</f>
        <v/>
      </c>
      <c r="I694" s="8" t="str">
        <f>IFERROR(IF(VLOOKUP(E694,$K$12:$N$38,4,FALSE)="","",MAX(H694*(VLOOKUP(Reach!E694,$K$12:$N$38,4,FALSE)/VLOOKUP(Reach!E694,$K$12:$N$38,3,FALSE))+3,$L$3*5)),"")</f>
        <v/>
      </c>
    </row>
    <row r="695" spans="4:9" x14ac:dyDescent="0.25">
      <c r="D695" s="13" t="str">
        <f t="shared" si="30"/>
        <v/>
      </c>
      <c r="E695" s="13" t="str">
        <f>TRIM(MID(SUBSTITUTE(A695,"_",REPT(" ",100)),IF($L$5=1,1,($L$5-1)*100),100))</f>
        <v/>
      </c>
      <c r="F695" s="7" t="str">
        <f>TRIM(MID(SUBSTITUTE(A695,"_",REPT(" ",200)),IF($L$6=1,1,($L$6-1)*200),200))</f>
        <v/>
      </c>
      <c r="G695" s="16" t="str">
        <f t="shared" si="31"/>
        <v/>
      </c>
      <c r="H695" s="8" t="str">
        <f>IFERROR((G695/1000)*Reach!$L$1*Reach!$L$2,"")</f>
        <v/>
      </c>
      <c r="I695" s="8" t="str">
        <f>IFERROR(IF(VLOOKUP(E695,$K$12:$N$38,4,FALSE)="","",MAX(H695*(VLOOKUP(Reach!E695,$K$12:$N$38,4,FALSE)/VLOOKUP(Reach!E695,$K$12:$N$38,3,FALSE))+3,$L$3*5)),"")</f>
        <v/>
      </c>
    </row>
    <row r="696" spans="4:9" x14ac:dyDescent="0.25">
      <c r="D696" s="13" t="str">
        <f t="shared" si="30"/>
        <v/>
      </c>
      <c r="E696" s="13" t="str">
        <f>TRIM(MID(SUBSTITUTE(A696,"_",REPT(" ",100)),IF($L$5=1,1,($L$5-1)*100),100))</f>
        <v/>
      </c>
      <c r="F696" s="7" t="str">
        <f>TRIM(MID(SUBSTITUTE(A696,"_",REPT(" ",200)),IF($L$6=1,1,($L$6-1)*200),200))</f>
        <v/>
      </c>
      <c r="G696" s="16" t="str">
        <f t="shared" si="31"/>
        <v/>
      </c>
      <c r="H696" s="8" t="str">
        <f>IFERROR((G696/1000)*Reach!$L$1*Reach!$L$2,"")</f>
        <v/>
      </c>
      <c r="I696" s="8" t="str">
        <f>IFERROR(IF(VLOOKUP(E696,$K$12:$N$38,4,FALSE)="","",MAX(H696*(VLOOKUP(Reach!E696,$K$12:$N$38,4,FALSE)/VLOOKUP(Reach!E696,$K$12:$N$38,3,FALSE))+3,$L$3*5)),"")</f>
        <v/>
      </c>
    </row>
    <row r="697" spans="4:9" x14ac:dyDescent="0.25">
      <c r="D697" s="13" t="str">
        <f t="shared" si="30"/>
        <v/>
      </c>
      <c r="E697" s="13" t="str">
        <f>TRIM(MID(SUBSTITUTE(A697,"_",REPT(" ",100)),IF($L$5=1,1,($L$5-1)*100),100))</f>
        <v/>
      </c>
      <c r="F697" s="7" t="str">
        <f>TRIM(MID(SUBSTITUTE(A697,"_",REPT(" ",200)),IF($L$6=1,1,($L$6-1)*200),200))</f>
        <v/>
      </c>
      <c r="G697" s="16" t="str">
        <f t="shared" si="31"/>
        <v/>
      </c>
      <c r="H697" s="8" t="str">
        <f>IFERROR((G697/1000)*Reach!$L$1*Reach!$L$2,"")</f>
        <v/>
      </c>
      <c r="I697" s="8" t="str">
        <f>IFERROR(IF(VLOOKUP(E697,$K$12:$N$38,4,FALSE)="","",MAX(H697*(VLOOKUP(Reach!E697,$K$12:$N$38,4,FALSE)/VLOOKUP(Reach!E697,$K$12:$N$38,3,FALSE))+3,$L$3*5)),"")</f>
        <v/>
      </c>
    </row>
    <row r="698" spans="4:9" x14ac:dyDescent="0.25">
      <c r="D698" s="13" t="str">
        <f t="shared" si="30"/>
        <v/>
      </c>
      <c r="E698" s="13" t="str">
        <f>TRIM(MID(SUBSTITUTE(A698,"_",REPT(" ",100)),IF($L$5=1,1,($L$5-1)*100),100))</f>
        <v/>
      </c>
      <c r="F698" s="7" t="str">
        <f>TRIM(MID(SUBSTITUTE(A698,"_",REPT(" ",200)),IF($L$6=1,1,($L$6-1)*200),200))</f>
        <v/>
      </c>
      <c r="G698" s="16" t="str">
        <f t="shared" si="31"/>
        <v/>
      </c>
      <c r="H698" s="8" t="str">
        <f>IFERROR((G698/1000)*Reach!$L$1*Reach!$L$2,"")</f>
        <v/>
      </c>
      <c r="I698" s="8" t="str">
        <f>IFERROR(IF(VLOOKUP(E698,$K$12:$N$38,4,FALSE)="","",MAX(H698*(VLOOKUP(Reach!E698,$K$12:$N$38,4,FALSE)/VLOOKUP(Reach!E698,$K$12:$N$38,3,FALSE))+3,$L$3*5)),"")</f>
        <v/>
      </c>
    </row>
    <row r="699" spans="4:9" x14ac:dyDescent="0.25">
      <c r="D699" s="13" t="str">
        <f t="shared" si="30"/>
        <v/>
      </c>
      <c r="E699" s="13" t="str">
        <f>TRIM(MID(SUBSTITUTE(A699,"_",REPT(" ",100)),IF($L$5=1,1,($L$5-1)*100),100))</f>
        <v/>
      </c>
      <c r="F699" s="7" t="str">
        <f>TRIM(MID(SUBSTITUTE(A699,"_",REPT(" ",200)),IF($L$6=1,1,($L$6-1)*200),200))</f>
        <v/>
      </c>
      <c r="G699" s="16" t="str">
        <f t="shared" si="31"/>
        <v/>
      </c>
      <c r="H699" s="8" t="str">
        <f>IFERROR((G699/1000)*Reach!$L$1*Reach!$L$2,"")</f>
        <v/>
      </c>
      <c r="I699" s="8" t="str">
        <f>IFERROR(IF(VLOOKUP(E699,$K$12:$N$38,4,FALSE)="","",MAX(H699*(VLOOKUP(Reach!E699,$K$12:$N$38,4,FALSE)/VLOOKUP(Reach!E699,$K$12:$N$38,3,FALSE))+3,$L$3*5)),"")</f>
        <v/>
      </c>
    </row>
    <row r="700" spans="4:9" x14ac:dyDescent="0.25">
      <c r="D700" s="13" t="str">
        <f t="shared" si="30"/>
        <v/>
      </c>
      <c r="E700" s="13" t="str">
        <f>TRIM(MID(SUBSTITUTE(A700,"_",REPT(" ",100)),IF($L$5=1,1,($L$5-1)*100),100))</f>
        <v/>
      </c>
      <c r="F700" s="7" t="str">
        <f>TRIM(MID(SUBSTITUTE(A700,"_",REPT(" ",200)),IF($L$6=1,1,($L$6-1)*200),200))</f>
        <v/>
      </c>
      <c r="G700" s="16" t="str">
        <f t="shared" si="31"/>
        <v/>
      </c>
      <c r="H700" s="8" t="str">
        <f>IFERROR((G700/1000)*Reach!$L$1*Reach!$L$2,"")</f>
        <v/>
      </c>
      <c r="I700" s="8" t="str">
        <f>IFERROR(IF(VLOOKUP(E700,$K$12:$N$38,4,FALSE)="","",MAX(H700*(VLOOKUP(Reach!E700,$K$12:$N$38,4,FALSE)/VLOOKUP(Reach!E700,$K$12:$N$38,3,FALSE))+3,$L$3*5)),"")</f>
        <v/>
      </c>
    </row>
    <row r="701" spans="4:9" x14ac:dyDescent="0.25">
      <c r="D701" s="13" t="str">
        <f t="shared" si="30"/>
        <v/>
      </c>
      <c r="E701" s="13" t="str">
        <f>TRIM(MID(SUBSTITUTE(A701,"_",REPT(" ",100)),IF($L$5=1,1,($L$5-1)*100),100))</f>
        <v/>
      </c>
      <c r="F701" s="7" t="str">
        <f>TRIM(MID(SUBSTITUTE(A701,"_",REPT(" ",200)),IF($L$6=1,1,($L$6-1)*200),200))</f>
        <v/>
      </c>
      <c r="G701" s="16" t="str">
        <f t="shared" si="31"/>
        <v/>
      </c>
      <c r="H701" s="8" t="str">
        <f>IFERROR((G701/1000)*Reach!$L$1*Reach!$L$2,"")</f>
        <v/>
      </c>
      <c r="I701" s="8" t="str">
        <f>IFERROR(IF(VLOOKUP(E701,$K$12:$N$38,4,FALSE)="","",MAX(H701*(VLOOKUP(Reach!E701,$K$12:$N$38,4,FALSE)/VLOOKUP(Reach!E701,$K$12:$N$38,3,FALSE))+3,$L$3*5)),"")</f>
        <v/>
      </c>
    </row>
    <row r="702" spans="4:9" x14ac:dyDescent="0.25">
      <c r="D702" s="13" t="str">
        <f t="shared" si="30"/>
        <v/>
      </c>
      <c r="E702" s="13" t="str">
        <f>TRIM(MID(SUBSTITUTE(A702,"_",REPT(" ",100)),IF($L$5=1,1,($L$5-1)*100),100))</f>
        <v/>
      </c>
      <c r="F702" s="7" t="str">
        <f>TRIM(MID(SUBSTITUTE(A702,"_",REPT(" ",200)),IF($L$6=1,1,($L$6-1)*200),200))</f>
        <v/>
      </c>
      <c r="G702" s="16" t="str">
        <f t="shared" si="31"/>
        <v/>
      </c>
      <c r="H702" s="8" t="str">
        <f>IFERROR((G702/1000)*Reach!$L$1*Reach!$L$2,"")</f>
        <v/>
      </c>
      <c r="I702" s="8" t="str">
        <f>IFERROR(IF(VLOOKUP(E702,$K$12:$N$38,4,FALSE)="","",MAX(H702*(VLOOKUP(Reach!E702,$K$12:$N$38,4,FALSE)/VLOOKUP(Reach!E702,$K$12:$N$38,3,FALSE))+3,$L$3*5)),"")</f>
        <v/>
      </c>
    </row>
    <row r="703" spans="4:9" x14ac:dyDescent="0.25">
      <c r="D703" s="13" t="str">
        <f t="shared" si="30"/>
        <v/>
      </c>
      <c r="E703" s="13" t="str">
        <f>TRIM(MID(SUBSTITUTE(A703,"_",REPT(" ",100)),IF($L$5=1,1,($L$5-1)*100),100))</f>
        <v/>
      </c>
      <c r="F703" s="7" t="str">
        <f>TRIM(MID(SUBSTITUTE(A703,"_",REPT(" ",200)),IF($L$6=1,1,($L$6-1)*200),200))</f>
        <v/>
      </c>
      <c r="G703" s="16" t="str">
        <f t="shared" si="31"/>
        <v/>
      </c>
      <c r="H703" s="8" t="str">
        <f>IFERROR((G703/1000)*Reach!$L$1*Reach!$L$2,"")</f>
        <v/>
      </c>
      <c r="I703" s="8" t="str">
        <f>IFERROR(IF(VLOOKUP(E703,$K$12:$N$38,4,FALSE)="","",MAX(H703*(VLOOKUP(Reach!E703,$K$12:$N$38,4,FALSE)/VLOOKUP(Reach!E703,$K$12:$N$38,3,FALSE))+3,$L$3*5)),"")</f>
        <v/>
      </c>
    </row>
    <row r="704" spans="4:9" x14ac:dyDescent="0.25">
      <c r="D704" s="13" t="str">
        <f t="shared" si="30"/>
        <v/>
      </c>
      <c r="E704" s="13" t="str">
        <f>TRIM(MID(SUBSTITUTE(A704,"_",REPT(" ",100)),IF($L$5=1,1,($L$5-1)*100),100))</f>
        <v/>
      </c>
      <c r="F704" s="7" t="str">
        <f>TRIM(MID(SUBSTITUTE(A704,"_",REPT(" ",200)),IF($L$6=1,1,($L$6-1)*200),200))</f>
        <v/>
      </c>
      <c r="G704" s="16" t="str">
        <f t="shared" si="31"/>
        <v/>
      </c>
      <c r="H704" s="8" t="str">
        <f>IFERROR((G704/1000)*Reach!$L$1*Reach!$L$2,"")</f>
        <v/>
      </c>
      <c r="I704" s="8" t="str">
        <f>IFERROR(IF(VLOOKUP(E704,$K$12:$N$38,4,FALSE)="","",MAX(H704*(VLOOKUP(Reach!E704,$K$12:$N$38,4,FALSE)/VLOOKUP(Reach!E704,$K$12:$N$38,3,FALSE))+3,$L$3*5)),"")</f>
        <v/>
      </c>
    </row>
    <row r="705" spans="4:9" x14ac:dyDescent="0.25">
      <c r="D705" s="13" t="str">
        <f t="shared" si="30"/>
        <v/>
      </c>
      <c r="E705" s="13" t="str">
        <f>TRIM(MID(SUBSTITUTE(A705,"_",REPT(" ",100)),IF($L$5=1,1,($L$5-1)*100),100))</f>
        <v/>
      </c>
      <c r="F705" s="7" t="str">
        <f>TRIM(MID(SUBSTITUTE(A705,"_",REPT(" ",200)),IF($L$6=1,1,($L$6-1)*200),200))</f>
        <v/>
      </c>
      <c r="G705" s="16" t="str">
        <f t="shared" si="31"/>
        <v/>
      </c>
      <c r="H705" s="8" t="str">
        <f>IFERROR((G705/1000)*Reach!$L$1*Reach!$L$2,"")</f>
        <v/>
      </c>
      <c r="I705" s="8" t="str">
        <f>IFERROR(IF(VLOOKUP(E705,$K$12:$N$38,4,FALSE)="","",MAX(H705*(VLOOKUP(Reach!E705,$K$12:$N$38,4,FALSE)/VLOOKUP(Reach!E705,$K$12:$N$38,3,FALSE))+3,$L$3*5)),"")</f>
        <v/>
      </c>
    </row>
    <row r="706" spans="4:9" x14ac:dyDescent="0.25">
      <c r="D706" s="13" t="str">
        <f t="shared" si="30"/>
        <v/>
      </c>
      <c r="E706" s="13" t="str">
        <f>TRIM(MID(SUBSTITUTE(A706,"_",REPT(" ",100)),IF($L$5=1,1,($L$5-1)*100),100))</f>
        <v/>
      </c>
      <c r="F706" s="7" t="str">
        <f>TRIM(MID(SUBSTITUTE(A706,"_",REPT(" ",200)),IF($L$6=1,1,($L$6-1)*200),200))</f>
        <v/>
      </c>
      <c r="G706" s="16" t="str">
        <f t="shared" si="31"/>
        <v/>
      </c>
      <c r="H706" s="8" t="str">
        <f>IFERROR((G706/1000)*Reach!$L$1*Reach!$L$2,"")</f>
        <v/>
      </c>
      <c r="I706" s="8" t="str">
        <f>IFERROR(IF(VLOOKUP(E706,$K$12:$N$38,4,FALSE)="","",MAX(H706*(VLOOKUP(Reach!E706,$K$12:$N$38,4,FALSE)/VLOOKUP(Reach!E706,$K$12:$N$38,3,FALSE))+3,$L$3*5)),"")</f>
        <v/>
      </c>
    </row>
    <row r="707" spans="4:9" x14ac:dyDescent="0.25">
      <c r="D707" s="13" t="str">
        <f t="shared" si="30"/>
        <v/>
      </c>
      <c r="E707" s="13" t="str">
        <f>TRIM(MID(SUBSTITUTE(A707,"_",REPT(" ",100)),IF($L$5=1,1,($L$5-1)*100),100))</f>
        <v/>
      </c>
      <c r="F707" s="7" t="str">
        <f>TRIM(MID(SUBSTITUTE(A707,"_",REPT(" ",200)),IF($L$6=1,1,($L$6-1)*200),200))</f>
        <v/>
      </c>
      <c r="G707" s="16" t="str">
        <f t="shared" si="31"/>
        <v/>
      </c>
      <c r="H707" s="8" t="str">
        <f>IFERROR((G707/1000)*Reach!$L$1*Reach!$L$2,"")</f>
        <v/>
      </c>
      <c r="I707" s="8" t="str">
        <f>IFERROR(IF(VLOOKUP(E707,$K$12:$N$38,4,FALSE)="","",MAX(H707*(VLOOKUP(Reach!E707,$K$12:$N$38,4,FALSE)/VLOOKUP(Reach!E707,$K$12:$N$38,3,FALSE))+3,$L$3*5)),"")</f>
        <v/>
      </c>
    </row>
    <row r="708" spans="4:9" x14ac:dyDescent="0.25">
      <c r="D708" s="13" t="str">
        <f t="shared" si="30"/>
        <v/>
      </c>
      <c r="E708" s="13" t="str">
        <f>TRIM(MID(SUBSTITUTE(A708,"_",REPT(" ",100)),IF($L$5=1,1,($L$5-1)*100),100))</f>
        <v/>
      </c>
      <c r="F708" s="7" t="str">
        <f>TRIM(MID(SUBSTITUTE(A708,"_",REPT(" ",200)),IF($L$6=1,1,($L$6-1)*200),200))</f>
        <v/>
      </c>
      <c r="G708" s="16" t="str">
        <f t="shared" si="31"/>
        <v/>
      </c>
      <c r="H708" s="8" t="str">
        <f>IFERROR((G708/1000)*Reach!$L$1*Reach!$L$2,"")</f>
        <v/>
      </c>
      <c r="I708" s="8" t="str">
        <f>IFERROR(IF(VLOOKUP(E708,$K$12:$N$38,4,FALSE)="","",MAX(H708*(VLOOKUP(Reach!E708,$K$12:$N$38,4,FALSE)/VLOOKUP(Reach!E708,$K$12:$N$38,3,FALSE))+3,$L$3*5)),"")</f>
        <v/>
      </c>
    </row>
    <row r="709" spans="4:9" x14ac:dyDescent="0.25">
      <c r="D709" s="13" t="str">
        <f t="shared" si="30"/>
        <v/>
      </c>
      <c r="E709" s="13" t="str">
        <f>TRIM(MID(SUBSTITUTE(A709,"_",REPT(" ",100)),IF($L$5=1,1,($L$5-1)*100),100))</f>
        <v/>
      </c>
      <c r="F709" s="7" t="str">
        <f>TRIM(MID(SUBSTITUTE(A709,"_",REPT(" ",200)),IF($L$6=1,1,($L$6-1)*200),200))</f>
        <v/>
      </c>
      <c r="G709" s="16" t="str">
        <f t="shared" si="31"/>
        <v/>
      </c>
      <c r="H709" s="8" t="str">
        <f>IFERROR((G709/1000)*Reach!$L$1*Reach!$L$2,"")</f>
        <v/>
      </c>
      <c r="I709" s="8" t="str">
        <f>IFERROR(IF(VLOOKUP(E709,$K$12:$N$38,4,FALSE)="","",MAX(H709*(VLOOKUP(Reach!E709,$K$12:$N$38,4,FALSE)/VLOOKUP(Reach!E709,$K$12:$N$38,3,FALSE))+3,$L$3*5)),"")</f>
        <v/>
      </c>
    </row>
    <row r="710" spans="4:9" x14ac:dyDescent="0.25">
      <c r="D710" s="13" t="str">
        <f t="shared" si="30"/>
        <v/>
      </c>
      <c r="E710" s="13" t="str">
        <f>TRIM(MID(SUBSTITUTE(A710,"_",REPT(" ",100)),IF($L$5=1,1,($L$5-1)*100),100))</f>
        <v/>
      </c>
      <c r="F710" s="7" t="str">
        <f>TRIM(MID(SUBSTITUTE(A710,"_",REPT(" ",200)),IF($L$6=1,1,($L$6-1)*200),200))</f>
        <v/>
      </c>
      <c r="G710" s="16" t="str">
        <f t="shared" si="31"/>
        <v/>
      </c>
      <c r="H710" s="8" t="str">
        <f>IFERROR((G710/1000)*Reach!$L$1*Reach!$L$2,"")</f>
        <v/>
      </c>
      <c r="I710" s="8" t="str">
        <f>IFERROR(IF(VLOOKUP(E710,$K$12:$N$38,4,FALSE)="","",MAX(H710*(VLOOKUP(Reach!E710,$K$12:$N$38,4,FALSE)/VLOOKUP(Reach!E710,$K$12:$N$38,3,FALSE))+3,$L$3*5)),"")</f>
        <v/>
      </c>
    </row>
    <row r="711" spans="4:9" x14ac:dyDescent="0.25">
      <c r="D711" s="13" t="str">
        <f t="shared" si="30"/>
        <v/>
      </c>
      <c r="E711" s="13" t="str">
        <f>TRIM(MID(SUBSTITUTE(A711,"_",REPT(" ",100)),IF($L$5=1,1,($L$5-1)*100),100))</f>
        <v/>
      </c>
      <c r="F711" s="7" t="str">
        <f>TRIM(MID(SUBSTITUTE(A711,"_",REPT(" ",200)),IF($L$6=1,1,($L$6-1)*200),200))</f>
        <v/>
      </c>
      <c r="G711" s="16" t="str">
        <f t="shared" si="31"/>
        <v/>
      </c>
      <c r="H711" s="8" t="str">
        <f>IFERROR((G711/1000)*Reach!$L$1*Reach!$L$2,"")</f>
        <v/>
      </c>
      <c r="I711" s="8" t="str">
        <f>IFERROR(IF(VLOOKUP(E711,$K$12:$N$38,4,FALSE)="","",MAX(H711*(VLOOKUP(Reach!E711,$K$12:$N$38,4,FALSE)/VLOOKUP(Reach!E711,$K$12:$N$38,3,FALSE))+3,$L$3*5)),"")</f>
        <v/>
      </c>
    </row>
    <row r="712" spans="4:9" x14ac:dyDescent="0.25">
      <c r="D712" s="13" t="str">
        <f t="shared" si="30"/>
        <v/>
      </c>
      <c r="E712" s="13" t="str">
        <f>TRIM(MID(SUBSTITUTE(A712,"_",REPT(" ",100)),IF($L$5=1,1,($L$5-1)*100),100))</f>
        <v/>
      </c>
      <c r="F712" s="7" t="str">
        <f>TRIM(MID(SUBSTITUTE(A712,"_",REPT(" ",200)),IF($L$6=1,1,($L$6-1)*200),200))</f>
        <v/>
      </c>
      <c r="G712" s="16" t="str">
        <f t="shared" si="31"/>
        <v/>
      </c>
      <c r="H712" s="8" t="str">
        <f>IFERROR((G712/1000)*Reach!$L$1*Reach!$L$2,"")</f>
        <v/>
      </c>
      <c r="I712" s="8" t="str">
        <f>IFERROR(IF(VLOOKUP(E712,$K$12:$N$38,4,FALSE)="","",MAX(H712*(VLOOKUP(Reach!E712,$K$12:$N$38,4,FALSE)/VLOOKUP(Reach!E712,$K$12:$N$38,3,FALSE))+3,$L$3*5)),"")</f>
        <v/>
      </c>
    </row>
    <row r="713" spans="4:9" x14ac:dyDescent="0.25">
      <c r="D713" s="13" t="str">
        <f t="shared" si="30"/>
        <v/>
      </c>
      <c r="E713" s="13" t="str">
        <f>TRIM(MID(SUBSTITUTE(A713,"_",REPT(" ",100)),IF($L$5=1,1,($L$5-1)*100),100))</f>
        <v/>
      </c>
      <c r="F713" s="7" t="str">
        <f>TRIM(MID(SUBSTITUTE(A713,"_",REPT(" ",200)),IF($L$6=1,1,($L$6-1)*200),200))</f>
        <v/>
      </c>
      <c r="G713" s="16" t="str">
        <f t="shared" si="31"/>
        <v/>
      </c>
      <c r="H713" s="8" t="str">
        <f>IFERROR((G713/1000)*Reach!$L$1*Reach!$L$2,"")</f>
        <v/>
      </c>
      <c r="I713" s="8" t="str">
        <f>IFERROR(IF(VLOOKUP(E713,$K$12:$N$38,4,FALSE)="","",MAX(H713*(VLOOKUP(Reach!E713,$K$12:$N$38,4,FALSE)/VLOOKUP(Reach!E713,$K$12:$N$38,3,FALSE))+3,$L$3*5)),"")</f>
        <v/>
      </c>
    </row>
    <row r="714" spans="4:9" x14ac:dyDescent="0.25">
      <c r="D714" s="13" t="str">
        <f t="shared" si="30"/>
        <v/>
      </c>
      <c r="E714" s="13" t="str">
        <f>TRIM(MID(SUBSTITUTE(A714,"_",REPT(" ",100)),IF($L$5=1,1,($L$5-1)*100),100))</f>
        <v/>
      </c>
      <c r="F714" s="7" t="str">
        <f>TRIM(MID(SUBSTITUTE(A714,"_",REPT(" ",200)),IF($L$6=1,1,($L$6-1)*200),200))</f>
        <v/>
      </c>
      <c r="G714" s="16" t="str">
        <f t="shared" si="31"/>
        <v/>
      </c>
      <c r="H714" s="8" t="str">
        <f>IFERROR((G714/1000)*Reach!$L$1*Reach!$L$2,"")</f>
        <v/>
      </c>
      <c r="I714" s="8" t="str">
        <f>IFERROR(IF(VLOOKUP(E714,$K$12:$N$38,4,FALSE)="","",MAX(H714*(VLOOKUP(Reach!E714,$K$12:$N$38,4,FALSE)/VLOOKUP(Reach!E714,$K$12:$N$38,3,FALSE))+3,$L$3*5)),"")</f>
        <v/>
      </c>
    </row>
    <row r="715" spans="4:9" x14ac:dyDescent="0.25">
      <c r="D715" s="13" t="str">
        <f t="shared" si="30"/>
        <v/>
      </c>
      <c r="E715" s="13" t="str">
        <f>TRIM(MID(SUBSTITUTE(A715,"_",REPT(" ",100)),IF($L$5=1,1,($L$5-1)*100),100))</f>
        <v/>
      </c>
      <c r="F715" s="7" t="str">
        <f>TRIM(MID(SUBSTITUTE(A715,"_",REPT(" ",200)),IF($L$6=1,1,($L$6-1)*200),200))</f>
        <v/>
      </c>
      <c r="G715" s="16" t="str">
        <f t="shared" si="31"/>
        <v/>
      </c>
      <c r="H715" s="8" t="str">
        <f>IFERROR((G715/1000)*Reach!$L$1*Reach!$L$2,"")</f>
        <v/>
      </c>
      <c r="I715" s="8" t="str">
        <f>IFERROR(IF(VLOOKUP(E715,$K$12:$N$38,4,FALSE)="","",MAX(H715*(VLOOKUP(Reach!E715,$K$12:$N$38,4,FALSE)/VLOOKUP(Reach!E715,$K$12:$N$38,3,FALSE))+3,$L$3*5)),"")</f>
        <v/>
      </c>
    </row>
    <row r="716" spans="4:9" x14ac:dyDescent="0.25">
      <c r="D716" s="13" t="str">
        <f t="shared" si="30"/>
        <v/>
      </c>
      <c r="E716" s="13" t="str">
        <f>TRIM(MID(SUBSTITUTE(A716,"_",REPT(" ",100)),IF($L$5=1,1,($L$5-1)*100),100))</f>
        <v/>
      </c>
      <c r="F716" s="7" t="str">
        <f>TRIM(MID(SUBSTITUTE(A716,"_",REPT(" ",200)),IF($L$6=1,1,($L$6-1)*200),200))</f>
        <v/>
      </c>
      <c r="G716" s="16" t="str">
        <f t="shared" si="31"/>
        <v/>
      </c>
      <c r="H716" s="8" t="str">
        <f>IFERROR((G716/1000)*Reach!$L$1*Reach!$L$2,"")</f>
        <v/>
      </c>
      <c r="I716" s="8" t="str">
        <f>IFERROR(IF(VLOOKUP(E716,$K$12:$N$38,4,FALSE)="","",MAX(H716*(VLOOKUP(Reach!E716,$K$12:$N$38,4,FALSE)/VLOOKUP(Reach!E716,$K$12:$N$38,3,FALSE))+3,$L$3*5)),"")</f>
        <v/>
      </c>
    </row>
    <row r="717" spans="4:9" x14ac:dyDescent="0.25">
      <c r="D717" s="13" t="str">
        <f t="shared" si="30"/>
        <v/>
      </c>
      <c r="E717" s="13" t="str">
        <f>TRIM(MID(SUBSTITUTE(A717,"_",REPT(" ",100)),IF($L$5=1,1,($L$5-1)*100),100))</f>
        <v/>
      </c>
      <c r="F717" s="7" t="str">
        <f>TRIM(MID(SUBSTITUTE(A717,"_",REPT(" ",200)),IF($L$6=1,1,($L$6-1)*200),200))</f>
        <v/>
      </c>
      <c r="G717" s="16" t="str">
        <f t="shared" si="31"/>
        <v/>
      </c>
      <c r="H717" s="8" t="str">
        <f>IFERROR((G717/1000)*Reach!$L$1*Reach!$L$2,"")</f>
        <v/>
      </c>
      <c r="I717" s="8" t="str">
        <f>IFERROR(IF(VLOOKUP(E717,$K$12:$N$38,4,FALSE)="","",MAX(H717*(VLOOKUP(Reach!E717,$K$12:$N$38,4,FALSE)/VLOOKUP(Reach!E717,$K$12:$N$38,3,FALSE))+3,$L$3*5)),"")</f>
        <v/>
      </c>
    </row>
    <row r="718" spans="4:9" x14ac:dyDescent="0.25">
      <c r="D718" s="13" t="str">
        <f t="shared" si="30"/>
        <v/>
      </c>
      <c r="E718" s="13" t="str">
        <f>TRIM(MID(SUBSTITUTE(A718,"_",REPT(" ",100)),IF($L$5=1,1,($L$5-1)*100),100))</f>
        <v/>
      </c>
      <c r="F718" s="7" t="str">
        <f>TRIM(MID(SUBSTITUTE(A718,"_",REPT(" ",200)),IF($L$6=1,1,($L$6-1)*200),200))</f>
        <v/>
      </c>
      <c r="G718" s="16" t="str">
        <f t="shared" si="31"/>
        <v/>
      </c>
      <c r="H718" s="8" t="str">
        <f>IFERROR((G718/1000)*Reach!$L$1*Reach!$L$2,"")</f>
        <v/>
      </c>
      <c r="I718" s="8" t="str">
        <f>IFERROR(IF(VLOOKUP(E718,$K$12:$N$38,4,FALSE)="","",MAX(H718*(VLOOKUP(Reach!E718,$K$12:$N$38,4,FALSE)/VLOOKUP(Reach!E718,$K$12:$N$38,3,FALSE))+3,$L$3*5)),"")</f>
        <v/>
      </c>
    </row>
    <row r="719" spans="4:9" x14ac:dyDescent="0.25">
      <c r="D719" s="13" t="str">
        <f t="shared" si="30"/>
        <v/>
      </c>
      <c r="E719" s="13" t="str">
        <f>TRIM(MID(SUBSTITUTE(A719,"_",REPT(" ",100)),IF($L$5=1,1,($L$5-1)*100),100))</f>
        <v/>
      </c>
      <c r="F719" s="7" t="str">
        <f>TRIM(MID(SUBSTITUTE(A719,"_",REPT(" ",200)),IF($L$6=1,1,($L$6-1)*200),200))</f>
        <v/>
      </c>
      <c r="G719" s="16" t="str">
        <f t="shared" si="31"/>
        <v/>
      </c>
      <c r="H719" s="8" t="str">
        <f>IFERROR((G719/1000)*Reach!$L$1*Reach!$L$2,"")</f>
        <v/>
      </c>
      <c r="I719" s="8" t="str">
        <f>IFERROR(IF(VLOOKUP(E719,$K$12:$N$38,4,FALSE)="","",MAX(H719*(VLOOKUP(Reach!E719,$K$12:$N$38,4,FALSE)/VLOOKUP(Reach!E719,$K$12:$N$38,3,FALSE))+3,$L$3*5)),"")</f>
        <v/>
      </c>
    </row>
    <row r="720" spans="4:9" x14ac:dyDescent="0.25">
      <c r="D720" s="13" t="str">
        <f t="shared" si="30"/>
        <v/>
      </c>
      <c r="E720" s="13" t="str">
        <f>TRIM(MID(SUBSTITUTE(A720,"_",REPT(" ",100)),IF($L$5=1,1,($L$5-1)*100),100))</f>
        <v/>
      </c>
      <c r="F720" s="7" t="str">
        <f>TRIM(MID(SUBSTITUTE(A720,"_",REPT(" ",200)),IF($L$6=1,1,($L$6-1)*200),200))</f>
        <v/>
      </c>
      <c r="G720" s="16" t="str">
        <f t="shared" si="31"/>
        <v/>
      </c>
      <c r="H720" s="8" t="str">
        <f>IFERROR((G720/1000)*Reach!$L$1*Reach!$L$2,"")</f>
        <v/>
      </c>
      <c r="I720" s="8" t="str">
        <f>IFERROR(IF(VLOOKUP(E720,$K$12:$N$38,4,FALSE)="","",MAX(H720*(VLOOKUP(Reach!E720,$K$12:$N$38,4,FALSE)/VLOOKUP(Reach!E720,$K$12:$N$38,3,FALSE))+3,$L$3*5)),"")</f>
        <v/>
      </c>
    </row>
    <row r="721" spans="4:9" x14ac:dyDescent="0.25">
      <c r="D721" s="13" t="str">
        <f t="shared" si="30"/>
        <v/>
      </c>
      <c r="E721" s="13" t="str">
        <f>TRIM(MID(SUBSTITUTE(A721,"_",REPT(" ",100)),IF($L$5=1,1,($L$5-1)*100),100))</f>
        <v/>
      </c>
      <c r="F721" s="7" t="str">
        <f>TRIM(MID(SUBSTITUTE(A721,"_",REPT(" ",200)),IF($L$6=1,1,($L$6-1)*200),200))</f>
        <v/>
      </c>
      <c r="G721" s="16" t="str">
        <f t="shared" si="31"/>
        <v/>
      </c>
      <c r="H721" s="8" t="str">
        <f>IFERROR((G721/1000)*Reach!$L$1*Reach!$L$2,"")</f>
        <v/>
      </c>
      <c r="I721" s="8" t="str">
        <f>IFERROR(IF(VLOOKUP(E721,$K$12:$N$38,4,FALSE)="","",MAX(H721*(VLOOKUP(Reach!E721,$K$12:$N$38,4,FALSE)/VLOOKUP(Reach!E721,$K$12:$N$38,3,FALSE))+3,$L$3*5)),"")</f>
        <v/>
      </c>
    </row>
    <row r="722" spans="4:9" x14ac:dyDescent="0.25">
      <c r="D722" s="13" t="str">
        <f t="shared" si="30"/>
        <v/>
      </c>
      <c r="E722" s="13" t="str">
        <f>TRIM(MID(SUBSTITUTE(A722,"_",REPT(" ",100)),IF($L$5=1,1,($L$5-1)*100),100))</f>
        <v/>
      </c>
      <c r="F722" s="7" t="str">
        <f>TRIM(MID(SUBSTITUTE(A722,"_",REPT(" ",200)),IF($L$6=1,1,($L$6-1)*200),200))</f>
        <v/>
      </c>
      <c r="G722" s="16" t="str">
        <f t="shared" si="31"/>
        <v/>
      </c>
      <c r="H722" s="8" t="str">
        <f>IFERROR((G722/1000)*Reach!$L$1*Reach!$L$2,"")</f>
        <v/>
      </c>
      <c r="I722" s="8" t="str">
        <f>IFERROR(IF(VLOOKUP(E722,$K$12:$N$38,4,FALSE)="","",MAX(H722*(VLOOKUP(Reach!E722,$K$12:$N$38,4,FALSE)/VLOOKUP(Reach!E722,$K$12:$N$38,3,FALSE))+3,$L$3*5)),"")</f>
        <v/>
      </c>
    </row>
    <row r="723" spans="4:9" x14ac:dyDescent="0.25">
      <c r="D723" s="13" t="str">
        <f t="shared" si="30"/>
        <v/>
      </c>
      <c r="E723" s="13" t="str">
        <f>TRIM(MID(SUBSTITUTE(A723,"_",REPT(" ",100)),IF($L$5=1,1,($L$5-1)*100),100))</f>
        <v/>
      </c>
      <c r="F723" s="7" t="str">
        <f>TRIM(MID(SUBSTITUTE(A723,"_",REPT(" ",200)),IF($L$6=1,1,($L$6-1)*200),200))</f>
        <v/>
      </c>
      <c r="G723" s="16" t="str">
        <f t="shared" si="31"/>
        <v/>
      </c>
      <c r="H723" s="8" t="str">
        <f>IFERROR((G723/1000)*Reach!$L$1*Reach!$L$2,"")</f>
        <v/>
      </c>
      <c r="I723" s="8" t="str">
        <f>IFERROR(IF(VLOOKUP(E723,$K$12:$N$38,4,FALSE)="","",MAX(H723*(VLOOKUP(Reach!E723,$K$12:$N$38,4,FALSE)/VLOOKUP(Reach!E723,$K$12:$N$38,3,FALSE))+3,$L$3*5)),"")</f>
        <v/>
      </c>
    </row>
    <row r="724" spans="4:9" x14ac:dyDescent="0.25">
      <c r="D724" s="13" t="str">
        <f t="shared" si="30"/>
        <v/>
      </c>
      <c r="E724" s="13" t="str">
        <f>TRIM(MID(SUBSTITUTE(A724,"_",REPT(" ",100)),IF($L$5=1,1,($L$5-1)*100),100))</f>
        <v/>
      </c>
      <c r="F724" s="7" t="str">
        <f>TRIM(MID(SUBSTITUTE(A724,"_",REPT(" ",200)),IF($L$6=1,1,($L$6-1)*200),200))</f>
        <v/>
      </c>
      <c r="G724" s="16" t="str">
        <f t="shared" si="31"/>
        <v/>
      </c>
      <c r="H724" s="8" t="str">
        <f>IFERROR((G724/1000)*Reach!$L$1*Reach!$L$2,"")</f>
        <v/>
      </c>
      <c r="I724" s="8" t="str">
        <f>IFERROR(IF(VLOOKUP(E724,$K$12:$N$38,4,FALSE)="","",MAX(H724*(VLOOKUP(Reach!E724,$K$12:$N$38,4,FALSE)/VLOOKUP(Reach!E724,$K$12:$N$38,3,FALSE))+3,$L$3*5)),"")</f>
        <v/>
      </c>
    </row>
    <row r="725" spans="4:9" x14ac:dyDescent="0.25">
      <c r="D725" s="13" t="str">
        <f t="shared" si="30"/>
        <v/>
      </c>
      <c r="E725" s="13" t="str">
        <f>TRIM(MID(SUBSTITUTE(A725,"_",REPT(" ",100)),IF($L$5=1,1,($L$5-1)*100),100))</f>
        <v/>
      </c>
      <c r="F725" s="7" t="str">
        <f>TRIM(MID(SUBSTITUTE(A725,"_",REPT(" ",200)),IF($L$6=1,1,($L$6-1)*200),200))</f>
        <v/>
      </c>
      <c r="G725" s="16" t="str">
        <f t="shared" si="31"/>
        <v/>
      </c>
      <c r="H725" s="8" t="str">
        <f>IFERROR((G725/1000)*Reach!$L$1*Reach!$L$2,"")</f>
        <v/>
      </c>
      <c r="I725" s="8" t="str">
        <f>IFERROR(IF(VLOOKUP(E725,$K$12:$N$38,4,FALSE)="","",MAX(H725*(VLOOKUP(Reach!E725,$K$12:$N$38,4,FALSE)/VLOOKUP(Reach!E725,$K$12:$N$38,3,FALSE))+3,$L$3*5)),"")</f>
        <v/>
      </c>
    </row>
    <row r="726" spans="4:9" x14ac:dyDescent="0.25">
      <c r="D726" s="13" t="str">
        <f t="shared" si="30"/>
        <v/>
      </c>
      <c r="E726" s="13" t="str">
        <f>TRIM(MID(SUBSTITUTE(A726,"_",REPT(" ",100)),IF($L$5=1,1,($L$5-1)*100),100))</f>
        <v/>
      </c>
      <c r="F726" s="7" t="str">
        <f>TRIM(MID(SUBSTITUTE(A726,"_",REPT(" ",200)),IF($L$6=1,1,($L$6-1)*200),200))</f>
        <v/>
      </c>
      <c r="G726" s="16" t="str">
        <f t="shared" si="31"/>
        <v/>
      </c>
      <c r="H726" s="8" t="str">
        <f>IFERROR((G726/1000)*Reach!$L$1*Reach!$L$2,"")</f>
        <v/>
      </c>
      <c r="I726" s="8" t="str">
        <f>IFERROR(IF(VLOOKUP(E726,$K$12:$N$38,4,FALSE)="","",MAX(H726*(VLOOKUP(Reach!E726,$K$12:$N$38,4,FALSE)/VLOOKUP(Reach!E726,$K$12:$N$38,3,FALSE))+3,$L$3*5)),"")</f>
        <v/>
      </c>
    </row>
    <row r="727" spans="4:9" x14ac:dyDescent="0.25">
      <c r="D727" s="13" t="str">
        <f t="shared" si="30"/>
        <v/>
      </c>
      <c r="E727" s="13" t="str">
        <f>TRIM(MID(SUBSTITUTE(A727,"_",REPT(" ",100)),IF($L$5=1,1,($L$5-1)*100),100))</f>
        <v/>
      </c>
      <c r="F727" s="7" t="str">
        <f>TRIM(MID(SUBSTITUTE(A727,"_",REPT(" ",200)),IF($L$6=1,1,($L$6-1)*200),200))</f>
        <v/>
      </c>
      <c r="G727" s="16" t="str">
        <f t="shared" si="31"/>
        <v/>
      </c>
      <c r="H727" s="8" t="str">
        <f>IFERROR((G727/1000)*Reach!$L$1*Reach!$L$2,"")</f>
        <v/>
      </c>
      <c r="I727" s="8" t="str">
        <f>IFERROR(IF(VLOOKUP(E727,$K$12:$N$38,4,FALSE)="","",MAX(H727*(VLOOKUP(Reach!E727,$K$12:$N$38,4,FALSE)/VLOOKUP(Reach!E727,$K$12:$N$38,3,FALSE))+3,$L$3*5)),"")</f>
        <v/>
      </c>
    </row>
    <row r="728" spans="4:9" x14ac:dyDescent="0.25">
      <c r="D728" s="13" t="str">
        <f t="shared" si="30"/>
        <v/>
      </c>
      <c r="E728" s="13" t="str">
        <f>TRIM(MID(SUBSTITUTE(A728,"_",REPT(" ",100)),IF($L$5=1,1,($L$5-1)*100),100))</f>
        <v/>
      </c>
      <c r="F728" s="7" t="str">
        <f>TRIM(MID(SUBSTITUTE(A728,"_",REPT(" ",200)),IF($L$6=1,1,($L$6-1)*200),200))</f>
        <v/>
      </c>
      <c r="G728" s="16" t="str">
        <f t="shared" si="31"/>
        <v/>
      </c>
      <c r="H728" s="8" t="str">
        <f>IFERROR((G728/1000)*Reach!$L$1*Reach!$L$2,"")</f>
        <v/>
      </c>
      <c r="I728" s="8" t="str">
        <f>IFERROR(IF(VLOOKUP(E728,$K$12:$N$38,4,FALSE)="","",MAX(H728*(VLOOKUP(Reach!E728,$K$12:$N$38,4,FALSE)/VLOOKUP(Reach!E728,$K$12:$N$38,3,FALSE))+3,$L$3*5)),"")</f>
        <v/>
      </c>
    </row>
    <row r="729" spans="4:9" x14ac:dyDescent="0.25">
      <c r="D729" s="13" t="str">
        <f t="shared" si="30"/>
        <v/>
      </c>
      <c r="E729" s="13" t="str">
        <f>TRIM(MID(SUBSTITUTE(A729,"_",REPT(" ",100)),IF($L$5=1,1,($L$5-1)*100),100))</f>
        <v/>
      </c>
      <c r="F729" s="7" t="str">
        <f>TRIM(MID(SUBSTITUTE(A729,"_",REPT(" ",200)),IF($L$6=1,1,($L$6-1)*200),200))</f>
        <v/>
      </c>
      <c r="G729" s="16" t="str">
        <f t="shared" si="31"/>
        <v/>
      </c>
      <c r="H729" s="8" t="str">
        <f>IFERROR((G729/1000)*Reach!$L$1*Reach!$L$2,"")</f>
        <v/>
      </c>
      <c r="I729" s="8" t="str">
        <f>IFERROR(IF(VLOOKUP(E729,$K$12:$N$38,4,FALSE)="","",MAX(H729*(VLOOKUP(Reach!E729,$K$12:$N$38,4,FALSE)/VLOOKUP(Reach!E729,$K$12:$N$38,3,FALSE))+3,$L$3*5)),"")</f>
        <v/>
      </c>
    </row>
    <row r="730" spans="4:9" x14ac:dyDescent="0.25">
      <c r="D730" s="13" t="str">
        <f t="shared" si="30"/>
        <v/>
      </c>
      <c r="E730" s="13" t="str">
        <f>TRIM(MID(SUBSTITUTE(A730,"_",REPT(" ",100)),IF($L$5=1,1,($L$5-1)*100),100))</f>
        <v/>
      </c>
      <c r="F730" s="7" t="str">
        <f>TRIM(MID(SUBSTITUTE(A730,"_",REPT(" ",200)),IF($L$6=1,1,($L$6-1)*200),200))</f>
        <v/>
      </c>
      <c r="G730" s="16" t="str">
        <f t="shared" si="31"/>
        <v/>
      </c>
      <c r="H730" s="8" t="str">
        <f>IFERROR((G730/1000)*Reach!$L$1*Reach!$L$2,"")</f>
        <v/>
      </c>
      <c r="I730" s="8" t="str">
        <f>IFERROR(IF(VLOOKUP(E730,$K$12:$N$38,4,FALSE)="","",MAX(H730*(VLOOKUP(Reach!E730,$K$12:$N$38,4,FALSE)/VLOOKUP(Reach!E730,$K$12:$N$38,3,FALSE))+3,$L$3*5)),"")</f>
        <v/>
      </c>
    </row>
    <row r="731" spans="4:9" x14ac:dyDescent="0.25">
      <c r="D731" s="13" t="str">
        <f t="shared" si="30"/>
        <v/>
      </c>
      <c r="E731" s="13" t="str">
        <f>TRIM(MID(SUBSTITUTE(A731,"_",REPT(" ",100)),IF($L$5=1,1,($L$5-1)*100),100))</f>
        <v/>
      </c>
      <c r="F731" s="7" t="str">
        <f>TRIM(MID(SUBSTITUTE(A731,"_",REPT(" ",200)),IF($L$6=1,1,($L$6-1)*200),200))</f>
        <v/>
      </c>
      <c r="G731" s="16" t="str">
        <f t="shared" si="31"/>
        <v/>
      </c>
      <c r="H731" s="8" t="str">
        <f>IFERROR((G731/1000)*Reach!$L$1*Reach!$L$2,"")</f>
        <v/>
      </c>
      <c r="I731" s="8" t="str">
        <f>IFERROR(IF(VLOOKUP(E731,$K$12:$N$38,4,FALSE)="","",MAX(H731*(VLOOKUP(Reach!E731,$K$12:$N$38,4,FALSE)/VLOOKUP(Reach!E731,$K$12:$N$38,3,FALSE))+3,$L$3*5)),"")</f>
        <v/>
      </c>
    </row>
    <row r="732" spans="4:9" x14ac:dyDescent="0.25">
      <c r="D732" s="13" t="str">
        <f t="shared" si="30"/>
        <v/>
      </c>
      <c r="E732" s="13" t="str">
        <f>TRIM(MID(SUBSTITUTE(A732,"_",REPT(" ",100)),IF($L$5=1,1,($L$5-1)*100),100))</f>
        <v/>
      </c>
      <c r="F732" s="7" t="str">
        <f>TRIM(MID(SUBSTITUTE(A732,"_",REPT(" ",200)),IF($L$6=1,1,($L$6-1)*200),200))</f>
        <v/>
      </c>
      <c r="G732" s="16" t="str">
        <f t="shared" si="31"/>
        <v/>
      </c>
      <c r="H732" s="8" t="str">
        <f>IFERROR((G732/1000)*Reach!$L$1*Reach!$L$2,"")</f>
        <v/>
      </c>
      <c r="I732" s="8" t="str">
        <f>IFERROR(IF(VLOOKUP(E732,$K$12:$N$38,4,FALSE)="","",MAX(H732*(VLOOKUP(Reach!E732,$K$12:$N$38,4,FALSE)/VLOOKUP(Reach!E732,$K$12:$N$38,3,FALSE))+3,$L$3*5)),"")</f>
        <v/>
      </c>
    </row>
    <row r="733" spans="4:9" x14ac:dyDescent="0.25">
      <c r="D733" s="13" t="str">
        <f t="shared" si="30"/>
        <v/>
      </c>
      <c r="E733" s="13" t="str">
        <f>TRIM(MID(SUBSTITUTE(A733,"_",REPT(" ",100)),IF($L$5=1,1,($L$5-1)*100),100))</f>
        <v/>
      </c>
      <c r="F733" s="7" t="str">
        <f>TRIM(MID(SUBSTITUTE(A733,"_",REPT(" ",200)),IF($L$6=1,1,($L$6-1)*200),200))</f>
        <v/>
      </c>
      <c r="G733" s="16" t="str">
        <f t="shared" si="31"/>
        <v/>
      </c>
      <c r="H733" s="8" t="str">
        <f>IFERROR((G733/1000)*Reach!$L$1*Reach!$L$2,"")</f>
        <v/>
      </c>
      <c r="I733" s="8" t="str">
        <f>IFERROR(IF(VLOOKUP(E733,$K$12:$N$38,4,FALSE)="","",MAX(H733*(VLOOKUP(Reach!E733,$K$12:$N$38,4,FALSE)/VLOOKUP(Reach!E733,$K$12:$N$38,3,FALSE))+3,$L$3*5)),"")</f>
        <v/>
      </c>
    </row>
    <row r="734" spans="4:9" x14ac:dyDescent="0.25">
      <c r="D734" s="13" t="str">
        <f t="shared" si="30"/>
        <v/>
      </c>
      <c r="E734" s="13" t="str">
        <f>TRIM(MID(SUBSTITUTE(A734,"_",REPT(" ",100)),IF($L$5=1,1,($L$5-1)*100),100))</f>
        <v/>
      </c>
      <c r="F734" s="7" t="str">
        <f>TRIM(MID(SUBSTITUTE(A734,"_",REPT(" ",200)),IF($L$6=1,1,($L$6-1)*200),200))</f>
        <v/>
      </c>
      <c r="G734" s="16" t="str">
        <f t="shared" si="31"/>
        <v/>
      </c>
      <c r="H734" s="8" t="str">
        <f>IFERROR((G734/1000)*Reach!$L$1*Reach!$L$2,"")</f>
        <v/>
      </c>
      <c r="I734" s="8" t="str">
        <f>IFERROR(IF(VLOOKUP(E734,$K$12:$N$38,4,FALSE)="","",MAX(H734*(VLOOKUP(Reach!E734,$K$12:$N$38,4,FALSE)/VLOOKUP(Reach!E734,$K$12:$N$38,3,FALSE))+3,$L$3*5)),"")</f>
        <v/>
      </c>
    </row>
    <row r="735" spans="4:9" x14ac:dyDescent="0.25">
      <c r="D735" s="13" t="str">
        <f t="shared" si="30"/>
        <v/>
      </c>
      <c r="E735" s="13" t="str">
        <f>TRIM(MID(SUBSTITUTE(A735,"_",REPT(" ",100)),IF($L$5=1,1,($L$5-1)*100),100))</f>
        <v/>
      </c>
      <c r="F735" s="7" t="str">
        <f>TRIM(MID(SUBSTITUTE(A735,"_",REPT(" ",200)),IF($L$6=1,1,($L$6-1)*200),200))</f>
        <v/>
      </c>
      <c r="G735" s="16" t="str">
        <f t="shared" si="31"/>
        <v/>
      </c>
      <c r="H735" s="8" t="str">
        <f>IFERROR((G735/1000)*Reach!$L$1*Reach!$L$2,"")</f>
        <v/>
      </c>
      <c r="I735" s="8" t="str">
        <f>IFERROR(IF(VLOOKUP(E735,$K$12:$N$38,4,FALSE)="","",MAX(H735*(VLOOKUP(Reach!E735,$K$12:$N$38,4,FALSE)/VLOOKUP(Reach!E735,$K$12:$N$38,3,FALSE))+3,$L$3*5)),"")</f>
        <v/>
      </c>
    </row>
    <row r="736" spans="4:9" x14ac:dyDescent="0.25">
      <c r="D736" s="13" t="str">
        <f t="shared" si="30"/>
        <v/>
      </c>
      <c r="E736" s="13" t="str">
        <f>TRIM(MID(SUBSTITUTE(A736,"_",REPT(" ",100)),IF($L$5=1,1,($L$5-1)*100),100))</f>
        <v/>
      </c>
      <c r="F736" s="7" t="str">
        <f>TRIM(MID(SUBSTITUTE(A736,"_",REPT(" ",200)),IF($L$6=1,1,($L$6-1)*200),200))</f>
        <v/>
      </c>
      <c r="G736" s="16" t="str">
        <f t="shared" si="31"/>
        <v/>
      </c>
      <c r="H736" s="8" t="str">
        <f>IFERROR((G736/1000)*Reach!$L$1*Reach!$L$2,"")</f>
        <v/>
      </c>
      <c r="I736" s="8" t="str">
        <f>IFERROR(IF(VLOOKUP(E736,$K$12:$N$38,4,FALSE)="","",MAX(H736*(VLOOKUP(Reach!E736,$K$12:$N$38,4,FALSE)/VLOOKUP(Reach!E736,$K$12:$N$38,3,FALSE))+3,$L$3*5)),"")</f>
        <v/>
      </c>
    </row>
    <row r="737" spans="4:9" x14ac:dyDescent="0.25">
      <c r="D737" s="13" t="str">
        <f t="shared" si="30"/>
        <v/>
      </c>
      <c r="E737" s="13" t="str">
        <f>TRIM(MID(SUBSTITUTE(A737,"_",REPT(" ",100)),IF($L$5=1,1,($L$5-1)*100),100))</f>
        <v/>
      </c>
      <c r="F737" s="7" t="str">
        <f>TRIM(MID(SUBSTITUTE(A737,"_",REPT(" ",200)),IF($L$6=1,1,($L$6-1)*200),200))</f>
        <v/>
      </c>
      <c r="G737" s="16" t="str">
        <f t="shared" si="31"/>
        <v/>
      </c>
      <c r="H737" s="8" t="str">
        <f>IFERROR((G737/1000)*Reach!$L$1*Reach!$L$2,"")</f>
        <v/>
      </c>
      <c r="I737" s="8" t="str">
        <f>IFERROR(IF(VLOOKUP(E737,$K$12:$N$38,4,FALSE)="","",MAX(H737*(VLOOKUP(Reach!E737,$K$12:$N$38,4,FALSE)/VLOOKUP(Reach!E737,$K$12:$N$38,3,FALSE))+3,$L$3*5)),"")</f>
        <v/>
      </c>
    </row>
    <row r="738" spans="4:9" x14ac:dyDescent="0.25">
      <c r="D738" s="13" t="str">
        <f t="shared" si="30"/>
        <v/>
      </c>
      <c r="E738" s="13" t="str">
        <f>TRIM(MID(SUBSTITUTE(A738,"_",REPT(" ",100)),IF($L$5=1,1,($L$5-1)*100),100))</f>
        <v/>
      </c>
      <c r="F738" s="7" t="str">
        <f>TRIM(MID(SUBSTITUTE(A738,"_",REPT(" ",200)),IF($L$6=1,1,($L$6-1)*200),200))</f>
        <v/>
      </c>
      <c r="G738" s="16" t="str">
        <f t="shared" si="31"/>
        <v/>
      </c>
      <c r="H738" s="8" t="str">
        <f>IFERROR((G738/1000)*Reach!$L$1*Reach!$L$2,"")</f>
        <v/>
      </c>
      <c r="I738" s="8" t="str">
        <f>IFERROR(IF(VLOOKUP(E738,$K$12:$N$38,4,FALSE)="","",MAX(H738*(VLOOKUP(Reach!E738,$K$12:$N$38,4,FALSE)/VLOOKUP(Reach!E738,$K$12:$N$38,3,FALSE))+3,$L$3*5)),"")</f>
        <v/>
      </c>
    </row>
    <row r="739" spans="4:9" x14ac:dyDescent="0.25">
      <c r="D739" s="13" t="str">
        <f t="shared" si="30"/>
        <v/>
      </c>
      <c r="E739" s="13" t="str">
        <f>TRIM(MID(SUBSTITUTE(A739,"_",REPT(" ",100)),IF($L$5=1,1,($L$5-1)*100),100))</f>
        <v/>
      </c>
      <c r="F739" s="7" t="str">
        <f>TRIM(MID(SUBSTITUTE(A739,"_",REPT(" ",200)),IF($L$6=1,1,($L$6-1)*200),200))</f>
        <v/>
      </c>
      <c r="G739" s="16" t="str">
        <f t="shared" si="31"/>
        <v/>
      </c>
      <c r="H739" s="8" t="str">
        <f>IFERROR((G739/1000)*Reach!$L$1*Reach!$L$2,"")</f>
        <v/>
      </c>
      <c r="I739" s="8" t="str">
        <f>IFERROR(IF(VLOOKUP(E739,$K$12:$N$38,4,FALSE)="","",MAX(H739*(VLOOKUP(Reach!E739,$K$12:$N$38,4,FALSE)/VLOOKUP(Reach!E739,$K$12:$N$38,3,FALSE))+3,$L$3*5)),"")</f>
        <v/>
      </c>
    </row>
    <row r="740" spans="4:9" x14ac:dyDescent="0.25">
      <c r="D740" s="13" t="str">
        <f t="shared" si="30"/>
        <v/>
      </c>
      <c r="E740" s="13" t="str">
        <f>TRIM(MID(SUBSTITUTE(A740,"_",REPT(" ",100)),IF($L$5=1,1,($L$5-1)*100),100))</f>
        <v/>
      </c>
      <c r="F740" s="7" t="str">
        <f>TRIM(MID(SUBSTITUTE(A740,"_",REPT(" ",200)),IF($L$6=1,1,($L$6-1)*200),200))</f>
        <v/>
      </c>
      <c r="G740" s="16" t="str">
        <f t="shared" si="31"/>
        <v/>
      </c>
      <c r="H740" s="8" t="str">
        <f>IFERROR((G740/1000)*Reach!$L$1*Reach!$L$2,"")</f>
        <v/>
      </c>
      <c r="I740" s="8" t="str">
        <f>IFERROR(IF(VLOOKUP(E740,$K$12:$N$38,4,FALSE)="","",MAX(H740*(VLOOKUP(Reach!E740,$K$12:$N$38,4,FALSE)/VLOOKUP(Reach!E740,$K$12:$N$38,3,FALSE))+3,$L$3*5)),"")</f>
        <v/>
      </c>
    </row>
    <row r="741" spans="4:9" x14ac:dyDescent="0.25">
      <c r="D741" s="13" t="str">
        <f t="shared" ref="D741:D763" si="32">IF(C741=0,"",C741)</f>
        <v/>
      </c>
      <c r="E741" s="13" t="str">
        <f>TRIM(MID(SUBSTITUTE(A741,"_",REPT(" ",100)),IF($L$5=1,1,($L$5-1)*100),100))</f>
        <v/>
      </c>
      <c r="F741" s="7" t="str">
        <f>TRIM(MID(SUBSTITUTE(A741,"_",REPT(" ",200)),IF($L$6=1,1,($L$6-1)*200),200))</f>
        <v/>
      </c>
      <c r="G741" s="16" t="str">
        <f t="shared" ref="G741:G763" si="33">IF(B741=0,"",B741)</f>
        <v/>
      </c>
      <c r="H741" s="8" t="str">
        <f>IFERROR((G741/1000)*Reach!$L$1*Reach!$L$2,"")</f>
        <v/>
      </c>
      <c r="I741" s="8" t="str">
        <f>IFERROR(IF(VLOOKUP(E741,$K$12:$N$38,4,FALSE)="","",MAX(H741*(VLOOKUP(Reach!E741,$K$12:$N$38,4,FALSE)/VLOOKUP(Reach!E741,$K$12:$N$38,3,FALSE))+3,$L$3*5)),"")</f>
        <v/>
      </c>
    </row>
    <row r="742" spans="4:9" x14ac:dyDescent="0.25">
      <c r="D742" s="13" t="str">
        <f t="shared" si="32"/>
        <v/>
      </c>
      <c r="E742" s="13" t="str">
        <f>TRIM(MID(SUBSTITUTE(A742,"_",REPT(" ",100)),IF($L$5=1,1,($L$5-1)*100),100))</f>
        <v/>
      </c>
      <c r="F742" s="7" t="str">
        <f>TRIM(MID(SUBSTITUTE(A742,"_",REPT(" ",200)),IF($L$6=1,1,($L$6-1)*200),200))</f>
        <v/>
      </c>
      <c r="G742" s="16" t="str">
        <f t="shared" si="33"/>
        <v/>
      </c>
      <c r="H742" s="8" t="str">
        <f>IFERROR((G742/1000)*Reach!$L$1*Reach!$L$2,"")</f>
        <v/>
      </c>
      <c r="I742" s="8" t="str">
        <f>IFERROR(IF(VLOOKUP(E742,$K$12:$N$38,4,FALSE)="","",MAX(H742*(VLOOKUP(Reach!E742,$K$12:$N$38,4,FALSE)/VLOOKUP(Reach!E742,$K$12:$N$38,3,FALSE))+3,$L$3*5)),"")</f>
        <v/>
      </c>
    </row>
    <row r="743" spans="4:9" x14ac:dyDescent="0.25">
      <c r="D743" s="13" t="str">
        <f t="shared" si="32"/>
        <v/>
      </c>
      <c r="E743" s="13" t="str">
        <f>TRIM(MID(SUBSTITUTE(A743,"_",REPT(" ",100)),IF($L$5=1,1,($L$5-1)*100),100))</f>
        <v/>
      </c>
      <c r="F743" s="7" t="str">
        <f>TRIM(MID(SUBSTITUTE(A743,"_",REPT(" ",200)),IF($L$6=1,1,($L$6-1)*200),200))</f>
        <v/>
      </c>
      <c r="G743" s="16" t="str">
        <f t="shared" si="33"/>
        <v/>
      </c>
      <c r="H743" s="8" t="str">
        <f>IFERROR((G743/1000)*Reach!$L$1*Reach!$L$2,"")</f>
        <v/>
      </c>
      <c r="I743" s="8" t="str">
        <f>IFERROR(IF(VLOOKUP(E743,$K$12:$N$38,4,FALSE)="","",MAX(H743*(VLOOKUP(Reach!E743,$K$12:$N$38,4,FALSE)/VLOOKUP(Reach!E743,$K$12:$N$38,3,FALSE))+3,$L$3*5)),"")</f>
        <v/>
      </c>
    </row>
    <row r="744" spans="4:9" x14ac:dyDescent="0.25">
      <c r="D744" s="13" t="str">
        <f t="shared" si="32"/>
        <v/>
      </c>
      <c r="E744" s="13" t="str">
        <f>TRIM(MID(SUBSTITUTE(A744,"_",REPT(" ",100)),IF($L$5=1,1,($L$5-1)*100),100))</f>
        <v/>
      </c>
      <c r="F744" s="7" t="str">
        <f>TRIM(MID(SUBSTITUTE(A744,"_",REPT(" ",200)),IF($L$6=1,1,($L$6-1)*200),200))</f>
        <v/>
      </c>
      <c r="G744" s="16" t="str">
        <f t="shared" si="33"/>
        <v/>
      </c>
      <c r="H744" s="8" t="str">
        <f>IFERROR((G744/1000)*Reach!$L$1*Reach!$L$2,"")</f>
        <v/>
      </c>
      <c r="I744" s="8" t="str">
        <f>IFERROR(IF(VLOOKUP(E744,$K$12:$N$38,4,FALSE)="","",MAX(H744*(VLOOKUP(Reach!E744,$K$12:$N$38,4,FALSE)/VLOOKUP(Reach!E744,$K$12:$N$38,3,FALSE))+3,$L$3*5)),"")</f>
        <v/>
      </c>
    </row>
    <row r="745" spans="4:9" x14ac:dyDescent="0.25">
      <c r="D745" s="13" t="str">
        <f t="shared" si="32"/>
        <v/>
      </c>
      <c r="E745" s="13" t="str">
        <f>TRIM(MID(SUBSTITUTE(A745,"_",REPT(" ",100)),IF($L$5=1,1,($L$5-1)*100),100))</f>
        <v/>
      </c>
      <c r="F745" s="7" t="str">
        <f>TRIM(MID(SUBSTITUTE(A745,"_",REPT(" ",200)),IF($L$6=1,1,($L$6-1)*200),200))</f>
        <v/>
      </c>
      <c r="G745" s="16" t="str">
        <f t="shared" si="33"/>
        <v/>
      </c>
      <c r="H745" s="8" t="str">
        <f>IFERROR((G745/1000)*Reach!$L$1*Reach!$L$2,"")</f>
        <v/>
      </c>
      <c r="I745" s="8" t="str">
        <f>IFERROR(IF(VLOOKUP(E745,$K$12:$N$38,4,FALSE)="","",MAX(H745*(VLOOKUP(Reach!E745,$K$12:$N$38,4,FALSE)/VLOOKUP(Reach!E745,$K$12:$N$38,3,FALSE))+3,$L$3*5)),"")</f>
        <v/>
      </c>
    </row>
    <row r="746" spans="4:9" x14ac:dyDescent="0.25">
      <c r="D746" s="13" t="str">
        <f t="shared" si="32"/>
        <v/>
      </c>
      <c r="E746" s="13" t="str">
        <f>TRIM(MID(SUBSTITUTE(A746,"_",REPT(" ",100)),IF($L$5=1,1,($L$5-1)*100),100))</f>
        <v/>
      </c>
      <c r="F746" s="7" t="str">
        <f>TRIM(MID(SUBSTITUTE(A746,"_",REPT(" ",200)),IF($L$6=1,1,($L$6-1)*200),200))</f>
        <v/>
      </c>
      <c r="G746" s="16" t="str">
        <f t="shared" si="33"/>
        <v/>
      </c>
      <c r="H746" s="8" t="str">
        <f>IFERROR((G746/1000)*Reach!$L$1*Reach!$L$2,"")</f>
        <v/>
      </c>
      <c r="I746" s="8" t="str">
        <f>IFERROR(IF(VLOOKUP(E746,$K$12:$N$38,4,FALSE)="","",MAX(H746*(VLOOKUP(Reach!E746,$K$12:$N$38,4,FALSE)/VLOOKUP(Reach!E746,$K$12:$N$38,3,FALSE))+3,$L$3*5)),"")</f>
        <v/>
      </c>
    </row>
    <row r="747" spans="4:9" x14ac:dyDescent="0.25">
      <c r="D747" s="13" t="str">
        <f t="shared" si="32"/>
        <v/>
      </c>
      <c r="E747" s="13" t="str">
        <f>TRIM(MID(SUBSTITUTE(A747,"_",REPT(" ",100)),IF($L$5=1,1,($L$5-1)*100),100))</f>
        <v/>
      </c>
      <c r="F747" s="7" t="str">
        <f>TRIM(MID(SUBSTITUTE(A747,"_",REPT(" ",200)),IF($L$6=1,1,($L$6-1)*200),200))</f>
        <v/>
      </c>
      <c r="G747" s="16" t="str">
        <f t="shared" si="33"/>
        <v/>
      </c>
      <c r="H747" s="8" t="str">
        <f>IFERROR((G747/1000)*Reach!$L$1*Reach!$L$2,"")</f>
        <v/>
      </c>
      <c r="I747" s="8" t="str">
        <f>IFERROR(IF(VLOOKUP(E747,$K$12:$N$38,4,FALSE)="","",MAX(H747*(VLOOKUP(Reach!E747,$K$12:$N$38,4,FALSE)/VLOOKUP(Reach!E747,$K$12:$N$38,3,FALSE))+3,$L$3*5)),"")</f>
        <v/>
      </c>
    </row>
    <row r="748" spans="4:9" x14ac:dyDescent="0.25">
      <c r="D748" s="13" t="str">
        <f t="shared" si="32"/>
        <v/>
      </c>
      <c r="E748" s="13" t="str">
        <f>TRIM(MID(SUBSTITUTE(A748,"_",REPT(" ",100)),IF($L$5=1,1,($L$5-1)*100),100))</f>
        <v/>
      </c>
      <c r="F748" s="7" t="str">
        <f>TRIM(MID(SUBSTITUTE(A748,"_",REPT(" ",200)),IF($L$6=1,1,($L$6-1)*200),200))</f>
        <v/>
      </c>
      <c r="G748" s="16" t="str">
        <f t="shared" si="33"/>
        <v/>
      </c>
      <c r="H748" s="8" t="str">
        <f>IFERROR((G748/1000)*Reach!$L$1*Reach!$L$2,"")</f>
        <v/>
      </c>
      <c r="I748" s="8" t="str">
        <f>IFERROR(IF(VLOOKUP(E748,$K$12:$N$38,4,FALSE)="","",MAX(H748*(VLOOKUP(Reach!E748,$K$12:$N$38,4,FALSE)/VLOOKUP(Reach!E748,$K$12:$N$38,3,FALSE))+3,$L$3*5)),"")</f>
        <v/>
      </c>
    </row>
    <row r="749" spans="4:9" x14ac:dyDescent="0.25">
      <c r="D749" s="13" t="str">
        <f t="shared" si="32"/>
        <v/>
      </c>
      <c r="E749" s="13" t="str">
        <f>TRIM(MID(SUBSTITUTE(A749,"_",REPT(" ",100)),IF($L$5=1,1,($L$5-1)*100),100))</f>
        <v/>
      </c>
      <c r="F749" s="7" t="str">
        <f>TRIM(MID(SUBSTITUTE(A749,"_",REPT(" ",200)),IF($L$6=1,1,($L$6-1)*200),200))</f>
        <v/>
      </c>
      <c r="G749" s="16" t="str">
        <f t="shared" si="33"/>
        <v/>
      </c>
      <c r="H749" s="8" t="str">
        <f>IFERROR((G749/1000)*Reach!$L$1*Reach!$L$2,"")</f>
        <v/>
      </c>
      <c r="I749" s="8" t="str">
        <f>IFERROR(IF(VLOOKUP(E749,$K$12:$N$38,4,FALSE)="","",MAX(H749*(VLOOKUP(Reach!E749,$K$12:$N$38,4,FALSE)/VLOOKUP(Reach!E749,$K$12:$N$38,3,FALSE))+3,$L$3*5)),"")</f>
        <v/>
      </c>
    </row>
    <row r="750" spans="4:9" x14ac:dyDescent="0.25">
      <c r="D750" s="13" t="str">
        <f t="shared" si="32"/>
        <v/>
      </c>
      <c r="E750" s="13" t="str">
        <f>TRIM(MID(SUBSTITUTE(A750,"_",REPT(" ",100)),IF($L$5=1,1,($L$5-1)*100),100))</f>
        <v/>
      </c>
      <c r="F750" s="7" t="str">
        <f>TRIM(MID(SUBSTITUTE(A750,"_",REPT(" ",200)),IF($L$6=1,1,($L$6-1)*200),200))</f>
        <v/>
      </c>
      <c r="G750" s="16" t="str">
        <f t="shared" si="33"/>
        <v/>
      </c>
      <c r="H750" s="8" t="str">
        <f>IFERROR((G750/1000)*Reach!$L$1*Reach!$L$2,"")</f>
        <v/>
      </c>
      <c r="I750" s="8" t="str">
        <f>IFERROR(IF(VLOOKUP(E750,$K$12:$N$38,4,FALSE)="","",MAX(H750*(VLOOKUP(Reach!E750,$K$12:$N$38,4,FALSE)/VLOOKUP(Reach!E750,$K$12:$N$38,3,FALSE))+3,$L$3*5)),"")</f>
        <v/>
      </c>
    </row>
    <row r="751" spans="4:9" x14ac:dyDescent="0.25">
      <c r="D751" s="13" t="str">
        <f t="shared" si="32"/>
        <v/>
      </c>
      <c r="E751" s="13" t="str">
        <f>TRIM(MID(SUBSTITUTE(A751,"_",REPT(" ",100)),IF($L$5=1,1,($L$5-1)*100),100))</f>
        <v/>
      </c>
      <c r="F751" s="7" t="str">
        <f>TRIM(MID(SUBSTITUTE(A751,"_",REPT(" ",200)),IF($L$6=1,1,($L$6-1)*200),200))</f>
        <v/>
      </c>
      <c r="G751" s="16" t="str">
        <f t="shared" si="33"/>
        <v/>
      </c>
      <c r="H751" s="8" t="str">
        <f>IFERROR((G751/1000)*Reach!$L$1*Reach!$L$2,"")</f>
        <v/>
      </c>
      <c r="I751" s="8" t="str">
        <f>IFERROR(IF(VLOOKUP(E751,$K$12:$N$38,4,FALSE)="","",MAX(H751*(VLOOKUP(Reach!E751,$K$12:$N$38,4,FALSE)/VLOOKUP(Reach!E751,$K$12:$N$38,3,FALSE))+3,$L$3*5)),"")</f>
        <v/>
      </c>
    </row>
    <row r="752" spans="4:9" x14ac:dyDescent="0.25">
      <c r="D752" s="13" t="str">
        <f t="shared" si="32"/>
        <v/>
      </c>
      <c r="E752" s="13" t="str">
        <f>TRIM(MID(SUBSTITUTE(A752,"_",REPT(" ",100)),IF($L$5=1,1,($L$5-1)*100),100))</f>
        <v/>
      </c>
      <c r="F752" s="7" t="str">
        <f>TRIM(MID(SUBSTITUTE(A752,"_",REPT(" ",200)),IF($L$6=1,1,($L$6-1)*200),200))</f>
        <v/>
      </c>
      <c r="G752" s="16" t="str">
        <f t="shared" si="33"/>
        <v/>
      </c>
      <c r="H752" s="8" t="str">
        <f>IFERROR((G752/1000)*Reach!$L$1*Reach!$L$2,"")</f>
        <v/>
      </c>
      <c r="I752" s="8" t="str">
        <f>IFERROR(IF(VLOOKUP(E752,$K$12:$N$38,4,FALSE)="","",MAX(H752*(VLOOKUP(Reach!E752,$K$12:$N$38,4,FALSE)/VLOOKUP(Reach!E752,$K$12:$N$38,3,FALSE))+3,$L$3*5)),"")</f>
        <v/>
      </c>
    </row>
    <row r="753" spans="4:9" x14ac:dyDescent="0.25">
      <c r="D753" s="13" t="str">
        <f t="shared" si="32"/>
        <v/>
      </c>
      <c r="E753" s="13" t="str">
        <f>TRIM(MID(SUBSTITUTE(A753,"_",REPT(" ",100)),IF($L$5=1,1,($L$5-1)*100),100))</f>
        <v/>
      </c>
      <c r="F753" s="7" t="str">
        <f>TRIM(MID(SUBSTITUTE(A753,"_",REPT(" ",200)),IF($L$6=1,1,($L$6-1)*200),200))</f>
        <v/>
      </c>
      <c r="G753" s="16" t="str">
        <f t="shared" si="33"/>
        <v/>
      </c>
      <c r="H753" s="8" t="str">
        <f>IFERROR((G753/1000)*Reach!$L$1*Reach!$L$2,"")</f>
        <v/>
      </c>
      <c r="I753" s="8" t="str">
        <f>IFERROR(IF(VLOOKUP(E753,$K$12:$N$38,4,FALSE)="","",MAX(H753*(VLOOKUP(Reach!E753,$K$12:$N$38,4,FALSE)/VLOOKUP(Reach!E753,$K$12:$N$38,3,FALSE))+3,$L$3*5)),"")</f>
        <v/>
      </c>
    </row>
    <row r="754" spans="4:9" x14ac:dyDescent="0.25">
      <c r="D754" s="13" t="str">
        <f t="shared" si="32"/>
        <v/>
      </c>
      <c r="E754" s="13" t="str">
        <f>TRIM(MID(SUBSTITUTE(A754,"_",REPT(" ",100)),IF($L$5=1,1,($L$5-1)*100),100))</f>
        <v/>
      </c>
      <c r="F754" s="7" t="str">
        <f>TRIM(MID(SUBSTITUTE(A754,"_",REPT(" ",200)),IF($L$6=1,1,($L$6-1)*200),200))</f>
        <v/>
      </c>
      <c r="G754" s="16" t="str">
        <f t="shared" si="33"/>
        <v/>
      </c>
      <c r="H754" s="8" t="str">
        <f>IFERROR((G754/1000)*Reach!$L$1*Reach!$L$2,"")</f>
        <v/>
      </c>
      <c r="I754" s="8" t="str">
        <f>IFERROR(IF(VLOOKUP(E754,$K$12:$N$38,4,FALSE)="","",MAX(H754*(VLOOKUP(Reach!E754,$K$12:$N$38,4,FALSE)/VLOOKUP(Reach!E754,$K$12:$N$38,3,FALSE))+3,$L$3*5)),"")</f>
        <v/>
      </c>
    </row>
    <row r="755" spans="4:9" x14ac:dyDescent="0.25">
      <c r="D755" s="13" t="str">
        <f t="shared" si="32"/>
        <v/>
      </c>
      <c r="E755" s="13" t="str">
        <f>TRIM(MID(SUBSTITUTE(A755,"_",REPT(" ",100)),IF($L$5=1,1,($L$5-1)*100),100))</f>
        <v/>
      </c>
      <c r="F755" s="7" t="str">
        <f>TRIM(MID(SUBSTITUTE(A755,"_",REPT(" ",200)),IF($L$6=1,1,($L$6-1)*200),200))</f>
        <v/>
      </c>
      <c r="G755" s="16" t="str">
        <f t="shared" si="33"/>
        <v/>
      </c>
      <c r="H755" s="8" t="str">
        <f>IFERROR((G755/1000)*Reach!$L$1*Reach!$L$2,"")</f>
        <v/>
      </c>
      <c r="I755" s="8" t="str">
        <f>IFERROR(IF(VLOOKUP(E755,$K$12:$N$38,4,FALSE)="","",MAX(H755*(VLOOKUP(Reach!E755,$K$12:$N$38,4,FALSE)/VLOOKUP(Reach!E755,$K$12:$N$38,3,FALSE))+3,$L$3*5)),"")</f>
        <v/>
      </c>
    </row>
    <row r="756" spans="4:9" x14ac:dyDescent="0.25">
      <c r="D756" s="13" t="str">
        <f t="shared" si="32"/>
        <v/>
      </c>
      <c r="E756" s="13" t="str">
        <f>TRIM(MID(SUBSTITUTE(A756,"_",REPT(" ",100)),IF($L$5=1,1,($L$5-1)*100),100))</f>
        <v/>
      </c>
      <c r="F756" s="7" t="str">
        <f>TRIM(MID(SUBSTITUTE(A756,"_",REPT(" ",200)),IF($L$6=1,1,($L$6-1)*200),200))</f>
        <v/>
      </c>
      <c r="G756" s="16" t="str">
        <f t="shared" si="33"/>
        <v/>
      </c>
      <c r="H756" s="8" t="str">
        <f>IFERROR((G756/1000)*Reach!$L$1*Reach!$L$2,"")</f>
        <v/>
      </c>
      <c r="I756" s="8" t="str">
        <f>IFERROR(IF(VLOOKUP(E756,$K$12:$N$38,4,FALSE)="","",MAX(H756*(VLOOKUP(Reach!E756,$K$12:$N$38,4,FALSE)/VLOOKUP(Reach!E756,$K$12:$N$38,3,FALSE))+3,$L$3*5)),"")</f>
        <v/>
      </c>
    </row>
    <row r="757" spans="4:9" x14ac:dyDescent="0.25">
      <c r="D757" s="13" t="str">
        <f t="shared" si="32"/>
        <v/>
      </c>
      <c r="E757" s="13" t="str">
        <f>TRIM(MID(SUBSTITUTE(A757,"_",REPT(" ",100)),IF($L$5=1,1,($L$5-1)*100),100))</f>
        <v/>
      </c>
      <c r="F757" s="7" t="str">
        <f>TRIM(MID(SUBSTITUTE(A757,"_",REPT(" ",200)),IF($L$6=1,1,($L$6-1)*200),200))</f>
        <v/>
      </c>
      <c r="G757" s="16" t="str">
        <f t="shared" si="33"/>
        <v/>
      </c>
      <c r="H757" s="8" t="str">
        <f>IFERROR((G757/1000)*Reach!$L$1*Reach!$L$2,"")</f>
        <v/>
      </c>
      <c r="I757" s="8" t="str">
        <f>IFERROR(IF(VLOOKUP(E757,$K$12:$N$38,4,FALSE)="","",MAX(H757*(VLOOKUP(Reach!E757,$K$12:$N$38,4,FALSE)/VLOOKUP(Reach!E757,$K$12:$N$38,3,FALSE))+3,$L$3*5)),"")</f>
        <v/>
      </c>
    </row>
    <row r="758" spans="4:9" x14ac:dyDescent="0.25">
      <c r="D758" s="13" t="str">
        <f t="shared" si="32"/>
        <v/>
      </c>
      <c r="E758" s="13" t="str">
        <f>TRIM(MID(SUBSTITUTE(A758,"_",REPT(" ",100)),IF($L$5=1,1,($L$5-1)*100),100))</f>
        <v/>
      </c>
      <c r="F758" s="7" t="str">
        <f>TRIM(MID(SUBSTITUTE(A758,"_",REPT(" ",200)),IF($L$6=1,1,($L$6-1)*200),200))</f>
        <v/>
      </c>
      <c r="G758" s="16" t="str">
        <f t="shared" si="33"/>
        <v/>
      </c>
      <c r="H758" s="8" t="str">
        <f>IFERROR((G758/1000)*Reach!$L$1*Reach!$L$2,"")</f>
        <v/>
      </c>
      <c r="I758" s="8" t="str">
        <f>IFERROR(IF(VLOOKUP(E758,$K$12:$N$38,4,FALSE)="","",MAX(H758*(VLOOKUP(Reach!E758,$K$12:$N$38,4,FALSE)/VLOOKUP(Reach!E758,$K$12:$N$38,3,FALSE))+3,$L$3*5)),"")</f>
        <v/>
      </c>
    </row>
    <row r="759" spans="4:9" x14ac:dyDescent="0.25">
      <c r="D759" s="13" t="str">
        <f t="shared" si="32"/>
        <v/>
      </c>
      <c r="E759" s="13" t="str">
        <f>TRIM(MID(SUBSTITUTE(A759,"_",REPT(" ",100)),IF($L$5=1,1,($L$5-1)*100),100))</f>
        <v/>
      </c>
      <c r="F759" s="7" t="str">
        <f>TRIM(MID(SUBSTITUTE(A759,"_",REPT(" ",200)),IF($L$6=1,1,($L$6-1)*200),200))</f>
        <v/>
      </c>
      <c r="G759" s="16" t="str">
        <f t="shared" si="33"/>
        <v/>
      </c>
      <c r="H759" s="8" t="str">
        <f>IFERROR((G759/1000)*Reach!$L$1*Reach!$L$2,"")</f>
        <v/>
      </c>
      <c r="I759" s="8" t="str">
        <f>IFERROR(IF(VLOOKUP(E759,$K$12:$N$38,4,FALSE)="","",MAX(H759*(VLOOKUP(Reach!E759,$K$12:$N$38,4,FALSE)/VLOOKUP(Reach!E759,$K$12:$N$38,3,FALSE))+3,$L$3*5)),"")</f>
        <v/>
      </c>
    </row>
    <row r="760" spans="4:9" x14ac:dyDescent="0.25">
      <c r="D760" s="13" t="str">
        <f t="shared" si="32"/>
        <v/>
      </c>
      <c r="E760" s="13" t="str">
        <f>TRIM(MID(SUBSTITUTE(A760,"_",REPT(" ",100)),IF($L$5=1,1,($L$5-1)*100),100))</f>
        <v/>
      </c>
      <c r="F760" s="7" t="str">
        <f>TRIM(MID(SUBSTITUTE(A760,"_",REPT(" ",200)),IF($L$6=1,1,($L$6-1)*200),200))</f>
        <v/>
      </c>
      <c r="G760" s="16" t="str">
        <f t="shared" si="33"/>
        <v/>
      </c>
      <c r="H760" s="8" t="str">
        <f>IFERROR((G760/1000)*Reach!$L$1*Reach!$L$2,"")</f>
        <v/>
      </c>
      <c r="I760" s="8" t="str">
        <f>IFERROR(IF(VLOOKUP(E760,$K$12:$N$38,4,FALSE)="","",MAX(H760*(VLOOKUP(Reach!E760,$K$12:$N$38,4,FALSE)/VLOOKUP(Reach!E760,$K$12:$N$38,3,FALSE))+3,$L$3*5)),"")</f>
        <v/>
      </c>
    </row>
    <row r="761" spans="4:9" x14ac:dyDescent="0.25">
      <c r="D761" s="13" t="str">
        <f t="shared" si="32"/>
        <v/>
      </c>
      <c r="E761" s="13" t="str">
        <f>TRIM(MID(SUBSTITUTE(A761,"_",REPT(" ",100)),IF($L$5=1,1,($L$5-1)*100),100))</f>
        <v/>
      </c>
      <c r="F761" s="7" t="str">
        <f>TRIM(MID(SUBSTITUTE(A761,"_",REPT(" ",200)),IF($L$6=1,1,($L$6-1)*200),200))</f>
        <v/>
      </c>
      <c r="G761" s="16" t="str">
        <f t="shared" si="33"/>
        <v/>
      </c>
      <c r="H761" s="8" t="str">
        <f>IFERROR((G761/1000)*Reach!$L$1*Reach!$L$2,"")</f>
        <v/>
      </c>
      <c r="I761" s="8" t="str">
        <f>IFERROR(IF(VLOOKUP(E761,$K$12:$N$38,4,FALSE)="","",MAX(H761*(VLOOKUP(Reach!E761,$K$12:$N$38,4,FALSE)/VLOOKUP(Reach!E761,$K$12:$N$38,3,FALSE))+3,$L$3*5)),"")</f>
        <v/>
      </c>
    </row>
    <row r="762" spans="4:9" x14ac:dyDescent="0.25">
      <c r="D762" s="13" t="str">
        <f t="shared" si="32"/>
        <v/>
      </c>
      <c r="E762" s="13" t="str">
        <f>TRIM(MID(SUBSTITUTE(A762,"_",REPT(" ",100)),IF($L$5=1,1,($L$5-1)*100),100))</f>
        <v/>
      </c>
      <c r="F762" s="7" t="str">
        <f>TRIM(MID(SUBSTITUTE(A762,"_",REPT(" ",200)),IF($L$6=1,1,($L$6-1)*200),200))</f>
        <v/>
      </c>
      <c r="G762" s="16" t="str">
        <f t="shared" si="33"/>
        <v/>
      </c>
      <c r="H762" s="8" t="str">
        <f>IFERROR((G762/1000)*Reach!$L$1*Reach!$L$2,"")</f>
        <v/>
      </c>
      <c r="I762" s="8" t="str">
        <f>IFERROR(IF(VLOOKUP(E762,$K$12:$N$38,4,FALSE)="","",MAX(H762*(VLOOKUP(Reach!E762,$K$12:$N$38,4,FALSE)/VLOOKUP(Reach!E762,$K$12:$N$38,3,FALSE))+3,$L$3*5)),"")</f>
        <v/>
      </c>
    </row>
    <row r="763" spans="4:9" x14ac:dyDescent="0.25">
      <c r="D763" s="13" t="str">
        <f t="shared" si="32"/>
        <v/>
      </c>
      <c r="E763" s="13" t="str">
        <f>TRIM(MID(SUBSTITUTE(A763,"_",REPT(" ",100)),IF($L$5=1,1,($L$5-1)*100),100))</f>
        <v/>
      </c>
      <c r="F763" s="7" t="str">
        <f>TRIM(MID(SUBSTITUTE(A763,"_",REPT(" ",200)),IF($L$6=1,1,($L$6-1)*200),200))</f>
        <v/>
      </c>
      <c r="G763" s="16" t="str">
        <f t="shared" si="33"/>
        <v/>
      </c>
      <c r="H763" s="8" t="str">
        <f>IFERROR((G763/1000)*Reach!$L$1*Reach!$L$2,"")</f>
        <v/>
      </c>
      <c r="I763" s="8" t="str">
        <f>IFERROR(IF(VLOOKUP(E763,$K$12:$N$38,4,FALSE)="","",MAX(H763*(VLOOKUP(Reach!E763,$K$12:$N$38,4,FALSE)/VLOOKUP(Reach!E763,$K$12:$N$38,3,FALSE))+3,$L$3*5)),"")</f>
        <v/>
      </c>
    </row>
    <row r="764" spans="4:9" x14ac:dyDescent="0.25">
      <c r="E764" s="13" t="str">
        <f t="shared" ref="E764:E770" si="34">TRIM(MID(SUBSTITUTE(A764,"_",REPT(" ",100)),1,100))</f>
        <v/>
      </c>
      <c r="G764" s="16"/>
    </row>
    <row r="765" spans="4:9" x14ac:dyDescent="0.25">
      <c r="E765" s="13" t="str">
        <f t="shared" si="34"/>
        <v/>
      </c>
      <c r="G765" s="16"/>
    </row>
    <row r="766" spans="4:9" x14ac:dyDescent="0.25">
      <c r="E766" s="13" t="str">
        <f t="shared" si="34"/>
        <v/>
      </c>
      <c r="G766" s="16"/>
    </row>
    <row r="767" spans="4:9" x14ac:dyDescent="0.25">
      <c r="E767" s="13" t="str">
        <f t="shared" si="34"/>
        <v/>
      </c>
      <c r="G767" s="16"/>
    </row>
    <row r="768" spans="4:9" x14ac:dyDescent="0.25">
      <c r="E768" s="13" t="str">
        <f t="shared" si="34"/>
        <v/>
      </c>
      <c r="G768" s="16"/>
    </row>
    <row r="769" spans="5:7" x14ac:dyDescent="0.25">
      <c r="E769" s="13" t="str">
        <f t="shared" si="34"/>
        <v/>
      </c>
      <c r="G769" s="16"/>
    </row>
    <row r="770" spans="5:7" x14ac:dyDescent="0.25">
      <c r="E770" s="13" t="str">
        <f t="shared" si="34"/>
        <v/>
      </c>
      <c r="G770" s="16"/>
    </row>
    <row r="771" spans="5:7" x14ac:dyDescent="0.25">
      <c r="E771" s="13" t="str">
        <f t="shared" ref="E771:E773" si="35">TRIM(MID(SUBSTITUTE(A771,"_",REPT(" ",100)),1,100))</f>
        <v/>
      </c>
      <c r="G771" s="16"/>
    </row>
    <row r="772" spans="5:7" x14ac:dyDescent="0.25">
      <c r="E772" s="13" t="str">
        <f t="shared" si="35"/>
        <v/>
      </c>
      <c r="G772" s="16"/>
    </row>
    <row r="773" spans="5:7" x14ac:dyDescent="0.25">
      <c r="E773" s="13" t="str">
        <f t="shared" si="35"/>
        <v/>
      </c>
      <c r="G773" s="16"/>
    </row>
  </sheetData>
  <conditionalFormatting sqref="H1:H1048576">
    <cfRule type="cellIs" dxfId="8" priority="6" operator="lessThan">
      <formula>10</formula>
    </cfRule>
  </conditionalFormatting>
  <conditionalFormatting sqref="I1:I1048576">
    <cfRule type="cellIs" dxfId="7" priority="5" operator="lessThan">
      <formula>10</formula>
    </cfRule>
  </conditionalFormatting>
  <conditionalFormatting sqref="M11:N11">
    <cfRule type="cellIs" dxfId="6" priority="4" operator="lessThan">
      <formula>10</formula>
    </cfRule>
  </conditionalFormatting>
  <conditionalFormatting sqref="O11:P11">
    <cfRule type="cellIs" dxfId="5" priority="3" operator="lessThan">
      <formula>10</formula>
    </cfRule>
  </conditionalFormatting>
  <conditionalFormatting sqref="P12:P38">
    <cfRule type="cellIs" dxfId="4" priority="2" operator="greaterThan">
      <formula>1.2</formula>
    </cfRule>
  </conditionalFormatting>
  <conditionalFormatting sqref="P39:P48">
    <cfRule type="cellIs" dxfId="3" priority="1" operator="greaterThan">
      <formula>1.2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0"/>
  <sheetViews>
    <sheetView workbookViewId="0">
      <selection activeCell="B3" sqref="B3"/>
    </sheetView>
  </sheetViews>
  <sheetFormatPr defaultColWidth="9.140625" defaultRowHeight="15" x14ac:dyDescent="0.25"/>
  <cols>
    <col min="1" max="1" width="4.28515625" style="24" customWidth="1"/>
    <col min="2" max="2" width="40.28515625" style="24" customWidth="1"/>
    <col min="3" max="3" width="18.85546875" style="24" bestFit="1" customWidth="1"/>
    <col min="4" max="40" width="16" style="24" customWidth="1"/>
    <col min="41" max="44" width="21.42578125" style="24" customWidth="1"/>
    <col min="45" max="16384" width="9.140625" style="24"/>
  </cols>
  <sheetData>
    <row r="1" spans="2:40" ht="15.75" thickBot="1" x14ac:dyDescent="0.3"/>
    <row r="2" spans="2:40" ht="15.75" thickBot="1" x14ac:dyDescent="0.3">
      <c r="B2" s="25" t="s">
        <v>2</v>
      </c>
      <c r="C2" s="26"/>
    </row>
    <row r="3" spans="2:40" ht="15.75" thickBot="1" x14ac:dyDescent="0.3">
      <c r="E3" s="27" t="s">
        <v>35</v>
      </c>
    </row>
    <row r="4" spans="2:40" ht="15.75" thickBot="1" x14ac:dyDescent="0.3">
      <c r="B4" s="56" t="s">
        <v>6</v>
      </c>
      <c r="C4" s="57"/>
    </row>
    <row r="5" spans="2:40" ht="15.75" thickBot="1" x14ac:dyDescent="0.3">
      <c r="B5" s="28" t="s">
        <v>36</v>
      </c>
      <c r="C5" s="28" t="s">
        <v>27</v>
      </c>
      <c r="D5" s="52" t="str">
        <f>Reach!$K$12</f>
        <v>UK</v>
      </c>
      <c r="E5" s="34" t="str">
        <f>Reach!$K$13</f>
        <v>FR</v>
      </c>
      <c r="F5" s="34" t="str">
        <f>Reach!$K$14</f>
        <v>DE</v>
      </c>
      <c r="G5" s="34" t="str">
        <f>Reach!$K$15</f>
        <v>ES</v>
      </c>
      <c r="H5" s="34" t="str">
        <f>Reach!$K$16</f>
        <v>IT</v>
      </c>
      <c r="I5" s="34" t="str">
        <f>Reach!$K$17</f>
        <v>BE</v>
      </c>
      <c r="J5" s="34" t="str">
        <f>Reach!$K$18</f>
        <v>NL</v>
      </c>
      <c r="K5" s="34">
        <f>Reach!$K$19</f>
        <v>0</v>
      </c>
      <c r="L5" s="34">
        <f>Reach!$K$20</f>
        <v>0</v>
      </c>
      <c r="M5" s="34">
        <f>Reach!$K$21</f>
        <v>0</v>
      </c>
      <c r="N5" s="34">
        <f>Reach!$K$22</f>
        <v>0</v>
      </c>
      <c r="O5" s="34">
        <f>Reach!$K$23</f>
        <v>0</v>
      </c>
      <c r="P5" s="34">
        <f>Reach!$K$24</f>
        <v>0</v>
      </c>
      <c r="Q5" s="34">
        <f>Reach!$K$25</f>
        <v>0</v>
      </c>
      <c r="R5" s="34">
        <f>Reach!$K$26</f>
        <v>0</v>
      </c>
      <c r="S5" s="34">
        <f>Reach!$K$27</f>
        <v>0</v>
      </c>
      <c r="T5" s="34">
        <f>Reach!$K$28</f>
        <v>0</v>
      </c>
      <c r="U5" s="34">
        <f>Reach!$K$29</f>
        <v>0</v>
      </c>
      <c r="V5" s="34">
        <f>Reach!$K$30</f>
        <v>0</v>
      </c>
      <c r="W5" s="34">
        <f>Reach!$K$31</f>
        <v>0</v>
      </c>
      <c r="X5" s="34">
        <f>Reach!$K$32</f>
        <v>0</v>
      </c>
      <c r="Y5" s="34">
        <f>Reach!$K$33</f>
        <v>0</v>
      </c>
      <c r="Z5" s="34">
        <f>Reach!$K$34</f>
        <v>0</v>
      </c>
      <c r="AA5" s="34">
        <f>Reach!$K$35</f>
        <v>0</v>
      </c>
      <c r="AB5" s="34">
        <f>Reach!$K$36</f>
        <v>0</v>
      </c>
      <c r="AC5" s="34">
        <f>Reach!$K$37</f>
        <v>0</v>
      </c>
      <c r="AD5" s="34">
        <f>Reach!$K$38</f>
        <v>0</v>
      </c>
      <c r="AE5" s="34">
        <f>Reach!$K$39</f>
        <v>0</v>
      </c>
      <c r="AF5" s="34">
        <f>Reach!$K$40</f>
        <v>0</v>
      </c>
      <c r="AG5" s="34">
        <f>Reach!$K$41</f>
        <v>0</v>
      </c>
      <c r="AH5" s="34">
        <f>Reach!$K$42</f>
        <v>0</v>
      </c>
      <c r="AI5" s="34">
        <f>Reach!$K$43</f>
        <v>0</v>
      </c>
      <c r="AJ5" s="34">
        <f>Reach!$K$44</f>
        <v>0</v>
      </c>
      <c r="AK5" s="34">
        <f>Reach!$K$45</f>
        <v>0</v>
      </c>
      <c r="AL5" s="34">
        <f>Reach!$K$46</f>
        <v>0</v>
      </c>
      <c r="AM5" s="34">
        <f>Reach!$K$47</f>
        <v>0</v>
      </c>
      <c r="AN5" s="53">
        <f>Reach!$K$48</f>
        <v>0</v>
      </c>
    </row>
    <row r="6" spans="2:40" x14ac:dyDescent="0.25">
      <c r="B6" s="1"/>
      <c r="C6" s="29">
        <f t="shared" ref="C6" si="0">SUM(D6:T6)</f>
        <v>0</v>
      </c>
      <c r="D6" s="42">
        <f>SUMIFS(Reach!$G:$G,Reach!$E:$E,Planning!D$5,Reach!$F:$F,Planning!$B6)</f>
        <v>0</v>
      </c>
      <c r="E6" s="30">
        <f>SUMIFS(Reach!$G:$G,Reach!$E:$E,Planning!E$5,Reach!$F:$F,Planning!$B6)</f>
        <v>0</v>
      </c>
      <c r="F6" s="30">
        <f>SUMIFS(Reach!$G:$G,Reach!$E:$E,Planning!F$5,Reach!$F:$F,Planning!$B6)</f>
        <v>0</v>
      </c>
      <c r="G6" s="30">
        <f>SUMIFS(Reach!$G:$G,Reach!$E:$E,Planning!G$5,Reach!$F:$F,Planning!$B6)</f>
        <v>0</v>
      </c>
      <c r="H6" s="30">
        <f>SUMIFS(Reach!$G:$G,Reach!$E:$E,Planning!H$5,Reach!$F:$F,Planning!$B6)</f>
        <v>0</v>
      </c>
      <c r="I6" s="30">
        <f>SUMIFS(Reach!$G:$G,Reach!$E:$E,Planning!I$5,Reach!$F:$F,Planning!$B6)</f>
        <v>0</v>
      </c>
      <c r="J6" s="30">
        <f>SUMIFS(Reach!$G:$G,Reach!$E:$E,Planning!J$5,Reach!$F:$F,Planning!$B6)</f>
        <v>0</v>
      </c>
      <c r="K6" s="30">
        <f>SUMIFS(Reach!$G:$G,Reach!$E:$E,Planning!K$5,Reach!$F:$F,Planning!$B6)</f>
        <v>0</v>
      </c>
      <c r="L6" s="30">
        <f>SUMIFS(Reach!$G:$G,Reach!$E:$E,Planning!L$5,Reach!$F:$F,Planning!$B6)</f>
        <v>0</v>
      </c>
      <c r="M6" s="30">
        <f>SUMIFS(Reach!$G:$G,Reach!$E:$E,Planning!M$5,Reach!$F:$F,Planning!$B6)</f>
        <v>0</v>
      </c>
      <c r="N6" s="30">
        <f>SUMIFS(Reach!$G:$G,Reach!$E:$E,Planning!N$5,Reach!$F:$F,Planning!$B6)</f>
        <v>0</v>
      </c>
      <c r="O6" s="30">
        <f>SUMIFS(Reach!$G:$G,Reach!$E:$E,Planning!O$5,Reach!$F:$F,Planning!$B6)</f>
        <v>0</v>
      </c>
      <c r="P6" s="30">
        <f>SUMIFS(Reach!$G:$G,Reach!$E:$E,Planning!P$5,Reach!$F:$F,Planning!$B6)</f>
        <v>0</v>
      </c>
      <c r="Q6" s="30">
        <f>SUMIFS(Reach!$G:$G,Reach!$E:$E,Planning!Q$5,Reach!$F:$F,Planning!$B6)</f>
        <v>0</v>
      </c>
      <c r="R6" s="30">
        <f>SUMIFS(Reach!$G:$G,Reach!$E:$E,Planning!R$5,Reach!$F:$F,Planning!$B6)</f>
        <v>0</v>
      </c>
      <c r="S6" s="30">
        <f>SUMIFS(Reach!$G:$G,Reach!$E:$E,Planning!S$5,Reach!$F:$F,Planning!$B6)</f>
        <v>0</v>
      </c>
      <c r="T6" s="30">
        <f>SUMIFS(Reach!$G:$G,Reach!$E:$E,Planning!T$5,Reach!$F:$F,Planning!$B6)</f>
        <v>0</v>
      </c>
      <c r="U6" s="30">
        <f>SUMIFS(Reach!$G:$G,Reach!$E:$E,Planning!U$5,Reach!$F:$F,Planning!$B6)</f>
        <v>0</v>
      </c>
      <c r="V6" s="30">
        <f>SUMIFS(Reach!$G:$G,Reach!$E:$E,Planning!V$5,Reach!$F:$F,Planning!$B6)</f>
        <v>0</v>
      </c>
      <c r="W6" s="30">
        <f>SUMIFS(Reach!$G:$G,Reach!$E:$E,Planning!W$5,Reach!$F:$F,Planning!$B6)</f>
        <v>0</v>
      </c>
      <c r="X6" s="30">
        <f>SUMIFS(Reach!$G:$G,Reach!$E:$E,Planning!X$5,Reach!$F:$F,Planning!$B6)</f>
        <v>0</v>
      </c>
      <c r="Y6" s="30">
        <f>SUMIFS(Reach!$G:$G,Reach!$E:$E,Planning!Y$5,Reach!$F:$F,Planning!$B6)</f>
        <v>0</v>
      </c>
      <c r="Z6" s="30">
        <f>SUMIFS(Reach!$G:$G,Reach!$E:$E,Planning!Z$5,Reach!$F:$F,Planning!$B6)</f>
        <v>0</v>
      </c>
      <c r="AA6" s="30">
        <f>SUMIFS(Reach!$G:$G,Reach!$E:$E,Planning!AA$5,Reach!$F:$F,Planning!$B6)</f>
        <v>0</v>
      </c>
      <c r="AB6" s="30">
        <f>SUMIFS(Reach!$G:$G,Reach!$E:$E,Planning!AB$5,Reach!$F:$F,Planning!$B6)</f>
        <v>0</v>
      </c>
      <c r="AC6" s="30">
        <f>SUMIFS(Reach!$G:$G,Reach!$E:$E,Planning!AC$5,Reach!$F:$F,Planning!$B6)</f>
        <v>0</v>
      </c>
      <c r="AD6" s="30">
        <f>SUMIFS(Reach!$G:$G,Reach!$E:$E,Planning!AD$5,Reach!$F:$F,Planning!$B6)</f>
        <v>0</v>
      </c>
      <c r="AE6" s="30">
        <f>SUMIFS(Reach!$G:$G,Reach!$E:$E,Planning!AE$5,Reach!$F:$F,Planning!$B6)</f>
        <v>0</v>
      </c>
      <c r="AF6" s="30">
        <f>SUMIFS(Reach!$G:$G,Reach!$E:$E,Planning!AF$5,Reach!$F:$F,Planning!$B6)</f>
        <v>0</v>
      </c>
      <c r="AG6" s="30">
        <f>SUMIFS(Reach!$G:$G,Reach!$E:$E,Planning!AG$5,Reach!$F:$F,Planning!$B6)</f>
        <v>0</v>
      </c>
      <c r="AH6" s="30">
        <f>SUMIFS(Reach!$G:$G,Reach!$E:$E,Planning!AH$5,Reach!$F:$F,Planning!$B6)</f>
        <v>0</v>
      </c>
      <c r="AI6" s="30">
        <f>SUMIFS(Reach!$G:$G,Reach!$E:$E,Planning!AI$5,Reach!$F:$F,Planning!$B6)</f>
        <v>0</v>
      </c>
      <c r="AJ6" s="30">
        <f>SUMIFS(Reach!$G:$G,Reach!$E:$E,Planning!AJ$5,Reach!$F:$F,Planning!$B6)</f>
        <v>0</v>
      </c>
      <c r="AK6" s="30">
        <f>SUMIFS(Reach!$G:$G,Reach!$E:$E,Planning!AK$5,Reach!$F:$F,Planning!$B6)</f>
        <v>0</v>
      </c>
      <c r="AL6" s="30">
        <f>SUMIFS(Reach!$G:$G,Reach!$E:$E,Planning!AL$5,Reach!$F:$F,Planning!$B6)</f>
        <v>0</v>
      </c>
      <c r="AM6" s="30">
        <f>SUMIFS(Reach!$G:$G,Reach!$E:$E,Planning!AM$5,Reach!$F:$F,Planning!$B6)</f>
        <v>0</v>
      </c>
      <c r="AN6" s="30">
        <f>SUMIFS(Reach!$G:$G,Reach!$E:$E,Planning!AN$5,Reach!$F:$F,Planning!$B6)</f>
        <v>0</v>
      </c>
    </row>
    <row r="7" spans="2:40" x14ac:dyDescent="0.25">
      <c r="B7" s="20"/>
      <c r="C7" s="43">
        <f t="shared" ref="C7:C20" si="1">SUM(D7:T7)</f>
        <v>0</v>
      </c>
      <c r="D7" s="42">
        <f>SUMIFS(Reach!$G:$G,Reach!$E:$E,Planning!D$5,Reach!$F:$F,Planning!$B7)</f>
        <v>0</v>
      </c>
      <c r="E7" s="30">
        <f>SUMIFS(Reach!$G:$G,Reach!$E:$E,Planning!E$5,Reach!$F:$F,Planning!$B7)</f>
        <v>0</v>
      </c>
      <c r="F7" s="30">
        <f>SUMIFS(Reach!$G:$G,Reach!$E:$E,Planning!F$5,Reach!$F:$F,Planning!$B7)</f>
        <v>0</v>
      </c>
      <c r="G7" s="30">
        <f>SUMIFS(Reach!$G:$G,Reach!$E:$E,Planning!G$5,Reach!$F:$F,Planning!$B7)</f>
        <v>0</v>
      </c>
      <c r="H7" s="30">
        <f>SUMIFS(Reach!$G:$G,Reach!$E:$E,Planning!H$5,Reach!$F:$F,Planning!$B7)</f>
        <v>0</v>
      </c>
      <c r="I7" s="30">
        <f>SUMIFS(Reach!$G:$G,Reach!$E:$E,Planning!I$5,Reach!$F:$F,Planning!$B7)</f>
        <v>0</v>
      </c>
      <c r="J7" s="30">
        <f>SUMIFS(Reach!$G:$G,Reach!$E:$E,Planning!J$5,Reach!$F:$F,Planning!$B7)</f>
        <v>0</v>
      </c>
      <c r="K7" s="30">
        <f>SUMIFS(Reach!$G:$G,Reach!$E:$E,Planning!K$5,Reach!$F:$F,Planning!$B7)</f>
        <v>0</v>
      </c>
      <c r="L7" s="30">
        <f>SUMIFS(Reach!$G:$G,Reach!$E:$E,Planning!L$5,Reach!$F:$F,Planning!$B7)</f>
        <v>0</v>
      </c>
      <c r="M7" s="30">
        <f>SUMIFS(Reach!$G:$G,Reach!$E:$E,Planning!M$5,Reach!$F:$F,Planning!$B7)</f>
        <v>0</v>
      </c>
      <c r="N7" s="30">
        <f>SUMIFS(Reach!$G:$G,Reach!$E:$E,Planning!N$5,Reach!$F:$F,Planning!$B7)</f>
        <v>0</v>
      </c>
      <c r="O7" s="30">
        <f>SUMIFS(Reach!$G:$G,Reach!$E:$E,Planning!O$5,Reach!$F:$F,Planning!$B7)</f>
        <v>0</v>
      </c>
      <c r="P7" s="30">
        <f>SUMIFS(Reach!$G:$G,Reach!$E:$E,Planning!P$5,Reach!$F:$F,Planning!$B7)</f>
        <v>0</v>
      </c>
      <c r="Q7" s="30">
        <f>SUMIFS(Reach!$G:$G,Reach!$E:$E,Planning!Q$5,Reach!$F:$F,Planning!$B7)</f>
        <v>0</v>
      </c>
      <c r="R7" s="30">
        <f>SUMIFS(Reach!$G:$G,Reach!$E:$E,Planning!R$5,Reach!$F:$F,Planning!$B7)</f>
        <v>0</v>
      </c>
      <c r="S7" s="30">
        <f>SUMIFS(Reach!$G:$G,Reach!$E:$E,Planning!S$5,Reach!$F:$F,Planning!$B7)</f>
        <v>0</v>
      </c>
      <c r="T7" s="30">
        <f>SUMIFS(Reach!$G:$G,Reach!$E:$E,Planning!T$5,Reach!$F:$F,Planning!$B7)</f>
        <v>0</v>
      </c>
      <c r="U7" s="30">
        <f>SUMIFS(Reach!$G:$G,Reach!$E:$E,Planning!U$5,Reach!$F:$F,Planning!$B7)</f>
        <v>0</v>
      </c>
      <c r="V7" s="30">
        <f>SUMIFS(Reach!$G:$G,Reach!$E:$E,Planning!V$5,Reach!$F:$F,Planning!$B7)</f>
        <v>0</v>
      </c>
      <c r="W7" s="30">
        <f>SUMIFS(Reach!$G:$G,Reach!$E:$E,Planning!W$5,Reach!$F:$F,Planning!$B7)</f>
        <v>0</v>
      </c>
      <c r="X7" s="30">
        <f>SUMIFS(Reach!$G:$G,Reach!$E:$E,Planning!X$5,Reach!$F:$F,Planning!$B7)</f>
        <v>0</v>
      </c>
      <c r="Y7" s="30">
        <f>SUMIFS(Reach!$G:$G,Reach!$E:$E,Planning!Y$5,Reach!$F:$F,Planning!$B7)</f>
        <v>0</v>
      </c>
      <c r="Z7" s="30">
        <f>SUMIFS(Reach!$G:$G,Reach!$E:$E,Planning!Z$5,Reach!$F:$F,Planning!$B7)</f>
        <v>0</v>
      </c>
      <c r="AA7" s="30">
        <f>SUMIFS(Reach!$G:$G,Reach!$E:$E,Planning!AA$5,Reach!$F:$F,Planning!$B7)</f>
        <v>0</v>
      </c>
      <c r="AB7" s="30">
        <f>SUMIFS(Reach!$G:$G,Reach!$E:$E,Planning!AB$5,Reach!$F:$F,Planning!$B7)</f>
        <v>0</v>
      </c>
      <c r="AC7" s="30">
        <f>SUMIFS(Reach!$G:$G,Reach!$E:$E,Planning!AC$5,Reach!$F:$F,Planning!$B7)</f>
        <v>0</v>
      </c>
      <c r="AD7" s="30">
        <f>SUMIFS(Reach!$G:$G,Reach!$E:$E,Planning!AD$5,Reach!$F:$F,Planning!$B7)</f>
        <v>0</v>
      </c>
      <c r="AE7" s="30">
        <f>SUMIFS(Reach!$G:$G,Reach!$E:$E,Planning!AE$5,Reach!$F:$F,Planning!$B7)</f>
        <v>0</v>
      </c>
      <c r="AF7" s="30">
        <f>SUMIFS(Reach!$G:$G,Reach!$E:$E,Planning!AF$5,Reach!$F:$F,Planning!$B7)</f>
        <v>0</v>
      </c>
      <c r="AG7" s="30">
        <f>SUMIFS(Reach!$G:$G,Reach!$E:$E,Planning!AG$5,Reach!$F:$F,Planning!$B7)</f>
        <v>0</v>
      </c>
      <c r="AH7" s="30">
        <f>SUMIFS(Reach!$G:$G,Reach!$E:$E,Planning!AH$5,Reach!$F:$F,Planning!$B7)</f>
        <v>0</v>
      </c>
      <c r="AI7" s="30">
        <f>SUMIFS(Reach!$G:$G,Reach!$E:$E,Planning!AI$5,Reach!$F:$F,Planning!$B7)</f>
        <v>0</v>
      </c>
      <c r="AJ7" s="30">
        <f>SUMIFS(Reach!$G:$G,Reach!$E:$E,Planning!AJ$5,Reach!$F:$F,Planning!$B7)</f>
        <v>0</v>
      </c>
      <c r="AK7" s="30">
        <f>SUMIFS(Reach!$G:$G,Reach!$E:$E,Planning!AK$5,Reach!$F:$F,Planning!$B7)</f>
        <v>0</v>
      </c>
      <c r="AL7" s="30">
        <f>SUMIFS(Reach!$G:$G,Reach!$E:$E,Planning!AL$5,Reach!$F:$F,Planning!$B7)</f>
        <v>0</v>
      </c>
      <c r="AM7" s="30">
        <f>SUMIFS(Reach!$G:$G,Reach!$E:$E,Planning!AM$5,Reach!$F:$F,Planning!$B7)</f>
        <v>0</v>
      </c>
      <c r="AN7" s="30">
        <f>SUMIFS(Reach!$G:$G,Reach!$E:$E,Planning!AN$5,Reach!$F:$F,Planning!$B7)</f>
        <v>0</v>
      </c>
    </row>
    <row r="8" spans="2:40" x14ac:dyDescent="0.25">
      <c r="B8" s="20"/>
      <c r="C8" s="43">
        <f t="shared" si="1"/>
        <v>0</v>
      </c>
      <c r="D8" s="42">
        <f>SUMIFS(Reach!$G:$G,Reach!$E:$E,Planning!D$5,Reach!$F:$F,Planning!$B8)</f>
        <v>0</v>
      </c>
      <c r="E8" s="30">
        <f>SUMIFS(Reach!$G:$G,Reach!$E:$E,Planning!E$5,Reach!$F:$F,Planning!$B8)</f>
        <v>0</v>
      </c>
      <c r="F8" s="30">
        <f>SUMIFS(Reach!$G:$G,Reach!$E:$E,Planning!F$5,Reach!$F:$F,Planning!$B8)</f>
        <v>0</v>
      </c>
      <c r="G8" s="30">
        <f>SUMIFS(Reach!$G:$G,Reach!$E:$E,Planning!G$5,Reach!$F:$F,Planning!$B8)</f>
        <v>0</v>
      </c>
      <c r="H8" s="30">
        <f>SUMIFS(Reach!$G:$G,Reach!$E:$E,Planning!H$5,Reach!$F:$F,Planning!$B8)</f>
        <v>0</v>
      </c>
      <c r="I8" s="30">
        <f>SUMIFS(Reach!$G:$G,Reach!$E:$E,Planning!I$5,Reach!$F:$F,Planning!$B8)</f>
        <v>0</v>
      </c>
      <c r="J8" s="30">
        <f>SUMIFS(Reach!$G:$G,Reach!$E:$E,Planning!J$5,Reach!$F:$F,Planning!$B8)</f>
        <v>0</v>
      </c>
      <c r="K8" s="30">
        <f>SUMIFS(Reach!$G:$G,Reach!$E:$E,Planning!K$5,Reach!$F:$F,Planning!$B8)</f>
        <v>0</v>
      </c>
      <c r="L8" s="30">
        <f>SUMIFS(Reach!$G:$G,Reach!$E:$E,Planning!L$5,Reach!$F:$F,Planning!$B8)</f>
        <v>0</v>
      </c>
      <c r="M8" s="30">
        <f>SUMIFS(Reach!$G:$G,Reach!$E:$E,Planning!M$5,Reach!$F:$F,Planning!$B8)</f>
        <v>0</v>
      </c>
      <c r="N8" s="30">
        <f>SUMIFS(Reach!$G:$G,Reach!$E:$E,Planning!N$5,Reach!$F:$F,Planning!$B8)</f>
        <v>0</v>
      </c>
      <c r="O8" s="30">
        <f>SUMIFS(Reach!$G:$G,Reach!$E:$E,Planning!O$5,Reach!$F:$F,Planning!$B8)</f>
        <v>0</v>
      </c>
      <c r="P8" s="30">
        <f>SUMIFS(Reach!$G:$G,Reach!$E:$E,Planning!P$5,Reach!$F:$F,Planning!$B8)</f>
        <v>0</v>
      </c>
      <c r="Q8" s="30">
        <f>SUMIFS(Reach!$G:$G,Reach!$E:$E,Planning!Q$5,Reach!$F:$F,Planning!$B8)</f>
        <v>0</v>
      </c>
      <c r="R8" s="30">
        <f>SUMIFS(Reach!$G:$G,Reach!$E:$E,Planning!R$5,Reach!$F:$F,Planning!$B8)</f>
        <v>0</v>
      </c>
      <c r="S8" s="30">
        <f>SUMIFS(Reach!$G:$G,Reach!$E:$E,Planning!S$5,Reach!$F:$F,Planning!$B8)</f>
        <v>0</v>
      </c>
      <c r="T8" s="30">
        <f>SUMIFS(Reach!$G:$G,Reach!$E:$E,Planning!T$5,Reach!$F:$F,Planning!$B8)</f>
        <v>0</v>
      </c>
      <c r="U8" s="30">
        <f>SUMIFS(Reach!$G:$G,Reach!$E:$E,Planning!U$5,Reach!$F:$F,Planning!$B8)</f>
        <v>0</v>
      </c>
      <c r="V8" s="30">
        <f>SUMIFS(Reach!$G:$G,Reach!$E:$E,Planning!V$5,Reach!$F:$F,Planning!$B8)</f>
        <v>0</v>
      </c>
      <c r="W8" s="30">
        <f>SUMIFS(Reach!$G:$G,Reach!$E:$E,Planning!W$5,Reach!$F:$F,Planning!$B8)</f>
        <v>0</v>
      </c>
      <c r="X8" s="30">
        <f>SUMIFS(Reach!$G:$G,Reach!$E:$E,Planning!X$5,Reach!$F:$F,Planning!$B8)</f>
        <v>0</v>
      </c>
      <c r="Y8" s="30">
        <f>SUMIFS(Reach!$G:$G,Reach!$E:$E,Planning!Y$5,Reach!$F:$F,Planning!$B8)</f>
        <v>0</v>
      </c>
      <c r="Z8" s="30">
        <f>SUMIFS(Reach!$G:$G,Reach!$E:$E,Planning!Z$5,Reach!$F:$F,Planning!$B8)</f>
        <v>0</v>
      </c>
      <c r="AA8" s="30">
        <f>SUMIFS(Reach!$G:$G,Reach!$E:$E,Planning!AA$5,Reach!$F:$F,Planning!$B8)</f>
        <v>0</v>
      </c>
      <c r="AB8" s="30">
        <f>SUMIFS(Reach!$G:$G,Reach!$E:$E,Planning!AB$5,Reach!$F:$F,Planning!$B8)</f>
        <v>0</v>
      </c>
      <c r="AC8" s="30">
        <f>SUMIFS(Reach!$G:$G,Reach!$E:$E,Planning!AC$5,Reach!$F:$F,Planning!$B8)</f>
        <v>0</v>
      </c>
      <c r="AD8" s="30">
        <f>SUMIFS(Reach!$G:$G,Reach!$E:$E,Planning!AD$5,Reach!$F:$F,Planning!$B8)</f>
        <v>0</v>
      </c>
      <c r="AE8" s="30">
        <f>SUMIFS(Reach!$G:$G,Reach!$E:$E,Planning!AE$5,Reach!$F:$F,Planning!$B8)</f>
        <v>0</v>
      </c>
      <c r="AF8" s="30">
        <f>SUMIFS(Reach!$G:$G,Reach!$E:$E,Planning!AF$5,Reach!$F:$F,Planning!$B8)</f>
        <v>0</v>
      </c>
      <c r="AG8" s="30">
        <f>SUMIFS(Reach!$G:$G,Reach!$E:$E,Planning!AG$5,Reach!$F:$F,Planning!$B8)</f>
        <v>0</v>
      </c>
      <c r="AH8" s="30">
        <f>SUMIFS(Reach!$G:$G,Reach!$E:$E,Planning!AH$5,Reach!$F:$F,Planning!$B8)</f>
        <v>0</v>
      </c>
      <c r="AI8" s="30">
        <f>SUMIFS(Reach!$G:$G,Reach!$E:$E,Planning!AI$5,Reach!$F:$F,Planning!$B8)</f>
        <v>0</v>
      </c>
      <c r="AJ8" s="30">
        <f>SUMIFS(Reach!$G:$G,Reach!$E:$E,Planning!AJ$5,Reach!$F:$F,Planning!$B8)</f>
        <v>0</v>
      </c>
      <c r="AK8" s="30">
        <f>SUMIFS(Reach!$G:$G,Reach!$E:$E,Planning!AK$5,Reach!$F:$F,Planning!$B8)</f>
        <v>0</v>
      </c>
      <c r="AL8" s="30">
        <f>SUMIFS(Reach!$G:$G,Reach!$E:$E,Planning!AL$5,Reach!$F:$F,Planning!$B8)</f>
        <v>0</v>
      </c>
      <c r="AM8" s="30">
        <f>SUMIFS(Reach!$G:$G,Reach!$E:$E,Planning!AM$5,Reach!$F:$F,Planning!$B8)</f>
        <v>0</v>
      </c>
      <c r="AN8" s="30">
        <f>SUMIFS(Reach!$G:$G,Reach!$E:$E,Planning!AN$5,Reach!$F:$F,Planning!$B8)</f>
        <v>0</v>
      </c>
    </row>
    <row r="9" spans="2:40" x14ac:dyDescent="0.25">
      <c r="B9" s="20"/>
      <c r="C9" s="43">
        <f t="shared" si="1"/>
        <v>0</v>
      </c>
      <c r="D9" s="42">
        <f>SUMIFS(Reach!$G:$G,Reach!$E:$E,Planning!D$5,Reach!$F:$F,Planning!$B9)</f>
        <v>0</v>
      </c>
      <c r="E9" s="30">
        <f>SUMIFS(Reach!$G:$G,Reach!$E:$E,Planning!E$5,Reach!$F:$F,Planning!$B9)</f>
        <v>0</v>
      </c>
      <c r="F9" s="30">
        <f>SUMIFS(Reach!$G:$G,Reach!$E:$E,Planning!F$5,Reach!$F:$F,Planning!$B9)</f>
        <v>0</v>
      </c>
      <c r="G9" s="30">
        <f>SUMIFS(Reach!$G:$G,Reach!$E:$E,Planning!G$5,Reach!$F:$F,Planning!$B9)</f>
        <v>0</v>
      </c>
      <c r="H9" s="30">
        <f>SUMIFS(Reach!$G:$G,Reach!$E:$E,Planning!H$5,Reach!$F:$F,Planning!$B9)</f>
        <v>0</v>
      </c>
      <c r="I9" s="30">
        <f>SUMIFS(Reach!$G:$G,Reach!$E:$E,Planning!I$5,Reach!$F:$F,Planning!$B9)</f>
        <v>0</v>
      </c>
      <c r="J9" s="30">
        <f>SUMIFS(Reach!$G:$G,Reach!$E:$E,Planning!J$5,Reach!$F:$F,Planning!$B9)</f>
        <v>0</v>
      </c>
      <c r="K9" s="30">
        <f>SUMIFS(Reach!$G:$G,Reach!$E:$E,Planning!K$5,Reach!$F:$F,Planning!$B9)</f>
        <v>0</v>
      </c>
      <c r="L9" s="30">
        <f>SUMIFS(Reach!$G:$G,Reach!$E:$E,Planning!L$5,Reach!$F:$F,Planning!$B9)</f>
        <v>0</v>
      </c>
      <c r="M9" s="30">
        <f>SUMIFS(Reach!$G:$G,Reach!$E:$E,Planning!M$5,Reach!$F:$F,Planning!$B9)</f>
        <v>0</v>
      </c>
      <c r="N9" s="30">
        <f>SUMIFS(Reach!$G:$G,Reach!$E:$E,Planning!N$5,Reach!$F:$F,Planning!$B9)</f>
        <v>0</v>
      </c>
      <c r="O9" s="30">
        <f>SUMIFS(Reach!$G:$G,Reach!$E:$E,Planning!O$5,Reach!$F:$F,Planning!$B9)</f>
        <v>0</v>
      </c>
      <c r="P9" s="30">
        <f>SUMIFS(Reach!$G:$G,Reach!$E:$E,Planning!P$5,Reach!$F:$F,Planning!$B9)</f>
        <v>0</v>
      </c>
      <c r="Q9" s="30">
        <f>SUMIFS(Reach!$G:$G,Reach!$E:$E,Planning!Q$5,Reach!$F:$F,Planning!$B9)</f>
        <v>0</v>
      </c>
      <c r="R9" s="30">
        <f>SUMIFS(Reach!$G:$G,Reach!$E:$E,Planning!R$5,Reach!$F:$F,Planning!$B9)</f>
        <v>0</v>
      </c>
      <c r="S9" s="30">
        <f>SUMIFS(Reach!$G:$G,Reach!$E:$E,Planning!S$5,Reach!$F:$F,Planning!$B9)</f>
        <v>0</v>
      </c>
      <c r="T9" s="30">
        <f>SUMIFS(Reach!$G:$G,Reach!$E:$E,Planning!T$5,Reach!$F:$F,Planning!$B9)</f>
        <v>0</v>
      </c>
      <c r="U9" s="30">
        <f>SUMIFS(Reach!$G:$G,Reach!$E:$E,Planning!U$5,Reach!$F:$F,Planning!$B9)</f>
        <v>0</v>
      </c>
      <c r="V9" s="30">
        <f>SUMIFS(Reach!$G:$G,Reach!$E:$E,Planning!V$5,Reach!$F:$F,Planning!$B9)</f>
        <v>0</v>
      </c>
      <c r="W9" s="30">
        <f>SUMIFS(Reach!$G:$G,Reach!$E:$E,Planning!W$5,Reach!$F:$F,Planning!$B9)</f>
        <v>0</v>
      </c>
      <c r="X9" s="30">
        <f>SUMIFS(Reach!$G:$G,Reach!$E:$E,Planning!X$5,Reach!$F:$F,Planning!$B9)</f>
        <v>0</v>
      </c>
      <c r="Y9" s="30">
        <f>SUMIFS(Reach!$G:$G,Reach!$E:$E,Planning!Y$5,Reach!$F:$F,Planning!$B9)</f>
        <v>0</v>
      </c>
      <c r="Z9" s="30">
        <f>SUMIFS(Reach!$G:$G,Reach!$E:$E,Planning!Z$5,Reach!$F:$F,Planning!$B9)</f>
        <v>0</v>
      </c>
      <c r="AA9" s="30">
        <f>SUMIFS(Reach!$G:$G,Reach!$E:$E,Planning!AA$5,Reach!$F:$F,Planning!$B9)</f>
        <v>0</v>
      </c>
      <c r="AB9" s="30">
        <f>SUMIFS(Reach!$G:$G,Reach!$E:$E,Planning!AB$5,Reach!$F:$F,Planning!$B9)</f>
        <v>0</v>
      </c>
      <c r="AC9" s="30">
        <f>SUMIFS(Reach!$G:$G,Reach!$E:$E,Planning!AC$5,Reach!$F:$F,Planning!$B9)</f>
        <v>0</v>
      </c>
      <c r="AD9" s="30">
        <f>SUMIFS(Reach!$G:$G,Reach!$E:$E,Planning!AD$5,Reach!$F:$F,Planning!$B9)</f>
        <v>0</v>
      </c>
      <c r="AE9" s="30">
        <f>SUMIFS(Reach!$G:$G,Reach!$E:$E,Planning!AE$5,Reach!$F:$F,Planning!$B9)</f>
        <v>0</v>
      </c>
      <c r="AF9" s="30">
        <f>SUMIFS(Reach!$G:$G,Reach!$E:$E,Planning!AF$5,Reach!$F:$F,Planning!$B9)</f>
        <v>0</v>
      </c>
      <c r="AG9" s="30">
        <f>SUMIFS(Reach!$G:$G,Reach!$E:$E,Planning!AG$5,Reach!$F:$F,Planning!$B9)</f>
        <v>0</v>
      </c>
      <c r="AH9" s="30">
        <f>SUMIFS(Reach!$G:$G,Reach!$E:$E,Planning!AH$5,Reach!$F:$F,Planning!$B9)</f>
        <v>0</v>
      </c>
      <c r="AI9" s="30">
        <f>SUMIFS(Reach!$G:$G,Reach!$E:$E,Planning!AI$5,Reach!$F:$F,Planning!$B9)</f>
        <v>0</v>
      </c>
      <c r="AJ9" s="30">
        <f>SUMIFS(Reach!$G:$G,Reach!$E:$E,Planning!AJ$5,Reach!$F:$F,Planning!$B9)</f>
        <v>0</v>
      </c>
      <c r="AK9" s="30">
        <f>SUMIFS(Reach!$G:$G,Reach!$E:$E,Planning!AK$5,Reach!$F:$F,Planning!$B9)</f>
        <v>0</v>
      </c>
      <c r="AL9" s="30">
        <f>SUMIFS(Reach!$G:$G,Reach!$E:$E,Planning!AL$5,Reach!$F:$F,Planning!$B9)</f>
        <v>0</v>
      </c>
      <c r="AM9" s="30">
        <f>SUMIFS(Reach!$G:$G,Reach!$E:$E,Planning!AM$5,Reach!$F:$F,Planning!$B9)</f>
        <v>0</v>
      </c>
      <c r="AN9" s="30">
        <f>SUMIFS(Reach!$G:$G,Reach!$E:$E,Planning!AN$5,Reach!$F:$F,Planning!$B9)</f>
        <v>0</v>
      </c>
    </row>
    <row r="10" spans="2:40" x14ac:dyDescent="0.25">
      <c r="B10" s="20"/>
      <c r="C10" s="43">
        <f t="shared" si="1"/>
        <v>0</v>
      </c>
      <c r="D10" s="42">
        <f>SUMIFS(Reach!$G:$G,Reach!$E:$E,Planning!D$5,Reach!$F:$F,Planning!$B10)</f>
        <v>0</v>
      </c>
      <c r="E10" s="30">
        <f>SUMIFS(Reach!$G:$G,Reach!$E:$E,Planning!E$5,Reach!$F:$F,Planning!$B10)</f>
        <v>0</v>
      </c>
      <c r="F10" s="30">
        <f>SUMIFS(Reach!$G:$G,Reach!$E:$E,Planning!F$5,Reach!$F:$F,Planning!$B10)</f>
        <v>0</v>
      </c>
      <c r="G10" s="30">
        <f>SUMIFS(Reach!$G:$G,Reach!$E:$E,Planning!G$5,Reach!$F:$F,Planning!$B10)</f>
        <v>0</v>
      </c>
      <c r="H10" s="30">
        <f>SUMIFS(Reach!$G:$G,Reach!$E:$E,Planning!H$5,Reach!$F:$F,Planning!$B10)</f>
        <v>0</v>
      </c>
      <c r="I10" s="30">
        <f>SUMIFS(Reach!$G:$G,Reach!$E:$E,Planning!I$5,Reach!$F:$F,Planning!$B10)</f>
        <v>0</v>
      </c>
      <c r="J10" s="30">
        <f>SUMIFS(Reach!$G:$G,Reach!$E:$E,Planning!J$5,Reach!$F:$F,Planning!$B10)</f>
        <v>0</v>
      </c>
      <c r="K10" s="30">
        <f>SUMIFS(Reach!$G:$G,Reach!$E:$E,Planning!K$5,Reach!$F:$F,Planning!$B10)</f>
        <v>0</v>
      </c>
      <c r="L10" s="30">
        <f>SUMIFS(Reach!$G:$G,Reach!$E:$E,Planning!L$5,Reach!$F:$F,Planning!$B10)</f>
        <v>0</v>
      </c>
      <c r="M10" s="30">
        <f>SUMIFS(Reach!$G:$G,Reach!$E:$E,Planning!M$5,Reach!$F:$F,Planning!$B10)</f>
        <v>0</v>
      </c>
      <c r="N10" s="30">
        <f>SUMIFS(Reach!$G:$G,Reach!$E:$E,Planning!N$5,Reach!$F:$F,Planning!$B10)</f>
        <v>0</v>
      </c>
      <c r="O10" s="30">
        <f>SUMIFS(Reach!$G:$G,Reach!$E:$E,Planning!O$5,Reach!$F:$F,Planning!$B10)</f>
        <v>0</v>
      </c>
      <c r="P10" s="30">
        <f>SUMIFS(Reach!$G:$G,Reach!$E:$E,Planning!P$5,Reach!$F:$F,Planning!$B10)</f>
        <v>0</v>
      </c>
      <c r="Q10" s="30">
        <f>SUMIFS(Reach!$G:$G,Reach!$E:$E,Planning!Q$5,Reach!$F:$F,Planning!$B10)</f>
        <v>0</v>
      </c>
      <c r="R10" s="30">
        <f>SUMIFS(Reach!$G:$G,Reach!$E:$E,Planning!R$5,Reach!$F:$F,Planning!$B10)</f>
        <v>0</v>
      </c>
      <c r="S10" s="30">
        <f>SUMIFS(Reach!$G:$G,Reach!$E:$E,Planning!S$5,Reach!$F:$F,Planning!$B10)</f>
        <v>0</v>
      </c>
      <c r="T10" s="30">
        <f>SUMIFS(Reach!$G:$G,Reach!$E:$E,Planning!T$5,Reach!$F:$F,Planning!$B10)</f>
        <v>0</v>
      </c>
      <c r="U10" s="30">
        <f>SUMIFS(Reach!$G:$G,Reach!$E:$E,Planning!U$5,Reach!$F:$F,Planning!$B10)</f>
        <v>0</v>
      </c>
      <c r="V10" s="30">
        <f>SUMIFS(Reach!$G:$G,Reach!$E:$E,Planning!V$5,Reach!$F:$F,Planning!$B10)</f>
        <v>0</v>
      </c>
      <c r="W10" s="30">
        <f>SUMIFS(Reach!$G:$G,Reach!$E:$E,Planning!W$5,Reach!$F:$F,Planning!$B10)</f>
        <v>0</v>
      </c>
      <c r="X10" s="30">
        <f>SUMIFS(Reach!$G:$G,Reach!$E:$E,Planning!X$5,Reach!$F:$F,Planning!$B10)</f>
        <v>0</v>
      </c>
      <c r="Y10" s="30">
        <f>SUMIFS(Reach!$G:$G,Reach!$E:$E,Planning!Y$5,Reach!$F:$F,Planning!$B10)</f>
        <v>0</v>
      </c>
      <c r="Z10" s="30">
        <f>SUMIFS(Reach!$G:$G,Reach!$E:$E,Planning!Z$5,Reach!$F:$F,Planning!$B10)</f>
        <v>0</v>
      </c>
      <c r="AA10" s="30">
        <f>SUMIFS(Reach!$G:$G,Reach!$E:$E,Planning!AA$5,Reach!$F:$F,Planning!$B10)</f>
        <v>0</v>
      </c>
      <c r="AB10" s="30">
        <f>SUMIFS(Reach!$G:$G,Reach!$E:$E,Planning!AB$5,Reach!$F:$F,Planning!$B10)</f>
        <v>0</v>
      </c>
      <c r="AC10" s="30">
        <f>SUMIFS(Reach!$G:$G,Reach!$E:$E,Planning!AC$5,Reach!$F:$F,Planning!$B10)</f>
        <v>0</v>
      </c>
      <c r="AD10" s="30">
        <f>SUMIFS(Reach!$G:$G,Reach!$E:$E,Planning!AD$5,Reach!$F:$F,Planning!$B10)</f>
        <v>0</v>
      </c>
      <c r="AE10" s="30">
        <f>SUMIFS(Reach!$G:$G,Reach!$E:$E,Planning!AE$5,Reach!$F:$F,Planning!$B10)</f>
        <v>0</v>
      </c>
      <c r="AF10" s="30">
        <f>SUMIFS(Reach!$G:$G,Reach!$E:$E,Planning!AF$5,Reach!$F:$F,Planning!$B10)</f>
        <v>0</v>
      </c>
      <c r="AG10" s="30">
        <f>SUMIFS(Reach!$G:$G,Reach!$E:$E,Planning!AG$5,Reach!$F:$F,Planning!$B10)</f>
        <v>0</v>
      </c>
      <c r="AH10" s="30">
        <f>SUMIFS(Reach!$G:$G,Reach!$E:$E,Planning!AH$5,Reach!$F:$F,Planning!$B10)</f>
        <v>0</v>
      </c>
      <c r="AI10" s="30">
        <f>SUMIFS(Reach!$G:$G,Reach!$E:$E,Planning!AI$5,Reach!$F:$F,Planning!$B10)</f>
        <v>0</v>
      </c>
      <c r="AJ10" s="30">
        <f>SUMIFS(Reach!$G:$G,Reach!$E:$E,Planning!AJ$5,Reach!$F:$F,Planning!$B10)</f>
        <v>0</v>
      </c>
      <c r="AK10" s="30">
        <f>SUMIFS(Reach!$G:$G,Reach!$E:$E,Planning!AK$5,Reach!$F:$F,Planning!$B10)</f>
        <v>0</v>
      </c>
      <c r="AL10" s="30">
        <f>SUMIFS(Reach!$G:$G,Reach!$E:$E,Planning!AL$5,Reach!$F:$F,Planning!$B10)</f>
        <v>0</v>
      </c>
      <c r="AM10" s="30">
        <f>SUMIFS(Reach!$G:$G,Reach!$E:$E,Planning!AM$5,Reach!$F:$F,Planning!$B10)</f>
        <v>0</v>
      </c>
      <c r="AN10" s="30">
        <f>SUMIFS(Reach!$G:$G,Reach!$E:$E,Planning!AN$5,Reach!$F:$F,Planning!$B10)</f>
        <v>0</v>
      </c>
    </row>
    <row r="11" spans="2:40" x14ac:dyDescent="0.25">
      <c r="B11" s="20"/>
      <c r="C11" s="43">
        <f t="shared" si="1"/>
        <v>0</v>
      </c>
      <c r="D11" s="42">
        <f>SUMIFS(Reach!$G:$G,Reach!$E:$E,Planning!D$5,Reach!$F:$F,Planning!$B11)</f>
        <v>0</v>
      </c>
      <c r="E11" s="30">
        <f>SUMIFS(Reach!$G:$G,Reach!$E:$E,Planning!E$5,Reach!$F:$F,Planning!$B11)</f>
        <v>0</v>
      </c>
      <c r="F11" s="30">
        <f>SUMIFS(Reach!$G:$G,Reach!$E:$E,Planning!F$5,Reach!$F:$F,Planning!$B11)</f>
        <v>0</v>
      </c>
      <c r="G11" s="30">
        <f>SUMIFS(Reach!$G:$G,Reach!$E:$E,Planning!G$5,Reach!$F:$F,Planning!$B11)</f>
        <v>0</v>
      </c>
      <c r="H11" s="30">
        <f>SUMIFS(Reach!$G:$G,Reach!$E:$E,Planning!H$5,Reach!$F:$F,Planning!$B11)</f>
        <v>0</v>
      </c>
      <c r="I11" s="30">
        <f>SUMIFS(Reach!$G:$G,Reach!$E:$E,Planning!I$5,Reach!$F:$F,Planning!$B11)</f>
        <v>0</v>
      </c>
      <c r="J11" s="30">
        <f>SUMIFS(Reach!$G:$G,Reach!$E:$E,Planning!J$5,Reach!$F:$F,Planning!$B11)</f>
        <v>0</v>
      </c>
      <c r="K11" s="30">
        <f>SUMIFS(Reach!$G:$G,Reach!$E:$E,Planning!K$5,Reach!$F:$F,Planning!$B11)</f>
        <v>0</v>
      </c>
      <c r="L11" s="30">
        <f>SUMIFS(Reach!$G:$G,Reach!$E:$E,Planning!L$5,Reach!$F:$F,Planning!$B11)</f>
        <v>0</v>
      </c>
      <c r="M11" s="30">
        <f>SUMIFS(Reach!$G:$G,Reach!$E:$E,Planning!M$5,Reach!$F:$F,Planning!$B11)</f>
        <v>0</v>
      </c>
      <c r="N11" s="30">
        <f>SUMIFS(Reach!$G:$G,Reach!$E:$E,Planning!N$5,Reach!$F:$F,Planning!$B11)</f>
        <v>0</v>
      </c>
      <c r="O11" s="30">
        <f>SUMIFS(Reach!$G:$G,Reach!$E:$E,Planning!O$5,Reach!$F:$F,Planning!$B11)</f>
        <v>0</v>
      </c>
      <c r="P11" s="30">
        <f>SUMIFS(Reach!$G:$G,Reach!$E:$E,Planning!P$5,Reach!$F:$F,Planning!$B11)</f>
        <v>0</v>
      </c>
      <c r="Q11" s="30">
        <f>SUMIFS(Reach!$G:$G,Reach!$E:$E,Planning!Q$5,Reach!$F:$F,Planning!$B11)</f>
        <v>0</v>
      </c>
      <c r="R11" s="30">
        <f>SUMIFS(Reach!$G:$G,Reach!$E:$E,Planning!R$5,Reach!$F:$F,Planning!$B11)</f>
        <v>0</v>
      </c>
      <c r="S11" s="30">
        <f>SUMIFS(Reach!$G:$G,Reach!$E:$E,Planning!S$5,Reach!$F:$F,Planning!$B11)</f>
        <v>0</v>
      </c>
      <c r="T11" s="30">
        <f>SUMIFS(Reach!$G:$G,Reach!$E:$E,Planning!T$5,Reach!$F:$F,Planning!$B11)</f>
        <v>0</v>
      </c>
      <c r="U11" s="30">
        <f>SUMIFS(Reach!$G:$G,Reach!$E:$E,Planning!U$5,Reach!$F:$F,Planning!$B11)</f>
        <v>0</v>
      </c>
      <c r="V11" s="30">
        <f>SUMIFS(Reach!$G:$G,Reach!$E:$E,Planning!V$5,Reach!$F:$F,Planning!$B11)</f>
        <v>0</v>
      </c>
      <c r="W11" s="30">
        <f>SUMIFS(Reach!$G:$G,Reach!$E:$E,Planning!W$5,Reach!$F:$F,Planning!$B11)</f>
        <v>0</v>
      </c>
      <c r="X11" s="30">
        <f>SUMIFS(Reach!$G:$G,Reach!$E:$E,Planning!X$5,Reach!$F:$F,Planning!$B11)</f>
        <v>0</v>
      </c>
      <c r="Y11" s="30">
        <f>SUMIFS(Reach!$G:$G,Reach!$E:$E,Planning!Y$5,Reach!$F:$F,Planning!$B11)</f>
        <v>0</v>
      </c>
      <c r="Z11" s="30">
        <f>SUMIFS(Reach!$G:$G,Reach!$E:$E,Planning!Z$5,Reach!$F:$F,Planning!$B11)</f>
        <v>0</v>
      </c>
      <c r="AA11" s="30">
        <f>SUMIFS(Reach!$G:$G,Reach!$E:$E,Planning!AA$5,Reach!$F:$F,Planning!$B11)</f>
        <v>0</v>
      </c>
      <c r="AB11" s="30">
        <f>SUMIFS(Reach!$G:$G,Reach!$E:$E,Planning!AB$5,Reach!$F:$F,Planning!$B11)</f>
        <v>0</v>
      </c>
      <c r="AC11" s="30">
        <f>SUMIFS(Reach!$G:$G,Reach!$E:$E,Planning!AC$5,Reach!$F:$F,Planning!$B11)</f>
        <v>0</v>
      </c>
      <c r="AD11" s="30">
        <f>SUMIFS(Reach!$G:$G,Reach!$E:$E,Planning!AD$5,Reach!$F:$F,Planning!$B11)</f>
        <v>0</v>
      </c>
      <c r="AE11" s="30">
        <f>SUMIFS(Reach!$G:$G,Reach!$E:$E,Planning!AE$5,Reach!$F:$F,Planning!$B11)</f>
        <v>0</v>
      </c>
      <c r="AF11" s="30">
        <f>SUMIFS(Reach!$G:$G,Reach!$E:$E,Planning!AF$5,Reach!$F:$F,Planning!$B11)</f>
        <v>0</v>
      </c>
      <c r="AG11" s="30">
        <f>SUMIFS(Reach!$G:$G,Reach!$E:$E,Planning!AG$5,Reach!$F:$F,Planning!$B11)</f>
        <v>0</v>
      </c>
      <c r="AH11" s="30">
        <f>SUMIFS(Reach!$G:$G,Reach!$E:$E,Planning!AH$5,Reach!$F:$F,Planning!$B11)</f>
        <v>0</v>
      </c>
      <c r="AI11" s="30">
        <f>SUMIFS(Reach!$G:$G,Reach!$E:$E,Planning!AI$5,Reach!$F:$F,Planning!$B11)</f>
        <v>0</v>
      </c>
      <c r="AJ11" s="30">
        <f>SUMIFS(Reach!$G:$G,Reach!$E:$E,Planning!AJ$5,Reach!$F:$F,Planning!$B11)</f>
        <v>0</v>
      </c>
      <c r="AK11" s="30">
        <f>SUMIFS(Reach!$G:$G,Reach!$E:$E,Planning!AK$5,Reach!$F:$F,Planning!$B11)</f>
        <v>0</v>
      </c>
      <c r="AL11" s="30">
        <f>SUMIFS(Reach!$G:$G,Reach!$E:$E,Planning!AL$5,Reach!$F:$F,Planning!$B11)</f>
        <v>0</v>
      </c>
      <c r="AM11" s="30">
        <f>SUMIFS(Reach!$G:$G,Reach!$E:$E,Planning!AM$5,Reach!$F:$F,Planning!$B11)</f>
        <v>0</v>
      </c>
      <c r="AN11" s="30">
        <f>SUMIFS(Reach!$G:$G,Reach!$E:$E,Planning!AN$5,Reach!$F:$F,Planning!$B11)</f>
        <v>0</v>
      </c>
    </row>
    <row r="12" spans="2:40" x14ac:dyDescent="0.25">
      <c r="B12" s="20"/>
      <c r="C12" s="43">
        <f t="shared" si="1"/>
        <v>0</v>
      </c>
      <c r="D12" s="42">
        <f>SUMIFS(Reach!$G:$G,Reach!$E:$E,Planning!D$5,Reach!$F:$F,Planning!$B12)</f>
        <v>0</v>
      </c>
      <c r="E12" s="30">
        <f>SUMIFS(Reach!$G:$G,Reach!$E:$E,Planning!E$5,Reach!$F:$F,Planning!$B12)</f>
        <v>0</v>
      </c>
      <c r="F12" s="30">
        <f>SUMIFS(Reach!$G:$G,Reach!$E:$E,Planning!F$5,Reach!$F:$F,Planning!$B12)</f>
        <v>0</v>
      </c>
      <c r="G12" s="30">
        <f>SUMIFS(Reach!$G:$G,Reach!$E:$E,Planning!G$5,Reach!$F:$F,Planning!$B12)</f>
        <v>0</v>
      </c>
      <c r="H12" s="30">
        <f>SUMIFS(Reach!$G:$G,Reach!$E:$E,Planning!H$5,Reach!$F:$F,Planning!$B12)</f>
        <v>0</v>
      </c>
      <c r="I12" s="30">
        <f>SUMIFS(Reach!$G:$G,Reach!$E:$E,Planning!I$5,Reach!$F:$F,Planning!$B12)</f>
        <v>0</v>
      </c>
      <c r="J12" s="30">
        <f>SUMIFS(Reach!$G:$G,Reach!$E:$E,Planning!J$5,Reach!$F:$F,Planning!$B12)</f>
        <v>0</v>
      </c>
      <c r="K12" s="30">
        <f>SUMIFS(Reach!$G:$G,Reach!$E:$E,Planning!K$5,Reach!$F:$F,Planning!$B12)</f>
        <v>0</v>
      </c>
      <c r="L12" s="30">
        <f>SUMIFS(Reach!$G:$G,Reach!$E:$E,Planning!L$5,Reach!$F:$F,Planning!$B12)</f>
        <v>0</v>
      </c>
      <c r="M12" s="30">
        <f>SUMIFS(Reach!$G:$G,Reach!$E:$E,Planning!M$5,Reach!$F:$F,Planning!$B12)</f>
        <v>0</v>
      </c>
      <c r="N12" s="30">
        <f>SUMIFS(Reach!$G:$G,Reach!$E:$E,Planning!N$5,Reach!$F:$F,Planning!$B12)</f>
        <v>0</v>
      </c>
      <c r="O12" s="30">
        <f>SUMIFS(Reach!$G:$G,Reach!$E:$E,Planning!O$5,Reach!$F:$F,Planning!$B12)</f>
        <v>0</v>
      </c>
      <c r="P12" s="30">
        <f>SUMIFS(Reach!$G:$G,Reach!$E:$E,Planning!P$5,Reach!$F:$F,Planning!$B12)</f>
        <v>0</v>
      </c>
      <c r="Q12" s="30">
        <f>SUMIFS(Reach!$G:$G,Reach!$E:$E,Planning!Q$5,Reach!$F:$F,Planning!$B12)</f>
        <v>0</v>
      </c>
      <c r="R12" s="30">
        <f>SUMIFS(Reach!$G:$G,Reach!$E:$E,Planning!R$5,Reach!$F:$F,Planning!$B12)</f>
        <v>0</v>
      </c>
      <c r="S12" s="30">
        <f>SUMIFS(Reach!$G:$G,Reach!$E:$E,Planning!S$5,Reach!$F:$F,Planning!$B12)</f>
        <v>0</v>
      </c>
      <c r="T12" s="30">
        <f>SUMIFS(Reach!$G:$G,Reach!$E:$E,Planning!T$5,Reach!$F:$F,Planning!$B12)</f>
        <v>0</v>
      </c>
      <c r="U12" s="30">
        <f>SUMIFS(Reach!$G:$G,Reach!$E:$E,Planning!U$5,Reach!$F:$F,Planning!$B12)</f>
        <v>0</v>
      </c>
      <c r="V12" s="30">
        <f>SUMIFS(Reach!$G:$G,Reach!$E:$E,Planning!V$5,Reach!$F:$F,Planning!$B12)</f>
        <v>0</v>
      </c>
      <c r="W12" s="30">
        <f>SUMIFS(Reach!$G:$G,Reach!$E:$E,Planning!W$5,Reach!$F:$F,Planning!$B12)</f>
        <v>0</v>
      </c>
      <c r="X12" s="30">
        <f>SUMIFS(Reach!$G:$G,Reach!$E:$E,Planning!X$5,Reach!$F:$F,Planning!$B12)</f>
        <v>0</v>
      </c>
      <c r="Y12" s="30">
        <f>SUMIFS(Reach!$G:$G,Reach!$E:$E,Planning!Y$5,Reach!$F:$F,Planning!$B12)</f>
        <v>0</v>
      </c>
      <c r="Z12" s="30">
        <f>SUMIFS(Reach!$G:$G,Reach!$E:$E,Planning!Z$5,Reach!$F:$F,Planning!$B12)</f>
        <v>0</v>
      </c>
      <c r="AA12" s="30">
        <f>SUMIFS(Reach!$G:$G,Reach!$E:$E,Planning!AA$5,Reach!$F:$F,Planning!$B12)</f>
        <v>0</v>
      </c>
      <c r="AB12" s="30">
        <f>SUMIFS(Reach!$G:$G,Reach!$E:$E,Planning!AB$5,Reach!$F:$F,Planning!$B12)</f>
        <v>0</v>
      </c>
      <c r="AC12" s="30">
        <f>SUMIFS(Reach!$G:$G,Reach!$E:$E,Planning!AC$5,Reach!$F:$F,Planning!$B12)</f>
        <v>0</v>
      </c>
      <c r="AD12" s="30">
        <f>SUMIFS(Reach!$G:$G,Reach!$E:$E,Planning!AD$5,Reach!$F:$F,Planning!$B12)</f>
        <v>0</v>
      </c>
      <c r="AE12" s="30">
        <f>SUMIFS(Reach!$G:$G,Reach!$E:$E,Planning!AE$5,Reach!$F:$F,Planning!$B12)</f>
        <v>0</v>
      </c>
      <c r="AF12" s="30">
        <f>SUMIFS(Reach!$G:$G,Reach!$E:$E,Planning!AF$5,Reach!$F:$F,Planning!$B12)</f>
        <v>0</v>
      </c>
      <c r="AG12" s="30">
        <f>SUMIFS(Reach!$G:$G,Reach!$E:$E,Planning!AG$5,Reach!$F:$F,Planning!$B12)</f>
        <v>0</v>
      </c>
      <c r="AH12" s="30">
        <f>SUMIFS(Reach!$G:$G,Reach!$E:$E,Planning!AH$5,Reach!$F:$F,Planning!$B12)</f>
        <v>0</v>
      </c>
      <c r="AI12" s="30">
        <f>SUMIFS(Reach!$G:$G,Reach!$E:$E,Planning!AI$5,Reach!$F:$F,Planning!$B12)</f>
        <v>0</v>
      </c>
      <c r="AJ12" s="30">
        <f>SUMIFS(Reach!$G:$G,Reach!$E:$E,Planning!AJ$5,Reach!$F:$F,Planning!$B12)</f>
        <v>0</v>
      </c>
      <c r="AK12" s="30">
        <f>SUMIFS(Reach!$G:$G,Reach!$E:$E,Planning!AK$5,Reach!$F:$F,Planning!$B12)</f>
        <v>0</v>
      </c>
      <c r="AL12" s="30">
        <f>SUMIFS(Reach!$G:$G,Reach!$E:$E,Planning!AL$5,Reach!$F:$F,Planning!$B12)</f>
        <v>0</v>
      </c>
      <c r="AM12" s="30">
        <f>SUMIFS(Reach!$G:$G,Reach!$E:$E,Planning!AM$5,Reach!$F:$F,Planning!$B12)</f>
        <v>0</v>
      </c>
      <c r="AN12" s="30">
        <f>SUMIFS(Reach!$G:$G,Reach!$E:$E,Planning!AN$5,Reach!$F:$F,Planning!$B12)</f>
        <v>0</v>
      </c>
    </row>
    <row r="13" spans="2:40" x14ac:dyDescent="0.25">
      <c r="B13" s="20"/>
      <c r="C13" s="43">
        <f t="shared" si="1"/>
        <v>0</v>
      </c>
      <c r="D13" s="42">
        <f>SUMIFS(Reach!$G:$G,Reach!$E:$E,Planning!D$5,Reach!$F:$F,Planning!$B13)</f>
        <v>0</v>
      </c>
      <c r="E13" s="30">
        <f>SUMIFS(Reach!$G:$G,Reach!$E:$E,Planning!E$5,Reach!$F:$F,Planning!$B13)</f>
        <v>0</v>
      </c>
      <c r="F13" s="30">
        <f>SUMIFS(Reach!$G:$G,Reach!$E:$E,Planning!F$5,Reach!$F:$F,Planning!$B13)</f>
        <v>0</v>
      </c>
      <c r="G13" s="30">
        <f>SUMIFS(Reach!$G:$G,Reach!$E:$E,Planning!G$5,Reach!$F:$F,Planning!$B13)</f>
        <v>0</v>
      </c>
      <c r="H13" s="30">
        <f>SUMIFS(Reach!$G:$G,Reach!$E:$E,Planning!H$5,Reach!$F:$F,Planning!$B13)</f>
        <v>0</v>
      </c>
      <c r="I13" s="30">
        <f>SUMIFS(Reach!$G:$G,Reach!$E:$E,Planning!I$5,Reach!$F:$F,Planning!$B13)</f>
        <v>0</v>
      </c>
      <c r="J13" s="30">
        <f>SUMIFS(Reach!$G:$G,Reach!$E:$E,Planning!J$5,Reach!$F:$F,Planning!$B13)</f>
        <v>0</v>
      </c>
      <c r="K13" s="30">
        <f>SUMIFS(Reach!$G:$G,Reach!$E:$E,Planning!K$5,Reach!$F:$F,Planning!$B13)</f>
        <v>0</v>
      </c>
      <c r="L13" s="30">
        <f>SUMIFS(Reach!$G:$G,Reach!$E:$E,Planning!L$5,Reach!$F:$F,Planning!$B13)</f>
        <v>0</v>
      </c>
      <c r="M13" s="30">
        <f>SUMIFS(Reach!$G:$G,Reach!$E:$E,Planning!M$5,Reach!$F:$F,Planning!$B13)</f>
        <v>0</v>
      </c>
      <c r="N13" s="30">
        <f>SUMIFS(Reach!$G:$G,Reach!$E:$E,Planning!N$5,Reach!$F:$F,Planning!$B13)</f>
        <v>0</v>
      </c>
      <c r="O13" s="30">
        <f>SUMIFS(Reach!$G:$G,Reach!$E:$E,Planning!O$5,Reach!$F:$F,Planning!$B13)</f>
        <v>0</v>
      </c>
      <c r="P13" s="30">
        <f>SUMIFS(Reach!$G:$G,Reach!$E:$E,Planning!P$5,Reach!$F:$F,Planning!$B13)</f>
        <v>0</v>
      </c>
      <c r="Q13" s="30">
        <f>SUMIFS(Reach!$G:$G,Reach!$E:$E,Planning!Q$5,Reach!$F:$F,Planning!$B13)</f>
        <v>0</v>
      </c>
      <c r="R13" s="30">
        <f>SUMIFS(Reach!$G:$G,Reach!$E:$E,Planning!R$5,Reach!$F:$F,Planning!$B13)</f>
        <v>0</v>
      </c>
      <c r="S13" s="30">
        <f>SUMIFS(Reach!$G:$G,Reach!$E:$E,Planning!S$5,Reach!$F:$F,Planning!$B13)</f>
        <v>0</v>
      </c>
      <c r="T13" s="30">
        <f>SUMIFS(Reach!$G:$G,Reach!$E:$E,Planning!T$5,Reach!$F:$F,Planning!$B13)</f>
        <v>0</v>
      </c>
      <c r="U13" s="30">
        <f>SUMIFS(Reach!$G:$G,Reach!$E:$E,Planning!U$5,Reach!$F:$F,Planning!$B13)</f>
        <v>0</v>
      </c>
      <c r="V13" s="30">
        <f>SUMIFS(Reach!$G:$G,Reach!$E:$E,Planning!V$5,Reach!$F:$F,Planning!$B13)</f>
        <v>0</v>
      </c>
      <c r="W13" s="30">
        <f>SUMIFS(Reach!$G:$G,Reach!$E:$E,Planning!W$5,Reach!$F:$F,Planning!$B13)</f>
        <v>0</v>
      </c>
      <c r="X13" s="30">
        <f>SUMIFS(Reach!$G:$G,Reach!$E:$E,Planning!X$5,Reach!$F:$F,Planning!$B13)</f>
        <v>0</v>
      </c>
      <c r="Y13" s="30">
        <f>SUMIFS(Reach!$G:$G,Reach!$E:$E,Planning!Y$5,Reach!$F:$F,Planning!$B13)</f>
        <v>0</v>
      </c>
      <c r="Z13" s="30">
        <f>SUMIFS(Reach!$G:$G,Reach!$E:$E,Planning!Z$5,Reach!$F:$F,Planning!$B13)</f>
        <v>0</v>
      </c>
      <c r="AA13" s="30">
        <f>SUMIFS(Reach!$G:$G,Reach!$E:$E,Planning!AA$5,Reach!$F:$F,Planning!$B13)</f>
        <v>0</v>
      </c>
      <c r="AB13" s="30">
        <f>SUMIFS(Reach!$G:$G,Reach!$E:$E,Planning!AB$5,Reach!$F:$F,Planning!$B13)</f>
        <v>0</v>
      </c>
      <c r="AC13" s="30">
        <f>SUMIFS(Reach!$G:$G,Reach!$E:$E,Planning!AC$5,Reach!$F:$F,Planning!$B13)</f>
        <v>0</v>
      </c>
      <c r="AD13" s="30">
        <f>SUMIFS(Reach!$G:$G,Reach!$E:$E,Planning!AD$5,Reach!$F:$F,Planning!$B13)</f>
        <v>0</v>
      </c>
      <c r="AE13" s="30">
        <f>SUMIFS(Reach!$G:$G,Reach!$E:$E,Planning!AE$5,Reach!$F:$F,Planning!$B13)</f>
        <v>0</v>
      </c>
      <c r="AF13" s="30">
        <f>SUMIFS(Reach!$G:$G,Reach!$E:$E,Planning!AF$5,Reach!$F:$F,Planning!$B13)</f>
        <v>0</v>
      </c>
      <c r="AG13" s="30">
        <f>SUMIFS(Reach!$G:$G,Reach!$E:$E,Planning!AG$5,Reach!$F:$F,Planning!$B13)</f>
        <v>0</v>
      </c>
      <c r="AH13" s="30">
        <f>SUMIFS(Reach!$G:$G,Reach!$E:$E,Planning!AH$5,Reach!$F:$F,Planning!$B13)</f>
        <v>0</v>
      </c>
      <c r="AI13" s="30">
        <f>SUMIFS(Reach!$G:$G,Reach!$E:$E,Planning!AI$5,Reach!$F:$F,Planning!$B13)</f>
        <v>0</v>
      </c>
      <c r="AJ13" s="30">
        <f>SUMIFS(Reach!$G:$G,Reach!$E:$E,Planning!AJ$5,Reach!$F:$F,Planning!$B13)</f>
        <v>0</v>
      </c>
      <c r="AK13" s="30">
        <f>SUMIFS(Reach!$G:$G,Reach!$E:$E,Planning!AK$5,Reach!$F:$F,Planning!$B13)</f>
        <v>0</v>
      </c>
      <c r="AL13" s="30">
        <f>SUMIFS(Reach!$G:$G,Reach!$E:$E,Planning!AL$5,Reach!$F:$F,Planning!$B13)</f>
        <v>0</v>
      </c>
      <c r="AM13" s="30">
        <f>SUMIFS(Reach!$G:$G,Reach!$E:$E,Planning!AM$5,Reach!$F:$F,Planning!$B13)</f>
        <v>0</v>
      </c>
      <c r="AN13" s="30">
        <f>SUMIFS(Reach!$G:$G,Reach!$E:$E,Planning!AN$5,Reach!$F:$F,Planning!$B13)</f>
        <v>0</v>
      </c>
    </row>
    <row r="14" spans="2:40" x14ac:dyDescent="0.25">
      <c r="B14" s="20"/>
      <c r="C14" s="43">
        <f t="shared" si="1"/>
        <v>0</v>
      </c>
      <c r="D14" s="42">
        <f>SUMIFS(Reach!$G:$G,Reach!$E:$E,Planning!D$5,Reach!$F:$F,Planning!$B14)</f>
        <v>0</v>
      </c>
      <c r="E14" s="30">
        <f>SUMIFS(Reach!$G:$G,Reach!$E:$E,Planning!E$5,Reach!$F:$F,Planning!$B14)</f>
        <v>0</v>
      </c>
      <c r="F14" s="30">
        <f>SUMIFS(Reach!$G:$G,Reach!$E:$E,Planning!F$5,Reach!$F:$F,Planning!$B14)</f>
        <v>0</v>
      </c>
      <c r="G14" s="30">
        <f>SUMIFS(Reach!$G:$G,Reach!$E:$E,Planning!G$5,Reach!$F:$F,Planning!$B14)</f>
        <v>0</v>
      </c>
      <c r="H14" s="30">
        <f>SUMIFS(Reach!$G:$G,Reach!$E:$E,Planning!H$5,Reach!$F:$F,Planning!$B14)</f>
        <v>0</v>
      </c>
      <c r="I14" s="30">
        <f>SUMIFS(Reach!$G:$G,Reach!$E:$E,Planning!I$5,Reach!$F:$F,Planning!$B14)</f>
        <v>0</v>
      </c>
      <c r="J14" s="30">
        <f>SUMIFS(Reach!$G:$G,Reach!$E:$E,Planning!J$5,Reach!$F:$F,Planning!$B14)</f>
        <v>0</v>
      </c>
      <c r="K14" s="30">
        <f>SUMIFS(Reach!$G:$G,Reach!$E:$E,Planning!K$5,Reach!$F:$F,Planning!$B14)</f>
        <v>0</v>
      </c>
      <c r="L14" s="30">
        <f>SUMIFS(Reach!$G:$G,Reach!$E:$E,Planning!L$5,Reach!$F:$F,Planning!$B14)</f>
        <v>0</v>
      </c>
      <c r="M14" s="30">
        <f>SUMIFS(Reach!$G:$G,Reach!$E:$E,Planning!M$5,Reach!$F:$F,Planning!$B14)</f>
        <v>0</v>
      </c>
      <c r="N14" s="30">
        <f>SUMIFS(Reach!$G:$G,Reach!$E:$E,Planning!N$5,Reach!$F:$F,Planning!$B14)</f>
        <v>0</v>
      </c>
      <c r="O14" s="30">
        <f>SUMIFS(Reach!$G:$G,Reach!$E:$E,Planning!O$5,Reach!$F:$F,Planning!$B14)</f>
        <v>0</v>
      </c>
      <c r="P14" s="30">
        <f>SUMIFS(Reach!$G:$G,Reach!$E:$E,Planning!P$5,Reach!$F:$F,Planning!$B14)</f>
        <v>0</v>
      </c>
      <c r="Q14" s="30">
        <f>SUMIFS(Reach!$G:$G,Reach!$E:$E,Planning!Q$5,Reach!$F:$F,Planning!$B14)</f>
        <v>0</v>
      </c>
      <c r="R14" s="30">
        <f>SUMIFS(Reach!$G:$G,Reach!$E:$E,Planning!R$5,Reach!$F:$F,Planning!$B14)</f>
        <v>0</v>
      </c>
      <c r="S14" s="30">
        <f>SUMIFS(Reach!$G:$G,Reach!$E:$E,Planning!S$5,Reach!$F:$F,Planning!$B14)</f>
        <v>0</v>
      </c>
      <c r="T14" s="30">
        <f>SUMIFS(Reach!$G:$G,Reach!$E:$E,Planning!T$5,Reach!$F:$F,Planning!$B14)</f>
        <v>0</v>
      </c>
      <c r="U14" s="30">
        <f>SUMIFS(Reach!$G:$G,Reach!$E:$E,Planning!U$5,Reach!$F:$F,Planning!$B14)</f>
        <v>0</v>
      </c>
      <c r="V14" s="30">
        <f>SUMIFS(Reach!$G:$G,Reach!$E:$E,Planning!V$5,Reach!$F:$F,Planning!$B14)</f>
        <v>0</v>
      </c>
      <c r="W14" s="30">
        <f>SUMIFS(Reach!$G:$G,Reach!$E:$E,Planning!W$5,Reach!$F:$F,Planning!$B14)</f>
        <v>0</v>
      </c>
      <c r="X14" s="30">
        <f>SUMIFS(Reach!$G:$G,Reach!$E:$E,Planning!X$5,Reach!$F:$F,Planning!$B14)</f>
        <v>0</v>
      </c>
      <c r="Y14" s="30">
        <f>SUMIFS(Reach!$G:$G,Reach!$E:$E,Planning!Y$5,Reach!$F:$F,Planning!$B14)</f>
        <v>0</v>
      </c>
      <c r="Z14" s="30">
        <f>SUMIFS(Reach!$G:$G,Reach!$E:$E,Planning!Z$5,Reach!$F:$F,Planning!$B14)</f>
        <v>0</v>
      </c>
      <c r="AA14" s="30">
        <f>SUMIFS(Reach!$G:$G,Reach!$E:$E,Planning!AA$5,Reach!$F:$F,Planning!$B14)</f>
        <v>0</v>
      </c>
      <c r="AB14" s="30">
        <f>SUMIFS(Reach!$G:$G,Reach!$E:$E,Planning!AB$5,Reach!$F:$F,Planning!$B14)</f>
        <v>0</v>
      </c>
      <c r="AC14" s="30">
        <f>SUMIFS(Reach!$G:$G,Reach!$E:$E,Planning!AC$5,Reach!$F:$F,Planning!$B14)</f>
        <v>0</v>
      </c>
      <c r="AD14" s="30">
        <f>SUMIFS(Reach!$G:$G,Reach!$E:$E,Planning!AD$5,Reach!$F:$F,Planning!$B14)</f>
        <v>0</v>
      </c>
      <c r="AE14" s="30">
        <f>SUMIFS(Reach!$G:$G,Reach!$E:$E,Planning!AE$5,Reach!$F:$F,Planning!$B14)</f>
        <v>0</v>
      </c>
      <c r="AF14" s="30">
        <f>SUMIFS(Reach!$G:$G,Reach!$E:$E,Planning!AF$5,Reach!$F:$F,Planning!$B14)</f>
        <v>0</v>
      </c>
      <c r="AG14" s="30">
        <f>SUMIFS(Reach!$G:$G,Reach!$E:$E,Planning!AG$5,Reach!$F:$F,Planning!$B14)</f>
        <v>0</v>
      </c>
      <c r="AH14" s="30">
        <f>SUMIFS(Reach!$G:$G,Reach!$E:$E,Planning!AH$5,Reach!$F:$F,Planning!$B14)</f>
        <v>0</v>
      </c>
      <c r="AI14" s="30">
        <f>SUMIFS(Reach!$G:$G,Reach!$E:$E,Planning!AI$5,Reach!$F:$F,Planning!$B14)</f>
        <v>0</v>
      </c>
      <c r="AJ14" s="30">
        <f>SUMIFS(Reach!$G:$G,Reach!$E:$E,Planning!AJ$5,Reach!$F:$F,Planning!$B14)</f>
        <v>0</v>
      </c>
      <c r="AK14" s="30">
        <f>SUMIFS(Reach!$G:$G,Reach!$E:$E,Planning!AK$5,Reach!$F:$F,Planning!$B14)</f>
        <v>0</v>
      </c>
      <c r="AL14" s="30">
        <f>SUMIFS(Reach!$G:$G,Reach!$E:$E,Planning!AL$5,Reach!$F:$F,Planning!$B14)</f>
        <v>0</v>
      </c>
      <c r="AM14" s="30">
        <f>SUMIFS(Reach!$G:$G,Reach!$E:$E,Planning!AM$5,Reach!$F:$F,Planning!$B14)</f>
        <v>0</v>
      </c>
      <c r="AN14" s="30">
        <f>SUMIFS(Reach!$G:$G,Reach!$E:$E,Planning!AN$5,Reach!$F:$F,Planning!$B14)</f>
        <v>0</v>
      </c>
    </row>
    <row r="15" spans="2:40" x14ac:dyDescent="0.25">
      <c r="B15" s="20"/>
      <c r="C15" s="43">
        <f t="shared" si="1"/>
        <v>0</v>
      </c>
      <c r="D15" s="42">
        <f>SUMIFS(Reach!$G:$G,Reach!$E:$E,Planning!D$5,Reach!$F:$F,Planning!$B15)</f>
        <v>0</v>
      </c>
      <c r="E15" s="30">
        <f>SUMIFS(Reach!$G:$G,Reach!$E:$E,Planning!E$5,Reach!$F:$F,Planning!$B15)</f>
        <v>0</v>
      </c>
      <c r="F15" s="30">
        <f>SUMIFS(Reach!$G:$G,Reach!$E:$E,Planning!F$5,Reach!$F:$F,Planning!$B15)</f>
        <v>0</v>
      </c>
      <c r="G15" s="30">
        <f>SUMIFS(Reach!$G:$G,Reach!$E:$E,Planning!G$5,Reach!$F:$F,Planning!$B15)</f>
        <v>0</v>
      </c>
      <c r="H15" s="30">
        <f>SUMIFS(Reach!$G:$G,Reach!$E:$E,Planning!H$5,Reach!$F:$F,Planning!$B15)</f>
        <v>0</v>
      </c>
      <c r="I15" s="30">
        <f>SUMIFS(Reach!$G:$G,Reach!$E:$E,Planning!I$5,Reach!$F:$F,Planning!$B15)</f>
        <v>0</v>
      </c>
      <c r="J15" s="30">
        <f>SUMIFS(Reach!$G:$G,Reach!$E:$E,Planning!J$5,Reach!$F:$F,Planning!$B15)</f>
        <v>0</v>
      </c>
      <c r="K15" s="30">
        <f>SUMIFS(Reach!$G:$G,Reach!$E:$E,Planning!K$5,Reach!$F:$F,Planning!$B15)</f>
        <v>0</v>
      </c>
      <c r="L15" s="30">
        <f>SUMIFS(Reach!$G:$G,Reach!$E:$E,Planning!L$5,Reach!$F:$F,Planning!$B15)</f>
        <v>0</v>
      </c>
      <c r="M15" s="30">
        <f>SUMIFS(Reach!$G:$G,Reach!$E:$E,Planning!M$5,Reach!$F:$F,Planning!$B15)</f>
        <v>0</v>
      </c>
      <c r="N15" s="30">
        <f>SUMIFS(Reach!$G:$G,Reach!$E:$E,Planning!N$5,Reach!$F:$F,Planning!$B15)</f>
        <v>0</v>
      </c>
      <c r="O15" s="30">
        <f>SUMIFS(Reach!$G:$G,Reach!$E:$E,Planning!O$5,Reach!$F:$F,Planning!$B15)</f>
        <v>0</v>
      </c>
      <c r="P15" s="30">
        <f>SUMIFS(Reach!$G:$G,Reach!$E:$E,Planning!P$5,Reach!$F:$F,Planning!$B15)</f>
        <v>0</v>
      </c>
      <c r="Q15" s="30">
        <f>SUMIFS(Reach!$G:$G,Reach!$E:$E,Planning!Q$5,Reach!$F:$F,Planning!$B15)</f>
        <v>0</v>
      </c>
      <c r="R15" s="30">
        <f>SUMIFS(Reach!$G:$G,Reach!$E:$E,Planning!R$5,Reach!$F:$F,Planning!$B15)</f>
        <v>0</v>
      </c>
      <c r="S15" s="30">
        <f>SUMIFS(Reach!$G:$G,Reach!$E:$E,Planning!S$5,Reach!$F:$F,Planning!$B15)</f>
        <v>0</v>
      </c>
      <c r="T15" s="30">
        <f>SUMIFS(Reach!$G:$G,Reach!$E:$E,Planning!T$5,Reach!$F:$F,Planning!$B15)</f>
        <v>0</v>
      </c>
      <c r="U15" s="30">
        <f>SUMIFS(Reach!$G:$G,Reach!$E:$E,Planning!U$5,Reach!$F:$F,Planning!$B15)</f>
        <v>0</v>
      </c>
      <c r="V15" s="30">
        <f>SUMIFS(Reach!$G:$G,Reach!$E:$E,Planning!V$5,Reach!$F:$F,Planning!$B15)</f>
        <v>0</v>
      </c>
      <c r="W15" s="30">
        <f>SUMIFS(Reach!$G:$G,Reach!$E:$E,Planning!W$5,Reach!$F:$F,Planning!$B15)</f>
        <v>0</v>
      </c>
      <c r="X15" s="30">
        <f>SUMIFS(Reach!$G:$G,Reach!$E:$E,Planning!X$5,Reach!$F:$F,Planning!$B15)</f>
        <v>0</v>
      </c>
      <c r="Y15" s="30">
        <f>SUMIFS(Reach!$G:$G,Reach!$E:$E,Planning!Y$5,Reach!$F:$F,Planning!$B15)</f>
        <v>0</v>
      </c>
      <c r="Z15" s="30">
        <f>SUMIFS(Reach!$G:$G,Reach!$E:$E,Planning!Z$5,Reach!$F:$F,Planning!$B15)</f>
        <v>0</v>
      </c>
      <c r="AA15" s="30">
        <f>SUMIFS(Reach!$G:$G,Reach!$E:$E,Planning!AA$5,Reach!$F:$F,Planning!$B15)</f>
        <v>0</v>
      </c>
      <c r="AB15" s="30">
        <f>SUMIFS(Reach!$G:$G,Reach!$E:$E,Planning!AB$5,Reach!$F:$F,Planning!$B15)</f>
        <v>0</v>
      </c>
      <c r="AC15" s="30">
        <f>SUMIFS(Reach!$G:$G,Reach!$E:$E,Planning!AC$5,Reach!$F:$F,Planning!$B15)</f>
        <v>0</v>
      </c>
      <c r="AD15" s="30">
        <f>SUMIFS(Reach!$G:$G,Reach!$E:$E,Planning!AD$5,Reach!$F:$F,Planning!$B15)</f>
        <v>0</v>
      </c>
      <c r="AE15" s="30">
        <f>SUMIFS(Reach!$G:$G,Reach!$E:$E,Planning!AE$5,Reach!$F:$F,Planning!$B15)</f>
        <v>0</v>
      </c>
      <c r="AF15" s="30">
        <f>SUMIFS(Reach!$G:$G,Reach!$E:$E,Planning!AF$5,Reach!$F:$F,Planning!$B15)</f>
        <v>0</v>
      </c>
      <c r="AG15" s="30">
        <f>SUMIFS(Reach!$G:$G,Reach!$E:$E,Planning!AG$5,Reach!$F:$F,Planning!$B15)</f>
        <v>0</v>
      </c>
      <c r="AH15" s="30">
        <f>SUMIFS(Reach!$G:$G,Reach!$E:$E,Planning!AH$5,Reach!$F:$F,Planning!$B15)</f>
        <v>0</v>
      </c>
      <c r="AI15" s="30">
        <f>SUMIFS(Reach!$G:$G,Reach!$E:$E,Planning!AI$5,Reach!$F:$F,Planning!$B15)</f>
        <v>0</v>
      </c>
      <c r="AJ15" s="30">
        <f>SUMIFS(Reach!$G:$G,Reach!$E:$E,Planning!AJ$5,Reach!$F:$F,Planning!$B15)</f>
        <v>0</v>
      </c>
      <c r="AK15" s="30">
        <f>SUMIFS(Reach!$G:$G,Reach!$E:$E,Planning!AK$5,Reach!$F:$F,Planning!$B15)</f>
        <v>0</v>
      </c>
      <c r="AL15" s="30">
        <f>SUMIFS(Reach!$G:$G,Reach!$E:$E,Planning!AL$5,Reach!$F:$F,Planning!$B15)</f>
        <v>0</v>
      </c>
      <c r="AM15" s="30">
        <f>SUMIFS(Reach!$G:$G,Reach!$E:$E,Planning!AM$5,Reach!$F:$F,Planning!$B15)</f>
        <v>0</v>
      </c>
      <c r="AN15" s="30">
        <f>SUMIFS(Reach!$G:$G,Reach!$E:$E,Planning!AN$5,Reach!$F:$F,Planning!$B15)</f>
        <v>0</v>
      </c>
    </row>
    <row r="16" spans="2:40" x14ac:dyDescent="0.25">
      <c r="B16" s="20"/>
      <c r="C16" s="43">
        <f t="shared" si="1"/>
        <v>0</v>
      </c>
      <c r="D16" s="42">
        <f>SUMIFS(Reach!$G:$G,Reach!$E:$E,Planning!D$5,Reach!$F:$F,Planning!$B16)</f>
        <v>0</v>
      </c>
      <c r="E16" s="30">
        <f>SUMIFS(Reach!$G:$G,Reach!$E:$E,Planning!E$5,Reach!$F:$F,Planning!$B16)</f>
        <v>0</v>
      </c>
      <c r="F16" s="30">
        <f>SUMIFS(Reach!$G:$G,Reach!$E:$E,Planning!F$5,Reach!$F:$F,Planning!$B16)</f>
        <v>0</v>
      </c>
      <c r="G16" s="30">
        <f>SUMIFS(Reach!$G:$G,Reach!$E:$E,Planning!G$5,Reach!$F:$F,Planning!$B16)</f>
        <v>0</v>
      </c>
      <c r="H16" s="30">
        <f>SUMIFS(Reach!$G:$G,Reach!$E:$E,Planning!H$5,Reach!$F:$F,Planning!$B16)</f>
        <v>0</v>
      </c>
      <c r="I16" s="30">
        <f>SUMIFS(Reach!$G:$G,Reach!$E:$E,Planning!I$5,Reach!$F:$F,Planning!$B16)</f>
        <v>0</v>
      </c>
      <c r="J16" s="30">
        <f>SUMIFS(Reach!$G:$G,Reach!$E:$E,Planning!J$5,Reach!$F:$F,Planning!$B16)</f>
        <v>0</v>
      </c>
      <c r="K16" s="30">
        <f>SUMIFS(Reach!$G:$G,Reach!$E:$E,Planning!K$5,Reach!$F:$F,Planning!$B16)</f>
        <v>0</v>
      </c>
      <c r="L16" s="30">
        <f>SUMIFS(Reach!$G:$G,Reach!$E:$E,Planning!L$5,Reach!$F:$F,Planning!$B16)</f>
        <v>0</v>
      </c>
      <c r="M16" s="30">
        <f>SUMIFS(Reach!$G:$G,Reach!$E:$E,Planning!M$5,Reach!$F:$F,Planning!$B16)</f>
        <v>0</v>
      </c>
      <c r="N16" s="30">
        <f>SUMIFS(Reach!$G:$G,Reach!$E:$E,Planning!N$5,Reach!$F:$F,Planning!$B16)</f>
        <v>0</v>
      </c>
      <c r="O16" s="30">
        <f>SUMIFS(Reach!$G:$G,Reach!$E:$E,Planning!O$5,Reach!$F:$F,Planning!$B16)</f>
        <v>0</v>
      </c>
      <c r="P16" s="30">
        <f>SUMIFS(Reach!$G:$G,Reach!$E:$E,Planning!P$5,Reach!$F:$F,Planning!$B16)</f>
        <v>0</v>
      </c>
      <c r="Q16" s="30">
        <f>SUMIFS(Reach!$G:$G,Reach!$E:$E,Planning!Q$5,Reach!$F:$F,Planning!$B16)</f>
        <v>0</v>
      </c>
      <c r="R16" s="30">
        <f>SUMIFS(Reach!$G:$G,Reach!$E:$E,Planning!R$5,Reach!$F:$F,Planning!$B16)</f>
        <v>0</v>
      </c>
      <c r="S16" s="30">
        <f>SUMIFS(Reach!$G:$G,Reach!$E:$E,Planning!S$5,Reach!$F:$F,Planning!$B16)</f>
        <v>0</v>
      </c>
      <c r="T16" s="30">
        <f>SUMIFS(Reach!$G:$G,Reach!$E:$E,Planning!T$5,Reach!$F:$F,Planning!$B16)</f>
        <v>0</v>
      </c>
      <c r="U16" s="30">
        <f>SUMIFS(Reach!$G:$G,Reach!$E:$E,Planning!U$5,Reach!$F:$F,Planning!$B16)</f>
        <v>0</v>
      </c>
      <c r="V16" s="30">
        <f>SUMIFS(Reach!$G:$G,Reach!$E:$E,Planning!V$5,Reach!$F:$F,Planning!$B16)</f>
        <v>0</v>
      </c>
      <c r="W16" s="30">
        <f>SUMIFS(Reach!$G:$G,Reach!$E:$E,Planning!W$5,Reach!$F:$F,Planning!$B16)</f>
        <v>0</v>
      </c>
      <c r="X16" s="30">
        <f>SUMIFS(Reach!$G:$G,Reach!$E:$E,Planning!X$5,Reach!$F:$F,Planning!$B16)</f>
        <v>0</v>
      </c>
      <c r="Y16" s="30">
        <f>SUMIFS(Reach!$G:$G,Reach!$E:$E,Planning!Y$5,Reach!$F:$F,Planning!$B16)</f>
        <v>0</v>
      </c>
      <c r="Z16" s="30">
        <f>SUMIFS(Reach!$G:$G,Reach!$E:$E,Planning!Z$5,Reach!$F:$F,Planning!$B16)</f>
        <v>0</v>
      </c>
      <c r="AA16" s="30">
        <f>SUMIFS(Reach!$G:$G,Reach!$E:$E,Planning!AA$5,Reach!$F:$F,Planning!$B16)</f>
        <v>0</v>
      </c>
      <c r="AB16" s="30">
        <f>SUMIFS(Reach!$G:$G,Reach!$E:$E,Planning!AB$5,Reach!$F:$F,Planning!$B16)</f>
        <v>0</v>
      </c>
      <c r="AC16" s="30">
        <f>SUMIFS(Reach!$G:$G,Reach!$E:$E,Planning!AC$5,Reach!$F:$F,Planning!$B16)</f>
        <v>0</v>
      </c>
      <c r="AD16" s="30">
        <f>SUMIFS(Reach!$G:$G,Reach!$E:$E,Planning!AD$5,Reach!$F:$F,Planning!$B16)</f>
        <v>0</v>
      </c>
      <c r="AE16" s="30">
        <f>SUMIFS(Reach!$G:$G,Reach!$E:$E,Planning!AE$5,Reach!$F:$F,Planning!$B16)</f>
        <v>0</v>
      </c>
      <c r="AF16" s="30">
        <f>SUMIFS(Reach!$G:$G,Reach!$E:$E,Planning!AF$5,Reach!$F:$F,Planning!$B16)</f>
        <v>0</v>
      </c>
      <c r="AG16" s="30">
        <f>SUMIFS(Reach!$G:$G,Reach!$E:$E,Planning!AG$5,Reach!$F:$F,Planning!$B16)</f>
        <v>0</v>
      </c>
      <c r="AH16" s="30">
        <f>SUMIFS(Reach!$G:$G,Reach!$E:$E,Planning!AH$5,Reach!$F:$F,Planning!$B16)</f>
        <v>0</v>
      </c>
      <c r="AI16" s="30">
        <f>SUMIFS(Reach!$G:$G,Reach!$E:$E,Planning!AI$5,Reach!$F:$F,Planning!$B16)</f>
        <v>0</v>
      </c>
      <c r="AJ16" s="30">
        <f>SUMIFS(Reach!$G:$G,Reach!$E:$E,Planning!AJ$5,Reach!$F:$F,Planning!$B16)</f>
        <v>0</v>
      </c>
      <c r="AK16" s="30">
        <f>SUMIFS(Reach!$G:$G,Reach!$E:$E,Planning!AK$5,Reach!$F:$F,Planning!$B16)</f>
        <v>0</v>
      </c>
      <c r="AL16" s="30">
        <f>SUMIFS(Reach!$G:$G,Reach!$E:$E,Planning!AL$5,Reach!$F:$F,Planning!$B16)</f>
        <v>0</v>
      </c>
      <c r="AM16" s="30">
        <f>SUMIFS(Reach!$G:$G,Reach!$E:$E,Planning!AM$5,Reach!$F:$F,Planning!$B16)</f>
        <v>0</v>
      </c>
      <c r="AN16" s="30">
        <f>SUMIFS(Reach!$G:$G,Reach!$E:$E,Planning!AN$5,Reach!$F:$F,Planning!$B16)</f>
        <v>0</v>
      </c>
    </row>
    <row r="17" spans="2:40" x14ac:dyDescent="0.25">
      <c r="B17" s="20"/>
      <c r="C17" s="43">
        <f t="shared" si="1"/>
        <v>0</v>
      </c>
      <c r="D17" s="42">
        <f>SUMIFS(Reach!$G:$G,Reach!$E:$E,Planning!D$5,Reach!$F:$F,Planning!$B17)</f>
        <v>0</v>
      </c>
      <c r="E17" s="30">
        <f>SUMIFS(Reach!$G:$G,Reach!$E:$E,Planning!E$5,Reach!$F:$F,Planning!$B17)</f>
        <v>0</v>
      </c>
      <c r="F17" s="30">
        <f>SUMIFS(Reach!$G:$G,Reach!$E:$E,Planning!F$5,Reach!$F:$F,Planning!$B17)</f>
        <v>0</v>
      </c>
      <c r="G17" s="30">
        <f>SUMIFS(Reach!$G:$G,Reach!$E:$E,Planning!G$5,Reach!$F:$F,Planning!$B17)</f>
        <v>0</v>
      </c>
      <c r="H17" s="30">
        <f>SUMIFS(Reach!$G:$G,Reach!$E:$E,Planning!H$5,Reach!$F:$F,Planning!$B17)</f>
        <v>0</v>
      </c>
      <c r="I17" s="30">
        <f>SUMIFS(Reach!$G:$G,Reach!$E:$E,Planning!I$5,Reach!$F:$F,Planning!$B17)</f>
        <v>0</v>
      </c>
      <c r="J17" s="30">
        <f>SUMIFS(Reach!$G:$G,Reach!$E:$E,Planning!J$5,Reach!$F:$F,Planning!$B17)</f>
        <v>0</v>
      </c>
      <c r="K17" s="30">
        <f>SUMIFS(Reach!$G:$G,Reach!$E:$E,Planning!K$5,Reach!$F:$F,Planning!$B17)</f>
        <v>0</v>
      </c>
      <c r="L17" s="30">
        <f>SUMIFS(Reach!$G:$G,Reach!$E:$E,Planning!L$5,Reach!$F:$F,Planning!$B17)</f>
        <v>0</v>
      </c>
      <c r="M17" s="30">
        <f>SUMIFS(Reach!$G:$G,Reach!$E:$E,Planning!M$5,Reach!$F:$F,Planning!$B17)</f>
        <v>0</v>
      </c>
      <c r="N17" s="30">
        <f>SUMIFS(Reach!$G:$G,Reach!$E:$E,Planning!N$5,Reach!$F:$F,Planning!$B17)</f>
        <v>0</v>
      </c>
      <c r="O17" s="30">
        <f>SUMIFS(Reach!$G:$G,Reach!$E:$E,Planning!O$5,Reach!$F:$F,Planning!$B17)</f>
        <v>0</v>
      </c>
      <c r="P17" s="30">
        <f>SUMIFS(Reach!$G:$G,Reach!$E:$E,Planning!P$5,Reach!$F:$F,Planning!$B17)</f>
        <v>0</v>
      </c>
      <c r="Q17" s="30">
        <f>SUMIFS(Reach!$G:$G,Reach!$E:$E,Planning!Q$5,Reach!$F:$F,Planning!$B17)</f>
        <v>0</v>
      </c>
      <c r="R17" s="30">
        <f>SUMIFS(Reach!$G:$G,Reach!$E:$E,Planning!R$5,Reach!$F:$F,Planning!$B17)</f>
        <v>0</v>
      </c>
      <c r="S17" s="30">
        <f>SUMIFS(Reach!$G:$G,Reach!$E:$E,Planning!S$5,Reach!$F:$F,Planning!$B17)</f>
        <v>0</v>
      </c>
      <c r="T17" s="30">
        <f>SUMIFS(Reach!$G:$G,Reach!$E:$E,Planning!T$5,Reach!$F:$F,Planning!$B17)</f>
        <v>0</v>
      </c>
      <c r="U17" s="30">
        <f>SUMIFS(Reach!$G:$G,Reach!$E:$E,Planning!U$5,Reach!$F:$F,Planning!$B17)</f>
        <v>0</v>
      </c>
      <c r="V17" s="30">
        <f>SUMIFS(Reach!$G:$G,Reach!$E:$E,Planning!V$5,Reach!$F:$F,Planning!$B17)</f>
        <v>0</v>
      </c>
      <c r="W17" s="30">
        <f>SUMIFS(Reach!$G:$G,Reach!$E:$E,Planning!W$5,Reach!$F:$F,Planning!$B17)</f>
        <v>0</v>
      </c>
      <c r="X17" s="30">
        <f>SUMIFS(Reach!$G:$G,Reach!$E:$E,Planning!X$5,Reach!$F:$F,Planning!$B17)</f>
        <v>0</v>
      </c>
      <c r="Y17" s="30">
        <f>SUMIFS(Reach!$G:$G,Reach!$E:$E,Planning!Y$5,Reach!$F:$F,Planning!$B17)</f>
        <v>0</v>
      </c>
      <c r="Z17" s="30">
        <f>SUMIFS(Reach!$G:$G,Reach!$E:$E,Planning!Z$5,Reach!$F:$F,Planning!$B17)</f>
        <v>0</v>
      </c>
      <c r="AA17" s="30">
        <f>SUMIFS(Reach!$G:$G,Reach!$E:$E,Planning!AA$5,Reach!$F:$F,Planning!$B17)</f>
        <v>0</v>
      </c>
      <c r="AB17" s="30">
        <f>SUMIFS(Reach!$G:$G,Reach!$E:$E,Planning!AB$5,Reach!$F:$F,Planning!$B17)</f>
        <v>0</v>
      </c>
      <c r="AC17" s="30">
        <f>SUMIFS(Reach!$G:$G,Reach!$E:$E,Planning!AC$5,Reach!$F:$F,Planning!$B17)</f>
        <v>0</v>
      </c>
      <c r="AD17" s="30">
        <f>SUMIFS(Reach!$G:$G,Reach!$E:$E,Planning!AD$5,Reach!$F:$F,Planning!$B17)</f>
        <v>0</v>
      </c>
      <c r="AE17" s="30">
        <f>SUMIFS(Reach!$G:$G,Reach!$E:$E,Planning!AE$5,Reach!$F:$F,Planning!$B17)</f>
        <v>0</v>
      </c>
      <c r="AF17" s="30">
        <f>SUMIFS(Reach!$G:$G,Reach!$E:$E,Planning!AF$5,Reach!$F:$F,Planning!$B17)</f>
        <v>0</v>
      </c>
      <c r="AG17" s="30">
        <f>SUMIFS(Reach!$G:$G,Reach!$E:$E,Planning!AG$5,Reach!$F:$F,Planning!$B17)</f>
        <v>0</v>
      </c>
      <c r="AH17" s="30">
        <f>SUMIFS(Reach!$G:$G,Reach!$E:$E,Planning!AH$5,Reach!$F:$F,Planning!$B17)</f>
        <v>0</v>
      </c>
      <c r="AI17" s="30">
        <f>SUMIFS(Reach!$G:$G,Reach!$E:$E,Planning!AI$5,Reach!$F:$F,Planning!$B17)</f>
        <v>0</v>
      </c>
      <c r="AJ17" s="30">
        <f>SUMIFS(Reach!$G:$G,Reach!$E:$E,Planning!AJ$5,Reach!$F:$F,Planning!$B17)</f>
        <v>0</v>
      </c>
      <c r="AK17" s="30">
        <f>SUMIFS(Reach!$G:$G,Reach!$E:$E,Planning!AK$5,Reach!$F:$F,Planning!$B17)</f>
        <v>0</v>
      </c>
      <c r="AL17" s="30">
        <f>SUMIFS(Reach!$G:$G,Reach!$E:$E,Planning!AL$5,Reach!$F:$F,Planning!$B17)</f>
        <v>0</v>
      </c>
      <c r="AM17" s="30">
        <f>SUMIFS(Reach!$G:$G,Reach!$E:$E,Planning!AM$5,Reach!$F:$F,Planning!$B17)</f>
        <v>0</v>
      </c>
      <c r="AN17" s="30">
        <f>SUMIFS(Reach!$G:$G,Reach!$E:$E,Planning!AN$5,Reach!$F:$F,Planning!$B17)</f>
        <v>0</v>
      </c>
    </row>
    <row r="18" spans="2:40" x14ac:dyDescent="0.25">
      <c r="B18" s="20"/>
      <c r="C18" s="43">
        <f t="shared" si="1"/>
        <v>0</v>
      </c>
      <c r="D18" s="42">
        <f>SUMIFS(Reach!$G:$G,Reach!$E:$E,Planning!D$5,Reach!$F:$F,Planning!$B18)</f>
        <v>0</v>
      </c>
      <c r="E18" s="30">
        <f>SUMIFS(Reach!$G:$G,Reach!$E:$E,Planning!E$5,Reach!$F:$F,Planning!$B18)</f>
        <v>0</v>
      </c>
      <c r="F18" s="30">
        <f>SUMIFS(Reach!$G:$G,Reach!$E:$E,Planning!F$5,Reach!$F:$F,Planning!$B18)</f>
        <v>0</v>
      </c>
      <c r="G18" s="30">
        <f>SUMIFS(Reach!$G:$G,Reach!$E:$E,Planning!G$5,Reach!$F:$F,Planning!$B18)</f>
        <v>0</v>
      </c>
      <c r="H18" s="30">
        <f>SUMIFS(Reach!$G:$G,Reach!$E:$E,Planning!H$5,Reach!$F:$F,Planning!$B18)</f>
        <v>0</v>
      </c>
      <c r="I18" s="30">
        <f>SUMIFS(Reach!$G:$G,Reach!$E:$E,Planning!I$5,Reach!$F:$F,Planning!$B18)</f>
        <v>0</v>
      </c>
      <c r="J18" s="30">
        <f>SUMIFS(Reach!$G:$G,Reach!$E:$E,Planning!J$5,Reach!$F:$F,Planning!$B18)</f>
        <v>0</v>
      </c>
      <c r="K18" s="30">
        <f>SUMIFS(Reach!$G:$G,Reach!$E:$E,Planning!K$5,Reach!$F:$F,Planning!$B18)</f>
        <v>0</v>
      </c>
      <c r="L18" s="30">
        <f>SUMIFS(Reach!$G:$G,Reach!$E:$E,Planning!L$5,Reach!$F:$F,Planning!$B18)</f>
        <v>0</v>
      </c>
      <c r="M18" s="30">
        <f>SUMIFS(Reach!$G:$G,Reach!$E:$E,Planning!M$5,Reach!$F:$F,Planning!$B18)</f>
        <v>0</v>
      </c>
      <c r="N18" s="30">
        <f>SUMIFS(Reach!$G:$G,Reach!$E:$E,Planning!N$5,Reach!$F:$F,Planning!$B18)</f>
        <v>0</v>
      </c>
      <c r="O18" s="30">
        <f>SUMIFS(Reach!$G:$G,Reach!$E:$E,Planning!O$5,Reach!$F:$F,Planning!$B18)</f>
        <v>0</v>
      </c>
      <c r="P18" s="30">
        <f>SUMIFS(Reach!$G:$G,Reach!$E:$E,Planning!P$5,Reach!$F:$F,Planning!$B18)</f>
        <v>0</v>
      </c>
      <c r="Q18" s="30">
        <f>SUMIFS(Reach!$G:$G,Reach!$E:$E,Planning!Q$5,Reach!$F:$F,Planning!$B18)</f>
        <v>0</v>
      </c>
      <c r="R18" s="30">
        <f>SUMIFS(Reach!$G:$G,Reach!$E:$E,Planning!R$5,Reach!$F:$F,Planning!$B18)</f>
        <v>0</v>
      </c>
      <c r="S18" s="30">
        <f>SUMIFS(Reach!$G:$G,Reach!$E:$E,Planning!S$5,Reach!$F:$F,Planning!$B18)</f>
        <v>0</v>
      </c>
      <c r="T18" s="30">
        <f>SUMIFS(Reach!$G:$G,Reach!$E:$E,Planning!T$5,Reach!$F:$F,Planning!$B18)</f>
        <v>0</v>
      </c>
      <c r="U18" s="30">
        <f>SUMIFS(Reach!$G:$G,Reach!$E:$E,Planning!U$5,Reach!$F:$F,Planning!$B18)</f>
        <v>0</v>
      </c>
      <c r="V18" s="30">
        <f>SUMIFS(Reach!$G:$G,Reach!$E:$E,Planning!V$5,Reach!$F:$F,Planning!$B18)</f>
        <v>0</v>
      </c>
      <c r="W18" s="30">
        <f>SUMIFS(Reach!$G:$G,Reach!$E:$E,Planning!W$5,Reach!$F:$F,Planning!$B18)</f>
        <v>0</v>
      </c>
      <c r="X18" s="30">
        <f>SUMIFS(Reach!$G:$G,Reach!$E:$E,Planning!X$5,Reach!$F:$F,Planning!$B18)</f>
        <v>0</v>
      </c>
      <c r="Y18" s="30">
        <f>SUMIFS(Reach!$G:$G,Reach!$E:$E,Planning!Y$5,Reach!$F:$F,Planning!$B18)</f>
        <v>0</v>
      </c>
      <c r="Z18" s="30">
        <f>SUMIFS(Reach!$G:$G,Reach!$E:$E,Planning!Z$5,Reach!$F:$F,Planning!$B18)</f>
        <v>0</v>
      </c>
      <c r="AA18" s="30">
        <f>SUMIFS(Reach!$G:$G,Reach!$E:$E,Planning!AA$5,Reach!$F:$F,Planning!$B18)</f>
        <v>0</v>
      </c>
      <c r="AB18" s="30">
        <f>SUMIFS(Reach!$G:$G,Reach!$E:$E,Planning!AB$5,Reach!$F:$F,Planning!$B18)</f>
        <v>0</v>
      </c>
      <c r="AC18" s="30">
        <f>SUMIFS(Reach!$G:$G,Reach!$E:$E,Planning!AC$5,Reach!$F:$F,Planning!$B18)</f>
        <v>0</v>
      </c>
      <c r="AD18" s="30">
        <f>SUMIFS(Reach!$G:$G,Reach!$E:$E,Planning!AD$5,Reach!$F:$F,Planning!$B18)</f>
        <v>0</v>
      </c>
      <c r="AE18" s="30">
        <f>SUMIFS(Reach!$G:$G,Reach!$E:$E,Planning!AE$5,Reach!$F:$F,Planning!$B18)</f>
        <v>0</v>
      </c>
      <c r="AF18" s="30">
        <f>SUMIFS(Reach!$G:$G,Reach!$E:$E,Planning!AF$5,Reach!$F:$F,Planning!$B18)</f>
        <v>0</v>
      </c>
      <c r="AG18" s="30">
        <f>SUMIFS(Reach!$G:$G,Reach!$E:$E,Planning!AG$5,Reach!$F:$F,Planning!$B18)</f>
        <v>0</v>
      </c>
      <c r="AH18" s="30">
        <f>SUMIFS(Reach!$G:$G,Reach!$E:$E,Planning!AH$5,Reach!$F:$F,Planning!$B18)</f>
        <v>0</v>
      </c>
      <c r="AI18" s="30">
        <f>SUMIFS(Reach!$G:$G,Reach!$E:$E,Planning!AI$5,Reach!$F:$F,Planning!$B18)</f>
        <v>0</v>
      </c>
      <c r="AJ18" s="30">
        <f>SUMIFS(Reach!$G:$G,Reach!$E:$E,Planning!AJ$5,Reach!$F:$F,Planning!$B18)</f>
        <v>0</v>
      </c>
      <c r="AK18" s="30">
        <f>SUMIFS(Reach!$G:$G,Reach!$E:$E,Planning!AK$5,Reach!$F:$F,Planning!$B18)</f>
        <v>0</v>
      </c>
      <c r="AL18" s="30">
        <f>SUMIFS(Reach!$G:$G,Reach!$E:$E,Planning!AL$5,Reach!$F:$F,Planning!$B18)</f>
        <v>0</v>
      </c>
      <c r="AM18" s="30">
        <f>SUMIFS(Reach!$G:$G,Reach!$E:$E,Planning!AM$5,Reach!$F:$F,Planning!$B18)</f>
        <v>0</v>
      </c>
      <c r="AN18" s="30">
        <f>SUMIFS(Reach!$G:$G,Reach!$E:$E,Planning!AN$5,Reach!$F:$F,Planning!$B18)</f>
        <v>0</v>
      </c>
    </row>
    <row r="19" spans="2:40" x14ac:dyDescent="0.25">
      <c r="B19" s="20"/>
      <c r="C19" s="43">
        <f t="shared" si="1"/>
        <v>0</v>
      </c>
      <c r="D19" s="42">
        <f>SUMIFS(Reach!$G:$G,Reach!$E:$E,Planning!D$5,Reach!$F:$F,Planning!$B19)</f>
        <v>0</v>
      </c>
      <c r="E19" s="30">
        <f>SUMIFS(Reach!$G:$G,Reach!$E:$E,Planning!E$5,Reach!$F:$F,Planning!$B19)</f>
        <v>0</v>
      </c>
      <c r="F19" s="30">
        <f>SUMIFS(Reach!$G:$G,Reach!$E:$E,Planning!F$5,Reach!$F:$F,Planning!$B19)</f>
        <v>0</v>
      </c>
      <c r="G19" s="30">
        <f>SUMIFS(Reach!$G:$G,Reach!$E:$E,Planning!G$5,Reach!$F:$F,Planning!$B19)</f>
        <v>0</v>
      </c>
      <c r="H19" s="30">
        <f>SUMIFS(Reach!$G:$G,Reach!$E:$E,Planning!H$5,Reach!$F:$F,Planning!$B19)</f>
        <v>0</v>
      </c>
      <c r="I19" s="30">
        <f>SUMIFS(Reach!$G:$G,Reach!$E:$E,Planning!I$5,Reach!$F:$F,Planning!$B19)</f>
        <v>0</v>
      </c>
      <c r="J19" s="30">
        <f>SUMIFS(Reach!$G:$G,Reach!$E:$E,Planning!J$5,Reach!$F:$F,Planning!$B19)</f>
        <v>0</v>
      </c>
      <c r="K19" s="30">
        <f>SUMIFS(Reach!$G:$G,Reach!$E:$E,Planning!K$5,Reach!$F:$F,Planning!$B19)</f>
        <v>0</v>
      </c>
      <c r="L19" s="30">
        <f>SUMIFS(Reach!$G:$G,Reach!$E:$E,Planning!L$5,Reach!$F:$F,Planning!$B19)</f>
        <v>0</v>
      </c>
      <c r="M19" s="30">
        <f>SUMIFS(Reach!$G:$G,Reach!$E:$E,Planning!M$5,Reach!$F:$F,Planning!$B19)</f>
        <v>0</v>
      </c>
      <c r="N19" s="30">
        <f>SUMIFS(Reach!$G:$G,Reach!$E:$E,Planning!N$5,Reach!$F:$F,Planning!$B19)</f>
        <v>0</v>
      </c>
      <c r="O19" s="30">
        <f>SUMIFS(Reach!$G:$G,Reach!$E:$E,Planning!O$5,Reach!$F:$F,Planning!$B19)</f>
        <v>0</v>
      </c>
      <c r="P19" s="30">
        <f>SUMIFS(Reach!$G:$G,Reach!$E:$E,Planning!P$5,Reach!$F:$F,Planning!$B19)</f>
        <v>0</v>
      </c>
      <c r="Q19" s="30">
        <f>SUMIFS(Reach!$G:$G,Reach!$E:$E,Planning!Q$5,Reach!$F:$F,Planning!$B19)</f>
        <v>0</v>
      </c>
      <c r="R19" s="30">
        <f>SUMIFS(Reach!$G:$G,Reach!$E:$E,Planning!R$5,Reach!$F:$F,Planning!$B19)</f>
        <v>0</v>
      </c>
      <c r="S19" s="30">
        <f>SUMIFS(Reach!$G:$G,Reach!$E:$E,Planning!S$5,Reach!$F:$F,Planning!$B19)</f>
        <v>0</v>
      </c>
      <c r="T19" s="30">
        <f>SUMIFS(Reach!$G:$G,Reach!$E:$E,Planning!T$5,Reach!$F:$F,Planning!$B19)</f>
        <v>0</v>
      </c>
      <c r="U19" s="30">
        <f>SUMIFS(Reach!$G:$G,Reach!$E:$E,Planning!U$5,Reach!$F:$F,Planning!$B19)</f>
        <v>0</v>
      </c>
      <c r="V19" s="30">
        <f>SUMIFS(Reach!$G:$G,Reach!$E:$E,Planning!V$5,Reach!$F:$F,Planning!$B19)</f>
        <v>0</v>
      </c>
      <c r="W19" s="30">
        <f>SUMIFS(Reach!$G:$G,Reach!$E:$E,Planning!W$5,Reach!$F:$F,Planning!$B19)</f>
        <v>0</v>
      </c>
      <c r="X19" s="30">
        <f>SUMIFS(Reach!$G:$G,Reach!$E:$E,Planning!X$5,Reach!$F:$F,Planning!$B19)</f>
        <v>0</v>
      </c>
      <c r="Y19" s="30">
        <f>SUMIFS(Reach!$G:$G,Reach!$E:$E,Planning!Y$5,Reach!$F:$F,Planning!$B19)</f>
        <v>0</v>
      </c>
      <c r="Z19" s="30">
        <f>SUMIFS(Reach!$G:$G,Reach!$E:$E,Planning!Z$5,Reach!$F:$F,Planning!$B19)</f>
        <v>0</v>
      </c>
      <c r="AA19" s="30">
        <f>SUMIFS(Reach!$G:$G,Reach!$E:$E,Planning!AA$5,Reach!$F:$F,Planning!$B19)</f>
        <v>0</v>
      </c>
      <c r="AB19" s="30">
        <f>SUMIFS(Reach!$G:$G,Reach!$E:$E,Planning!AB$5,Reach!$F:$F,Planning!$B19)</f>
        <v>0</v>
      </c>
      <c r="AC19" s="30">
        <f>SUMIFS(Reach!$G:$G,Reach!$E:$E,Planning!AC$5,Reach!$F:$F,Planning!$B19)</f>
        <v>0</v>
      </c>
      <c r="AD19" s="30">
        <f>SUMIFS(Reach!$G:$G,Reach!$E:$E,Planning!AD$5,Reach!$F:$F,Planning!$B19)</f>
        <v>0</v>
      </c>
      <c r="AE19" s="30">
        <f>SUMIFS(Reach!$G:$G,Reach!$E:$E,Planning!AE$5,Reach!$F:$F,Planning!$B19)</f>
        <v>0</v>
      </c>
      <c r="AF19" s="30">
        <f>SUMIFS(Reach!$G:$G,Reach!$E:$E,Planning!AF$5,Reach!$F:$F,Planning!$B19)</f>
        <v>0</v>
      </c>
      <c r="AG19" s="30">
        <f>SUMIFS(Reach!$G:$G,Reach!$E:$E,Planning!AG$5,Reach!$F:$F,Planning!$B19)</f>
        <v>0</v>
      </c>
      <c r="AH19" s="30">
        <f>SUMIFS(Reach!$G:$G,Reach!$E:$E,Planning!AH$5,Reach!$F:$F,Planning!$B19)</f>
        <v>0</v>
      </c>
      <c r="AI19" s="30">
        <f>SUMIFS(Reach!$G:$G,Reach!$E:$E,Planning!AI$5,Reach!$F:$F,Planning!$B19)</f>
        <v>0</v>
      </c>
      <c r="AJ19" s="30">
        <f>SUMIFS(Reach!$G:$G,Reach!$E:$E,Planning!AJ$5,Reach!$F:$F,Planning!$B19)</f>
        <v>0</v>
      </c>
      <c r="AK19" s="30">
        <f>SUMIFS(Reach!$G:$G,Reach!$E:$E,Planning!AK$5,Reach!$F:$F,Planning!$B19)</f>
        <v>0</v>
      </c>
      <c r="AL19" s="30">
        <f>SUMIFS(Reach!$G:$G,Reach!$E:$E,Planning!AL$5,Reach!$F:$F,Planning!$B19)</f>
        <v>0</v>
      </c>
      <c r="AM19" s="30">
        <f>SUMIFS(Reach!$G:$G,Reach!$E:$E,Planning!AM$5,Reach!$F:$F,Planning!$B19)</f>
        <v>0</v>
      </c>
      <c r="AN19" s="30">
        <f>SUMIFS(Reach!$G:$G,Reach!$E:$E,Planning!AN$5,Reach!$F:$F,Planning!$B19)</f>
        <v>0</v>
      </c>
    </row>
    <row r="20" spans="2:40" ht="15.75" thickBot="1" x14ac:dyDescent="0.3">
      <c r="B20" s="20"/>
      <c r="C20" s="43">
        <f t="shared" si="1"/>
        <v>0</v>
      </c>
      <c r="D20" s="42">
        <f>SUMIFS(Reach!$G:$G,Reach!$E:$E,Planning!D$5,Reach!$F:$F,Planning!$B20)</f>
        <v>0</v>
      </c>
      <c r="E20" s="30">
        <f>SUMIFS(Reach!$G:$G,Reach!$E:$E,Planning!E$5,Reach!$F:$F,Planning!$B20)</f>
        <v>0</v>
      </c>
      <c r="F20" s="30">
        <f>SUMIFS(Reach!$G:$G,Reach!$E:$E,Planning!F$5,Reach!$F:$F,Planning!$B20)</f>
        <v>0</v>
      </c>
      <c r="G20" s="30">
        <f>SUMIFS(Reach!$G:$G,Reach!$E:$E,Planning!G$5,Reach!$F:$F,Planning!$B20)</f>
        <v>0</v>
      </c>
      <c r="H20" s="30">
        <f>SUMIFS(Reach!$G:$G,Reach!$E:$E,Planning!H$5,Reach!$F:$F,Planning!$B20)</f>
        <v>0</v>
      </c>
      <c r="I20" s="30">
        <f>SUMIFS(Reach!$G:$G,Reach!$E:$E,Planning!I$5,Reach!$F:$F,Planning!$B20)</f>
        <v>0</v>
      </c>
      <c r="J20" s="30">
        <f>SUMIFS(Reach!$G:$G,Reach!$E:$E,Planning!J$5,Reach!$F:$F,Planning!$B20)</f>
        <v>0</v>
      </c>
      <c r="K20" s="30">
        <f>SUMIFS(Reach!$G:$G,Reach!$E:$E,Planning!K$5,Reach!$F:$F,Planning!$B20)</f>
        <v>0</v>
      </c>
      <c r="L20" s="30">
        <f>SUMIFS(Reach!$G:$G,Reach!$E:$E,Planning!L$5,Reach!$F:$F,Planning!$B20)</f>
        <v>0</v>
      </c>
      <c r="M20" s="30">
        <f>SUMIFS(Reach!$G:$G,Reach!$E:$E,Planning!M$5,Reach!$F:$F,Planning!$B20)</f>
        <v>0</v>
      </c>
      <c r="N20" s="30">
        <f>SUMIFS(Reach!$G:$G,Reach!$E:$E,Planning!N$5,Reach!$F:$F,Planning!$B20)</f>
        <v>0</v>
      </c>
      <c r="O20" s="30">
        <f>SUMIFS(Reach!$G:$G,Reach!$E:$E,Planning!O$5,Reach!$F:$F,Planning!$B20)</f>
        <v>0</v>
      </c>
      <c r="P20" s="30">
        <f>SUMIFS(Reach!$G:$G,Reach!$E:$E,Planning!P$5,Reach!$F:$F,Planning!$B20)</f>
        <v>0</v>
      </c>
      <c r="Q20" s="30">
        <f>SUMIFS(Reach!$G:$G,Reach!$E:$E,Planning!Q$5,Reach!$F:$F,Planning!$B20)</f>
        <v>0</v>
      </c>
      <c r="R20" s="30">
        <f>SUMIFS(Reach!$G:$G,Reach!$E:$E,Planning!R$5,Reach!$F:$F,Planning!$B20)</f>
        <v>0</v>
      </c>
      <c r="S20" s="30">
        <f>SUMIFS(Reach!$G:$G,Reach!$E:$E,Planning!S$5,Reach!$F:$F,Planning!$B20)</f>
        <v>0</v>
      </c>
      <c r="T20" s="30">
        <f>SUMIFS(Reach!$G:$G,Reach!$E:$E,Planning!T$5,Reach!$F:$F,Planning!$B20)</f>
        <v>0</v>
      </c>
      <c r="U20" s="30">
        <f>SUMIFS(Reach!$G:$G,Reach!$E:$E,Planning!U$5,Reach!$F:$F,Planning!$B20)</f>
        <v>0</v>
      </c>
      <c r="V20" s="30">
        <f>SUMIFS(Reach!$G:$G,Reach!$E:$E,Planning!V$5,Reach!$F:$F,Planning!$B20)</f>
        <v>0</v>
      </c>
      <c r="W20" s="30">
        <f>SUMIFS(Reach!$G:$G,Reach!$E:$E,Planning!W$5,Reach!$F:$F,Planning!$B20)</f>
        <v>0</v>
      </c>
      <c r="X20" s="30">
        <f>SUMIFS(Reach!$G:$G,Reach!$E:$E,Planning!X$5,Reach!$F:$F,Planning!$B20)</f>
        <v>0</v>
      </c>
      <c r="Y20" s="30">
        <f>SUMIFS(Reach!$G:$G,Reach!$E:$E,Planning!Y$5,Reach!$F:$F,Planning!$B20)</f>
        <v>0</v>
      </c>
      <c r="Z20" s="30">
        <f>SUMIFS(Reach!$G:$G,Reach!$E:$E,Planning!Z$5,Reach!$F:$F,Planning!$B20)</f>
        <v>0</v>
      </c>
      <c r="AA20" s="30">
        <f>SUMIFS(Reach!$G:$G,Reach!$E:$E,Planning!AA$5,Reach!$F:$F,Planning!$B20)</f>
        <v>0</v>
      </c>
      <c r="AB20" s="30">
        <f>SUMIFS(Reach!$G:$G,Reach!$E:$E,Planning!AB$5,Reach!$F:$F,Planning!$B20)</f>
        <v>0</v>
      </c>
      <c r="AC20" s="30">
        <f>SUMIFS(Reach!$G:$G,Reach!$E:$E,Planning!AC$5,Reach!$F:$F,Planning!$B20)</f>
        <v>0</v>
      </c>
      <c r="AD20" s="30">
        <f>SUMIFS(Reach!$G:$G,Reach!$E:$E,Planning!AD$5,Reach!$F:$F,Planning!$B20)</f>
        <v>0</v>
      </c>
      <c r="AE20" s="30">
        <f>SUMIFS(Reach!$G:$G,Reach!$E:$E,Planning!AE$5,Reach!$F:$F,Planning!$B20)</f>
        <v>0</v>
      </c>
      <c r="AF20" s="30">
        <f>SUMIFS(Reach!$G:$G,Reach!$E:$E,Planning!AF$5,Reach!$F:$F,Planning!$B20)</f>
        <v>0</v>
      </c>
      <c r="AG20" s="30">
        <f>SUMIFS(Reach!$G:$G,Reach!$E:$E,Planning!AG$5,Reach!$F:$F,Planning!$B20)</f>
        <v>0</v>
      </c>
      <c r="AH20" s="30">
        <f>SUMIFS(Reach!$G:$G,Reach!$E:$E,Planning!AH$5,Reach!$F:$F,Planning!$B20)</f>
        <v>0</v>
      </c>
      <c r="AI20" s="30">
        <f>SUMIFS(Reach!$G:$G,Reach!$E:$E,Planning!AI$5,Reach!$F:$F,Planning!$B20)</f>
        <v>0</v>
      </c>
      <c r="AJ20" s="30">
        <f>SUMIFS(Reach!$G:$G,Reach!$E:$E,Planning!AJ$5,Reach!$F:$F,Planning!$B20)</f>
        <v>0</v>
      </c>
      <c r="AK20" s="30">
        <f>SUMIFS(Reach!$G:$G,Reach!$E:$E,Planning!AK$5,Reach!$F:$F,Planning!$B20)</f>
        <v>0</v>
      </c>
      <c r="AL20" s="30">
        <f>SUMIFS(Reach!$G:$G,Reach!$E:$E,Planning!AL$5,Reach!$F:$F,Planning!$B20)</f>
        <v>0</v>
      </c>
      <c r="AM20" s="30">
        <f>SUMIFS(Reach!$G:$G,Reach!$E:$E,Planning!AM$5,Reach!$F:$F,Planning!$B20)</f>
        <v>0</v>
      </c>
      <c r="AN20" s="30">
        <f>SUMIFS(Reach!$G:$G,Reach!$E:$E,Planning!AN$5,Reach!$F:$F,Planning!$B20)</f>
        <v>0</v>
      </c>
    </row>
    <row r="21" spans="2:40" ht="15.75" thickBot="1" x14ac:dyDescent="0.3">
      <c r="B21" s="31" t="s">
        <v>27</v>
      </c>
      <c r="C21" s="47">
        <f t="shared" ref="C21:T21" si="2">SUM(C6:C20)</f>
        <v>0</v>
      </c>
      <c r="D21" s="32">
        <f t="shared" si="2"/>
        <v>0</v>
      </c>
      <c r="E21" s="32">
        <f t="shared" si="2"/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3">
        <f t="shared" si="2"/>
        <v>0</v>
      </c>
      <c r="U21" s="33">
        <f t="shared" ref="U21:Y21" si="3">SUM(U6:U20)</f>
        <v>0</v>
      </c>
      <c r="V21" s="33">
        <f t="shared" si="3"/>
        <v>0</v>
      </c>
      <c r="W21" s="33">
        <f t="shared" si="3"/>
        <v>0</v>
      </c>
      <c r="X21" s="33">
        <f t="shared" si="3"/>
        <v>0</v>
      </c>
      <c r="Y21" s="33">
        <f t="shared" si="3"/>
        <v>0</v>
      </c>
      <c r="Z21" s="33">
        <f t="shared" ref="Z21:AD21" si="4">SUM(Z6:Z20)</f>
        <v>0</v>
      </c>
      <c r="AA21" s="33">
        <f t="shared" si="4"/>
        <v>0</v>
      </c>
      <c r="AB21" s="33">
        <f t="shared" si="4"/>
        <v>0</v>
      </c>
      <c r="AC21" s="33">
        <f t="shared" si="4"/>
        <v>0</v>
      </c>
      <c r="AD21" s="33">
        <f t="shared" si="4"/>
        <v>0</v>
      </c>
      <c r="AE21" s="33">
        <f t="shared" ref="AE21:AN21" si="5">SUM(AE6:AE20)</f>
        <v>0</v>
      </c>
      <c r="AF21" s="33">
        <f t="shared" si="5"/>
        <v>0</v>
      </c>
      <c r="AG21" s="33">
        <f t="shared" si="5"/>
        <v>0</v>
      </c>
      <c r="AH21" s="33">
        <f t="shared" si="5"/>
        <v>0</v>
      </c>
      <c r="AI21" s="33">
        <f t="shared" si="5"/>
        <v>0</v>
      </c>
      <c r="AJ21" s="33">
        <f t="shared" si="5"/>
        <v>0</v>
      </c>
      <c r="AK21" s="33">
        <f t="shared" si="5"/>
        <v>0</v>
      </c>
      <c r="AL21" s="33">
        <f t="shared" si="5"/>
        <v>0</v>
      </c>
      <c r="AM21" s="33">
        <f t="shared" si="5"/>
        <v>0</v>
      </c>
      <c r="AN21" s="33">
        <f t="shared" si="5"/>
        <v>0</v>
      </c>
    </row>
    <row r="22" spans="2:40" ht="15.75" thickBot="1" x14ac:dyDescent="0.3"/>
    <row r="23" spans="2:40" ht="15.75" thickBot="1" x14ac:dyDescent="0.3">
      <c r="B23" s="56" t="s">
        <v>37</v>
      </c>
      <c r="C23" s="57"/>
    </row>
    <row r="24" spans="2:40" ht="15.75" thickBot="1" x14ac:dyDescent="0.3">
      <c r="B24" s="28" t="s">
        <v>36</v>
      </c>
      <c r="C24" s="59" t="s">
        <v>27</v>
      </c>
      <c r="D24" s="52" t="str">
        <f>Reach!$K$12</f>
        <v>UK</v>
      </c>
      <c r="E24" s="34" t="str">
        <f>Reach!$K$13</f>
        <v>FR</v>
      </c>
      <c r="F24" s="34" t="str">
        <f>Reach!$K$14</f>
        <v>DE</v>
      </c>
      <c r="G24" s="34" t="str">
        <f>Reach!$K$15</f>
        <v>ES</v>
      </c>
      <c r="H24" s="34" t="str">
        <f>Reach!$K$16</f>
        <v>IT</v>
      </c>
      <c r="I24" s="34" t="str">
        <f>Reach!$K$17</f>
        <v>BE</v>
      </c>
      <c r="J24" s="34" t="str">
        <f>Reach!$K$18</f>
        <v>NL</v>
      </c>
      <c r="K24" s="34">
        <f>Reach!$K$19</f>
        <v>0</v>
      </c>
      <c r="L24" s="34">
        <f>Reach!$K$20</f>
        <v>0</v>
      </c>
      <c r="M24" s="34">
        <f>Reach!$K$21</f>
        <v>0</v>
      </c>
      <c r="N24" s="34">
        <f>Reach!$K$22</f>
        <v>0</v>
      </c>
      <c r="O24" s="34">
        <f>Reach!$K$23</f>
        <v>0</v>
      </c>
      <c r="P24" s="34">
        <f>Reach!$K$24</f>
        <v>0</v>
      </c>
      <c r="Q24" s="34">
        <f>Reach!$K$25</f>
        <v>0</v>
      </c>
      <c r="R24" s="34">
        <f>Reach!$K$26</f>
        <v>0</v>
      </c>
      <c r="S24" s="34">
        <f>Reach!$K$27</f>
        <v>0</v>
      </c>
      <c r="T24" s="34">
        <f>Reach!$K$28</f>
        <v>0</v>
      </c>
      <c r="U24" s="34">
        <f>Reach!$K$29</f>
        <v>0</v>
      </c>
      <c r="V24" s="34">
        <f>Reach!$K$30</f>
        <v>0</v>
      </c>
      <c r="W24" s="34">
        <f>Reach!$K$31</f>
        <v>0</v>
      </c>
      <c r="X24" s="34">
        <f>Reach!$K$32</f>
        <v>0</v>
      </c>
      <c r="Y24" s="34">
        <f>Reach!$K$33</f>
        <v>0</v>
      </c>
      <c r="Z24" s="34">
        <f>Reach!$K$34</f>
        <v>0</v>
      </c>
      <c r="AA24" s="34">
        <f>Reach!$K$35</f>
        <v>0</v>
      </c>
      <c r="AB24" s="34">
        <f>Reach!$K$36</f>
        <v>0</v>
      </c>
      <c r="AC24" s="34">
        <f>Reach!$K$37</f>
        <v>0</v>
      </c>
      <c r="AD24" s="34">
        <f>Reach!$K$38</f>
        <v>0</v>
      </c>
      <c r="AE24" s="34">
        <f>Reach!$K$39</f>
        <v>0</v>
      </c>
      <c r="AF24" s="34">
        <f>Reach!$K$40</f>
        <v>0</v>
      </c>
      <c r="AG24" s="34">
        <f>Reach!$K$41</f>
        <v>0</v>
      </c>
      <c r="AH24" s="34">
        <f>Reach!$K$42</f>
        <v>0</v>
      </c>
      <c r="AI24" s="34">
        <f>Reach!$K$43</f>
        <v>0</v>
      </c>
      <c r="AJ24" s="34">
        <f>Reach!$K$44</f>
        <v>0</v>
      </c>
      <c r="AK24" s="34">
        <f>Reach!$K$45</f>
        <v>0</v>
      </c>
      <c r="AL24" s="34">
        <f>Reach!$K$46</f>
        <v>0</v>
      </c>
      <c r="AM24" s="34">
        <f>Reach!$K$47</f>
        <v>0</v>
      </c>
      <c r="AN24" s="53">
        <f>Reach!$K$48</f>
        <v>0</v>
      </c>
    </row>
    <row r="25" spans="2:40" x14ac:dyDescent="0.25">
      <c r="B25" s="35"/>
      <c r="C25" s="36">
        <f t="shared" ref="C25:C26" si="6">SUM(D25:T25)</f>
        <v>0</v>
      </c>
      <c r="D25" s="39">
        <f>SUMIFS(Reach!$H:$H,Reach!$E:$E,Planning!D$24,Reach!$F:$F,Planning!$B25)</f>
        <v>0</v>
      </c>
      <c r="E25" s="39">
        <f>SUMIFS(Reach!$H:$H,Reach!$E:$E,Planning!E$24,Reach!$F:$F,Planning!$B25)</f>
        <v>0</v>
      </c>
      <c r="F25" s="39">
        <f>SUMIFS(Reach!$H:$H,Reach!$E:$E,Planning!F$24,Reach!$F:$F,Planning!$B25)</f>
        <v>0</v>
      </c>
      <c r="G25" s="39">
        <f>SUMIFS(Reach!$H:$H,Reach!$E:$E,Planning!G$24,Reach!$F:$F,Planning!$B25)</f>
        <v>0</v>
      </c>
      <c r="H25" s="39">
        <f>SUMIFS(Reach!$H:$H,Reach!$E:$E,Planning!H$24,Reach!$F:$F,Planning!$B25)</f>
        <v>0</v>
      </c>
      <c r="I25" s="39">
        <f>SUMIFS(Reach!$H:$H,Reach!$E:$E,Planning!I$24,Reach!$F:$F,Planning!$B25)</f>
        <v>0</v>
      </c>
      <c r="J25" s="39">
        <f>SUMIFS(Reach!$H:$H,Reach!$E:$E,Planning!J$24,Reach!$F:$F,Planning!$B25)</f>
        <v>0</v>
      </c>
      <c r="K25" s="39">
        <f>SUMIFS(Reach!$H:$H,Reach!$E:$E,Planning!K$24,Reach!$F:$F,Planning!$B25)</f>
        <v>0</v>
      </c>
      <c r="L25" s="39">
        <f>SUMIFS(Reach!$H:$H,Reach!$E:$E,Planning!L$24,Reach!$F:$F,Planning!$B25)</f>
        <v>0</v>
      </c>
      <c r="M25" s="39">
        <f>SUMIFS(Reach!$H:$H,Reach!$E:$E,Planning!M$24,Reach!$F:$F,Planning!$B25)</f>
        <v>0</v>
      </c>
      <c r="N25" s="39">
        <f>SUMIFS(Reach!$H:$H,Reach!$E:$E,Planning!N$24,Reach!$F:$F,Planning!$B25)</f>
        <v>0</v>
      </c>
      <c r="O25" s="39">
        <f>SUMIFS(Reach!$H:$H,Reach!$E:$E,Planning!O$24,Reach!$F:$F,Planning!$B25)</f>
        <v>0</v>
      </c>
      <c r="P25" s="39">
        <f>SUMIFS(Reach!$H:$H,Reach!$E:$E,Planning!P$24,Reach!$F:$F,Planning!$B25)</f>
        <v>0</v>
      </c>
      <c r="Q25" s="39">
        <f>SUMIFS(Reach!$H:$H,Reach!$E:$E,Planning!Q$24,Reach!$F:$F,Planning!$B25)</f>
        <v>0</v>
      </c>
      <c r="R25" s="39">
        <f>SUMIFS(Reach!$H:$H,Reach!$E:$E,Planning!R$24,Reach!$F:$F,Planning!$B25)</f>
        <v>0</v>
      </c>
      <c r="S25" s="39">
        <f>SUMIFS(Reach!$H:$H,Reach!$E:$E,Planning!S$24,Reach!$F:$F,Planning!$B25)</f>
        <v>0</v>
      </c>
      <c r="T25" s="39">
        <f>SUMIFS(Reach!$H:$H,Reach!$E:$E,Planning!T$24,Reach!$F:$F,Planning!$B25)</f>
        <v>0</v>
      </c>
      <c r="U25" s="39">
        <f>SUMIFS(Reach!$H:$H,Reach!$E:$E,Planning!U$24,Reach!$F:$F,Planning!$B25)</f>
        <v>0</v>
      </c>
      <c r="V25" s="39">
        <f>SUMIFS(Reach!$H:$H,Reach!$E:$E,Planning!V$24,Reach!$F:$F,Planning!$B25)</f>
        <v>0</v>
      </c>
      <c r="W25" s="39">
        <f>SUMIFS(Reach!$H:$H,Reach!$E:$E,Planning!W$24,Reach!$F:$F,Planning!$B25)</f>
        <v>0</v>
      </c>
      <c r="X25" s="39">
        <f>SUMIFS(Reach!$H:$H,Reach!$E:$E,Planning!X$24,Reach!$F:$F,Planning!$B25)</f>
        <v>0</v>
      </c>
      <c r="Y25" s="39">
        <f>SUMIFS(Reach!$H:$H,Reach!$E:$E,Planning!Y$24,Reach!$F:$F,Planning!$B25)</f>
        <v>0</v>
      </c>
      <c r="Z25" s="39">
        <f>SUMIFS(Reach!$H:$H,Reach!$E:$E,Planning!Z$24,Reach!$F:$F,Planning!$B25)</f>
        <v>0</v>
      </c>
      <c r="AA25" s="39">
        <f>SUMIFS(Reach!$H:$H,Reach!$E:$E,Planning!AA$24,Reach!$F:$F,Planning!$B25)</f>
        <v>0</v>
      </c>
      <c r="AB25" s="39">
        <f>SUMIFS(Reach!$H:$H,Reach!$E:$E,Planning!AB$24,Reach!$F:$F,Planning!$B25)</f>
        <v>0</v>
      </c>
      <c r="AC25" s="39">
        <f>SUMIFS(Reach!$H:$H,Reach!$E:$E,Planning!AC$24,Reach!$F:$F,Planning!$B25)</f>
        <v>0</v>
      </c>
      <c r="AD25" s="39">
        <f>SUMIFS(Reach!$H:$H,Reach!$E:$E,Planning!AD$24,Reach!$F:$F,Planning!$B25)</f>
        <v>0</v>
      </c>
      <c r="AE25" s="39">
        <f>SUMIFS(Reach!$H:$H,Reach!$E:$E,Planning!AE$24,Reach!$F:$F,Planning!$B25)</f>
        <v>0</v>
      </c>
      <c r="AF25" s="39">
        <f>SUMIFS(Reach!$H:$H,Reach!$E:$E,Planning!AF$24,Reach!$F:$F,Planning!$B25)</f>
        <v>0</v>
      </c>
      <c r="AG25" s="39">
        <f>SUMIFS(Reach!$H:$H,Reach!$E:$E,Planning!AG$24,Reach!$F:$F,Planning!$B25)</f>
        <v>0</v>
      </c>
      <c r="AH25" s="39">
        <f>SUMIFS(Reach!$H:$H,Reach!$E:$E,Planning!AH$24,Reach!$F:$F,Planning!$B25)</f>
        <v>0</v>
      </c>
      <c r="AI25" s="39">
        <f>SUMIFS(Reach!$H:$H,Reach!$E:$E,Planning!AI$24,Reach!$F:$F,Planning!$B25)</f>
        <v>0</v>
      </c>
      <c r="AJ25" s="39">
        <f>SUMIFS(Reach!$H:$H,Reach!$E:$E,Planning!AJ$24,Reach!$F:$F,Planning!$B25)</f>
        <v>0</v>
      </c>
      <c r="AK25" s="39">
        <f>SUMIFS(Reach!$H:$H,Reach!$E:$E,Planning!AK$24,Reach!$F:$F,Planning!$B25)</f>
        <v>0</v>
      </c>
      <c r="AL25" s="39">
        <f>SUMIFS(Reach!$H:$H,Reach!$E:$E,Planning!AL$24,Reach!$F:$F,Planning!$B25)</f>
        <v>0</v>
      </c>
      <c r="AM25" s="39">
        <f>SUMIFS(Reach!$H:$H,Reach!$E:$E,Planning!AM$24,Reach!$F:$F,Planning!$B25)</f>
        <v>0</v>
      </c>
      <c r="AN25" s="39">
        <f>SUMIFS(Reach!$H:$H,Reach!$E:$E,Planning!AN$24,Reach!$F:$F,Planning!$B25)</f>
        <v>0</v>
      </c>
    </row>
    <row r="26" spans="2:40" x14ac:dyDescent="0.25">
      <c r="B26" s="37"/>
      <c r="C26" s="38">
        <f t="shared" si="6"/>
        <v>0</v>
      </c>
      <c r="D26" s="39">
        <f>SUMIFS(Reach!$H:$H,Reach!$E:$E,Planning!D$24,Reach!$F:$F,Planning!$B26)</f>
        <v>0</v>
      </c>
      <c r="E26" s="39">
        <f>SUMIFS(Reach!$H:$H,Reach!$E:$E,Planning!E$24,Reach!$F:$F,Planning!$B26)</f>
        <v>0</v>
      </c>
      <c r="F26" s="39">
        <f>SUMIFS(Reach!$H:$H,Reach!$E:$E,Planning!F$24,Reach!$F:$F,Planning!$B26)</f>
        <v>0</v>
      </c>
      <c r="G26" s="39">
        <f>SUMIFS(Reach!$H:$H,Reach!$E:$E,Planning!G$24,Reach!$F:$F,Planning!$B26)</f>
        <v>0</v>
      </c>
      <c r="H26" s="39">
        <f>SUMIFS(Reach!$H:$H,Reach!$E:$E,Planning!H$24,Reach!$F:$F,Planning!$B26)</f>
        <v>0</v>
      </c>
      <c r="I26" s="39">
        <f>SUMIFS(Reach!$H:$H,Reach!$E:$E,Planning!I$24,Reach!$F:$F,Planning!$B26)</f>
        <v>0</v>
      </c>
      <c r="J26" s="39">
        <f>SUMIFS(Reach!$H:$H,Reach!$E:$E,Planning!J$24,Reach!$F:$F,Planning!$B26)</f>
        <v>0</v>
      </c>
      <c r="K26" s="39">
        <f>SUMIFS(Reach!$H:$H,Reach!$E:$E,Planning!K$24,Reach!$F:$F,Planning!$B26)</f>
        <v>0</v>
      </c>
      <c r="L26" s="39">
        <f>SUMIFS(Reach!$H:$H,Reach!$E:$E,Planning!L$24,Reach!$F:$F,Planning!$B26)</f>
        <v>0</v>
      </c>
      <c r="M26" s="39">
        <f>SUMIFS(Reach!$H:$H,Reach!$E:$E,Planning!M$24,Reach!$F:$F,Planning!$B26)</f>
        <v>0</v>
      </c>
      <c r="N26" s="39">
        <f>SUMIFS(Reach!$H:$H,Reach!$E:$E,Planning!N$24,Reach!$F:$F,Planning!$B26)</f>
        <v>0</v>
      </c>
      <c r="O26" s="39">
        <f>SUMIFS(Reach!$H:$H,Reach!$E:$E,Planning!O$24,Reach!$F:$F,Planning!$B26)</f>
        <v>0</v>
      </c>
      <c r="P26" s="39">
        <f>SUMIFS(Reach!$H:$H,Reach!$E:$E,Planning!P$24,Reach!$F:$F,Planning!$B26)</f>
        <v>0</v>
      </c>
      <c r="Q26" s="39">
        <f>SUMIFS(Reach!$H:$H,Reach!$E:$E,Planning!Q$24,Reach!$F:$F,Planning!$B26)</f>
        <v>0</v>
      </c>
      <c r="R26" s="39">
        <f>SUMIFS(Reach!$H:$H,Reach!$E:$E,Planning!R$24,Reach!$F:$F,Planning!$B26)</f>
        <v>0</v>
      </c>
      <c r="S26" s="39">
        <f>SUMIFS(Reach!$H:$H,Reach!$E:$E,Planning!S$24,Reach!$F:$F,Planning!$B26)</f>
        <v>0</v>
      </c>
      <c r="T26" s="39">
        <f>SUMIFS(Reach!$H:$H,Reach!$E:$E,Planning!T$24,Reach!$F:$F,Planning!$B26)</f>
        <v>0</v>
      </c>
      <c r="U26" s="39">
        <f>SUMIFS(Reach!$H:$H,Reach!$E:$E,Planning!U$24,Reach!$F:$F,Planning!$B26)</f>
        <v>0</v>
      </c>
      <c r="V26" s="39">
        <f>SUMIFS(Reach!$H:$H,Reach!$E:$E,Planning!V$24,Reach!$F:$F,Planning!$B26)</f>
        <v>0</v>
      </c>
      <c r="W26" s="39">
        <f>SUMIFS(Reach!$H:$H,Reach!$E:$E,Planning!W$24,Reach!$F:$F,Planning!$B26)</f>
        <v>0</v>
      </c>
      <c r="X26" s="39">
        <f>SUMIFS(Reach!$H:$H,Reach!$E:$E,Planning!X$24,Reach!$F:$F,Planning!$B26)</f>
        <v>0</v>
      </c>
      <c r="Y26" s="39">
        <f>SUMIFS(Reach!$H:$H,Reach!$E:$E,Planning!Y$24,Reach!$F:$F,Planning!$B26)</f>
        <v>0</v>
      </c>
      <c r="Z26" s="39">
        <f>SUMIFS(Reach!$H:$H,Reach!$E:$E,Planning!Z$24,Reach!$F:$F,Planning!$B26)</f>
        <v>0</v>
      </c>
      <c r="AA26" s="39">
        <f>SUMIFS(Reach!$H:$H,Reach!$E:$E,Planning!AA$24,Reach!$F:$F,Planning!$B26)</f>
        <v>0</v>
      </c>
      <c r="AB26" s="39">
        <f>SUMIFS(Reach!$H:$H,Reach!$E:$E,Planning!AB$24,Reach!$F:$F,Planning!$B26)</f>
        <v>0</v>
      </c>
      <c r="AC26" s="39">
        <f>SUMIFS(Reach!$H:$H,Reach!$E:$E,Planning!AC$24,Reach!$F:$F,Planning!$B26)</f>
        <v>0</v>
      </c>
      <c r="AD26" s="39">
        <f>SUMIFS(Reach!$H:$H,Reach!$E:$E,Planning!AD$24,Reach!$F:$F,Planning!$B26)</f>
        <v>0</v>
      </c>
      <c r="AE26" s="39">
        <f>SUMIFS(Reach!$H:$H,Reach!$E:$E,Planning!AE$24,Reach!$F:$F,Planning!$B26)</f>
        <v>0</v>
      </c>
      <c r="AF26" s="39">
        <f>SUMIFS(Reach!$H:$H,Reach!$E:$E,Planning!AF$24,Reach!$F:$F,Planning!$B26)</f>
        <v>0</v>
      </c>
      <c r="AG26" s="39">
        <f>SUMIFS(Reach!$H:$H,Reach!$E:$E,Planning!AG$24,Reach!$F:$F,Planning!$B26)</f>
        <v>0</v>
      </c>
      <c r="AH26" s="39">
        <f>SUMIFS(Reach!$H:$H,Reach!$E:$E,Planning!AH$24,Reach!$F:$F,Planning!$B26)</f>
        <v>0</v>
      </c>
      <c r="AI26" s="39">
        <f>SUMIFS(Reach!$H:$H,Reach!$E:$E,Planning!AI$24,Reach!$F:$F,Planning!$B26)</f>
        <v>0</v>
      </c>
      <c r="AJ26" s="39">
        <f>SUMIFS(Reach!$H:$H,Reach!$E:$E,Planning!AJ$24,Reach!$F:$F,Planning!$B26)</f>
        <v>0</v>
      </c>
      <c r="AK26" s="39">
        <f>SUMIFS(Reach!$H:$H,Reach!$E:$E,Planning!AK$24,Reach!$F:$F,Planning!$B26)</f>
        <v>0</v>
      </c>
      <c r="AL26" s="39">
        <f>SUMIFS(Reach!$H:$H,Reach!$E:$E,Planning!AL$24,Reach!$F:$F,Planning!$B26)</f>
        <v>0</v>
      </c>
      <c r="AM26" s="39">
        <f>SUMIFS(Reach!$H:$H,Reach!$E:$E,Planning!AM$24,Reach!$F:$F,Planning!$B26)</f>
        <v>0</v>
      </c>
      <c r="AN26" s="39">
        <f>SUMIFS(Reach!$H:$H,Reach!$E:$E,Planning!AN$24,Reach!$F:$F,Planning!$B26)</f>
        <v>0</v>
      </c>
    </row>
    <row r="27" spans="2:40" x14ac:dyDescent="0.25">
      <c r="B27" s="37"/>
      <c r="C27" s="38">
        <f t="shared" ref="C27:C39" si="7">SUM(D27:T27)</f>
        <v>0</v>
      </c>
      <c r="D27" s="39">
        <f>SUMIFS(Reach!$H:$H,Reach!$E:$E,Planning!D$24,Reach!$F:$F,Planning!$B27)</f>
        <v>0</v>
      </c>
      <c r="E27" s="39">
        <f>SUMIFS(Reach!$H:$H,Reach!$E:$E,Planning!E$24,Reach!$F:$F,Planning!$B27)</f>
        <v>0</v>
      </c>
      <c r="F27" s="39">
        <f>SUMIFS(Reach!$H:$H,Reach!$E:$E,Planning!F$24,Reach!$F:$F,Planning!$B27)</f>
        <v>0</v>
      </c>
      <c r="G27" s="39">
        <f>SUMIFS(Reach!$H:$H,Reach!$E:$E,Planning!G$24,Reach!$F:$F,Planning!$B27)</f>
        <v>0</v>
      </c>
      <c r="H27" s="39">
        <f>SUMIFS(Reach!$H:$H,Reach!$E:$E,Planning!H$24,Reach!$F:$F,Planning!$B27)</f>
        <v>0</v>
      </c>
      <c r="I27" s="39">
        <f>SUMIFS(Reach!$H:$H,Reach!$E:$E,Planning!I$24,Reach!$F:$F,Planning!$B27)</f>
        <v>0</v>
      </c>
      <c r="J27" s="39">
        <f>SUMIFS(Reach!$H:$H,Reach!$E:$E,Planning!J$24,Reach!$F:$F,Planning!$B27)</f>
        <v>0</v>
      </c>
      <c r="K27" s="39">
        <f>SUMIFS(Reach!$H:$H,Reach!$E:$E,Planning!K$24,Reach!$F:$F,Planning!$B27)</f>
        <v>0</v>
      </c>
      <c r="L27" s="39">
        <f>SUMIFS(Reach!$H:$H,Reach!$E:$E,Planning!L$24,Reach!$F:$F,Planning!$B27)</f>
        <v>0</v>
      </c>
      <c r="M27" s="39">
        <f>SUMIFS(Reach!$H:$H,Reach!$E:$E,Planning!M$24,Reach!$F:$F,Planning!$B27)</f>
        <v>0</v>
      </c>
      <c r="N27" s="39">
        <f>SUMIFS(Reach!$H:$H,Reach!$E:$E,Planning!N$24,Reach!$F:$F,Planning!$B27)</f>
        <v>0</v>
      </c>
      <c r="O27" s="39">
        <f>SUMIFS(Reach!$H:$H,Reach!$E:$E,Planning!O$24,Reach!$F:$F,Planning!$B27)</f>
        <v>0</v>
      </c>
      <c r="P27" s="39">
        <f>SUMIFS(Reach!$H:$H,Reach!$E:$E,Planning!P$24,Reach!$F:$F,Planning!$B27)</f>
        <v>0</v>
      </c>
      <c r="Q27" s="39">
        <f>SUMIFS(Reach!$H:$H,Reach!$E:$E,Planning!Q$24,Reach!$F:$F,Planning!$B27)</f>
        <v>0</v>
      </c>
      <c r="R27" s="39">
        <f>SUMIFS(Reach!$H:$H,Reach!$E:$E,Planning!R$24,Reach!$F:$F,Planning!$B27)</f>
        <v>0</v>
      </c>
      <c r="S27" s="39">
        <f>SUMIFS(Reach!$H:$H,Reach!$E:$E,Planning!S$24,Reach!$F:$F,Planning!$B27)</f>
        <v>0</v>
      </c>
      <c r="T27" s="39">
        <f>SUMIFS(Reach!$H:$H,Reach!$E:$E,Planning!T$24,Reach!$F:$F,Planning!$B27)</f>
        <v>0</v>
      </c>
      <c r="U27" s="39">
        <f>SUMIFS(Reach!$H:$H,Reach!$E:$E,Planning!U$24,Reach!$F:$F,Planning!$B27)</f>
        <v>0</v>
      </c>
      <c r="V27" s="39">
        <f>SUMIFS(Reach!$H:$H,Reach!$E:$E,Planning!V$24,Reach!$F:$F,Planning!$B27)</f>
        <v>0</v>
      </c>
      <c r="W27" s="39">
        <f>SUMIFS(Reach!$H:$H,Reach!$E:$E,Planning!W$24,Reach!$F:$F,Planning!$B27)</f>
        <v>0</v>
      </c>
      <c r="X27" s="39">
        <f>SUMIFS(Reach!$H:$H,Reach!$E:$E,Planning!X$24,Reach!$F:$F,Planning!$B27)</f>
        <v>0</v>
      </c>
      <c r="Y27" s="39">
        <f>SUMIFS(Reach!$H:$H,Reach!$E:$E,Planning!Y$24,Reach!$F:$F,Planning!$B27)</f>
        <v>0</v>
      </c>
      <c r="Z27" s="39">
        <f>SUMIFS(Reach!$H:$H,Reach!$E:$E,Planning!Z$24,Reach!$F:$F,Planning!$B27)</f>
        <v>0</v>
      </c>
      <c r="AA27" s="39">
        <f>SUMIFS(Reach!$H:$H,Reach!$E:$E,Planning!AA$24,Reach!$F:$F,Planning!$B27)</f>
        <v>0</v>
      </c>
      <c r="AB27" s="39">
        <f>SUMIFS(Reach!$H:$H,Reach!$E:$E,Planning!AB$24,Reach!$F:$F,Planning!$B27)</f>
        <v>0</v>
      </c>
      <c r="AC27" s="39">
        <f>SUMIFS(Reach!$H:$H,Reach!$E:$E,Planning!AC$24,Reach!$F:$F,Planning!$B27)</f>
        <v>0</v>
      </c>
      <c r="AD27" s="39">
        <f>SUMIFS(Reach!$H:$H,Reach!$E:$E,Planning!AD$24,Reach!$F:$F,Planning!$B27)</f>
        <v>0</v>
      </c>
      <c r="AE27" s="39">
        <f>SUMIFS(Reach!$H:$H,Reach!$E:$E,Planning!AE$24,Reach!$F:$F,Planning!$B27)</f>
        <v>0</v>
      </c>
      <c r="AF27" s="39">
        <f>SUMIFS(Reach!$H:$H,Reach!$E:$E,Planning!AF$24,Reach!$F:$F,Planning!$B27)</f>
        <v>0</v>
      </c>
      <c r="AG27" s="39">
        <f>SUMIFS(Reach!$H:$H,Reach!$E:$E,Planning!AG$24,Reach!$F:$F,Planning!$B27)</f>
        <v>0</v>
      </c>
      <c r="AH27" s="39">
        <f>SUMIFS(Reach!$H:$H,Reach!$E:$E,Planning!AH$24,Reach!$F:$F,Planning!$B27)</f>
        <v>0</v>
      </c>
      <c r="AI27" s="39">
        <f>SUMIFS(Reach!$H:$H,Reach!$E:$E,Planning!AI$24,Reach!$F:$F,Planning!$B27)</f>
        <v>0</v>
      </c>
      <c r="AJ27" s="39">
        <f>SUMIFS(Reach!$H:$H,Reach!$E:$E,Planning!AJ$24,Reach!$F:$F,Planning!$B27)</f>
        <v>0</v>
      </c>
      <c r="AK27" s="39">
        <f>SUMIFS(Reach!$H:$H,Reach!$E:$E,Planning!AK$24,Reach!$F:$F,Planning!$B27)</f>
        <v>0</v>
      </c>
      <c r="AL27" s="39">
        <f>SUMIFS(Reach!$H:$H,Reach!$E:$E,Planning!AL$24,Reach!$F:$F,Planning!$B27)</f>
        <v>0</v>
      </c>
      <c r="AM27" s="39">
        <f>SUMIFS(Reach!$H:$H,Reach!$E:$E,Planning!AM$24,Reach!$F:$F,Planning!$B27)</f>
        <v>0</v>
      </c>
      <c r="AN27" s="39">
        <f>SUMIFS(Reach!$H:$H,Reach!$E:$E,Planning!AN$24,Reach!$F:$F,Planning!$B27)</f>
        <v>0</v>
      </c>
    </row>
    <row r="28" spans="2:40" x14ac:dyDescent="0.25">
      <c r="B28" s="37"/>
      <c r="C28" s="38">
        <f t="shared" si="7"/>
        <v>0</v>
      </c>
      <c r="D28" s="39">
        <f>SUMIFS(Reach!$H:$H,Reach!$E:$E,Planning!D$24,Reach!$F:$F,Planning!$B28)</f>
        <v>0</v>
      </c>
      <c r="E28" s="39">
        <f>SUMIFS(Reach!$H:$H,Reach!$E:$E,Planning!E$24,Reach!$F:$F,Planning!$B28)</f>
        <v>0</v>
      </c>
      <c r="F28" s="39">
        <f>SUMIFS(Reach!$H:$H,Reach!$E:$E,Planning!F$24,Reach!$F:$F,Planning!$B28)</f>
        <v>0</v>
      </c>
      <c r="G28" s="39">
        <f>SUMIFS(Reach!$H:$H,Reach!$E:$E,Planning!G$24,Reach!$F:$F,Planning!$B28)</f>
        <v>0</v>
      </c>
      <c r="H28" s="39">
        <f>SUMIFS(Reach!$H:$H,Reach!$E:$E,Planning!H$24,Reach!$F:$F,Planning!$B28)</f>
        <v>0</v>
      </c>
      <c r="I28" s="39">
        <f>SUMIFS(Reach!$H:$H,Reach!$E:$E,Planning!I$24,Reach!$F:$F,Planning!$B28)</f>
        <v>0</v>
      </c>
      <c r="J28" s="39">
        <f>SUMIFS(Reach!$H:$H,Reach!$E:$E,Planning!J$24,Reach!$F:$F,Planning!$B28)</f>
        <v>0</v>
      </c>
      <c r="K28" s="39">
        <f>SUMIFS(Reach!$H:$H,Reach!$E:$E,Planning!K$24,Reach!$F:$F,Planning!$B28)</f>
        <v>0</v>
      </c>
      <c r="L28" s="39">
        <f>SUMIFS(Reach!$H:$H,Reach!$E:$E,Planning!L$24,Reach!$F:$F,Planning!$B28)</f>
        <v>0</v>
      </c>
      <c r="M28" s="39">
        <f>SUMIFS(Reach!$H:$H,Reach!$E:$E,Planning!M$24,Reach!$F:$F,Planning!$B28)</f>
        <v>0</v>
      </c>
      <c r="N28" s="39">
        <f>SUMIFS(Reach!$H:$H,Reach!$E:$E,Planning!N$24,Reach!$F:$F,Planning!$B28)</f>
        <v>0</v>
      </c>
      <c r="O28" s="39">
        <f>SUMIFS(Reach!$H:$H,Reach!$E:$E,Planning!O$24,Reach!$F:$F,Planning!$B28)</f>
        <v>0</v>
      </c>
      <c r="P28" s="39">
        <f>SUMIFS(Reach!$H:$H,Reach!$E:$E,Planning!P$24,Reach!$F:$F,Planning!$B28)</f>
        <v>0</v>
      </c>
      <c r="Q28" s="39">
        <f>SUMIFS(Reach!$H:$H,Reach!$E:$E,Planning!Q$24,Reach!$F:$F,Planning!$B28)</f>
        <v>0</v>
      </c>
      <c r="R28" s="39">
        <f>SUMIFS(Reach!$H:$H,Reach!$E:$E,Planning!R$24,Reach!$F:$F,Planning!$B28)</f>
        <v>0</v>
      </c>
      <c r="S28" s="39">
        <f>SUMIFS(Reach!$H:$H,Reach!$E:$E,Planning!S$24,Reach!$F:$F,Planning!$B28)</f>
        <v>0</v>
      </c>
      <c r="T28" s="39">
        <f>SUMIFS(Reach!$H:$H,Reach!$E:$E,Planning!T$24,Reach!$F:$F,Planning!$B28)</f>
        <v>0</v>
      </c>
      <c r="U28" s="39">
        <f>SUMIFS(Reach!$H:$H,Reach!$E:$E,Planning!U$24,Reach!$F:$F,Planning!$B28)</f>
        <v>0</v>
      </c>
      <c r="V28" s="39">
        <f>SUMIFS(Reach!$H:$H,Reach!$E:$E,Planning!V$24,Reach!$F:$F,Planning!$B28)</f>
        <v>0</v>
      </c>
      <c r="W28" s="39">
        <f>SUMIFS(Reach!$H:$H,Reach!$E:$E,Planning!W$24,Reach!$F:$F,Planning!$B28)</f>
        <v>0</v>
      </c>
      <c r="X28" s="39">
        <f>SUMIFS(Reach!$H:$H,Reach!$E:$E,Planning!X$24,Reach!$F:$F,Planning!$B28)</f>
        <v>0</v>
      </c>
      <c r="Y28" s="39">
        <f>SUMIFS(Reach!$H:$H,Reach!$E:$E,Planning!Y$24,Reach!$F:$F,Planning!$B28)</f>
        <v>0</v>
      </c>
      <c r="Z28" s="39">
        <f>SUMIFS(Reach!$H:$H,Reach!$E:$E,Planning!Z$24,Reach!$F:$F,Planning!$B28)</f>
        <v>0</v>
      </c>
      <c r="AA28" s="39">
        <f>SUMIFS(Reach!$H:$H,Reach!$E:$E,Planning!AA$24,Reach!$F:$F,Planning!$B28)</f>
        <v>0</v>
      </c>
      <c r="AB28" s="39">
        <f>SUMIFS(Reach!$H:$H,Reach!$E:$E,Planning!AB$24,Reach!$F:$F,Planning!$B28)</f>
        <v>0</v>
      </c>
      <c r="AC28" s="39">
        <f>SUMIFS(Reach!$H:$H,Reach!$E:$E,Planning!AC$24,Reach!$F:$F,Planning!$B28)</f>
        <v>0</v>
      </c>
      <c r="AD28" s="39">
        <f>SUMIFS(Reach!$H:$H,Reach!$E:$E,Planning!AD$24,Reach!$F:$F,Planning!$B28)</f>
        <v>0</v>
      </c>
      <c r="AE28" s="39">
        <f>SUMIFS(Reach!$H:$H,Reach!$E:$E,Planning!AE$24,Reach!$F:$F,Planning!$B28)</f>
        <v>0</v>
      </c>
      <c r="AF28" s="39">
        <f>SUMIFS(Reach!$H:$H,Reach!$E:$E,Planning!AF$24,Reach!$F:$F,Planning!$B28)</f>
        <v>0</v>
      </c>
      <c r="AG28" s="39">
        <f>SUMIFS(Reach!$H:$H,Reach!$E:$E,Planning!AG$24,Reach!$F:$F,Planning!$B28)</f>
        <v>0</v>
      </c>
      <c r="AH28" s="39">
        <f>SUMIFS(Reach!$H:$H,Reach!$E:$E,Planning!AH$24,Reach!$F:$F,Planning!$B28)</f>
        <v>0</v>
      </c>
      <c r="AI28" s="39">
        <f>SUMIFS(Reach!$H:$H,Reach!$E:$E,Planning!AI$24,Reach!$F:$F,Planning!$B28)</f>
        <v>0</v>
      </c>
      <c r="AJ28" s="39">
        <f>SUMIFS(Reach!$H:$H,Reach!$E:$E,Planning!AJ$24,Reach!$F:$F,Planning!$B28)</f>
        <v>0</v>
      </c>
      <c r="AK28" s="39">
        <f>SUMIFS(Reach!$H:$H,Reach!$E:$E,Planning!AK$24,Reach!$F:$F,Planning!$B28)</f>
        <v>0</v>
      </c>
      <c r="AL28" s="39">
        <f>SUMIFS(Reach!$H:$H,Reach!$E:$E,Planning!AL$24,Reach!$F:$F,Planning!$B28)</f>
        <v>0</v>
      </c>
      <c r="AM28" s="39">
        <f>SUMIFS(Reach!$H:$H,Reach!$E:$E,Planning!AM$24,Reach!$F:$F,Planning!$B28)</f>
        <v>0</v>
      </c>
      <c r="AN28" s="39">
        <f>SUMIFS(Reach!$H:$H,Reach!$E:$E,Planning!AN$24,Reach!$F:$F,Planning!$B28)</f>
        <v>0</v>
      </c>
    </row>
    <row r="29" spans="2:40" x14ac:dyDescent="0.25">
      <c r="B29" s="37"/>
      <c r="C29" s="38">
        <f t="shared" si="7"/>
        <v>0</v>
      </c>
      <c r="D29" s="39">
        <f>SUMIFS(Reach!$H:$H,Reach!$E:$E,Planning!D$24,Reach!$F:$F,Planning!$B29)</f>
        <v>0</v>
      </c>
      <c r="E29" s="39">
        <f>SUMIFS(Reach!$H:$H,Reach!$E:$E,Planning!E$24,Reach!$F:$F,Planning!$B29)</f>
        <v>0</v>
      </c>
      <c r="F29" s="39">
        <f>SUMIFS(Reach!$H:$H,Reach!$E:$E,Planning!F$24,Reach!$F:$F,Planning!$B29)</f>
        <v>0</v>
      </c>
      <c r="G29" s="39">
        <f>SUMIFS(Reach!$H:$H,Reach!$E:$E,Planning!G$24,Reach!$F:$F,Planning!$B29)</f>
        <v>0</v>
      </c>
      <c r="H29" s="39">
        <f>SUMIFS(Reach!$H:$H,Reach!$E:$E,Planning!H$24,Reach!$F:$F,Planning!$B29)</f>
        <v>0</v>
      </c>
      <c r="I29" s="39">
        <f>SUMIFS(Reach!$H:$H,Reach!$E:$E,Planning!I$24,Reach!$F:$F,Planning!$B29)</f>
        <v>0</v>
      </c>
      <c r="J29" s="39">
        <f>SUMIFS(Reach!$H:$H,Reach!$E:$E,Planning!J$24,Reach!$F:$F,Planning!$B29)</f>
        <v>0</v>
      </c>
      <c r="K29" s="39">
        <f>SUMIFS(Reach!$H:$H,Reach!$E:$E,Planning!K$24,Reach!$F:$F,Planning!$B29)</f>
        <v>0</v>
      </c>
      <c r="L29" s="39">
        <f>SUMIFS(Reach!$H:$H,Reach!$E:$E,Planning!L$24,Reach!$F:$F,Planning!$B29)</f>
        <v>0</v>
      </c>
      <c r="M29" s="39">
        <f>SUMIFS(Reach!$H:$H,Reach!$E:$E,Planning!M$24,Reach!$F:$F,Planning!$B29)</f>
        <v>0</v>
      </c>
      <c r="N29" s="39">
        <f>SUMIFS(Reach!$H:$H,Reach!$E:$E,Planning!N$24,Reach!$F:$F,Planning!$B29)</f>
        <v>0</v>
      </c>
      <c r="O29" s="39">
        <f>SUMIFS(Reach!$H:$H,Reach!$E:$E,Planning!O$24,Reach!$F:$F,Planning!$B29)</f>
        <v>0</v>
      </c>
      <c r="P29" s="39">
        <f>SUMIFS(Reach!$H:$H,Reach!$E:$E,Planning!P$24,Reach!$F:$F,Planning!$B29)</f>
        <v>0</v>
      </c>
      <c r="Q29" s="39">
        <f>SUMIFS(Reach!$H:$H,Reach!$E:$E,Planning!Q$24,Reach!$F:$F,Planning!$B29)</f>
        <v>0</v>
      </c>
      <c r="R29" s="39">
        <f>SUMIFS(Reach!$H:$H,Reach!$E:$E,Planning!R$24,Reach!$F:$F,Planning!$B29)</f>
        <v>0</v>
      </c>
      <c r="S29" s="39">
        <f>SUMIFS(Reach!$H:$H,Reach!$E:$E,Planning!S$24,Reach!$F:$F,Planning!$B29)</f>
        <v>0</v>
      </c>
      <c r="T29" s="39">
        <f>SUMIFS(Reach!$H:$H,Reach!$E:$E,Planning!T$24,Reach!$F:$F,Planning!$B29)</f>
        <v>0</v>
      </c>
      <c r="U29" s="39">
        <f>SUMIFS(Reach!$H:$H,Reach!$E:$E,Planning!U$24,Reach!$F:$F,Planning!$B29)</f>
        <v>0</v>
      </c>
      <c r="V29" s="39">
        <f>SUMIFS(Reach!$H:$H,Reach!$E:$E,Planning!V$24,Reach!$F:$F,Planning!$B29)</f>
        <v>0</v>
      </c>
      <c r="W29" s="39">
        <f>SUMIFS(Reach!$H:$H,Reach!$E:$E,Planning!W$24,Reach!$F:$F,Planning!$B29)</f>
        <v>0</v>
      </c>
      <c r="X29" s="39">
        <f>SUMIFS(Reach!$H:$H,Reach!$E:$E,Planning!X$24,Reach!$F:$F,Planning!$B29)</f>
        <v>0</v>
      </c>
      <c r="Y29" s="39">
        <f>SUMIFS(Reach!$H:$H,Reach!$E:$E,Planning!Y$24,Reach!$F:$F,Planning!$B29)</f>
        <v>0</v>
      </c>
      <c r="Z29" s="39">
        <f>SUMIFS(Reach!$H:$H,Reach!$E:$E,Planning!Z$24,Reach!$F:$F,Planning!$B29)</f>
        <v>0</v>
      </c>
      <c r="AA29" s="39">
        <f>SUMIFS(Reach!$H:$H,Reach!$E:$E,Planning!AA$24,Reach!$F:$F,Planning!$B29)</f>
        <v>0</v>
      </c>
      <c r="AB29" s="39">
        <f>SUMIFS(Reach!$H:$H,Reach!$E:$E,Planning!AB$24,Reach!$F:$F,Planning!$B29)</f>
        <v>0</v>
      </c>
      <c r="AC29" s="39">
        <f>SUMIFS(Reach!$H:$H,Reach!$E:$E,Planning!AC$24,Reach!$F:$F,Planning!$B29)</f>
        <v>0</v>
      </c>
      <c r="AD29" s="39">
        <f>SUMIFS(Reach!$H:$H,Reach!$E:$E,Planning!AD$24,Reach!$F:$F,Planning!$B29)</f>
        <v>0</v>
      </c>
      <c r="AE29" s="39">
        <f>SUMIFS(Reach!$H:$H,Reach!$E:$E,Planning!AE$24,Reach!$F:$F,Planning!$B29)</f>
        <v>0</v>
      </c>
      <c r="AF29" s="39">
        <f>SUMIFS(Reach!$H:$H,Reach!$E:$E,Planning!AF$24,Reach!$F:$F,Planning!$B29)</f>
        <v>0</v>
      </c>
      <c r="AG29" s="39">
        <f>SUMIFS(Reach!$H:$H,Reach!$E:$E,Planning!AG$24,Reach!$F:$F,Planning!$B29)</f>
        <v>0</v>
      </c>
      <c r="AH29" s="39">
        <f>SUMIFS(Reach!$H:$H,Reach!$E:$E,Planning!AH$24,Reach!$F:$F,Planning!$B29)</f>
        <v>0</v>
      </c>
      <c r="AI29" s="39">
        <f>SUMIFS(Reach!$H:$H,Reach!$E:$E,Planning!AI$24,Reach!$F:$F,Planning!$B29)</f>
        <v>0</v>
      </c>
      <c r="AJ29" s="39">
        <f>SUMIFS(Reach!$H:$H,Reach!$E:$E,Planning!AJ$24,Reach!$F:$F,Planning!$B29)</f>
        <v>0</v>
      </c>
      <c r="AK29" s="39">
        <f>SUMIFS(Reach!$H:$H,Reach!$E:$E,Planning!AK$24,Reach!$F:$F,Planning!$B29)</f>
        <v>0</v>
      </c>
      <c r="AL29" s="39">
        <f>SUMIFS(Reach!$H:$H,Reach!$E:$E,Planning!AL$24,Reach!$F:$F,Planning!$B29)</f>
        <v>0</v>
      </c>
      <c r="AM29" s="39">
        <f>SUMIFS(Reach!$H:$H,Reach!$E:$E,Planning!AM$24,Reach!$F:$F,Planning!$B29)</f>
        <v>0</v>
      </c>
      <c r="AN29" s="39">
        <f>SUMIFS(Reach!$H:$H,Reach!$E:$E,Planning!AN$24,Reach!$F:$F,Planning!$B29)</f>
        <v>0</v>
      </c>
    </row>
    <row r="30" spans="2:40" x14ac:dyDescent="0.25">
      <c r="B30" s="37"/>
      <c r="C30" s="38">
        <f t="shared" si="7"/>
        <v>0</v>
      </c>
      <c r="D30" s="39">
        <f>SUMIFS(Reach!$H:$H,Reach!$E:$E,Planning!D$24,Reach!$F:$F,Planning!$B30)</f>
        <v>0</v>
      </c>
      <c r="E30" s="39">
        <f>SUMIFS(Reach!$H:$H,Reach!$E:$E,Planning!E$24,Reach!$F:$F,Planning!$B30)</f>
        <v>0</v>
      </c>
      <c r="F30" s="39">
        <f>SUMIFS(Reach!$H:$H,Reach!$E:$E,Planning!F$24,Reach!$F:$F,Planning!$B30)</f>
        <v>0</v>
      </c>
      <c r="G30" s="39">
        <f>SUMIFS(Reach!$H:$H,Reach!$E:$E,Planning!G$24,Reach!$F:$F,Planning!$B30)</f>
        <v>0</v>
      </c>
      <c r="H30" s="39">
        <f>SUMIFS(Reach!$H:$H,Reach!$E:$E,Planning!H$24,Reach!$F:$F,Planning!$B30)</f>
        <v>0</v>
      </c>
      <c r="I30" s="39">
        <f>SUMIFS(Reach!$H:$H,Reach!$E:$E,Planning!I$24,Reach!$F:$F,Planning!$B30)</f>
        <v>0</v>
      </c>
      <c r="J30" s="39">
        <f>SUMIFS(Reach!$H:$H,Reach!$E:$E,Planning!J$24,Reach!$F:$F,Planning!$B30)</f>
        <v>0</v>
      </c>
      <c r="K30" s="39">
        <f>SUMIFS(Reach!$H:$H,Reach!$E:$E,Planning!K$24,Reach!$F:$F,Planning!$B30)</f>
        <v>0</v>
      </c>
      <c r="L30" s="39">
        <f>SUMIFS(Reach!$H:$H,Reach!$E:$E,Planning!L$24,Reach!$F:$F,Planning!$B30)</f>
        <v>0</v>
      </c>
      <c r="M30" s="39">
        <f>SUMIFS(Reach!$H:$H,Reach!$E:$E,Planning!M$24,Reach!$F:$F,Planning!$B30)</f>
        <v>0</v>
      </c>
      <c r="N30" s="39">
        <f>SUMIFS(Reach!$H:$H,Reach!$E:$E,Planning!N$24,Reach!$F:$F,Planning!$B30)</f>
        <v>0</v>
      </c>
      <c r="O30" s="39">
        <f>SUMIFS(Reach!$H:$H,Reach!$E:$E,Planning!O$24,Reach!$F:$F,Planning!$B30)</f>
        <v>0</v>
      </c>
      <c r="P30" s="39">
        <f>SUMIFS(Reach!$H:$H,Reach!$E:$E,Planning!P$24,Reach!$F:$F,Planning!$B30)</f>
        <v>0</v>
      </c>
      <c r="Q30" s="39">
        <f>SUMIFS(Reach!$H:$H,Reach!$E:$E,Planning!Q$24,Reach!$F:$F,Planning!$B30)</f>
        <v>0</v>
      </c>
      <c r="R30" s="39">
        <f>SUMIFS(Reach!$H:$H,Reach!$E:$E,Planning!R$24,Reach!$F:$F,Planning!$B30)</f>
        <v>0</v>
      </c>
      <c r="S30" s="39">
        <f>SUMIFS(Reach!$H:$H,Reach!$E:$E,Planning!S$24,Reach!$F:$F,Planning!$B30)</f>
        <v>0</v>
      </c>
      <c r="T30" s="39">
        <f>SUMIFS(Reach!$H:$H,Reach!$E:$E,Planning!T$24,Reach!$F:$F,Planning!$B30)</f>
        <v>0</v>
      </c>
      <c r="U30" s="39">
        <f>SUMIFS(Reach!$H:$H,Reach!$E:$E,Planning!U$24,Reach!$F:$F,Planning!$B30)</f>
        <v>0</v>
      </c>
      <c r="V30" s="39">
        <f>SUMIFS(Reach!$H:$H,Reach!$E:$E,Planning!V$24,Reach!$F:$F,Planning!$B30)</f>
        <v>0</v>
      </c>
      <c r="W30" s="39">
        <f>SUMIFS(Reach!$H:$H,Reach!$E:$E,Planning!W$24,Reach!$F:$F,Planning!$B30)</f>
        <v>0</v>
      </c>
      <c r="X30" s="39">
        <f>SUMIFS(Reach!$H:$H,Reach!$E:$E,Planning!X$24,Reach!$F:$F,Planning!$B30)</f>
        <v>0</v>
      </c>
      <c r="Y30" s="39">
        <f>SUMIFS(Reach!$H:$H,Reach!$E:$E,Planning!Y$24,Reach!$F:$F,Planning!$B30)</f>
        <v>0</v>
      </c>
      <c r="Z30" s="39">
        <f>SUMIFS(Reach!$H:$H,Reach!$E:$E,Planning!Z$24,Reach!$F:$F,Planning!$B30)</f>
        <v>0</v>
      </c>
      <c r="AA30" s="39">
        <f>SUMIFS(Reach!$H:$H,Reach!$E:$E,Planning!AA$24,Reach!$F:$F,Planning!$B30)</f>
        <v>0</v>
      </c>
      <c r="AB30" s="39">
        <f>SUMIFS(Reach!$H:$H,Reach!$E:$E,Planning!AB$24,Reach!$F:$F,Planning!$B30)</f>
        <v>0</v>
      </c>
      <c r="AC30" s="39">
        <f>SUMIFS(Reach!$H:$H,Reach!$E:$E,Planning!AC$24,Reach!$F:$F,Planning!$B30)</f>
        <v>0</v>
      </c>
      <c r="AD30" s="39">
        <f>SUMIFS(Reach!$H:$H,Reach!$E:$E,Planning!AD$24,Reach!$F:$F,Planning!$B30)</f>
        <v>0</v>
      </c>
      <c r="AE30" s="39">
        <f>SUMIFS(Reach!$H:$H,Reach!$E:$E,Planning!AE$24,Reach!$F:$F,Planning!$B30)</f>
        <v>0</v>
      </c>
      <c r="AF30" s="39">
        <f>SUMIFS(Reach!$H:$H,Reach!$E:$E,Planning!AF$24,Reach!$F:$F,Planning!$B30)</f>
        <v>0</v>
      </c>
      <c r="AG30" s="39">
        <f>SUMIFS(Reach!$H:$H,Reach!$E:$E,Planning!AG$24,Reach!$F:$F,Planning!$B30)</f>
        <v>0</v>
      </c>
      <c r="AH30" s="39">
        <f>SUMIFS(Reach!$H:$H,Reach!$E:$E,Planning!AH$24,Reach!$F:$F,Planning!$B30)</f>
        <v>0</v>
      </c>
      <c r="AI30" s="39">
        <f>SUMIFS(Reach!$H:$H,Reach!$E:$E,Planning!AI$24,Reach!$F:$F,Planning!$B30)</f>
        <v>0</v>
      </c>
      <c r="AJ30" s="39">
        <f>SUMIFS(Reach!$H:$H,Reach!$E:$E,Planning!AJ$24,Reach!$F:$F,Planning!$B30)</f>
        <v>0</v>
      </c>
      <c r="AK30" s="39">
        <f>SUMIFS(Reach!$H:$H,Reach!$E:$E,Planning!AK$24,Reach!$F:$F,Planning!$B30)</f>
        <v>0</v>
      </c>
      <c r="AL30" s="39">
        <f>SUMIFS(Reach!$H:$H,Reach!$E:$E,Planning!AL$24,Reach!$F:$F,Planning!$B30)</f>
        <v>0</v>
      </c>
      <c r="AM30" s="39">
        <f>SUMIFS(Reach!$H:$H,Reach!$E:$E,Planning!AM$24,Reach!$F:$F,Planning!$B30)</f>
        <v>0</v>
      </c>
      <c r="AN30" s="39">
        <f>SUMIFS(Reach!$H:$H,Reach!$E:$E,Planning!AN$24,Reach!$F:$F,Planning!$B30)</f>
        <v>0</v>
      </c>
    </row>
    <row r="31" spans="2:40" x14ac:dyDescent="0.25">
      <c r="B31" s="37"/>
      <c r="C31" s="38">
        <f t="shared" si="7"/>
        <v>0</v>
      </c>
      <c r="D31" s="39">
        <f>SUMIFS(Reach!$H:$H,Reach!$E:$E,Planning!D$24,Reach!$F:$F,Planning!$B31)</f>
        <v>0</v>
      </c>
      <c r="E31" s="39">
        <f>SUMIFS(Reach!$H:$H,Reach!$E:$E,Planning!E$24,Reach!$F:$F,Planning!$B31)</f>
        <v>0</v>
      </c>
      <c r="F31" s="39">
        <f>SUMIFS(Reach!$H:$H,Reach!$E:$E,Planning!F$24,Reach!$F:$F,Planning!$B31)</f>
        <v>0</v>
      </c>
      <c r="G31" s="39">
        <f>SUMIFS(Reach!$H:$H,Reach!$E:$E,Planning!G$24,Reach!$F:$F,Planning!$B31)</f>
        <v>0</v>
      </c>
      <c r="H31" s="39">
        <f>SUMIFS(Reach!$H:$H,Reach!$E:$E,Planning!H$24,Reach!$F:$F,Planning!$B31)</f>
        <v>0</v>
      </c>
      <c r="I31" s="39">
        <f>SUMIFS(Reach!$H:$H,Reach!$E:$E,Planning!I$24,Reach!$F:$F,Planning!$B31)</f>
        <v>0</v>
      </c>
      <c r="J31" s="39">
        <f>SUMIFS(Reach!$H:$H,Reach!$E:$E,Planning!J$24,Reach!$F:$F,Planning!$B31)</f>
        <v>0</v>
      </c>
      <c r="K31" s="39">
        <f>SUMIFS(Reach!$H:$H,Reach!$E:$E,Planning!K$24,Reach!$F:$F,Planning!$B31)</f>
        <v>0</v>
      </c>
      <c r="L31" s="39">
        <f>SUMIFS(Reach!$H:$H,Reach!$E:$E,Planning!L$24,Reach!$F:$F,Planning!$B31)</f>
        <v>0</v>
      </c>
      <c r="M31" s="39">
        <f>SUMIFS(Reach!$H:$H,Reach!$E:$E,Planning!M$24,Reach!$F:$F,Planning!$B31)</f>
        <v>0</v>
      </c>
      <c r="N31" s="39">
        <f>SUMIFS(Reach!$H:$H,Reach!$E:$E,Planning!N$24,Reach!$F:$F,Planning!$B31)</f>
        <v>0</v>
      </c>
      <c r="O31" s="39">
        <f>SUMIFS(Reach!$H:$H,Reach!$E:$E,Planning!O$24,Reach!$F:$F,Planning!$B31)</f>
        <v>0</v>
      </c>
      <c r="P31" s="39">
        <f>SUMIFS(Reach!$H:$H,Reach!$E:$E,Planning!P$24,Reach!$F:$F,Planning!$B31)</f>
        <v>0</v>
      </c>
      <c r="Q31" s="39">
        <f>SUMIFS(Reach!$H:$H,Reach!$E:$E,Planning!Q$24,Reach!$F:$F,Planning!$B31)</f>
        <v>0</v>
      </c>
      <c r="R31" s="39">
        <f>SUMIFS(Reach!$H:$H,Reach!$E:$E,Planning!R$24,Reach!$F:$F,Planning!$B31)</f>
        <v>0</v>
      </c>
      <c r="S31" s="39">
        <f>SUMIFS(Reach!$H:$H,Reach!$E:$E,Planning!S$24,Reach!$F:$F,Planning!$B31)</f>
        <v>0</v>
      </c>
      <c r="T31" s="39">
        <f>SUMIFS(Reach!$H:$H,Reach!$E:$E,Planning!T$24,Reach!$F:$F,Planning!$B31)</f>
        <v>0</v>
      </c>
      <c r="U31" s="39">
        <f>SUMIFS(Reach!$H:$H,Reach!$E:$E,Planning!U$24,Reach!$F:$F,Planning!$B31)</f>
        <v>0</v>
      </c>
      <c r="V31" s="39">
        <f>SUMIFS(Reach!$H:$H,Reach!$E:$E,Planning!V$24,Reach!$F:$F,Planning!$B31)</f>
        <v>0</v>
      </c>
      <c r="W31" s="39">
        <f>SUMIFS(Reach!$H:$H,Reach!$E:$E,Planning!W$24,Reach!$F:$F,Planning!$B31)</f>
        <v>0</v>
      </c>
      <c r="X31" s="39">
        <f>SUMIFS(Reach!$H:$H,Reach!$E:$E,Planning!X$24,Reach!$F:$F,Planning!$B31)</f>
        <v>0</v>
      </c>
      <c r="Y31" s="39">
        <f>SUMIFS(Reach!$H:$H,Reach!$E:$E,Planning!Y$24,Reach!$F:$F,Planning!$B31)</f>
        <v>0</v>
      </c>
      <c r="Z31" s="39">
        <f>SUMIFS(Reach!$H:$H,Reach!$E:$E,Planning!Z$24,Reach!$F:$F,Planning!$B31)</f>
        <v>0</v>
      </c>
      <c r="AA31" s="39">
        <f>SUMIFS(Reach!$H:$H,Reach!$E:$E,Planning!AA$24,Reach!$F:$F,Planning!$B31)</f>
        <v>0</v>
      </c>
      <c r="AB31" s="39">
        <f>SUMIFS(Reach!$H:$H,Reach!$E:$E,Planning!AB$24,Reach!$F:$F,Planning!$B31)</f>
        <v>0</v>
      </c>
      <c r="AC31" s="39">
        <f>SUMIFS(Reach!$H:$H,Reach!$E:$E,Planning!AC$24,Reach!$F:$F,Planning!$B31)</f>
        <v>0</v>
      </c>
      <c r="AD31" s="39">
        <f>SUMIFS(Reach!$H:$H,Reach!$E:$E,Planning!AD$24,Reach!$F:$F,Planning!$B31)</f>
        <v>0</v>
      </c>
      <c r="AE31" s="39">
        <f>SUMIFS(Reach!$H:$H,Reach!$E:$E,Planning!AE$24,Reach!$F:$F,Planning!$B31)</f>
        <v>0</v>
      </c>
      <c r="AF31" s="39">
        <f>SUMIFS(Reach!$H:$H,Reach!$E:$E,Planning!AF$24,Reach!$F:$F,Planning!$B31)</f>
        <v>0</v>
      </c>
      <c r="AG31" s="39">
        <f>SUMIFS(Reach!$H:$H,Reach!$E:$E,Planning!AG$24,Reach!$F:$F,Planning!$B31)</f>
        <v>0</v>
      </c>
      <c r="AH31" s="39">
        <f>SUMIFS(Reach!$H:$H,Reach!$E:$E,Planning!AH$24,Reach!$F:$F,Planning!$B31)</f>
        <v>0</v>
      </c>
      <c r="AI31" s="39">
        <f>SUMIFS(Reach!$H:$H,Reach!$E:$E,Planning!AI$24,Reach!$F:$F,Planning!$B31)</f>
        <v>0</v>
      </c>
      <c r="AJ31" s="39">
        <f>SUMIFS(Reach!$H:$H,Reach!$E:$E,Planning!AJ$24,Reach!$F:$F,Planning!$B31)</f>
        <v>0</v>
      </c>
      <c r="AK31" s="39">
        <f>SUMIFS(Reach!$H:$H,Reach!$E:$E,Planning!AK$24,Reach!$F:$F,Planning!$B31)</f>
        <v>0</v>
      </c>
      <c r="AL31" s="39">
        <f>SUMIFS(Reach!$H:$H,Reach!$E:$E,Planning!AL$24,Reach!$F:$F,Planning!$B31)</f>
        <v>0</v>
      </c>
      <c r="AM31" s="39">
        <f>SUMIFS(Reach!$H:$H,Reach!$E:$E,Planning!AM$24,Reach!$F:$F,Planning!$B31)</f>
        <v>0</v>
      </c>
      <c r="AN31" s="39">
        <f>SUMIFS(Reach!$H:$H,Reach!$E:$E,Planning!AN$24,Reach!$F:$F,Planning!$B31)</f>
        <v>0</v>
      </c>
    </row>
    <row r="32" spans="2:40" x14ac:dyDescent="0.25">
      <c r="B32" s="37"/>
      <c r="C32" s="38">
        <f t="shared" si="7"/>
        <v>0</v>
      </c>
      <c r="D32" s="39">
        <f>SUMIFS(Reach!$H:$H,Reach!$E:$E,Planning!D$24,Reach!$F:$F,Planning!$B32)</f>
        <v>0</v>
      </c>
      <c r="E32" s="39">
        <f>SUMIFS(Reach!$H:$H,Reach!$E:$E,Planning!E$24,Reach!$F:$F,Planning!$B32)</f>
        <v>0</v>
      </c>
      <c r="F32" s="39">
        <f>SUMIFS(Reach!$H:$H,Reach!$E:$E,Planning!F$24,Reach!$F:$F,Planning!$B32)</f>
        <v>0</v>
      </c>
      <c r="G32" s="39">
        <f>SUMIFS(Reach!$H:$H,Reach!$E:$E,Planning!G$24,Reach!$F:$F,Planning!$B32)</f>
        <v>0</v>
      </c>
      <c r="H32" s="39">
        <f>SUMIFS(Reach!$H:$H,Reach!$E:$E,Planning!H$24,Reach!$F:$F,Planning!$B32)</f>
        <v>0</v>
      </c>
      <c r="I32" s="39">
        <f>SUMIFS(Reach!$H:$H,Reach!$E:$E,Planning!I$24,Reach!$F:$F,Planning!$B32)</f>
        <v>0</v>
      </c>
      <c r="J32" s="39">
        <f>SUMIFS(Reach!$H:$H,Reach!$E:$E,Planning!J$24,Reach!$F:$F,Planning!$B32)</f>
        <v>0</v>
      </c>
      <c r="K32" s="39">
        <f>SUMIFS(Reach!$H:$H,Reach!$E:$E,Planning!K$24,Reach!$F:$F,Planning!$B32)</f>
        <v>0</v>
      </c>
      <c r="L32" s="39">
        <f>SUMIFS(Reach!$H:$H,Reach!$E:$E,Planning!L$24,Reach!$F:$F,Planning!$B32)</f>
        <v>0</v>
      </c>
      <c r="M32" s="39">
        <f>SUMIFS(Reach!$H:$H,Reach!$E:$E,Planning!M$24,Reach!$F:$F,Planning!$B32)</f>
        <v>0</v>
      </c>
      <c r="N32" s="39">
        <f>SUMIFS(Reach!$H:$H,Reach!$E:$E,Planning!N$24,Reach!$F:$F,Planning!$B32)</f>
        <v>0</v>
      </c>
      <c r="O32" s="39">
        <f>SUMIFS(Reach!$H:$H,Reach!$E:$E,Planning!O$24,Reach!$F:$F,Planning!$B32)</f>
        <v>0</v>
      </c>
      <c r="P32" s="39">
        <f>SUMIFS(Reach!$H:$H,Reach!$E:$E,Planning!P$24,Reach!$F:$F,Planning!$B32)</f>
        <v>0</v>
      </c>
      <c r="Q32" s="39">
        <f>SUMIFS(Reach!$H:$H,Reach!$E:$E,Planning!Q$24,Reach!$F:$F,Planning!$B32)</f>
        <v>0</v>
      </c>
      <c r="R32" s="39">
        <f>SUMIFS(Reach!$H:$H,Reach!$E:$E,Planning!R$24,Reach!$F:$F,Planning!$B32)</f>
        <v>0</v>
      </c>
      <c r="S32" s="39">
        <f>SUMIFS(Reach!$H:$H,Reach!$E:$E,Planning!S$24,Reach!$F:$F,Planning!$B32)</f>
        <v>0</v>
      </c>
      <c r="T32" s="39">
        <f>SUMIFS(Reach!$H:$H,Reach!$E:$E,Planning!T$24,Reach!$F:$F,Planning!$B32)</f>
        <v>0</v>
      </c>
      <c r="U32" s="39">
        <f>SUMIFS(Reach!$H:$H,Reach!$E:$E,Planning!U$24,Reach!$F:$F,Planning!$B32)</f>
        <v>0</v>
      </c>
      <c r="V32" s="39">
        <f>SUMIFS(Reach!$H:$H,Reach!$E:$E,Planning!V$24,Reach!$F:$F,Planning!$B32)</f>
        <v>0</v>
      </c>
      <c r="W32" s="39">
        <f>SUMIFS(Reach!$H:$H,Reach!$E:$E,Planning!W$24,Reach!$F:$F,Planning!$B32)</f>
        <v>0</v>
      </c>
      <c r="X32" s="39">
        <f>SUMIFS(Reach!$H:$H,Reach!$E:$E,Planning!X$24,Reach!$F:$F,Planning!$B32)</f>
        <v>0</v>
      </c>
      <c r="Y32" s="39">
        <f>SUMIFS(Reach!$H:$H,Reach!$E:$E,Planning!Y$24,Reach!$F:$F,Planning!$B32)</f>
        <v>0</v>
      </c>
      <c r="Z32" s="39">
        <f>SUMIFS(Reach!$H:$H,Reach!$E:$E,Planning!Z$24,Reach!$F:$F,Planning!$B32)</f>
        <v>0</v>
      </c>
      <c r="AA32" s="39">
        <f>SUMIFS(Reach!$H:$H,Reach!$E:$E,Planning!AA$24,Reach!$F:$F,Planning!$B32)</f>
        <v>0</v>
      </c>
      <c r="AB32" s="39">
        <f>SUMIFS(Reach!$H:$H,Reach!$E:$E,Planning!AB$24,Reach!$F:$F,Planning!$B32)</f>
        <v>0</v>
      </c>
      <c r="AC32" s="39">
        <f>SUMIFS(Reach!$H:$H,Reach!$E:$E,Planning!AC$24,Reach!$F:$F,Planning!$B32)</f>
        <v>0</v>
      </c>
      <c r="AD32" s="39">
        <f>SUMIFS(Reach!$H:$H,Reach!$E:$E,Planning!AD$24,Reach!$F:$F,Planning!$B32)</f>
        <v>0</v>
      </c>
      <c r="AE32" s="39">
        <f>SUMIFS(Reach!$H:$H,Reach!$E:$E,Planning!AE$24,Reach!$F:$F,Planning!$B32)</f>
        <v>0</v>
      </c>
      <c r="AF32" s="39">
        <f>SUMIFS(Reach!$H:$H,Reach!$E:$E,Planning!AF$24,Reach!$F:$F,Planning!$B32)</f>
        <v>0</v>
      </c>
      <c r="AG32" s="39">
        <f>SUMIFS(Reach!$H:$H,Reach!$E:$E,Planning!AG$24,Reach!$F:$F,Planning!$B32)</f>
        <v>0</v>
      </c>
      <c r="AH32" s="39">
        <f>SUMIFS(Reach!$H:$H,Reach!$E:$E,Planning!AH$24,Reach!$F:$F,Planning!$B32)</f>
        <v>0</v>
      </c>
      <c r="AI32" s="39">
        <f>SUMIFS(Reach!$H:$H,Reach!$E:$E,Planning!AI$24,Reach!$F:$F,Planning!$B32)</f>
        <v>0</v>
      </c>
      <c r="AJ32" s="39">
        <f>SUMIFS(Reach!$H:$H,Reach!$E:$E,Planning!AJ$24,Reach!$F:$F,Planning!$B32)</f>
        <v>0</v>
      </c>
      <c r="AK32" s="39">
        <f>SUMIFS(Reach!$H:$H,Reach!$E:$E,Planning!AK$24,Reach!$F:$F,Planning!$B32)</f>
        <v>0</v>
      </c>
      <c r="AL32" s="39">
        <f>SUMIFS(Reach!$H:$H,Reach!$E:$E,Planning!AL$24,Reach!$F:$F,Planning!$B32)</f>
        <v>0</v>
      </c>
      <c r="AM32" s="39">
        <f>SUMIFS(Reach!$H:$H,Reach!$E:$E,Planning!AM$24,Reach!$F:$F,Planning!$B32)</f>
        <v>0</v>
      </c>
      <c r="AN32" s="39">
        <f>SUMIFS(Reach!$H:$H,Reach!$E:$E,Planning!AN$24,Reach!$F:$F,Planning!$B32)</f>
        <v>0</v>
      </c>
    </row>
    <row r="33" spans="2:40" x14ac:dyDescent="0.25">
      <c r="B33" s="37"/>
      <c r="C33" s="38">
        <f t="shared" si="7"/>
        <v>0</v>
      </c>
      <c r="D33" s="39">
        <f>SUMIFS(Reach!$H:$H,Reach!$E:$E,Planning!D$24,Reach!$F:$F,Planning!$B33)</f>
        <v>0</v>
      </c>
      <c r="E33" s="39">
        <f>SUMIFS(Reach!$H:$H,Reach!$E:$E,Planning!E$24,Reach!$F:$F,Planning!$B33)</f>
        <v>0</v>
      </c>
      <c r="F33" s="39">
        <f>SUMIFS(Reach!$H:$H,Reach!$E:$E,Planning!F$24,Reach!$F:$F,Planning!$B33)</f>
        <v>0</v>
      </c>
      <c r="G33" s="39">
        <f>SUMIFS(Reach!$H:$H,Reach!$E:$E,Planning!G$24,Reach!$F:$F,Planning!$B33)</f>
        <v>0</v>
      </c>
      <c r="H33" s="39">
        <f>SUMIFS(Reach!$H:$H,Reach!$E:$E,Planning!H$24,Reach!$F:$F,Planning!$B33)</f>
        <v>0</v>
      </c>
      <c r="I33" s="39">
        <f>SUMIFS(Reach!$H:$H,Reach!$E:$E,Planning!I$24,Reach!$F:$F,Planning!$B33)</f>
        <v>0</v>
      </c>
      <c r="J33" s="39">
        <f>SUMIFS(Reach!$H:$H,Reach!$E:$E,Planning!J$24,Reach!$F:$F,Planning!$B33)</f>
        <v>0</v>
      </c>
      <c r="K33" s="39">
        <f>SUMIFS(Reach!$H:$H,Reach!$E:$E,Planning!K$24,Reach!$F:$F,Planning!$B33)</f>
        <v>0</v>
      </c>
      <c r="L33" s="39">
        <f>SUMIFS(Reach!$H:$H,Reach!$E:$E,Planning!L$24,Reach!$F:$F,Planning!$B33)</f>
        <v>0</v>
      </c>
      <c r="M33" s="39">
        <f>SUMIFS(Reach!$H:$H,Reach!$E:$E,Planning!M$24,Reach!$F:$F,Planning!$B33)</f>
        <v>0</v>
      </c>
      <c r="N33" s="39">
        <f>SUMIFS(Reach!$H:$H,Reach!$E:$E,Planning!N$24,Reach!$F:$F,Planning!$B33)</f>
        <v>0</v>
      </c>
      <c r="O33" s="39">
        <f>SUMIFS(Reach!$H:$H,Reach!$E:$E,Planning!O$24,Reach!$F:$F,Planning!$B33)</f>
        <v>0</v>
      </c>
      <c r="P33" s="39">
        <f>SUMIFS(Reach!$H:$H,Reach!$E:$E,Planning!P$24,Reach!$F:$F,Planning!$B33)</f>
        <v>0</v>
      </c>
      <c r="Q33" s="39">
        <f>SUMIFS(Reach!$H:$H,Reach!$E:$E,Planning!Q$24,Reach!$F:$F,Planning!$B33)</f>
        <v>0</v>
      </c>
      <c r="R33" s="39">
        <f>SUMIFS(Reach!$H:$H,Reach!$E:$E,Planning!R$24,Reach!$F:$F,Planning!$B33)</f>
        <v>0</v>
      </c>
      <c r="S33" s="39">
        <f>SUMIFS(Reach!$H:$H,Reach!$E:$E,Planning!S$24,Reach!$F:$F,Planning!$B33)</f>
        <v>0</v>
      </c>
      <c r="T33" s="39">
        <f>SUMIFS(Reach!$H:$H,Reach!$E:$E,Planning!T$24,Reach!$F:$F,Planning!$B33)</f>
        <v>0</v>
      </c>
      <c r="U33" s="39">
        <f>SUMIFS(Reach!$H:$H,Reach!$E:$E,Planning!U$24,Reach!$F:$F,Planning!$B33)</f>
        <v>0</v>
      </c>
      <c r="V33" s="39">
        <f>SUMIFS(Reach!$H:$H,Reach!$E:$E,Planning!V$24,Reach!$F:$F,Planning!$B33)</f>
        <v>0</v>
      </c>
      <c r="W33" s="39">
        <f>SUMIFS(Reach!$H:$H,Reach!$E:$E,Planning!W$24,Reach!$F:$F,Planning!$B33)</f>
        <v>0</v>
      </c>
      <c r="X33" s="39">
        <f>SUMIFS(Reach!$H:$H,Reach!$E:$E,Planning!X$24,Reach!$F:$F,Planning!$B33)</f>
        <v>0</v>
      </c>
      <c r="Y33" s="39">
        <f>SUMIFS(Reach!$H:$H,Reach!$E:$E,Planning!Y$24,Reach!$F:$F,Planning!$B33)</f>
        <v>0</v>
      </c>
      <c r="Z33" s="39">
        <f>SUMIFS(Reach!$H:$H,Reach!$E:$E,Planning!Z$24,Reach!$F:$F,Planning!$B33)</f>
        <v>0</v>
      </c>
      <c r="AA33" s="39">
        <f>SUMIFS(Reach!$H:$H,Reach!$E:$E,Planning!AA$24,Reach!$F:$F,Planning!$B33)</f>
        <v>0</v>
      </c>
      <c r="AB33" s="39">
        <f>SUMIFS(Reach!$H:$H,Reach!$E:$E,Planning!AB$24,Reach!$F:$F,Planning!$B33)</f>
        <v>0</v>
      </c>
      <c r="AC33" s="39">
        <f>SUMIFS(Reach!$H:$H,Reach!$E:$E,Planning!AC$24,Reach!$F:$F,Planning!$B33)</f>
        <v>0</v>
      </c>
      <c r="AD33" s="39">
        <f>SUMIFS(Reach!$H:$H,Reach!$E:$E,Planning!AD$24,Reach!$F:$F,Planning!$B33)</f>
        <v>0</v>
      </c>
      <c r="AE33" s="39">
        <f>SUMIFS(Reach!$H:$H,Reach!$E:$E,Planning!AE$24,Reach!$F:$F,Planning!$B33)</f>
        <v>0</v>
      </c>
      <c r="AF33" s="39">
        <f>SUMIFS(Reach!$H:$H,Reach!$E:$E,Planning!AF$24,Reach!$F:$F,Planning!$B33)</f>
        <v>0</v>
      </c>
      <c r="AG33" s="39">
        <f>SUMIFS(Reach!$H:$H,Reach!$E:$E,Planning!AG$24,Reach!$F:$F,Planning!$B33)</f>
        <v>0</v>
      </c>
      <c r="AH33" s="39">
        <f>SUMIFS(Reach!$H:$H,Reach!$E:$E,Planning!AH$24,Reach!$F:$F,Planning!$B33)</f>
        <v>0</v>
      </c>
      <c r="AI33" s="39">
        <f>SUMIFS(Reach!$H:$H,Reach!$E:$E,Planning!AI$24,Reach!$F:$F,Planning!$B33)</f>
        <v>0</v>
      </c>
      <c r="AJ33" s="39">
        <f>SUMIFS(Reach!$H:$H,Reach!$E:$E,Planning!AJ$24,Reach!$F:$F,Planning!$B33)</f>
        <v>0</v>
      </c>
      <c r="AK33" s="39">
        <f>SUMIFS(Reach!$H:$H,Reach!$E:$E,Planning!AK$24,Reach!$F:$F,Planning!$B33)</f>
        <v>0</v>
      </c>
      <c r="AL33" s="39">
        <f>SUMIFS(Reach!$H:$H,Reach!$E:$E,Planning!AL$24,Reach!$F:$F,Planning!$B33)</f>
        <v>0</v>
      </c>
      <c r="AM33" s="39">
        <f>SUMIFS(Reach!$H:$H,Reach!$E:$E,Planning!AM$24,Reach!$F:$F,Planning!$B33)</f>
        <v>0</v>
      </c>
      <c r="AN33" s="39">
        <f>SUMIFS(Reach!$H:$H,Reach!$E:$E,Planning!AN$24,Reach!$F:$F,Planning!$B33)</f>
        <v>0</v>
      </c>
    </row>
    <row r="34" spans="2:40" x14ac:dyDescent="0.25">
      <c r="B34" s="37"/>
      <c r="C34" s="38">
        <f t="shared" si="7"/>
        <v>0</v>
      </c>
      <c r="D34" s="39">
        <f>SUMIFS(Reach!$H:$H,Reach!$E:$E,Planning!D$24,Reach!$F:$F,Planning!$B34)</f>
        <v>0</v>
      </c>
      <c r="E34" s="39">
        <f>SUMIFS(Reach!$H:$H,Reach!$E:$E,Planning!E$24,Reach!$F:$F,Planning!$B34)</f>
        <v>0</v>
      </c>
      <c r="F34" s="39">
        <f>SUMIFS(Reach!$H:$H,Reach!$E:$E,Planning!F$24,Reach!$F:$F,Planning!$B34)</f>
        <v>0</v>
      </c>
      <c r="G34" s="39">
        <f>SUMIFS(Reach!$H:$H,Reach!$E:$E,Planning!G$24,Reach!$F:$F,Planning!$B34)</f>
        <v>0</v>
      </c>
      <c r="H34" s="39">
        <f>SUMIFS(Reach!$H:$H,Reach!$E:$E,Planning!H$24,Reach!$F:$F,Planning!$B34)</f>
        <v>0</v>
      </c>
      <c r="I34" s="39">
        <f>SUMIFS(Reach!$H:$H,Reach!$E:$E,Planning!I$24,Reach!$F:$F,Planning!$B34)</f>
        <v>0</v>
      </c>
      <c r="J34" s="39">
        <f>SUMIFS(Reach!$H:$H,Reach!$E:$E,Planning!J$24,Reach!$F:$F,Planning!$B34)</f>
        <v>0</v>
      </c>
      <c r="K34" s="39">
        <f>SUMIFS(Reach!$H:$H,Reach!$E:$E,Planning!K$24,Reach!$F:$F,Planning!$B34)</f>
        <v>0</v>
      </c>
      <c r="L34" s="39">
        <f>SUMIFS(Reach!$H:$H,Reach!$E:$E,Planning!L$24,Reach!$F:$F,Planning!$B34)</f>
        <v>0</v>
      </c>
      <c r="M34" s="39">
        <f>SUMIFS(Reach!$H:$H,Reach!$E:$E,Planning!M$24,Reach!$F:$F,Planning!$B34)</f>
        <v>0</v>
      </c>
      <c r="N34" s="39">
        <f>SUMIFS(Reach!$H:$H,Reach!$E:$E,Planning!N$24,Reach!$F:$F,Planning!$B34)</f>
        <v>0</v>
      </c>
      <c r="O34" s="39">
        <f>SUMIFS(Reach!$H:$H,Reach!$E:$E,Planning!O$24,Reach!$F:$F,Planning!$B34)</f>
        <v>0</v>
      </c>
      <c r="P34" s="39">
        <f>SUMIFS(Reach!$H:$H,Reach!$E:$E,Planning!P$24,Reach!$F:$F,Planning!$B34)</f>
        <v>0</v>
      </c>
      <c r="Q34" s="39">
        <f>SUMIFS(Reach!$H:$H,Reach!$E:$E,Planning!Q$24,Reach!$F:$F,Planning!$B34)</f>
        <v>0</v>
      </c>
      <c r="R34" s="39">
        <f>SUMIFS(Reach!$H:$H,Reach!$E:$E,Planning!R$24,Reach!$F:$F,Planning!$B34)</f>
        <v>0</v>
      </c>
      <c r="S34" s="39">
        <f>SUMIFS(Reach!$H:$H,Reach!$E:$E,Planning!S$24,Reach!$F:$F,Planning!$B34)</f>
        <v>0</v>
      </c>
      <c r="T34" s="39">
        <f>SUMIFS(Reach!$H:$H,Reach!$E:$E,Planning!T$24,Reach!$F:$F,Planning!$B34)</f>
        <v>0</v>
      </c>
      <c r="U34" s="39">
        <f>SUMIFS(Reach!$H:$H,Reach!$E:$E,Planning!U$24,Reach!$F:$F,Planning!$B34)</f>
        <v>0</v>
      </c>
      <c r="V34" s="39">
        <f>SUMIFS(Reach!$H:$H,Reach!$E:$E,Planning!V$24,Reach!$F:$F,Planning!$B34)</f>
        <v>0</v>
      </c>
      <c r="W34" s="39">
        <f>SUMIFS(Reach!$H:$H,Reach!$E:$E,Planning!W$24,Reach!$F:$F,Planning!$B34)</f>
        <v>0</v>
      </c>
      <c r="X34" s="39">
        <f>SUMIFS(Reach!$H:$H,Reach!$E:$E,Planning!X$24,Reach!$F:$F,Planning!$B34)</f>
        <v>0</v>
      </c>
      <c r="Y34" s="39">
        <f>SUMIFS(Reach!$H:$H,Reach!$E:$E,Planning!Y$24,Reach!$F:$F,Planning!$B34)</f>
        <v>0</v>
      </c>
      <c r="Z34" s="39">
        <f>SUMIFS(Reach!$H:$H,Reach!$E:$E,Planning!Z$24,Reach!$F:$F,Planning!$B34)</f>
        <v>0</v>
      </c>
      <c r="AA34" s="39">
        <f>SUMIFS(Reach!$H:$H,Reach!$E:$E,Planning!AA$24,Reach!$F:$F,Planning!$B34)</f>
        <v>0</v>
      </c>
      <c r="AB34" s="39">
        <f>SUMIFS(Reach!$H:$H,Reach!$E:$E,Planning!AB$24,Reach!$F:$F,Planning!$B34)</f>
        <v>0</v>
      </c>
      <c r="AC34" s="39">
        <f>SUMIFS(Reach!$H:$H,Reach!$E:$E,Planning!AC$24,Reach!$F:$F,Planning!$B34)</f>
        <v>0</v>
      </c>
      <c r="AD34" s="39">
        <f>SUMIFS(Reach!$H:$H,Reach!$E:$E,Planning!AD$24,Reach!$F:$F,Planning!$B34)</f>
        <v>0</v>
      </c>
      <c r="AE34" s="39">
        <f>SUMIFS(Reach!$H:$H,Reach!$E:$E,Planning!AE$24,Reach!$F:$F,Planning!$B34)</f>
        <v>0</v>
      </c>
      <c r="AF34" s="39">
        <f>SUMIFS(Reach!$H:$H,Reach!$E:$E,Planning!AF$24,Reach!$F:$F,Planning!$B34)</f>
        <v>0</v>
      </c>
      <c r="AG34" s="39">
        <f>SUMIFS(Reach!$H:$H,Reach!$E:$E,Planning!AG$24,Reach!$F:$F,Planning!$B34)</f>
        <v>0</v>
      </c>
      <c r="AH34" s="39">
        <f>SUMIFS(Reach!$H:$H,Reach!$E:$E,Planning!AH$24,Reach!$F:$F,Planning!$B34)</f>
        <v>0</v>
      </c>
      <c r="AI34" s="39">
        <f>SUMIFS(Reach!$H:$H,Reach!$E:$E,Planning!AI$24,Reach!$F:$F,Planning!$B34)</f>
        <v>0</v>
      </c>
      <c r="AJ34" s="39">
        <f>SUMIFS(Reach!$H:$H,Reach!$E:$E,Planning!AJ$24,Reach!$F:$F,Planning!$B34)</f>
        <v>0</v>
      </c>
      <c r="AK34" s="39">
        <f>SUMIFS(Reach!$H:$H,Reach!$E:$E,Planning!AK$24,Reach!$F:$F,Planning!$B34)</f>
        <v>0</v>
      </c>
      <c r="AL34" s="39">
        <f>SUMIFS(Reach!$H:$H,Reach!$E:$E,Planning!AL$24,Reach!$F:$F,Planning!$B34)</f>
        <v>0</v>
      </c>
      <c r="AM34" s="39">
        <f>SUMIFS(Reach!$H:$H,Reach!$E:$E,Planning!AM$24,Reach!$F:$F,Planning!$B34)</f>
        <v>0</v>
      </c>
      <c r="AN34" s="39">
        <f>SUMIFS(Reach!$H:$H,Reach!$E:$E,Planning!AN$24,Reach!$F:$F,Planning!$B34)</f>
        <v>0</v>
      </c>
    </row>
    <row r="35" spans="2:40" x14ac:dyDescent="0.25">
      <c r="B35" s="37"/>
      <c r="C35" s="38">
        <f t="shared" si="7"/>
        <v>0</v>
      </c>
      <c r="D35" s="39">
        <f>SUMIFS(Reach!$H:$H,Reach!$E:$E,Planning!D$24,Reach!$F:$F,Planning!$B35)</f>
        <v>0</v>
      </c>
      <c r="E35" s="39">
        <f>SUMIFS(Reach!$H:$H,Reach!$E:$E,Planning!E$24,Reach!$F:$F,Planning!$B35)</f>
        <v>0</v>
      </c>
      <c r="F35" s="39">
        <f>SUMIFS(Reach!$H:$H,Reach!$E:$E,Planning!F$24,Reach!$F:$F,Planning!$B35)</f>
        <v>0</v>
      </c>
      <c r="G35" s="39">
        <f>SUMIFS(Reach!$H:$H,Reach!$E:$E,Planning!G$24,Reach!$F:$F,Planning!$B35)</f>
        <v>0</v>
      </c>
      <c r="H35" s="39">
        <f>SUMIFS(Reach!$H:$H,Reach!$E:$E,Planning!H$24,Reach!$F:$F,Planning!$B35)</f>
        <v>0</v>
      </c>
      <c r="I35" s="39">
        <f>SUMIFS(Reach!$H:$H,Reach!$E:$E,Planning!I$24,Reach!$F:$F,Planning!$B35)</f>
        <v>0</v>
      </c>
      <c r="J35" s="39">
        <f>SUMIFS(Reach!$H:$H,Reach!$E:$E,Planning!J$24,Reach!$F:$F,Planning!$B35)</f>
        <v>0</v>
      </c>
      <c r="K35" s="39">
        <f>SUMIFS(Reach!$H:$H,Reach!$E:$E,Planning!K$24,Reach!$F:$F,Planning!$B35)</f>
        <v>0</v>
      </c>
      <c r="L35" s="39">
        <f>SUMIFS(Reach!$H:$H,Reach!$E:$E,Planning!L$24,Reach!$F:$F,Planning!$B35)</f>
        <v>0</v>
      </c>
      <c r="M35" s="39">
        <f>SUMIFS(Reach!$H:$H,Reach!$E:$E,Planning!M$24,Reach!$F:$F,Planning!$B35)</f>
        <v>0</v>
      </c>
      <c r="N35" s="39">
        <f>SUMIFS(Reach!$H:$H,Reach!$E:$E,Planning!N$24,Reach!$F:$F,Planning!$B35)</f>
        <v>0</v>
      </c>
      <c r="O35" s="39">
        <f>SUMIFS(Reach!$H:$H,Reach!$E:$E,Planning!O$24,Reach!$F:$F,Planning!$B35)</f>
        <v>0</v>
      </c>
      <c r="P35" s="39">
        <f>SUMIFS(Reach!$H:$H,Reach!$E:$E,Planning!P$24,Reach!$F:$F,Planning!$B35)</f>
        <v>0</v>
      </c>
      <c r="Q35" s="39">
        <f>SUMIFS(Reach!$H:$H,Reach!$E:$E,Planning!Q$24,Reach!$F:$F,Planning!$B35)</f>
        <v>0</v>
      </c>
      <c r="R35" s="39">
        <f>SUMIFS(Reach!$H:$H,Reach!$E:$E,Planning!R$24,Reach!$F:$F,Planning!$B35)</f>
        <v>0</v>
      </c>
      <c r="S35" s="39">
        <f>SUMIFS(Reach!$H:$H,Reach!$E:$E,Planning!S$24,Reach!$F:$F,Planning!$B35)</f>
        <v>0</v>
      </c>
      <c r="T35" s="39">
        <f>SUMIFS(Reach!$H:$H,Reach!$E:$E,Planning!T$24,Reach!$F:$F,Planning!$B35)</f>
        <v>0</v>
      </c>
      <c r="U35" s="39">
        <f>SUMIFS(Reach!$H:$H,Reach!$E:$E,Planning!U$24,Reach!$F:$F,Planning!$B35)</f>
        <v>0</v>
      </c>
      <c r="V35" s="39">
        <f>SUMIFS(Reach!$H:$H,Reach!$E:$E,Planning!V$24,Reach!$F:$F,Planning!$B35)</f>
        <v>0</v>
      </c>
      <c r="W35" s="39">
        <f>SUMIFS(Reach!$H:$H,Reach!$E:$E,Planning!W$24,Reach!$F:$F,Planning!$B35)</f>
        <v>0</v>
      </c>
      <c r="X35" s="39">
        <f>SUMIFS(Reach!$H:$H,Reach!$E:$E,Planning!X$24,Reach!$F:$F,Planning!$B35)</f>
        <v>0</v>
      </c>
      <c r="Y35" s="39">
        <f>SUMIFS(Reach!$H:$H,Reach!$E:$E,Planning!Y$24,Reach!$F:$F,Planning!$B35)</f>
        <v>0</v>
      </c>
      <c r="Z35" s="39">
        <f>SUMIFS(Reach!$H:$H,Reach!$E:$E,Planning!Z$24,Reach!$F:$F,Planning!$B35)</f>
        <v>0</v>
      </c>
      <c r="AA35" s="39">
        <f>SUMIFS(Reach!$H:$H,Reach!$E:$E,Planning!AA$24,Reach!$F:$F,Planning!$B35)</f>
        <v>0</v>
      </c>
      <c r="AB35" s="39">
        <f>SUMIFS(Reach!$H:$H,Reach!$E:$E,Planning!AB$24,Reach!$F:$F,Planning!$B35)</f>
        <v>0</v>
      </c>
      <c r="AC35" s="39">
        <f>SUMIFS(Reach!$H:$H,Reach!$E:$E,Planning!AC$24,Reach!$F:$F,Planning!$B35)</f>
        <v>0</v>
      </c>
      <c r="AD35" s="39">
        <f>SUMIFS(Reach!$H:$H,Reach!$E:$E,Planning!AD$24,Reach!$F:$F,Planning!$B35)</f>
        <v>0</v>
      </c>
      <c r="AE35" s="39">
        <f>SUMIFS(Reach!$H:$H,Reach!$E:$E,Planning!AE$24,Reach!$F:$F,Planning!$B35)</f>
        <v>0</v>
      </c>
      <c r="AF35" s="39">
        <f>SUMIFS(Reach!$H:$H,Reach!$E:$E,Planning!AF$24,Reach!$F:$F,Planning!$B35)</f>
        <v>0</v>
      </c>
      <c r="AG35" s="39">
        <f>SUMIFS(Reach!$H:$H,Reach!$E:$E,Planning!AG$24,Reach!$F:$F,Planning!$B35)</f>
        <v>0</v>
      </c>
      <c r="AH35" s="39">
        <f>SUMIFS(Reach!$H:$H,Reach!$E:$E,Planning!AH$24,Reach!$F:$F,Planning!$B35)</f>
        <v>0</v>
      </c>
      <c r="AI35" s="39">
        <f>SUMIFS(Reach!$H:$H,Reach!$E:$E,Planning!AI$24,Reach!$F:$F,Planning!$B35)</f>
        <v>0</v>
      </c>
      <c r="AJ35" s="39">
        <f>SUMIFS(Reach!$H:$H,Reach!$E:$E,Planning!AJ$24,Reach!$F:$F,Planning!$B35)</f>
        <v>0</v>
      </c>
      <c r="AK35" s="39">
        <f>SUMIFS(Reach!$H:$H,Reach!$E:$E,Planning!AK$24,Reach!$F:$F,Planning!$B35)</f>
        <v>0</v>
      </c>
      <c r="AL35" s="39">
        <f>SUMIFS(Reach!$H:$H,Reach!$E:$E,Planning!AL$24,Reach!$F:$F,Planning!$B35)</f>
        <v>0</v>
      </c>
      <c r="AM35" s="39">
        <f>SUMIFS(Reach!$H:$H,Reach!$E:$E,Planning!AM$24,Reach!$F:$F,Planning!$B35)</f>
        <v>0</v>
      </c>
      <c r="AN35" s="39">
        <f>SUMIFS(Reach!$H:$H,Reach!$E:$E,Planning!AN$24,Reach!$F:$F,Planning!$B35)</f>
        <v>0</v>
      </c>
    </row>
    <row r="36" spans="2:40" x14ac:dyDescent="0.25">
      <c r="B36" s="37"/>
      <c r="C36" s="38">
        <f t="shared" si="7"/>
        <v>0</v>
      </c>
      <c r="D36" s="39">
        <f>SUMIFS(Reach!$H:$H,Reach!$E:$E,Planning!D$24,Reach!$F:$F,Planning!$B36)</f>
        <v>0</v>
      </c>
      <c r="E36" s="39">
        <f>SUMIFS(Reach!$H:$H,Reach!$E:$E,Planning!E$24,Reach!$F:$F,Planning!$B36)</f>
        <v>0</v>
      </c>
      <c r="F36" s="39">
        <f>SUMIFS(Reach!$H:$H,Reach!$E:$E,Planning!F$24,Reach!$F:$F,Planning!$B36)</f>
        <v>0</v>
      </c>
      <c r="G36" s="39">
        <f>SUMIFS(Reach!$H:$H,Reach!$E:$E,Planning!G$24,Reach!$F:$F,Planning!$B36)</f>
        <v>0</v>
      </c>
      <c r="H36" s="39">
        <f>SUMIFS(Reach!$H:$H,Reach!$E:$E,Planning!H$24,Reach!$F:$F,Planning!$B36)</f>
        <v>0</v>
      </c>
      <c r="I36" s="39">
        <f>SUMIFS(Reach!$H:$H,Reach!$E:$E,Planning!I$24,Reach!$F:$F,Planning!$B36)</f>
        <v>0</v>
      </c>
      <c r="J36" s="39">
        <f>SUMIFS(Reach!$H:$H,Reach!$E:$E,Planning!J$24,Reach!$F:$F,Planning!$B36)</f>
        <v>0</v>
      </c>
      <c r="K36" s="39">
        <f>SUMIFS(Reach!$H:$H,Reach!$E:$E,Planning!K$24,Reach!$F:$F,Planning!$B36)</f>
        <v>0</v>
      </c>
      <c r="L36" s="39">
        <f>SUMIFS(Reach!$H:$H,Reach!$E:$E,Planning!L$24,Reach!$F:$F,Planning!$B36)</f>
        <v>0</v>
      </c>
      <c r="M36" s="39">
        <f>SUMIFS(Reach!$H:$H,Reach!$E:$E,Planning!M$24,Reach!$F:$F,Planning!$B36)</f>
        <v>0</v>
      </c>
      <c r="N36" s="39">
        <f>SUMIFS(Reach!$H:$H,Reach!$E:$E,Planning!N$24,Reach!$F:$F,Planning!$B36)</f>
        <v>0</v>
      </c>
      <c r="O36" s="39">
        <f>SUMIFS(Reach!$H:$H,Reach!$E:$E,Planning!O$24,Reach!$F:$F,Planning!$B36)</f>
        <v>0</v>
      </c>
      <c r="P36" s="39">
        <f>SUMIFS(Reach!$H:$H,Reach!$E:$E,Planning!P$24,Reach!$F:$F,Planning!$B36)</f>
        <v>0</v>
      </c>
      <c r="Q36" s="39">
        <f>SUMIFS(Reach!$H:$H,Reach!$E:$E,Planning!Q$24,Reach!$F:$F,Planning!$B36)</f>
        <v>0</v>
      </c>
      <c r="R36" s="39">
        <f>SUMIFS(Reach!$H:$H,Reach!$E:$E,Planning!R$24,Reach!$F:$F,Planning!$B36)</f>
        <v>0</v>
      </c>
      <c r="S36" s="39">
        <f>SUMIFS(Reach!$H:$H,Reach!$E:$E,Planning!S$24,Reach!$F:$F,Planning!$B36)</f>
        <v>0</v>
      </c>
      <c r="T36" s="39">
        <f>SUMIFS(Reach!$H:$H,Reach!$E:$E,Planning!T$24,Reach!$F:$F,Planning!$B36)</f>
        <v>0</v>
      </c>
      <c r="U36" s="39">
        <f>SUMIFS(Reach!$H:$H,Reach!$E:$E,Planning!U$24,Reach!$F:$F,Planning!$B36)</f>
        <v>0</v>
      </c>
      <c r="V36" s="39">
        <f>SUMIFS(Reach!$H:$H,Reach!$E:$E,Planning!V$24,Reach!$F:$F,Planning!$B36)</f>
        <v>0</v>
      </c>
      <c r="W36" s="39">
        <f>SUMIFS(Reach!$H:$H,Reach!$E:$E,Planning!W$24,Reach!$F:$F,Planning!$B36)</f>
        <v>0</v>
      </c>
      <c r="X36" s="39">
        <f>SUMIFS(Reach!$H:$H,Reach!$E:$E,Planning!X$24,Reach!$F:$F,Planning!$B36)</f>
        <v>0</v>
      </c>
      <c r="Y36" s="39">
        <f>SUMIFS(Reach!$H:$H,Reach!$E:$E,Planning!Y$24,Reach!$F:$F,Planning!$B36)</f>
        <v>0</v>
      </c>
      <c r="Z36" s="39">
        <f>SUMIFS(Reach!$H:$H,Reach!$E:$E,Planning!Z$24,Reach!$F:$F,Planning!$B36)</f>
        <v>0</v>
      </c>
      <c r="AA36" s="39">
        <f>SUMIFS(Reach!$H:$H,Reach!$E:$E,Planning!AA$24,Reach!$F:$F,Planning!$B36)</f>
        <v>0</v>
      </c>
      <c r="AB36" s="39">
        <f>SUMIFS(Reach!$H:$H,Reach!$E:$E,Planning!AB$24,Reach!$F:$F,Planning!$B36)</f>
        <v>0</v>
      </c>
      <c r="AC36" s="39">
        <f>SUMIFS(Reach!$H:$H,Reach!$E:$E,Planning!AC$24,Reach!$F:$F,Planning!$B36)</f>
        <v>0</v>
      </c>
      <c r="AD36" s="39">
        <f>SUMIFS(Reach!$H:$H,Reach!$E:$E,Planning!AD$24,Reach!$F:$F,Planning!$B36)</f>
        <v>0</v>
      </c>
      <c r="AE36" s="39">
        <f>SUMIFS(Reach!$H:$H,Reach!$E:$E,Planning!AE$24,Reach!$F:$F,Planning!$B36)</f>
        <v>0</v>
      </c>
      <c r="AF36" s="39">
        <f>SUMIFS(Reach!$H:$H,Reach!$E:$E,Planning!AF$24,Reach!$F:$F,Planning!$B36)</f>
        <v>0</v>
      </c>
      <c r="AG36" s="39">
        <f>SUMIFS(Reach!$H:$H,Reach!$E:$E,Planning!AG$24,Reach!$F:$F,Planning!$B36)</f>
        <v>0</v>
      </c>
      <c r="AH36" s="39">
        <f>SUMIFS(Reach!$H:$H,Reach!$E:$E,Planning!AH$24,Reach!$F:$F,Planning!$B36)</f>
        <v>0</v>
      </c>
      <c r="AI36" s="39">
        <f>SUMIFS(Reach!$H:$H,Reach!$E:$E,Planning!AI$24,Reach!$F:$F,Planning!$B36)</f>
        <v>0</v>
      </c>
      <c r="AJ36" s="39">
        <f>SUMIFS(Reach!$H:$H,Reach!$E:$E,Planning!AJ$24,Reach!$F:$F,Planning!$B36)</f>
        <v>0</v>
      </c>
      <c r="AK36" s="39">
        <f>SUMIFS(Reach!$H:$H,Reach!$E:$E,Planning!AK$24,Reach!$F:$F,Planning!$B36)</f>
        <v>0</v>
      </c>
      <c r="AL36" s="39">
        <f>SUMIFS(Reach!$H:$H,Reach!$E:$E,Planning!AL$24,Reach!$F:$F,Planning!$B36)</f>
        <v>0</v>
      </c>
      <c r="AM36" s="39">
        <f>SUMIFS(Reach!$H:$H,Reach!$E:$E,Planning!AM$24,Reach!$F:$F,Planning!$B36)</f>
        <v>0</v>
      </c>
      <c r="AN36" s="39">
        <f>SUMIFS(Reach!$H:$H,Reach!$E:$E,Planning!AN$24,Reach!$F:$F,Planning!$B36)</f>
        <v>0</v>
      </c>
    </row>
    <row r="37" spans="2:40" x14ac:dyDescent="0.25">
      <c r="B37" s="37"/>
      <c r="C37" s="38">
        <f t="shared" si="7"/>
        <v>0</v>
      </c>
      <c r="D37" s="39">
        <f>SUMIFS(Reach!$H:$H,Reach!$E:$E,Planning!D$24,Reach!$F:$F,Planning!$B37)</f>
        <v>0</v>
      </c>
      <c r="E37" s="39">
        <f>SUMIFS(Reach!$H:$H,Reach!$E:$E,Planning!E$24,Reach!$F:$F,Planning!$B37)</f>
        <v>0</v>
      </c>
      <c r="F37" s="39">
        <f>SUMIFS(Reach!$H:$H,Reach!$E:$E,Planning!F$24,Reach!$F:$F,Planning!$B37)</f>
        <v>0</v>
      </c>
      <c r="G37" s="39">
        <f>SUMIFS(Reach!$H:$H,Reach!$E:$E,Planning!G$24,Reach!$F:$F,Planning!$B37)</f>
        <v>0</v>
      </c>
      <c r="H37" s="39">
        <f>SUMIFS(Reach!$H:$H,Reach!$E:$E,Planning!H$24,Reach!$F:$F,Planning!$B37)</f>
        <v>0</v>
      </c>
      <c r="I37" s="39">
        <f>SUMIFS(Reach!$H:$H,Reach!$E:$E,Planning!I$24,Reach!$F:$F,Planning!$B37)</f>
        <v>0</v>
      </c>
      <c r="J37" s="39">
        <f>SUMIFS(Reach!$H:$H,Reach!$E:$E,Planning!J$24,Reach!$F:$F,Planning!$B37)</f>
        <v>0</v>
      </c>
      <c r="K37" s="39">
        <f>SUMIFS(Reach!$H:$H,Reach!$E:$E,Planning!K$24,Reach!$F:$F,Planning!$B37)</f>
        <v>0</v>
      </c>
      <c r="L37" s="39">
        <f>SUMIFS(Reach!$H:$H,Reach!$E:$E,Planning!L$24,Reach!$F:$F,Planning!$B37)</f>
        <v>0</v>
      </c>
      <c r="M37" s="39">
        <f>SUMIFS(Reach!$H:$H,Reach!$E:$E,Planning!M$24,Reach!$F:$F,Planning!$B37)</f>
        <v>0</v>
      </c>
      <c r="N37" s="39">
        <f>SUMIFS(Reach!$H:$H,Reach!$E:$E,Planning!N$24,Reach!$F:$F,Planning!$B37)</f>
        <v>0</v>
      </c>
      <c r="O37" s="39">
        <f>SUMIFS(Reach!$H:$H,Reach!$E:$E,Planning!O$24,Reach!$F:$F,Planning!$B37)</f>
        <v>0</v>
      </c>
      <c r="P37" s="39">
        <f>SUMIFS(Reach!$H:$H,Reach!$E:$E,Planning!P$24,Reach!$F:$F,Planning!$B37)</f>
        <v>0</v>
      </c>
      <c r="Q37" s="39">
        <f>SUMIFS(Reach!$H:$H,Reach!$E:$E,Planning!Q$24,Reach!$F:$F,Planning!$B37)</f>
        <v>0</v>
      </c>
      <c r="R37" s="39">
        <f>SUMIFS(Reach!$H:$H,Reach!$E:$E,Planning!R$24,Reach!$F:$F,Planning!$B37)</f>
        <v>0</v>
      </c>
      <c r="S37" s="39">
        <f>SUMIFS(Reach!$H:$H,Reach!$E:$E,Planning!S$24,Reach!$F:$F,Planning!$B37)</f>
        <v>0</v>
      </c>
      <c r="T37" s="39">
        <f>SUMIFS(Reach!$H:$H,Reach!$E:$E,Planning!T$24,Reach!$F:$F,Planning!$B37)</f>
        <v>0</v>
      </c>
      <c r="U37" s="39">
        <f>SUMIFS(Reach!$H:$H,Reach!$E:$E,Planning!U$24,Reach!$F:$F,Planning!$B37)</f>
        <v>0</v>
      </c>
      <c r="V37" s="39">
        <f>SUMIFS(Reach!$H:$H,Reach!$E:$E,Planning!V$24,Reach!$F:$F,Planning!$B37)</f>
        <v>0</v>
      </c>
      <c r="W37" s="39">
        <f>SUMIFS(Reach!$H:$H,Reach!$E:$E,Planning!W$24,Reach!$F:$F,Planning!$B37)</f>
        <v>0</v>
      </c>
      <c r="X37" s="39">
        <f>SUMIFS(Reach!$H:$H,Reach!$E:$E,Planning!X$24,Reach!$F:$F,Planning!$B37)</f>
        <v>0</v>
      </c>
      <c r="Y37" s="39">
        <f>SUMIFS(Reach!$H:$H,Reach!$E:$E,Planning!Y$24,Reach!$F:$F,Planning!$B37)</f>
        <v>0</v>
      </c>
      <c r="Z37" s="39">
        <f>SUMIFS(Reach!$H:$H,Reach!$E:$E,Planning!Z$24,Reach!$F:$F,Planning!$B37)</f>
        <v>0</v>
      </c>
      <c r="AA37" s="39">
        <f>SUMIFS(Reach!$H:$H,Reach!$E:$E,Planning!AA$24,Reach!$F:$F,Planning!$B37)</f>
        <v>0</v>
      </c>
      <c r="AB37" s="39">
        <f>SUMIFS(Reach!$H:$H,Reach!$E:$E,Planning!AB$24,Reach!$F:$F,Planning!$B37)</f>
        <v>0</v>
      </c>
      <c r="AC37" s="39">
        <f>SUMIFS(Reach!$H:$H,Reach!$E:$E,Planning!AC$24,Reach!$F:$F,Planning!$B37)</f>
        <v>0</v>
      </c>
      <c r="AD37" s="39">
        <f>SUMIFS(Reach!$H:$H,Reach!$E:$E,Planning!AD$24,Reach!$F:$F,Planning!$B37)</f>
        <v>0</v>
      </c>
      <c r="AE37" s="39">
        <f>SUMIFS(Reach!$H:$H,Reach!$E:$E,Planning!AE$24,Reach!$F:$F,Planning!$B37)</f>
        <v>0</v>
      </c>
      <c r="AF37" s="39">
        <f>SUMIFS(Reach!$H:$H,Reach!$E:$E,Planning!AF$24,Reach!$F:$F,Planning!$B37)</f>
        <v>0</v>
      </c>
      <c r="AG37" s="39">
        <f>SUMIFS(Reach!$H:$H,Reach!$E:$E,Planning!AG$24,Reach!$F:$F,Planning!$B37)</f>
        <v>0</v>
      </c>
      <c r="AH37" s="39">
        <f>SUMIFS(Reach!$H:$H,Reach!$E:$E,Planning!AH$24,Reach!$F:$F,Planning!$B37)</f>
        <v>0</v>
      </c>
      <c r="AI37" s="39">
        <f>SUMIFS(Reach!$H:$H,Reach!$E:$E,Planning!AI$24,Reach!$F:$F,Planning!$B37)</f>
        <v>0</v>
      </c>
      <c r="AJ37" s="39">
        <f>SUMIFS(Reach!$H:$H,Reach!$E:$E,Planning!AJ$24,Reach!$F:$F,Planning!$B37)</f>
        <v>0</v>
      </c>
      <c r="AK37" s="39">
        <f>SUMIFS(Reach!$H:$H,Reach!$E:$E,Planning!AK$24,Reach!$F:$F,Planning!$B37)</f>
        <v>0</v>
      </c>
      <c r="AL37" s="39">
        <f>SUMIFS(Reach!$H:$H,Reach!$E:$E,Planning!AL$24,Reach!$F:$F,Planning!$B37)</f>
        <v>0</v>
      </c>
      <c r="AM37" s="39">
        <f>SUMIFS(Reach!$H:$H,Reach!$E:$E,Planning!AM$24,Reach!$F:$F,Planning!$B37)</f>
        <v>0</v>
      </c>
      <c r="AN37" s="39">
        <f>SUMIFS(Reach!$H:$H,Reach!$E:$E,Planning!AN$24,Reach!$F:$F,Planning!$B37)</f>
        <v>0</v>
      </c>
    </row>
    <row r="38" spans="2:40" x14ac:dyDescent="0.25">
      <c r="B38" s="37"/>
      <c r="C38" s="38">
        <f t="shared" si="7"/>
        <v>0</v>
      </c>
      <c r="D38" s="39">
        <f>SUMIFS(Reach!$H:$H,Reach!$E:$E,Planning!D$24,Reach!$F:$F,Planning!$B38)</f>
        <v>0</v>
      </c>
      <c r="E38" s="39">
        <f>SUMIFS(Reach!$H:$H,Reach!$E:$E,Planning!E$24,Reach!$F:$F,Planning!$B38)</f>
        <v>0</v>
      </c>
      <c r="F38" s="39">
        <f>SUMIFS(Reach!$H:$H,Reach!$E:$E,Planning!F$24,Reach!$F:$F,Planning!$B38)</f>
        <v>0</v>
      </c>
      <c r="G38" s="39">
        <f>SUMIFS(Reach!$H:$H,Reach!$E:$E,Planning!G$24,Reach!$F:$F,Planning!$B38)</f>
        <v>0</v>
      </c>
      <c r="H38" s="39">
        <f>SUMIFS(Reach!$H:$H,Reach!$E:$E,Planning!H$24,Reach!$F:$F,Planning!$B38)</f>
        <v>0</v>
      </c>
      <c r="I38" s="39">
        <f>SUMIFS(Reach!$H:$H,Reach!$E:$E,Planning!I$24,Reach!$F:$F,Planning!$B38)</f>
        <v>0</v>
      </c>
      <c r="J38" s="39">
        <f>SUMIFS(Reach!$H:$H,Reach!$E:$E,Planning!J$24,Reach!$F:$F,Planning!$B38)</f>
        <v>0</v>
      </c>
      <c r="K38" s="39">
        <f>SUMIFS(Reach!$H:$H,Reach!$E:$E,Planning!K$24,Reach!$F:$F,Planning!$B38)</f>
        <v>0</v>
      </c>
      <c r="L38" s="39">
        <f>SUMIFS(Reach!$H:$H,Reach!$E:$E,Planning!L$24,Reach!$F:$F,Planning!$B38)</f>
        <v>0</v>
      </c>
      <c r="M38" s="39">
        <f>SUMIFS(Reach!$H:$H,Reach!$E:$E,Planning!M$24,Reach!$F:$F,Planning!$B38)</f>
        <v>0</v>
      </c>
      <c r="N38" s="39">
        <f>SUMIFS(Reach!$H:$H,Reach!$E:$E,Planning!N$24,Reach!$F:$F,Planning!$B38)</f>
        <v>0</v>
      </c>
      <c r="O38" s="39">
        <f>SUMIFS(Reach!$H:$H,Reach!$E:$E,Planning!O$24,Reach!$F:$F,Planning!$B38)</f>
        <v>0</v>
      </c>
      <c r="P38" s="39">
        <f>SUMIFS(Reach!$H:$H,Reach!$E:$E,Planning!P$24,Reach!$F:$F,Planning!$B38)</f>
        <v>0</v>
      </c>
      <c r="Q38" s="39">
        <f>SUMIFS(Reach!$H:$H,Reach!$E:$E,Planning!Q$24,Reach!$F:$F,Planning!$B38)</f>
        <v>0</v>
      </c>
      <c r="R38" s="39">
        <f>SUMIFS(Reach!$H:$H,Reach!$E:$E,Planning!R$24,Reach!$F:$F,Planning!$B38)</f>
        <v>0</v>
      </c>
      <c r="S38" s="39">
        <f>SUMIFS(Reach!$H:$H,Reach!$E:$E,Planning!S$24,Reach!$F:$F,Planning!$B38)</f>
        <v>0</v>
      </c>
      <c r="T38" s="39">
        <f>SUMIFS(Reach!$H:$H,Reach!$E:$E,Planning!T$24,Reach!$F:$F,Planning!$B38)</f>
        <v>0</v>
      </c>
      <c r="U38" s="39">
        <f>SUMIFS(Reach!$H:$H,Reach!$E:$E,Planning!U$24,Reach!$F:$F,Planning!$B38)</f>
        <v>0</v>
      </c>
      <c r="V38" s="39">
        <f>SUMIFS(Reach!$H:$H,Reach!$E:$E,Planning!V$24,Reach!$F:$F,Planning!$B38)</f>
        <v>0</v>
      </c>
      <c r="W38" s="39">
        <f>SUMIFS(Reach!$H:$H,Reach!$E:$E,Planning!W$24,Reach!$F:$F,Planning!$B38)</f>
        <v>0</v>
      </c>
      <c r="X38" s="39">
        <f>SUMIFS(Reach!$H:$H,Reach!$E:$E,Planning!X$24,Reach!$F:$F,Planning!$B38)</f>
        <v>0</v>
      </c>
      <c r="Y38" s="39">
        <f>SUMIFS(Reach!$H:$H,Reach!$E:$E,Planning!Y$24,Reach!$F:$F,Planning!$B38)</f>
        <v>0</v>
      </c>
      <c r="Z38" s="39">
        <f>SUMIFS(Reach!$H:$H,Reach!$E:$E,Planning!Z$24,Reach!$F:$F,Planning!$B38)</f>
        <v>0</v>
      </c>
      <c r="AA38" s="39">
        <f>SUMIFS(Reach!$H:$H,Reach!$E:$E,Planning!AA$24,Reach!$F:$F,Planning!$B38)</f>
        <v>0</v>
      </c>
      <c r="AB38" s="39">
        <f>SUMIFS(Reach!$H:$H,Reach!$E:$E,Planning!AB$24,Reach!$F:$F,Planning!$B38)</f>
        <v>0</v>
      </c>
      <c r="AC38" s="39">
        <f>SUMIFS(Reach!$H:$H,Reach!$E:$E,Planning!AC$24,Reach!$F:$F,Planning!$B38)</f>
        <v>0</v>
      </c>
      <c r="AD38" s="39">
        <f>SUMIFS(Reach!$H:$H,Reach!$E:$E,Planning!AD$24,Reach!$F:$F,Planning!$B38)</f>
        <v>0</v>
      </c>
      <c r="AE38" s="39">
        <f>SUMIFS(Reach!$H:$H,Reach!$E:$E,Planning!AE$24,Reach!$F:$F,Planning!$B38)</f>
        <v>0</v>
      </c>
      <c r="AF38" s="39">
        <f>SUMIFS(Reach!$H:$H,Reach!$E:$E,Planning!AF$24,Reach!$F:$F,Planning!$B38)</f>
        <v>0</v>
      </c>
      <c r="AG38" s="39">
        <f>SUMIFS(Reach!$H:$H,Reach!$E:$E,Planning!AG$24,Reach!$F:$F,Planning!$B38)</f>
        <v>0</v>
      </c>
      <c r="AH38" s="39">
        <f>SUMIFS(Reach!$H:$H,Reach!$E:$E,Planning!AH$24,Reach!$F:$F,Planning!$B38)</f>
        <v>0</v>
      </c>
      <c r="AI38" s="39">
        <f>SUMIFS(Reach!$H:$H,Reach!$E:$E,Planning!AI$24,Reach!$F:$F,Planning!$B38)</f>
        <v>0</v>
      </c>
      <c r="AJ38" s="39">
        <f>SUMIFS(Reach!$H:$H,Reach!$E:$E,Planning!AJ$24,Reach!$F:$F,Planning!$B38)</f>
        <v>0</v>
      </c>
      <c r="AK38" s="39">
        <f>SUMIFS(Reach!$H:$H,Reach!$E:$E,Planning!AK$24,Reach!$F:$F,Planning!$B38)</f>
        <v>0</v>
      </c>
      <c r="AL38" s="39">
        <f>SUMIFS(Reach!$H:$H,Reach!$E:$E,Planning!AL$24,Reach!$F:$F,Planning!$B38)</f>
        <v>0</v>
      </c>
      <c r="AM38" s="39">
        <f>SUMIFS(Reach!$H:$H,Reach!$E:$E,Planning!AM$24,Reach!$F:$F,Planning!$B38)</f>
        <v>0</v>
      </c>
      <c r="AN38" s="39">
        <f>SUMIFS(Reach!$H:$H,Reach!$E:$E,Planning!AN$24,Reach!$F:$F,Planning!$B38)</f>
        <v>0</v>
      </c>
    </row>
    <row r="39" spans="2:40" ht="15.75" thickBot="1" x14ac:dyDescent="0.3">
      <c r="B39" s="37"/>
      <c r="C39" s="38">
        <f t="shared" si="7"/>
        <v>0</v>
      </c>
      <c r="D39" s="39">
        <f>SUMIFS(Reach!$H:$H,Reach!$E:$E,Planning!D$24,Reach!$F:$F,Planning!$B39)</f>
        <v>0</v>
      </c>
      <c r="E39" s="39">
        <f>SUMIFS(Reach!$H:$H,Reach!$E:$E,Planning!E$24,Reach!$F:$F,Planning!$B39)</f>
        <v>0</v>
      </c>
      <c r="F39" s="39">
        <f>SUMIFS(Reach!$H:$H,Reach!$E:$E,Planning!F$24,Reach!$F:$F,Planning!$B39)</f>
        <v>0</v>
      </c>
      <c r="G39" s="39">
        <f>SUMIFS(Reach!$H:$H,Reach!$E:$E,Planning!G$24,Reach!$F:$F,Planning!$B39)</f>
        <v>0</v>
      </c>
      <c r="H39" s="39">
        <f>SUMIFS(Reach!$H:$H,Reach!$E:$E,Planning!H$24,Reach!$F:$F,Planning!$B39)</f>
        <v>0</v>
      </c>
      <c r="I39" s="39">
        <f>SUMIFS(Reach!$H:$H,Reach!$E:$E,Planning!I$24,Reach!$F:$F,Planning!$B39)</f>
        <v>0</v>
      </c>
      <c r="J39" s="39">
        <f>SUMIFS(Reach!$H:$H,Reach!$E:$E,Planning!J$24,Reach!$F:$F,Planning!$B39)</f>
        <v>0</v>
      </c>
      <c r="K39" s="39">
        <f>SUMIFS(Reach!$H:$H,Reach!$E:$E,Planning!K$24,Reach!$F:$F,Planning!$B39)</f>
        <v>0</v>
      </c>
      <c r="L39" s="39">
        <f>SUMIFS(Reach!$H:$H,Reach!$E:$E,Planning!L$24,Reach!$F:$F,Planning!$B39)</f>
        <v>0</v>
      </c>
      <c r="M39" s="39">
        <f>SUMIFS(Reach!$H:$H,Reach!$E:$E,Planning!M$24,Reach!$F:$F,Planning!$B39)</f>
        <v>0</v>
      </c>
      <c r="N39" s="39">
        <f>SUMIFS(Reach!$H:$H,Reach!$E:$E,Planning!N$24,Reach!$F:$F,Planning!$B39)</f>
        <v>0</v>
      </c>
      <c r="O39" s="39">
        <f>SUMIFS(Reach!$H:$H,Reach!$E:$E,Planning!O$24,Reach!$F:$F,Planning!$B39)</f>
        <v>0</v>
      </c>
      <c r="P39" s="39">
        <f>SUMIFS(Reach!$H:$H,Reach!$E:$E,Planning!P$24,Reach!$F:$F,Planning!$B39)</f>
        <v>0</v>
      </c>
      <c r="Q39" s="39">
        <f>SUMIFS(Reach!$H:$H,Reach!$E:$E,Planning!Q$24,Reach!$F:$F,Planning!$B39)</f>
        <v>0</v>
      </c>
      <c r="R39" s="39">
        <f>SUMIFS(Reach!$H:$H,Reach!$E:$E,Planning!R$24,Reach!$F:$F,Planning!$B39)</f>
        <v>0</v>
      </c>
      <c r="S39" s="39">
        <f>SUMIFS(Reach!$H:$H,Reach!$E:$E,Planning!S$24,Reach!$F:$F,Planning!$B39)</f>
        <v>0</v>
      </c>
      <c r="T39" s="39">
        <f>SUMIFS(Reach!$H:$H,Reach!$E:$E,Planning!T$24,Reach!$F:$F,Planning!$B39)</f>
        <v>0</v>
      </c>
      <c r="U39" s="39">
        <f>SUMIFS(Reach!$H:$H,Reach!$E:$E,Planning!U$24,Reach!$F:$F,Planning!$B39)</f>
        <v>0</v>
      </c>
      <c r="V39" s="39">
        <f>SUMIFS(Reach!$H:$H,Reach!$E:$E,Planning!V$24,Reach!$F:$F,Planning!$B39)</f>
        <v>0</v>
      </c>
      <c r="W39" s="39">
        <f>SUMIFS(Reach!$H:$H,Reach!$E:$E,Planning!W$24,Reach!$F:$F,Planning!$B39)</f>
        <v>0</v>
      </c>
      <c r="X39" s="39">
        <f>SUMIFS(Reach!$H:$H,Reach!$E:$E,Planning!X$24,Reach!$F:$F,Planning!$B39)</f>
        <v>0</v>
      </c>
      <c r="Y39" s="39">
        <f>SUMIFS(Reach!$H:$H,Reach!$E:$E,Planning!Y$24,Reach!$F:$F,Planning!$B39)</f>
        <v>0</v>
      </c>
      <c r="Z39" s="39">
        <f>SUMIFS(Reach!$H:$H,Reach!$E:$E,Planning!Z$24,Reach!$F:$F,Planning!$B39)</f>
        <v>0</v>
      </c>
      <c r="AA39" s="39">
        <f>SUMIFS(Reach!$H:$H,Reach!$E:$E,Planning!AA$24,Reach!$F:$F,Planning!$B39)</f>
        <v>0</v>
      </c>
      <c r="AB39" s="39">
        <f>SUMIFS(Reach!$H:$H,Reach!$E:$E,Planning!AB$24,Reach!$F:$F,Planning!$B39)</f>
        <v>0</v>
      </c>
      <c r="AC39" s="39">
        <f>SUMIFS(Reach!$H:$H,Reach!$E:$E,Planning!AC$24,Reach!$F:$F,Planning!$B39)</f>
        <v>0</v>
      </c>
      <c r="AD39" s="39">
        <f>SUMIFS(Reach!$H:$H,Reach!$E:$E,Planning!AD$24,Reach!$F:$F,Planning!$B39)</f>
        <v>0</v>
      </c>
      <c r="AE39" s="39">
        <f>SUMIFS(Reach!$H:$H,Reach!$E:$E,Planning!AE$24,Reach!$F:$F,Planning!$B39)</f>
        <v>0</v>
      </c>
      <c r="AF39" s="39">
        <f>SUMIFS(Reach!$H:$H,Reach!$E:$E,Planning!AF$24,Reach!$F:$F,Planning!$B39)</f>
        <v>0</v>
      </c>
      <c r="AG39" s="39">
        <f>SUMIFS(Reach!$H:$H,Reach!$E:$E,Planning!AG$24,Reach!$F:$F,Planning!$B39)</f>
        <v>0</v>
      </c>
      <c r="AH39" s="39">
        <f>SUMIFS(Reach!$H:$H,Reach!$E:$E,Planning!AH$24,Reach!$F:$F,Planning!$B39)</f>
        <v>0</v>
      </c>
      <c r="AI39" s="39">
        <f>SUMIFS(Reach!$H:$H,Reach!$E:$E,Planning!AI$24,Reach!$F:$F,Planning!$B39)</f>
        <v>0</v>
      </c>
      <c r="AJ39" s="39">
        <f>SUMIFS(Reach!$H:$H,Reach!$E:$E,Planning!AJ$24,Reach!$F:$F,Planning!$B39)</f>
        <v>0</v>
      </c>
      <c r="AK39" s="39">
        <f>SUMIFS(Reach!$H:$H,Reach!$E:$E,Planning!AK$24,Reach!$F:$F,Planning!$B39)</f>
        <v>0</v>
      </c>
      <c r="AL39" s="39">
        <f>SUMIFS(Reach!$H:$H,Reach!$E:$E,Planning!AL$24,Reach!$F:$F,Planning!$B39)</f>
        <v>0</v>
      </c>
      <c r="AM39" s="39">
        <f>SUMIFS(Reach!$H:$H,Reach!$E:$E,Planning!AM$24,Reach!$F:$F,Planning!$B39)</f>
        <v>0</v>
      </c>
      <c r="AN39" s="39">
        <f>SUMIFS(Reach!$H:$H,Reach!$E:$E,Planning!AN$24,Reach!$F:$F,Planning!$B39)</f>
        <v>0</v>
      </c>
    </row>
    <row r="40" spans="2:40" ht="15.75" thickBot="1" x14ac:dyDescent="0.3">
      <c r="B40" s="31" t="s">
        <v>27</v>
      </c>
      <c r="C40" s="40">
        <f t="shared" ref="C40:T40" si="8">SUM(C25:C39)</f>
        <v>0</v>
      </c>
      <c r="D40" s="41">
        <f t="shared" si="8"/>
        <v>0</v>
      </c>
      <c r="E40" s="41">
        <f t="shared" si="8"/>
        <v>0</v>
      </c>
      <c r="F40" s="41">
        <f t="shared" si="8"/>
        <v>0</v>
      </c>
      <c r="G40" s="41">
        <f t="shared" si="8"/>
        <v>0</v>
      </c>
      <c r="H40" s="41">
        <f t="shared" si="8"/>
        <v>0</v>
      </c>
      <c r="I40" s="41">
        <f t="shared" si="8"/>
        <v>0</v>
      </c>
      <c r="J40" s="41">
        <f t="shared" si="8"/>
        <v>0</v>
      </c>
      <c r="K40" s="41">
        <f t="shared" si="8"/>
        <v>0</v>
      </c>
      <c r="L40" s="41">
        <f t="shared" si="8"/>
        <v>0</v>
      </c>
      <c r="M40" s="41">
        <f t="shared" si="8"/>
        <v>0</v>
      </c>
      <c r="N40" s="41">
        <f t="shared" si="8"/>
        <v>0</v>
      </c>
      <c r="O40" s="41">
        <f t="shared" si="8"/>
        <v>0</v>
      </c>
      <c r="P40" s="41">
        <f t="shared" si="8"/>
        <v>0</v>
      </c>
      <c r="Q40" s="41">
        <f t="shared" si="8"/>
        <v>0</v>
      </c>
      <c r="R40" s="41">
        <f t="shared" si="8"/>
        <v>0</v>
      </c>
      <c r="S40" s="41">
        <f t="shared" si="8"/>
        <v>0</v>
      </c>
      <c r="T40" s="41">
        <f t="shared" si="8"/>
        <v>0</v>
      </c>
      <c r="U40" s="41">
        <f t="shared" ref="U40:Y40" si="9">SUM(U25:U39)</f>
        <v>0</v>
      </c>
      <c r="V40" s="41">
        <f t="shared" si="9"/>
        <v>0</v>
      </c>
      <c r="W40" s="41">
        <f t="shared" si="9"/>
        <v>0</v>
      </c>
      <c r="X40" s="41">
        <f t="shared" si="9"/>
        <v>0</v>
      </c>
      <c r="Y40" s="41">
        <f t="shared" si="9"/>
        <v>0</v>
      </c>
      <c r="Z40" s="41">
        <f t="shared" ref="Z40:AD40" si="10">SUM(Z25:Z39)</f>
        <v>0</v>
      </c>
      <c r="AA40" s="41">
        <f t="shared" si="10"/>
        <v>0</v>
      </c>
      <c r="AB40" s="41">
        <f t="shared" si="10"/>
        <v>0</v>
      </c>
      <c r="AC40" s="41">
        <f t="shared" si="10"/>
        <v>0</v>
      </c>
      <c r="AD40" s="41">
        <f t="shared" si="10"/>
        <v>0</v>
      </c>
      <c r="AE40" s="41">
        <f t="shared" ref="AE40:AN40" si="11">SUM(AE25:AE39)</f>
        <v>0</v>
      </c>
      <c r="AF40" s="41">
        <f t="shared" si="11"/>
        <v>0</v>
      </c>
      <c r="AG40" s="41">
        <f t="shared" si="11"/>
        <v>0</v>
      </c>
      <c r="AH40" s="41">
        <f t="shared" si="11"/>
        <v>0</v>
      </c>
      <c r="AI40" s="41">
        <f t="shared" si="11"/>
        <v>0</v>
      </c>
      <c r="AJ40" s="41">
        <f t="shared" si="11"/>
        <v>0</v>
      </c>
      <c r="AK40" s="41">
        <f t="shared" si="11"/>
        <v>0</v>
      </c>
      <c r="AL40" s="41">
        <f t="shared" si="11"/>
        <v>0</v>
      </c>
      <c r="AM40" s="41">
        <f t="shared" si="11"/>
        <v>0</v>
      </c>
      <c r="AN40" s="41">
        <f t="shared" si="11"/>
        <v>0</v>
      </c>
    </row>
  </sheetData>
  <mergeCells count="2">
    <mergeCell ref="B4:C4"/>
    <mergeCell ref="B23:C23"/>
  </mergeCells>
  <conditionalFormatting sqref="B2">
    <cfRule type="duplicateValues" dxfId="2" priority="4"/>
  </conditionalFormatting>
  <conditionalFormatting sqref="C2">
    <cfRule type="duplicateValues" dxfId="1" priority="3"/>
  </conditionalFormatting>
  <conditionalFormatting sqref="B6:B21"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9" sqref="A39"/>
    </sheetView>
  </sheetViews>
  <sheetFormatPr defaultRowHeight="15" x14ac:dyDescent="0.25"/>
  <cols>
    <col min="1" max="1" width="17" style="48" customWidth="1"/>
    <col min="2" max="2" width="9.140625" style="48"/>
  </cols>
  <sheetData>
    <row r="1" spans="1:2" x14ac:dyDescent="0.25">
      <c r="A1" s="48" t="s">
        <v>11</v>
      </c>
      <c r="B1" s="48" t="s">
        <v>11</v>
      </c>
    </row>
    <row r="2" spans="1:2" x14ac:dyDescent="0.25">
      <c r="A2" s="48" t="s">
        <v>12</v>
      </c>
      <c r="B2" s="48" t="s">
        <v>12</v>
      </c>
    </row>
    <row r="3" spans="1:2" x14ac:dyDescent="0.25">
      <c r="A3" s="48" t="s">
        <v>13</v>
      </c>
      <c r="B3" s="48" t="s">
        <v>13</v>
      </c>
    </row>
    <row r="4" spans="1:2" x14ac:dyDescent="0.25">
      <c r="A4" s="48" t="s">
        <v>14</v>
      </c>
      <c r="B4" s="48" t="s">
        <v>14</v>
      </c>
    </row>
    <row r="5" spans="1:2" x14ac:dyDescent="0.25">
      <c r="A5" s="48" t="s">
        <v>15</v>
      </c>
      <c r="B5" s="48" t="s">
        <v>15</v>
      </c>
    </row>
    <row r="6" spans="1:2" x14ac:dyDescent="0.25">
      <c r="A6" s="48" t="s">
        <v>31</v>
      </c>
      <c r="B6" s="48" t="s">
        <v>16</v>
      </c>
    </row>
    <row r="7" spans="1:2" x14ac:dyDescent="0.25">
      <c r="A7" s="48" t="s">
        <v>32</v>
      </c>
      <c r="B7" s="48" t="s">
        <v>16</v>
      </c>
    </row>
    <row r="8" spans="1:2" x14ac:dyDescent="0.25">
      <c r="A8" s="48" t="s">
        <v>17</v>
      </c>
      <c r="B8" s="48" t="s">
        <v>17</v>
      </c>
    </row>
    <row r="9" spans="1:2" x14ac:dyDescent="0.25">
      <c r="A9" s="48" t="s">
        <v>18</v>
      </c>
      <c r="B9" s="48" t="s">
        <v>18</v>
      </c>
    </row>
    <row r="10" spans="1:2" x14ac:dyDescent="0.25">
      <c r="A10" s="48" t="s">
        <v>19</v>
      </c>
      <c r="B10" s="48" t="s">
        <v>19</v>
      </c>
    </row>
    <row r="11" spans="1:2" x14ac:dyDescent="0.25">
      <c r="A11" s="48" t="s">
        <v>33</v>
      </c>
      <c r="B11" s="48" t="s">
        <v>20</v>
      </c>
    </row>
    <row r="12" spans="1:2" x14ac:dyDescent="0.25">
      <c r="A12" s="48" t="s">
        <v>34</v>
      </c>
      <c r="B12" s="48" t="s">
        <v>20</v>
      </c>
    </row>
    <row r="13" spans="1:2" x14ac:dyDescent="0.25">
      <c r="A13" s="48" t="s">
        <v>21</v>
      </c>
      <c r="B13" s="48" t="s">
        <v>21</v>
      </c>
    </row>
    <row r="14" spans="1:2" x14ac:dyDescent="0.25">
      <c r="A14" s="48" t="s">
        <v>22</v>
      </c>
      <c r="B14" s="48" t="s">
        <v>22</v>
      </c>
    </row>
    <row r="15" spans="1:2" x14ac:dyDescent="0.25">
      <c r="A15" s="48" t="s">
        <v>23</v>
      </c>
      <c r="B15" s="48" t="s">
        <v>23</v>
      </c>
    </row>
    <row r="16" spans="1:2" x14ac:dyDescent="0.25">
      <c r="A16" s="48" t="s">
        <v>24</v>
      </c>
      <c r="B16" s="48" t="s">
        <v>24</v>
      </c>
    </row>
    <row r="17" spans="1:2" x14ac:dyDescent="0.25">
      <c r="A17" s="48" t="s">
        <v>25</v>
      </c>
      <c r="B17" s="48" t="s">
        <v>25</v>
      </c>
    </row>
    <row r="18" spans="1:2" x14ac:dyDescent="0.25">
      <c r="A18" s="48" t="s">
        <v>26</v>
      </c>
      <c r="B18" s="48" t="s">
        <v>26</v>
      </c>
    </row>
    <row r="19" spans="1:2" x14ac:dyDescent="0.25">
      <c r="A19" s="48" t="s">
        <v>10</v>
      </c>
      <c r="B19" s="48" t="s">
        <v>10</v>
      </c>
    </row>
    <row r="20" spans="1:2" x14ac:dyDescent="0.25">
      <c r="A20" s="49" t="s">
        <v>38</v>
      </c>
      <c r="B20" s="49" t="s">
        <v>38</v>
      </c>
    </row>
    <row r="21" spans="1:2" x14ac:dyDescent="0.25">
      <c r="A21" s="49" t="s">
        <v>39</v>
      </c>
      <c r="B21" s="49" t="s">
        <v>39</v>
      </c>
    </row>
    <row r="22" spans="1:2" x14ac:dyDescent="0.25">
      <c r="A22" s="49" t="s">
        <v>40</v>
      </c>
      <c r="B22" s="49" t="s">
        <v>46</v>
      </c>
    </row>
    <row r="23" spans="1:2" x14ac:dyDescent="0.25">
      <c r="A23" s="49" t="s">
        <v>41</v>
      </c>
      <c r="B23" s="49" t="s">
        <v>46</v>
      </c>
    </row>
    <row r="24" spans="1:2" x14ac:dyDescent="0.25">
      <c r="A24" s="49" t="s">
        <v>42</v>
      </c>
      <c r="B24" s="49" t="s">
        <v>47</v>
      </c>
    </row>
    <row r="25" spans="1:2" x14ac:dyDescent="0.25">
      <c r="A25" s="49" t="s">
        <v>43</v>
      </c>
      <c r="B25" s="49" t="s">
        <v>47</v>
      </c>
    </row>
    <row r="26" spans="1:2" x14ac:dyDescent="0.25">
      <c r="A26" s="49" t="s">
        <v>44</v>
      </c>
      <c r="B26" s="49" t="s">
        <v>44</v>
      </c>
    </row>
    <row r="27" spans="1:2" x14ac:dyDescent="0.25">
      <c r="A27" s="49" t="s">
        <v>45</v>
      </c>
      <c r="B27" s="49" t="s">
        <v>45</v>
      </c>
    </row>
    <row r="28" spans="1:2" x14ac:dyDescent="0.25">
      <c r="A28" s="50" t="s">
        <v>46</v>
      </c>
      <c r="B28" s="50" t="s">
        <v>46</v>
      </c>
    </row>
    <row r="29" spans="1:2" x14ac:dyDescent="0.25">
      <c r="A29" s="50" t="s">
        <v>47</v>
      </c>
      <c r="B29" s="50" t="s">
        <v>47</v>
      </c>
    </row>
    <row r="30" spans="1:2" x14ac:dyDescent="0.25">
      <c r="A30" s="50" t="s">
        <v>50</v>
      </c>
      <c r="B30" s="48" t="s">
        <v>18</v>
      </c>
    </row>
    <row r="31" spans="1:2" x14ac:dyDescent="0.25">
      <c r="A31" s="50" t="s">
        <v>51</v>
      </c>
      <c r="B31" s="48" t="s">
        <v>18</v>
      </c>
    </row>
    <row r="32" spans="1:2" x14ac:dyDescent="0.25">
      <c r="A32" s="50" t="s">
        <v>52</v>
      </c>
      <c r="B32" s="48" t="s">
        <v>18</v>
      </c>
    </row>
    <row r="33" spans="1:2" x14ac:dyDescent="0.25">
      <c r="A33" s="50" t="s">
        <v>53</v>
      </c>
      <c r="B33" s="48" t="s">
        <v>18</v>
      </c>
    </row>
    <row r="34" spans="1:2" x14ac:dyDescent="0.25">
      <c r="A34" s="50" t="s">
        <v>48</v>
      </c>
      <c r="B34" s="50" t="s">
        <v>48</v>
      </c>
    </row>
    <row r="35" spans="1:2" x14ac:dyDescent="0.25">
      <c r="A35" s="50" t="s">
        <v>54</v>
      </c>
      <c r="B35" s="50" t="s">
        <v>54</v>
      </c>
    </row>
    <row r="36" spans="1:2" x14ac:dyDescent="0.25">
      <c r="A36" s="50" t="s">
        <v>49</v>
      </c>
      <c r="B36" s="50" t="s">
        <v>49</v>
      </c>
    </row>
    <row r="37" spans="1:2" x14ac:dyDescent="0.25">
      <c r="A37" s="50" t="s">
        <v>55</v>
      </c>
      <c r="B37" s="50" t="s">
        <v>55</v>
      </c>
    </row>
    <row r="38" spans="1:2" x14ac:dyDescent="0.25">
      <c r="A38" s="50" t="s">
        <v>39</v>
      </c>
      <c r="B38" s="5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Reach</vt:lpstr>
      <vt:lpstr>Planning</vt:lpstr>
      <vt:lpstr>Market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Cheung</cp:lastModifiedBy>
  <dcterms:created xsi:type="dcterms:W3CDTF">2017-03-17T10:33:43Z</dcterms:created>
  <dcterms:modified xsi:type="dcterms:W3CDTF">2018-09-21T16:13:15Z</dcterms:modified>
</cp:coreProperties>
</file>