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Github\fit\files\treinos\"/>
    </mc:Choice>
  </mc:AlternateContent>
  <xr:revisionPtr revIDLastSave="0" documentId="13_ncr:1_{0429E81A-38DE-4E78-9230-506971AF49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" sheetId="6" r:id="rId1"/>
    <sheet name="TREINO" sheetId="1" r:id="rId2"/>
    <sheet name="REFEIÇÃO" sheetId="4" r:id="rId3"/>
    <sheet name="ALIMENTOS" sheetId="7" r:id="rId4"/>
    <sheet name="Planilha1" sheetId="8" r:id="rId5"/>
  </sheets>
  <definedNames>
    <definedName name="Alimentos">ALIMENTOS!$E:$L</definedName>
    <definedName name="_xlnm.Print_Area" localSheetId="1">TREINO!$B$1:$L$52</definedName>
  </definedNames>
  <calcPr calcId="181029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" i="7"/>
  <c r="D15" i="4"/>
  <c r="D4" i="4"/>
  <c r="U4" i="4"/>
  <c r="D16" i="4"/>
  <c r="D17" i="4"/>
  <c r="D18" i="4"/>
  <c r="D19" i="4"/>
  <c r="D20" i="4"/>
  <c r="D21" i="4"/>
  <c r="D5" i="4"/>
  <c r="D6" i="4"/>
  <c r="D7" i="4"/>
  <c r="D8" i="4"/>
  <c r="D9" i="4"/>
  <c r="D10" i="4"/>
  <c r="K5" i="4"/>
  <c r="K6" i="4"/>
  <c r="K7" i="4"/>
  <c r="K8" i="4"/>
  <c r="K9" i="4"/>
  <c r="K10" i="4"/>
  <c r="K4" i="4"/>
  <c r="K16" i="4"/>
  <c r="K17" i="4"/>
  <c r="K18" i="4"/>
  <c r="K19" i="4"/>
  <c r="K20" i="4"/>
  <c r="K21" i="4"/>
  <c r="K15" i="4"/>
  <c r="R16" i="4"/>
  <c r="R17" i="4"/>
  <c r="R18" i="4"/>
  <c r="R19" i="4"/>
  <c r="R20" i="4"/>
  <c r="R21" i="4"/>
  <c r="R15" i="4"/>
  <c r="R5" i="4"/>
  <c r="R6" i="4"/>
  <c r="R7" i="4"/>
  <c r="R8" i="4"/>
  <c r="R9" i="4"/>
  <c r="R10" i="4"/>
  <c r="R4" i="4"/>
  <c r="S4" i="4"/>
  <c r="F4" i="6"/>
  <c r="C11" i="6"/>
  <c r="U21" i="4" l="1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T4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R22" i="4" l="1"/>
  <c r="S22" i="4"/>
  <c r="L22" i="4"/>
  <c r="N22" i="4"/>
  <c r="F22" i="4"/>
  <c r="U11" i="4"/>
  <c r="S11" i="4"/>
  <c r="R11" i="4"/>
  <c r="K22" i="4"/>
  <c r="T11" i="4"/>
  <c r="M22" i="4"/>
  <c r="T22" i="4"/>
  <c r="N11" i="4"/>
  <c r="U22" i="4"/>
  <c r="E22" i="4"/>
  <c r="G22" i="4"/>
  <c r="D22" i="4"/>
  <c r="K11" i="4"/>
  <c r="L11" i="4"/>
  <c r="M11" i="4"/>
  <c r="D11" i="4"/>
  <c r="F11" i="4"/>
  <c r="E11" i="4"/>
  <c r="G5" i="4"/>
  <c r="G6" i="4"/>
  <c r="G7" i="4"/>
  <c r="G8" i="4"/>
  <c r="G9" i="4"/>
  <c r="G10" i="4"/>
  <c r="G4" i="4"/>
  <c r="F5" i="6"/>
  <c r="F6" i="6"/>
  <c r="F7" i="6"/>
  <c r="F8" i="6"/>
  <c r="F9" i="6"/>
  <c r="F10" i="6"/>
  <c r="D31" i="4" l="1"/>
  <c r="D29" i="4"/>
  <c r="D30" i="4"/>
  <c r="D25" i="4"/>
  <c r="D26" i="4"/>
  <c r="D24" i="4"/>
  <c r="G11" i="4"/>
  <c r="D27" i="4" s="1"/>
</calcChain>
</file>

<file path=xl/sharedStrings.xml><?xml version="1.0" encoding="utf-8"?>
<sst xmlns="http://schemas.openxmlformats.org/spreadsheetml/2006/main" count="2135" uniqueCount="640">
  <si>
    <t>EXERCÍCIO</t>
  </si>
  <si>
    <t>SÉRIES</t>
  </si>
  <si>
    <t>REPS</t>
  </si>
  <si>
    <t>INTERV</t>
  </si>
  <si>
    <t>METODOLOGIA</t>
  </si>
  <si>
    <t>FALHA</t>
  </si>
  <si>
    <t>ALIMENTO</t>
  </si>
  <si>
    <t>QTD</t>
  </si>
  <si>
    <t>METODOLOGIAS</t>
  </si>
  <si>
    <t>SUB MÁXIMO</t>
  </si>
  <si>
    <t>A série deve ser suspensa antes da dificuldade, ou seja, antes que ocorra esforço excessivo de outro músculo há não ser o motor primário.</t>
  </si>
  <si>
    <t>A série deve ser suspensa quando o indivíduo atinge a falha concêntrica (positiva), ou seja, impossibilidade de executar uma nova repetição.</t>
  </si>
  <si>
    <t>FALHA TOTAL</t>
  </si>
  <si>
    <t>Após atingir a falha concêntrica (positiva) com métodos como ''roubo'' ou ajuda, visa a falha excêntrica (negativa), ou seja, impossibildade do músculo resistir a gravidade imposta pela carga.</t>
  </si>
  <si>
    <t>FST-7</t>
  </si>
  <si>
    <t>Séries com o intervalo de 30 segundos</t>
  </si>
  <si>
    <t>DROP-SET</t>
  </si>
  <si>
    <t>Ao término da série diminuir 40% da carga e executar até a falha (supra citado).</t>
  </si>
  <si>
    <t>NEGATIVA SLOW</t>
  </si>
  <si>
    <t>Realizar a fase excêntrica (negativa) em 8 segundos.</t>
  </si>
  <si>
    <t>SUPER SLOW</t>
  </si>
  <si>
    <t>Realizar a fase excêntrica (negativa) e concêntrica (positiva) em 6 segundos.</t>
  </si>
  <si>
    <t>REST PAUSE</t>
  </si>
  <si>
    <t>Ao término da série, aguardar 10 segundos e realizar a série novamente até a falha.</t>
  </si>
  <si>
    <t>CLUSTER SET</t>
  </si>
  <si>
    <t>10 séries de 10 repetições com o intervalo de 10 segundos</t>
  </si>
  <si>
    <t>CEIA</t>
  </si>
  <si>
    <t>Aluno</t>
  </si>
  <si>
    <t>Altura</t>
  </si>
  <si>
    <t>cm</t>
  </si>
  <si>
    <t>Peso</t>
  </si>
  <si>
    <t>Kg</t>
  </si>
  <si>
    <t>IMC</t>
  </si>
  <si>
    <t>Data da pesagem</t>
  </si>
  <si>
    <t>Ovo (unid)</t>
  </si>
  <si>
    <t>Clara de ovo (unid)</t>
  </si>
  <si>
    <t>Pasta de amendoim (gr)</t>
  </si>
  <si>
    <t>Whey 80% (gr)</t>
  </si>
  <si>
    <t>Creatina (gr)</t>
  </si>
  <si>
    <t>Pão frances (pão de sal) (unid)</t>
  </si>
  <si>
    <t>Arroz integral (gr)</t>
  </si>
  <si>
    <t>Arroz tipo 1 (gr)</t>
  </si>
  <si>
    <t>Arroz tipo 2 (gr)</t>
  </si>
  <si>
    <t>Aveia em flocos (gr)</t>
  </si>
  <si>
    <t>Biscoito de maisena doce (gr)</t>
  </si>
  <si>
    <t>Biscoito salgado (cream cracker) (gr)</t>
  </si>
  <si>
    <t>Bolo de Aipim (gr)</t>
  </si>
  <si>
    <t>Bolo de Milho (gr)</t>
  </si>
  <si>
    <t>Farinha de milho (gr)</t>
  </si>
  <si>
    <t>Farinha de trigo (gr)</t>
  </si>
  <si>
    <t>Macarrão (gr)</t>
  </si>
  <si>
    <t>Milho verde (gr)</t>
  </si>
  <si>
    <t>Pão de forma integral (gr)</t>
  </si>
  <si>
    <t>Pipoca sem sal (com óleo de soja) (gr)</t>
  </si>
  <si>
    <t>Abóbora cabotian (gr)</t>
  </si>
  <si>
    <t>Abóbora moranga (gr)</t>
  </si>
  <si>
    <t>Abobrinha italiana (gr)</t>
  </si>
  <si>
    <t>Batata baroa (gr)</t>
  </si>
  <si>
    <t>Batata doce (gr)</t>
  </si>
  <si>
    <t>Batata inglesa (cozida) (gr)</t>
  </si>
  <si>
    <t>Batata inglesa (frita) (gr)</t>
  </si>
  <si>
    <t>Batata inglesa (sauté) (gr)</t>
  </si>
  <si>
    <t>Biscoito de polvilho doce (gr)</t>
  </si>
  <si>
    <t>Fécula de mandioca (gr)</t>
  </si>
  <si>
    <t>Mandioca (cozida) (gr)</t>
  </si>
  <si>
    <t>Mandioca (frita) (gr)</t>
  </si>
  <si>
    <t>Pão de queijo (gr)</t>
  </si>
  <si>
    <t>Polvilho (gr)</t>
  </si>
  <si>
    <t>Abacate (gr)</t>
  </si>
  <si>
    <t>Abacaxi (gr)</t>
  </si>
  <si>
    <t>Açaí com xarope de guaraná e glucose (gr)</t>
  </si>
  <si>
    <t>Banana da terra (gr)</t>
  </si>
  <si>
    <t>Banana prata (gr)</t>
  </si>
  <si>
    <t>Goiaba branca (gr)</t>
  </si>
  <si>
    <t>Goiaba vermelha (gr)</t>
  </si>
  <si>
    <t>Kiwi (gr)</t>
  </si>
  <si>
    <t>Laranja baía (suco) (ml)</t>
  </si>
  <si>
    <t>Laranja da terra (suco) (ml)</t>
  </si>
  <si>
    <t>Laranja lima (suco) (ml)</t>
  </si>
  <si>
    <t>Maçã Argentina (gr)</t>
  </si>
  <si>
    <t>Mamão Formosa (gr)</t>
  </si>
  <si>
    <t>Mamão Papaia (gr)</t>
  </si>
  <si>
    <t>Melão (gr)</t>
  </si>
  <si>
    <t>Morango (gr)</t>
  </si>
  <si>
    <t>Pêra Park (gr)</t>
  </si>
  <si>
    <t>Pêra Williams (gr)</t>
  </si>
  <si>
    <t>Tangerina Poncã (gr)</t>
  </si>
  <si>
    <t>Uva Itália (gr)</t>
  </si>
  <si>
    <t>Uva Rubi (gr)</t>
  </si>
  <si>
    <t>Suco de uva concentrado (gr)</t>
  </si>
  <si>
    <t>Azeite de dendê (gr)</t>
  </si>
  <si>
    <t>Azeite de oliva (gr)</t>
  </si>
  <si>
    <t>Manteiga com sal (gr)</t>
  </si>
  <si>
    <t>Manteiga sem sal (gr)</t>
  </si>
  <si>
    <t>Atum conserva em óleo (gr)</t>
  </si>
  <si>
    <t>Atum fresco (gr)</t>
  </si>
  <si>
    <t>Bacalhau salgado (gr)</t>
  </si>
  <si>
    <t>Camarão Rio Grande (gr)</t>
  </si>
  <si>
    <t>Pescada Branca (frita) (gr)</t>
  </si>
  <si>
    <t>Filé de Salmão com pele (grelhado) (gr)</t>
  </si>
  <si>
    <t>File de Salmão sem pele (grelhado) (gr)</t>
  </si>
  <si>
    <t>Sardinha (assada) (gr)</t>
  </si>
  <si>
    <t>Sardinha (conserva em óleo) (gr)</t>
  </si>
  <si>
    <t>Acém moido cozido (gr)</t>
  </si>
  <si>
    <t>Acém sem gordura cozido (gr)</t>
  </si>
  <si>
    <t>Capa de contra-filé com gordura (grelhada) (gr)</t>
  </si>
  <si>
    <t>Capa de contra-file sem gordura (grelhada) (gr)</t>
  </si>
  <si>
    <t>Contra-filé à milanesa (gr)</t>
  </si>
  <si>
    <t>Contra-filé (grelhado) (gr)</t>
  </si>
  <si>
    <t>Contra-filé com gordura (grelhado) (gr)</t>
  </si>
  <si>
    <t>Coxão duro sem gordura (cozido) (gr)</t>
  </si>
  <si>
    <t>Coxão mole sem gordura (cozido) (gr)</t>
  </si>
  <si>
    <t>Cupim (assado) (gr)</t>
  </si>
  <si>
    <t>Fígado (grelhado) (gr)</t>
  </si>
  <si>
    <t>Filé mingnon sem gordura (grelhado) (gr)</t>
  </si>
  <si>
    <t>Fraldinha com gordura (cozida) (gr)</t>
  </si>
  <si>
    <t>Lagarto (cozido) (gr)</t>
  </si>
  <si>
    <t>Maminha (grelhada) (gr)</t>
  </si>
  <si>
    <t>Miolo de alcatra sem gordura (grelhado) (gr)</t>
  </si>
  <si>
    <t>Músculo sem gordura (cozido) (gr)</t>
  </si>
  <si>
    <t>Paleta sem gordura (cozida) (gr)</t>
  </si>
  <si>
    <t>Patinho sem gordura (grelhado) (gr)</t>
  </si>
  <si>
    <t>Picanha com gordura (grelhada) (gr)</t>
  </si>
  <si>
    <t>Picanha sem gordura (grelhada) (gr)</t>
  </si>
  <si>
    <t>Coxa de Frango com pele (gr)</t>
  </si>
  <si>
    <t>Coxa de Frango sem pele (gr)</t>
  </si>
  <si>
    <t>Filé de Peito de Frango à milanesa (gr)</t>
  </si>
  <si>
    <t>Filé de Peito de Frango (cozido) (gr)</t>
  </si>
  <si>
    <t>Filé de Peito de Frango (grelhado) (gr)</t>
  </si>
  <si>
    <t>Sobrecoxa de Frango com pele (assada) (gr)</t>
  </si>
  <si>
    <t>Sobrecoxa de Frango som pele (assada) (gr)</t>
  </si>
  <si>
    <t>Lingüiça de Frango (frita) (gr)</t>
  </si>
  <si>
    <t>Lingüiça de frango (grelhada) (gr)</t>
  </si>
  <si>
    <t>Lingüiça de porco (frita) (gr)</t>
  </si>
  <si>
    <t>Lingüiça de porco (grelhada) (gr)</t>
  </si>
  <si>
    <t>Mortadela (gr)</t>
  </si>
  <si>
    <t>Bisteca de porco frita (gr)</t>
  </si>
  <si>
    <t>Costela de porco assada (gr)</t>
  </si>
  <si>
    <t>Lombo de porco assado (gr)</t>
  </si>
  <si>
    <t>Presunto com capa de gordura (gr)</t>
  </si>
  <si>
    <t>Presunto sem capa de gordura (gr)</t>
  </si>
  <si>
    <t>Salame (gr)</t>
  </si>
  <si>
    <t>Bebida láctea de pêssego (gr)</t>
  </si>
  <si>
    <t>Creme de Leite (gr)</t>
  </si>
  <si>
    <t>Iogurte natural (gr)</t>
  </si>
  <si>
    <t>Iogurte natural desnatado (gr)</t>
  </si>
  <si>
    <t>Leite condensado (gr)</t>
  </si>
  <si>
    <t>Leite em pó desnatado (gr)</t>
  </si>
  <si>
    <t>Queijo minas frescal (gr)</t>
  </si>
  <si>
    <t>Queijo minas meia cura (gr)</t>
  </si>
  <si>
    <t>Queijo mozarela (gr)</t>
  </si>
  <si>
    <t>Queijo parmesão (gr)</t>
  </si>
  <si>
    <t>Queijo prato (gr)</t>
  </si>
  <si>
    <t>Requeijão cremoso (gr)</t>
  </si>
  <si>
    <t>Ricota (gr)</t>
  </si>
  <si>
    <t>Omelete de queijo (gr)</t>
  </si>
  <si>
    <t>Ovo de codorna (gr)</t>
  </si>
  <si>
    <t>Azeitona preta (gr)</t>
  </si>
  <si>
    <t>Azeitona verde (gr)</t>
  </si>
  <si>
    <t>Maionese com ovos (gr)</t>
  </si>
  <si>
    <t>Acarajé (gr)</t>
  </si>
  <si>
    <t>Arroz carreteiro (gr)</t>
  </si>
  <si>
    <t>Charuto de repolho (gr)</t>
  </si>
  <si>
    <t>Feijoada (gr)</t>
  </si>
  <si>
    <t>Tapioca com manteiga (gr)</t>
  </si>
  <si>
    <t>Amendoim torrado (gr)</t>
  </si>
  <si>
    <t>Feijão carioca (gr)</t>
  </si>
  <si>
    <t>Feijão fradinho (gr)</t>
  </si>
  <si>
    <t>Feijão preto (gr)</t>
  </si>
  <si>
    <t>Feijão roxo/vermelho (gr)</t>
  </si>
  <si>
    <t>Lentilha cozida (gr)</t>
  </si>
  <si>
    <t>Paçoca (gr)</t>
  </si>
  <si>
    <t>Amêndoa (gr)</t>
  </si>
  <si>
    <t>Castanha-de-caju (gr)</t>
  </si>
  <si>
    <t>Coco (gr)</t>
  </si>
  <si>
    <t>Gergelim (gr)</t>
  </si>
  <si>
    <t>Linhaça (gr)</t>
  </si>
  <si>
    <t>Pinhão (gr)</t>
  </si>
  <si>
    <t>Noz (gr)</t>
  </si>
  <si>
    <t>Salada Verde (gr)</t>
  </si>
  <si>
    <t>Granola Diet (gr)</t>
  </si>
  <si>
    <t>Kcal</t>
  </si>
  <si>
    <t>TOTAL</t>
  </si>
  <si>
    <t>Prot.</t>
  </si>
  <si>
    <t>Carb.</t>
  </si>
  <si>
    <t>Gord.</t>
  </si>
  <si>
    <t>Total</t>
  </si>
  <si>
    <t>Proteína</t>
  </si>
  <si>
    <t>Carboidrato</t>
  </si>
  <si>
    <t>Gordura</t>
  </si>
  <si>
    <t>Proteína por Kg</t>
  </si>
  <si>
    <t>Carboidrato por Kg</t>
  </si>
  <si>
    <t>Gordura por Kg</t>
  </si>
  <si>
    <t>CAFÉ DA MANHÃ</t>
  </si>
  <si>
    <t>12 A 15</t>
  </si>
  <si>
    <t>60'</t>
  </si>
  <si>
    <t>REMADA  NO APARELHO  PEGADA FECHADA</t>
  </si>
  <si>
    <t>12 A15</t>
  </si>
  <si>
    <t>FLEXORA DEITADO</t>
  </si>
  <si>
    <t xml:space="preserve">12 A 15 </t>
  </si>
  <si>
    <t>EXTENSORA</t>
  </si>
  <si>
    <t>LEG PRESS</t>
  </si>
  <si>
    <t>ABDOMINAL CANIVETE</t>
  </si>
  <si>
    <t>ABDOMINAL PRANCHA</t>
  </si>
  <si>
    <t>ABDOMINAL INVERTIDO</t>
  </si>
  <si>
    <t>FC = 126 A 135</t>
  </si>
  <si>
    <t>ABDOMINAL NO APARELHO PRANCHA</t>
  </si>
  <si>
    <t>AGACHAMNETO LIVRE</t>
  </si>
  <si>
    <t>PANTURRILHA</t>
  </si>
  <si>
    <t>FALHJA</t>
  </si>
  <si>
    <t>QUADRÍCEPS E POSTERIOR</t>
  </si>
  <si>
    <t>ABDOMINAL REMADOR</t>
  </si>
  <si>
    <t>ALMOÇO</t>
  </si>
  <si>
    <t xml:space="preserve">LANCHE DA TARDE </t>
  </si>
  <si>
    <t>ELEVAÇÃO LATERAL</t>
  </si>
  <si>
    <t>DESENVOLVIMENTO</t>
  </si>
  <si>
    <t>REMADA ALTA COM ALTERES</t>
  </si>
  <si>
    <t>CRUCIFIXO INVERTIDO</t>
  </si>
  <si>
    <t>REMADA  CAVALINHO</t>
  </si>
  <si>
    <t>PEITO</t>
  </si>
  <si>
    <t>SUPINIO INCLINADO C/ ALTERES</t>
  </si>
  <si>
    <t>VOADOR</t>
  </si>
  <si>
    <t>PUXADA ALTA PEGADA NEUTRA</t>
  </si>
  <si>
    <t xml:space="preserve">COSTAS </t>
  </si>
  <si>
    <t>FLEXORA SENTADO</t>
  </si>
  <si>
    <t>SE CONSEGUIR TREINAR 6 VEZES NA SEMANA REPETIR O TREINO DE SEGUNDA E FAZER A ROTAÇÃO</t>
  </si>
  <si>
    <t xml:space="preserve">SUPINO INCLINADO APARELHO </t>
  </si>
  <si>
    <t>SUPINO RETO C/ ALTERES</t>
  </si>
  <si>
    <t xml:space="preserve">SUPINO RETO APARELHO </t>
  </si>
  <si>
    <t xml:space="preserve">CRUCIFIXO NA POLIA BANCO INCLINADO </t>
  </si>
  <si>
    <t>DROP SET</t>
  </si>
  <si>
    <t>ELEVAÇÃO FRONTAL NA POLIA</t>
  </si>
  <si>
    <t xml:space="preserve">REMADA BAIXA TRIANGULO </t>
  </si>
  <si>
    <t xml:space="preserve">BARRA LIVRE </t>
  </si>
  <si>
    <t xml:space="preserve">PUXADA ALTA APARELHO ARTICULADO </t>
  </si>
  <si>
    <t>AGACHAMNETO PENDULO</t>
  </si>
  <si>
    <t>STIFF</t>
  </si>
  <si>
    <t>ABDOMINAL NO SMITH</t>
  </si>
  <si>
    <t>GABRIEL TORTATO</t>
  </si>
  <si>
    <t xml:space="preserve">LANCHE DA MANHA </t>
  </si>
  <si>
    <t>PRÉ TREINO</t>
  </si>
  <si>
    <t xml:space="preserve">BICEPS POLIA BARRA RETA </t>
  </si>
  <si>
    <t>BICEPS APARELHO SCOT</t>
  </si>
  <si>
    <t xml:space="preserve">TRICEPS POLIA CORDA </t>
  </si>
  <si>
    <t xml:space="preserve">TRICEPS POLIA BARRA RETA </t>
  </si>
  <si>
    <t xml:space="preserve">12 A15 </t>
  </si>
  <si>
    <t xml:space="preserve">ENCOLHIMENTO COM ALTERES </t>
  </si>
  <si>
    <t xml:space="preserve">ABDOMINAL </t>
  </si>
  <si>
    <t xml:space="preserve">AEROBIO 3 VEZES NA SEMANA </t>
  </si>
  <si>
    <t>OMBRO</t>
  </si>
  <si>
    <t>proteina</t>
  </si>
  <si>
    <t>carbo</t>
  </si>
  <si>
    <t>gord</t>
  </si>
  <si>
    <t>]</t>
  </si>
  <si>
    <t>,</t>
  </si>
  <si>
    <t>AbacateGR</t>
  </si>
  <si>
    <t>AbacaxiGR</t>
  </si>
  <si>
    <t>CocoGR</t>
  </si>
  <si>
    <t>CreatinaGR</t>
  </si>
  <si>
    <t>FeijoadaGR</t>
  </si>
  <si>
    <t>GergelimGR</t>
  </si>
  <si>
    <t>KiwiGR</t>
  </si>
  <si>
    <t>MorangoGR</t>
  </si>
  <si>
    <t>MortadelaGR</t>
  </si>
  <si>
    <t>NozGR</t>
  </si>
  <si>
    <t>PolvilhoGR</t>
  </si>
  <si>
    <t>RicotaGR</t>
  </si>
  <si>
    <t>SalameGR</t>
  </si>
  <si>
    <t>MandiocaCOZIDAGR</t>
  </si>
  <si>
    <t>MandiocaFRITAGR</t>
  </si>
  <si>
    <t>MaminhaGRELHADAGR</t>
  </si>
  <si>
    <t>AbobrinhaitalianaGR</t>
  </si>
  <si>
    <t>AmendoimtorradoGR</t>
  </si>
  <si>
    <t>ArrozcarreteiroGR</t>
  </si>
  <si>
    <t>ArrozintegralGR</t>
  </si>
  <si>
    <t>Arroztipo1GR</t>
  </si>
  <si>
    <t>Arroztipo2GR</t>
  </si>
  <si>
    <t>AtumfrescoGR</t>
  </si>
  <si>
    <t>AveiaemflocosGR</t>
  </si>
  <si>
    <t>AzeitedeolivaGR</t>
  </si>
  <si>
    <t>AzeitonapretaGR</t>
  </si>
  <si>
    <t>AzeitonaverdeGR</t>
  </si>
  <si>
    <t>BacalhausalgadoGR</t>
  </si>
  <si>
    <t>BananadaterraGR</t>
  </si>
  <si>
    <t>BananaprataGR</t>
  </si>
  <si>
    <t>BatatabaroaGR</t>
  </si>
  <si>
    <t>BatatadoceGR</t>
  </si>
  <si>
    <t>BatatainglesaCOZIDAGR</t>
  </si>
  <si>
    <t>BatatainglesaFRITAGR</t>
  </si>
  <si>
    <t>BatatainglesaSAUTEGR</t>
  </si>
  <si>
    <t>BiscoitodemaisenadoceGR</t>
  </si>
  <si>
    <t>BiscoitodepolvilhodoceGR</t>
  </si>
  <si>
    <t>BiscoitosalgadocreamcrackerGR</t>
  </si>
  <si>
    <t>BistecadeporcofritaGR</t>
  </si>
  <si>
    <t>BolodeAipimGR</t>
  </si>
  <si>
    <t>BolodeMilhoGR</t>
  </si>
  <si>
    <t>CharutoderepolhoGR</t>
  </si>
  <si>
    <t>CosteladeporcoassadaGR</t>
  </si>
  <si>
    <t>CoxadeFrangocompeleGR</t>
  </si>
  <si>
    <t>CoxadeFrangosempeleGR</t>
  </si>
  <si>
    <t>CremedeLeiteGR</t>
  </si>
  <si>
    <t>FarinhademilhoGR</t>
  </si>
  <si>
    <t>FarinhadetrigoGR</t>
  </si>
  <si>
    <t>FraldinhacomgorduraCOZIDAGR</t>
  </si>
  <si>
    <t>GoiababrancaGR</t>
  </si>
  <si>
    <t>GoiabavermelhaGR</t>
  </si>
  <si>
    <t>GranolaDietGR</t>
  </si>
  <si>
    <t>IogurtenaturalGR</t>
  </si>
  <si>
    <t>IogurtenaturaldesnatadoGR</t>
  </si>
  <si>
    <t>LeitecondensadoGR</t>
  </si>
  <si>
    <t>LentilhacozidaGR</t>
  </si>
  <si>
    <t>LombodeporcoassadoGR</t>
  </si>
  <si>
    <t>MaionesecomovosGR</t>
  </si>
  <si>
    <t>ManteigacomsalGR</t>
  </si>
  <si>
    <t>ManteigasemsalGR</t>
  </si>
  <si>
    <t>MilhoverdeGR</t>
  </si>
  <si>
    <t>OmeletedequeijoGR</t>
  </si>
  <si>
    <t>OvodecodornaGR</t>
  </si>
  <si>
    <t>PaletasemgorduraCOZIDAGR</t>
  </si>
  <si>
    <t>PastadeamendoimGR</t>
  </si>
  <si>
    <t>PescadaBrancaFRITAGR</t>
  </si>
  <si>
    <t>PicanhacomgorduraGRELHADAGR</t>
  </si>
  <si>
    <t>PicanhasemgorduraGRELHADAGR</t>
  </si>
  <si>
    <t>PresuntocomcapadegorduraGR</t>
  </si>
  <si>
    <t>PresuntosemcapadegorduraGR</t>
  </si>
  <si>
    <t>QueijominasfrescalGR</t>
  </si>
  <si>
    <t>QueijominasmeiacuraGR</t>
  </si>
  <si>
    <t>QueijomozarelaGR</t>
  </si>
  <si>
    <t>QueijopratoGR</t>
  </si>
  <si>
    <t>SaladaVerdeGR</t>
  </si>
  <si>
    <t>SucodeuvaconcentradoGR</t>
  </si>
  <si>
    <t>TapiocacommanteigaGR</t>
  </si>
  <si>
    <t>UvaRubiGR</t>
  </si>
  <si>
    <t>MiolodealcatrasemgorduraGRELHADOGR</t>
  </si>
  <si>
    <t>PatinhosemgorduraGRELHADOGR</t>
  </si>
  <si>
    <t>LagartoCOZIDOGR</t>
  </si>
  <si>
    <t>MúsculosemgorduraCOZIDOGR</t>
  </si>
  <si>
    <t>CupimASSADOGR</t>
  </si>
  <si>
    <t>AcarajeGR</t>
  </si>
  <si>
    <t>AcemmoidocozidoGR</t>
  </si>
  <si>
    <t>AcemsemgorduracozidoGR</t>
  </si>
  <si>
    <t>FeculademandiocaGR</t>
  </si>
  <si>
    <t>FiledePeitodeFrangoCOZIDOGR</t>
  </si>
  <si>
    <t>FiledePeitodeFrangoGRELHADOGR</t>
  </si>
  <si>
    <t>FilemingnonsemgorduraGRELHADOGR</t>
  </si>
  <si>
    <t>CamaraoRioGrandeGR</t>
  </si>
  <si>
    <t>CoxaodurosemgorduraCOZIDOGR</t>
  </si>
  <si>
    <t>CoxaomolesemgorduraCOZIDOGR</t>
  </si>
  <si>
    <t>FeijaocariocaGR</t>
  </si>
  <si>
    <t>FeijaofradinhoGR</t>
  </si>
  <si>
    <t>FeijaopretoGR</t>
  </si>
  <si>
    <t>FeijaoroxoOUvermelhoGR</t>
  </si>
  <si>
    <t>FiledeSalmaocompeleGRELHADOGR</t>
  </si>
  <si>
    <t>FiledeSalmaosempeleGRELHADOGR</t>
  </si>
  <si>
    <t>MacarraoGR</t>
  </si>
  <si>
    <t>MamaoFormosaGR</t>
  </si>
  <si>
    <t>MamaoPapaiaGR</t>
  </si>
  <si>
    <t>MelaoGR</t>
  </si>
  <si>
    <t>PaodeformaintegralGR</t>
  </si>
  <si>
    <t>PaodequeijoGR</t>
  </si>
  <si>
    <t>PinhaoGR</t>
  </si>
  <si>
    <t>QueijoparmesaoGR</t>
  </si>
  <si>
    <t>RequeijaocremosoGR</t>
  </si>
  <si>
    <t>TangerinaPoncaGR</t>
  </si>
  <si>
    <t>FigadoGRELHADOGR</t>
  </si>
  <si>
    <t>AboboracabotianGR</t>
  </si>
  <si>
    <t>AboboramorangaGR</t>
  </si>
  <si>
    <t>AtumconservaemoleoGR</t>
  </si>
  <si>
    <t>LeiteempodesnatadoGR</t>
  </si>
  <si>
    <t>LingüicadeFrangoFRITAGR</t>
  </si>
  <si>
    <t>LingüicadefrangoGRELHADAGR</t>
  </si>
  <si>
    <t>LingüicadeporcoFRITAGR</t>
  </si>
  <si>
    <t>LingüicadeporcoGRELHADAGR</t>
  </si>
  <si>
    <t>LinhacaGR</t>
  </si>
  <si>
    <t>MacaArgentinaGR</t>
  </si>
  <si>
    <t>PacocaGR</t>
  </si>
  <si>
    <t>AcaicomxaropedeguaranaeglucoseGR</t>
  </si>
  <si>
    <t>UvaItaliaGR</t>
  </si>
  <si>
    <t>CapadecontrafilecomgorduraGRELHADAGR</t>
  </si>
  <si>
    <t>CapadecontrafilesemgorduraGRELHADAGR</t>
  </si>
  <si>
    <t>CastanhadecajuGR</t>
  </si>
  <si>
    <t>ContrafileGRELHADOGR</t>
  </si>
  <si>
    <t>ContrafilecomgorduraGRELHADOGR</t>
  </si>
  <si>
    <t>ClaradeovoUN</t>
  </si>
  <si>
    <t>OvoUN</t>
  </si>
  <si>
    <t>ContrafileamilanesaGR</t>
  </si>
  <si>
    <t>FiledePeitodeFrangoamilanesaGR</t>
  </si>
  <si>
    <t>LaranjabaiaSUCOML</t>
  </si>
  <si>
    <t>LaranjadaterraSUCOML</t>
  </si>
  <si>
    <t>LaranjalimaSUCOML</t>
  </si>
  <si>
    <t>AmEndoaGR</t>
  </si>
  <si>
    <t>AzeitededendEGR</t>
  </si>
  <si>
    <t>BebidalacteadepEssegoGR</t>
  </si>
  <si>
    <t>PEraParkGR</t>
  </si>
  <si>
    <t>PEraWilliamsGR</t>
  </si>
  <si>
    <t>PipocasemsalcomoleodesojaGR</t>
  </si>
  <si>
    <t>SardinhaASSADAGR</t>
  </si>
  <si>
    <t>SardinhaconservaemoleoGR</t>
  </si>
  <si>
    <t>Whey80GR</t>
  </si>
  <si>
    <t>SobrecoxadeFrangocompeleASSADAGR</t>
  </si>
  <si>
    <t>SobrecoxadeFrangosompeleASSADAGR</t>
  </si>
  <si>
    <t>0.012</t>
  </si>
  <si>
    <t>0.024</t>
  </si>
  <si>
    <t>0.027</t>
  </si>
  <si>
    <t>0.011</t>
  </si>
  <si>
    <t>0.015</t>
  </si>
  <si>
    <t>0.034</t>
  </si>
  <si>
    <t>0.107</t>
  </si>
  <si>
    <t>0.267</t>
  </si>
  <si>
    <t>0.273</t>
  </si>
  <si>
    <t>0.223</t>
  </si>
  <si>
    <t>0.248</t>
  </si>
  <si>
    <t>0.122</t>
  </si>
  <si>
    <t>0.058</t>
  </si>
  <si>
    <t>0.06</t>
  </si>
  <si>
    <t>0.026</t>
  </si>
  <si>
    <t>0.257</t>
  </si>
  <si>
    <t>0.222</t>
  </si>
  <si>
    <t>0.019</t>
  </si>
  <si>
    <t>0.014</t>
  </si>
  <si>
    <t>0.29</t>
  </si>
  <si>
    <t>0.056</t>
  </si>
  <si>
    <t>0.045</t>
  </si>
  <si>
    <t>0.033</t>
  </si>
  <si>
    <t>0.029</t>
  </si>
  <si>
    <t>0.095</t>
  </si>
  <si>
    <t>0.031</t>
  </si>
  <si>
    <t>0.03</t>
  </si>
  <si>
    <t>0.175</t>
  </si>
  <si>
    <t>0.114</t>
  </si>
  <si>
    <t>0.187</t>
  </si>
  <si>
    <t>0.337</t>
  </si>
  <si>
    <t>0.104</t>
  </si>
  <si>
    <t>0.19</t>
  </si>
  <si>
    <t>0.307</t>
  </si>
  <si>
    <t>0.351</t>
  </si>
  <si>
    <t>0.221</t>
  </si>
  <si>
    <t>0.081</t>
  </si>
  <si>
    <t>0.05</t>
  </si>
  <si>
    <t>0.299</t>
  </si>
  <si>
    <t>0.324</t>
  </si>
  <si>
    <t>0.302</t>
  </si>
  <si>
    <t>0.285</t>
  </si>
  <si>
    <t>0.269</t>
  </si>
  <si>
    <t>0.319</t>
  </si>
  <si>
    <t>0.021</t>
  </si>
  <si>
    <t>0.286</t>
  </si>
  <si>
    <t>0.171</t>
  </si>
  <si>
    <t>0.192</t>
  </si>
  <si>
    <t>0.106</t>
  </si>
  <si>
    <t>0.065</t>
  </si>
  <si>
    <t>0.068</t>
  </si>
  <si>
    <t>0.063</t>
  </si>
  <si>
    <t>0.073</t>
  </si>
  <si>
    <t>0.102</t>
  </si>
  <si>
    <t>0.304</t>
  </si>
  <si>
    <t>0.315</t>
  </si>
  <si>
    <t>0.32</t>
  </si>
  <si>
    <t>0.294</t>
  </si>
  <si>
    <t>0.239</t>
  </si>
  <si>
    <t>0.261</t>
  </si>
  <si>
    <t>0.328</t>
  </si>
  <si>
    <t>0.242</t>
  </si>
  <si>
    <t>0.025</t>
  </si>
  <si>
    <t>0.1</t>
  </si>
  <si>
    <t>0.043</t>
  </si>
  <si>
    <t>0.329</t>
  </si>
  <si>
    <t>0.018</t>
  </si>
  <si>
    <t>0.148</t>
  </si>
  <si>
    <t>0.413</t>
  </si>
  <si>
    <t>0.083</t>
  </si>
  <si>
    <t>0.183</t>
  </si>
  <si>
    <t>0.182</t>
  </si>
  <si>
    <t>0.205</t>
  </si>
  <si>
    <t>0.232</t>
  </si>
  <si>
    <t>0.195</t>
  </si>
  <si>
    <t>0.357</t>
  </si>
  <si>
    <t>0.023</t>
  </si>
  <si>
    <t>0.197</t>
  </si>
  <si>
    <t>0.016</t>
  </si>
  <si>
    <t>0.022</t>
  </si>
  <si>
    <t>0.044</t>
  </si>
  <si>
    <t>0.077</t>
  </si>
  <si>
    <t>0.004</t>
  </si>
  <si>
    <t>0.053</t>
  </si>
  <si>
    <t>0.127</t>
  </si>
  <si>
    <t>0.312</t>
  </si>
  <si>
    <t>0.163</t>
  </si>
  <si>
    <t>0.157</t>
  </si>
  <si>
    <t>0.138</t>
  </si>
  <si>
    <t>0.225</t>
  </si>
  <si>
    <t>0.297</t>
  </si>
  <si>
    <t>0.156</t>
  </si>
  <si>
    <t>0.094</t>
  </si>
  <si>
    <t>5.5</t>
  </si>
  <si>
    <t>0.25</t>
  </si>
  <si>
    <t>0.359</t>
  </si>
  <si>
    <t>0.274</t>
  </si>
  <si>
    <t>0.264</t>
  </si>
  <si>
    <t>0.085</t>
  </si>
  <si>
    <t>0.112</t>
  </si>
  <si>
    <t>0.146</t>
  </si>
  <si>
    <t>0.178</t>
  </si>
  <si>
    <t>0.216</t>
  </si>
  <si>
    <t>0.23</t>
  </si>
  <si>
    <t>0.358</t>
  </si>
  <si>
    <t>0.229</t>
  </si>
  <si>
    <t>0.099</t>
  </si>
  <si>
    <t>0.131</t>
  </si>
  <si>
    <t>0.262</t>
  </si>
  <si>
    <t>0.322</t>
  </si>
  <si>
    <t>0.159</t>
  </si>
  <si>
    <t>0.287</t>
  </si>
  <si>
    <t>0.292</t>
  </si>
  <si>
    <t>0.02</t>
  </si>
  <si>
    <t>0.08</t>
  </si>
  <si>
    <t>0.8</t>
  </si>
  <si>
    <t>0.108</t>
  </si>
  <si>
    <t>0.052</t>
  </si>
  <si>
    <t>0.188</t>
  </si>
  <si>
    <t>0.167</t>
  </si>
  <si>
    <t>0.259</t>
  </si>
  <si>
    <t>0.164</t>
  </si>
  <si>
    <t>0.101</t>
  </si>
  <si>
    <t>0.226</t>
  </si>
  <si>
    <t>0.246</t>
  </si>
  <si>
    <t>0.247</t>
  </si>
  <si>
    <t>0.583</t>
  </si>
  <si>
    <t>0.049</t>
  </si>
  <si>
    <t>0.036</t>
  </si>
  <si>
    <t>0.295</t>
  </si>
  <si>
    <t>0.227</t>
  </si>
  <si>
    <t>0.166</t>
  </si>
  <si>
    <t>0.161</t>
  </si>
  <si>
    <t>0.105</t>
  </si>
  <si>
    <t>0.123</t>
  </si>
  <si>
    <t>0.066</t>
  </si>
  <si>
    <t>0.658</t>
  </si>
  <si>
    <t>0.705</t>
  </si>
  <si>
    <t>0.601</t>
  </si>
  <si>
    <t>0.419</t>
  </si>
  <si>
    <t>0.395</t>
  </si>
  <si>
    <t>0.255</t>
  </si>
  <si>
    <t>0.089</t>
  </si>
  <si>
    <t>0.091</t>
  </si>
  <si>
    <t>0.001</t>
  </si>
  <si>
    <t>0.039</t>
  </si>
  <si>
    <t>0.692</t>
  </si>
  <si>
    <t>0.657</t>
  </si>
  <si>
    <t>0.71</t>
  </si>
  <si>
    <t>0.119</t>
  </si>
  <si>
    <t>0.118</t>
  </si>
  <si>
    <t>0.113</t>
  </si>
  <si>
    <t>0.037</t>
  </si>
  <si>
    <t>0.189</t>
  </si>
  <si>
    <t>0.109</t>
  </si>
  <si>
    <t>0.6</t>
  </si>
  <si>
    <t>0.017</t>
  </si>
  <si>
    <t>0.051</t>
  </si>
  <si>
    <t>0.076</t>
  </si>
  <si>
    <t>0.084</t>
  </si>
  <si>
    <t>0.499</t>
  </si>
  <si>
    <t>0.464</t>
  </si>
  <si>
    <t>0.143</t>
  </si>
  <si>
    <t>0.379</t>
  </si>
  <si>
    <t>0.145</t>
  </si>
  <si>
    <t>0.682</t>
  </si>
  <si>
    <t>0.069</t>
  </si>
  <si>
    <t>0.263</t>
  </si>
  <si>
    <t>0.44</t>
  </si>
  <si>
    <t>0.15</t>
  </si>
  <si>
    <t>0.666</t>
  </si>
  <si>
    <t>0.007</t>
  </si>
  <si>
    <t>0.458</t>
  </si>
  <si>
    <t>0.437</t>
  </si>
  <si>
    <t>0.3</t>
  </si>
  <si>
    <t>0.2</t>
  </si>
  <si>
    <t>0.141</t>
  </si>
  <si>
    <t>0.384</t>
  </si>
  <si>
    <t>0.615</t>
  </si>
  <si>
    <t>0.759</t>
  </si>
  <si>
    <t>0.028</t>
  </si>
  <si>
    <t>0.129</t>
  </si>
  <si>
    <t>0.556</t>
  </si>
  <si>
    <t>0.111</t>
  </si>
  <si>
    <t>0.008</t>
  </si>
  <si>
    <t>0.002</t>
  </si>
  <si>
    <t>0.199</t>
  </si>
  <si>
    <t>0.473</t>
  </si>
  <si>
    <t>0.54</t>
  </si>
  <si>
    <t>0.071</t>
  </si>
  <si>
    <t>0.01</t>
  </si>
  <si>
    <t>0.009</t>
  </si>
  <si>
    <t>0.203</t>
  </si>
  <si>
    <t>0.142</t>
  </si>
  <si>
    <t>0.013</t>
  </si>
  <si>
    <t>0.12</t>
  </si>
  <si>
    <t>0.144</t>
  </si>
  <si>
    <t>0.185</t>
  </si>
  <si>
    <t>0.124</t>
  </si>
  <si>
    <t>0.463</t>
  </si>
  <si>
    <t>0.42</t>
  </si>
  <si>
    <t>0.24</t>
  </si>
  <si>
    <t>0.155</t>
  </si>
  <si>
    <t>0.303</t>
  </si>
  <si>
    <t>0.003</t>
  </si>
  <si>
    <t>0.005</t>
  </si>
  <si>
    <t>0.006</t>
  </si>
  <si>
    <t>0.09</t>
  </si>
  <si>
    <t>0.032</t>
  </si>
  <si>
    <t>0.078</t>
  </si>
  <si>
    <t>0.14</t>
  </si>
  <si>
    <t>0.088</t>
  </si>
  <si>
    <t>0.26</t>
  </si>
  <si>
    <t>0.504</t>
  </si>
  <si>
    <t>0.067</t>
  </si>
  <si>
    <t>0.184</t>
  </si>
  <si>
    <t>0.213</t>
  </si>
  <si>
    <t>0.219</t>
  </si>
  <si>
    <t>0.323</t>
  </si>
  <si>
    <t>0.064</t>
  </si>
  <si>
    <t>0.305</t>
  </si>
  <si>
    <t>0.824</t>
  </si>
  <si>
    <t>0.86</t>
  </si>
  <si>
    <t>0.116</t>
  </si>
  <si>
    <t>0.594</t>
  </si>
  <si>
    <t>0.22</t>
  </si>
  <si>
    <t>0.074</t>
  </si>
  <si>
    <t>0.45</t>
  </si>
  <si>
    <t>0.202</t>
  </si>
  <si>
    <t>0.252</t>
  </si>
  <si>
    <t>0.335</t>
  </si>
  <si>
    <t>0.291</t>
  </si>
  <si>
    <t>0.234</t>
  </si>
  <si>
    <t>0.306</t>
  </si>
  <si>
    <t>0.152</t>
  </si>
  <si>
    <t>["</t>
  </si>
  <si>
    <t>"</t>
  </si>
  <si>
    <t>let =</t>
  </si>
  <si>
    <t>PaofrancespaodesalUN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</si>
</sst>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 applyAlignment="1">
      <alignment horizontal="left" vertical="center"/>
    </xf>
    <xf numFmtId="2" fontId="7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8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165" fontId="0" fillId="0" borderId="0" xfId="0" applyNumberFormat="1"/>
    <xf numFmtId="0" fontId="5" fillId="4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5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right"/>
    </xf>
    <xf numFmtId="0" fontId="0" fillId="0" borderId="0" xfId="0" quotePrefix="1"/>
    <xf numFmtId="3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>
    <pageSetUpPr fitToPage="1"/>
  </sheetPr>
  <dimension ref="B2:L11"/>
  <sheetViews>
    <sheetView showGridLines="0" zoomScaleNormal="100" workbookViewId="0">
      <selection activeCell="C5" sqref="C5"/>
    </sheetView>
  </sheetViews>
  <sheetFormatPr defaultColWidth="8.85546875" defaultRowHeight="15" x14ac:dyDescent="0.25"/>
  <cols>
    <col min="1" max="4" width="8.85546875" style="1"/>
    <col min="5" max="5" width="15.28515625" style="2" customWidth="1"/>
    <col min="6" max="6" width="14.28515625" style="1" customWidth="1"/>
    <col min="7" max="16384" width="8.85546875" style="1"/>
  </cols>
  <sheetData>
    <row r="2" spans="2:12" ht="37.35" customHeight="1" x14ac:dyDescent="0.25">
      <c r="B2" s="10" t="s">
        <v>27</v>
      </c>
      <c r="C2" s="23" t="s">
        <v>238</v>
      </c>
      <c r="D2" s="23"/>
      <c r="E2" s="23"/>
      <c r="F2" s="23"/>
      <c r="G2" s="23"/>
      <c r="H2" s="23"/>
      <c r="I2" s="23"/>
      <c r="J2" s="23"/>
      <c r="K2" s="23"/>
      <c r="L2" s="23"/>
    </row>
    <row r="3" spans="2:12" x14ac:dyDescent="0.25">
      <c r="B3" s="3" t="s">
        <v>28</v>
      </c>
      <c r="C3" s="13">
        <v>169</v>
      </c>
      <c r="D3" s="3" t="s">
        <v>29</v>
      </c>
      <c r="E3" s="4" t="s">
        <v>33</v>
      </c>
      <c r="F3" s="4" t="s">
        <v>32</v>
      </c>
    </row>
    <row r="4" spans="2:12" x14ac:dyDescent="0.25">
      <c r="B4" s="3" t="s">
        <v>30</v>
      </c>
      <c r="C4" s="13">
        <v>65.45</v>
      </c>
      <c r="D4" s="3" t="s">
        <v>31</v>
      </c>
      <c r="E4" s="14">
        <v>44884</v>
      </c>
      <c r="F4" s="9">
        <f>IF(AND(C4&gt;0,C3&lt;&gt;""),(C4/($C$3/100)^2),"")</f>
        <v>22.915864290466025</v>
      </c>
    </row>
    <row r="5" spans="2:12" x14ac:dyDescent="0.25">
      <c r="B5" s="3"/>
      <c r="C5" s="13"/>
      <c r="D5" s="3" t="s">
        <v>31</v>
      </c>
      <c r="E5" s="14"/>
      <c r="F5" s="9" t="str">
        <f t="shared" ref="F5:F10" si="0">IF(C5&gt;0,(C5/($C$3/100)^2),"")</f>
        <v/>
      </c>
    </row>
    <row r="6" spans="2:12" x14ac:dyDescent="0.25">
      <c r="B6" s="3"/>
      <c r="C6" s="13"/>
      <c r="D6" s="3" t="s">
        <v>31</v>
      </c>
      <c r="E6" s="14"/>
      <c r="F6" s="9" t="str">
        <f t="shared" si="0"/>
        <v/>
      </c>
    </row>
    <row r="7" spans="2:12" x14ac:dyDescent="0.25">
      <c r="B7" s="3"/>
      <c r="C7" s="13"/>
      <c r="D7" s="3" t="s">
        <v>31</v>
      </c>
      <c r="E7" s="14"/>
      <c r="F7" s="9" t="str">
        <f t="shared" si="0"/>
        <v/>
      </c>
    </row>
    <row r="8" spans="2:12" x14ac:dyDescent="0.25">
      <c r="B8" s="3"/>
      <c r="C8" s="13"/>
      <c r="D8" s="3" t="s">
        <v>31</v>
      </c>
      <c r="E8" s="14"/>
      <c r="F8" s="9" t="str">
        <f t="shared" si="0"/>
        <v/>
      </c>
    </row>
    <row r="9" spans="2:12" x14ac:dyDescent="0.25">
      <c r="B9" s="3"/>
      <c r="C9" s="13"/>
      <c r="D9" s="3" t="s">
        <v>31</v>
      </c>
      <c r="E9" s="14"/>
      <c r="F9" s="4" t="str">
        <f t="shared" si="0"/>
        <v/>
      </c>
    </row>
    <row r="10" spans="2:12" x14ac:dyDescent="0.25">
      <c r="B10" s="3"/>
      <c r="C10" s="13"/>
      <c r="D10" s="3" t="s">
        <v>31</v>
      </c>
      <c r="E10" s="14"/>
      <c r="F10" s="4" t="str">
        <f t="shared" si="0"/>
        <v/>
      </c>
    </row>
    <row r="11" spans="2:12" hidden="1" x14ac:dyDescent="0.25">
      <c r="C11" s="1">
        <f>IF(C10&lt;&gt;"",C10,IF(C9&lt;&gt;"",C9,IF(C8&lt;&gt;"",C8,IF(C7&lt;&gt;"",C7,IF(C6&lt;&gt;"",C6,IF(C5&lt;&gt;"",C5,IF(C4&lt;&gt;"",C4,1)))))))</f>
        <v>65.45</v>
      </c>
    </row>
  </sheetData>
  <sheetProtection algorithmName="SHA-512" hashValue="jHx7Gzowq4bmLmdYcYOISSdkkjvkUwsvX1p7eW/TCNDdJyCep2R4xP5bYTMdqEGTUMWGhfBB85AsO9Mriy5EnA==" saltValue="2eIw2kyqSq8+JAvMIT1mVA==" spinCount="100000" sheet="1" objects="1" scenarios="1"/>
  <mergeCells count="1">
    <mergeCell ref="C2:L2"/>
  </mergeCells>
  <pageMargins left="0.511811024" right="0.511811024" top="0.78740157499999996" bottom="0.78740157499999996" header="0.31496062000000002" footer="0.31496062000000002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>
    <pageSetUpPr fitToPage="1"/>
  </sheetPr>
  <dimension ref="B2:L56"/>
  <sheetViews>
    <sheetView showGridLines="0" tabSelected="1" topLeftCell="A19" zoomScaleNormal="100" workbookViewId="0">
      <selection activeCell="C51" sqref="C51:L51"/>
    </sheetView>
  </sheetViews>
  <sheetFormatPr defaultColWidth="8.85546875" defaultRowHeight="15" x14ac:dyDescent="0.25"/>
  <cols>
    <col min="1" max="1" width="4" style="1" customWidth="1"/>
    <col min="2" max="2" width="40.85546875" style="1" customWidth="1"/>
    <col min="3" max="3" width="7" style="1" bestFit="1" customWidth="1"/>
    <col min="4" max="4" width="5.42578125" style="1" bestFit="1" customWidth="1"/>
    <col min="5" max="5" width="7.85546875" style="1" bestFit="1" customWidth="1"/>
    <col min="6" max="6" width="15.42578125" style="1" bestFit="1" customWidth="1"/>
    <col min="7" max="7" width="6.42578125" style="1" customWidth="1"/>
    <col min="8" max="8" width="40.85546875" style="1" customWidth="1"/>
    <col min="9" max="9" width="7" style="1" bestFit="1" customWidth="1"/>
    <col min="10" max="10" width="5.42578125" style="1" bestFit="1" customWidth="1"/>
    <col min="11" max="11" width="7.85546875" style="1" bestFit="1" customWidth="1"/>
    <col min="12" max="12" width="15.42578125" style="1" bestFit="1" customWidth="1"/>
    <col min="13" max="16384" width="8.85546875" style="1"/>
  </cols>
  <sheetData>
    <row r="2" spans="2:12" ht="15.75" x14ac:dyDescent="0.25">
      <c r="B2" s="33" t="s">
        <v>249</v>
      </c>
      <c r="C2" s="33"/>
      <c r="D2" s="33"/>
      <c r="E2" s="33"/>
      <c r="F2" s="33"/>
      <c r="H2" s="33" t="s">
        <v>223</v>
      </c>
      <c r="I2" s="33"/>
      <c r="J2" s="33"/>
      <c r="K2" s="33"/>
      <c r="L2" s="33"/>
    </row>
    <row r="3" spans="2:12" ht="15.75" x14ac:dyDescent="0.25">
      <c r="B3" s="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H3" s="5" t="s">
        <v>0</v>
      </c>
      <c r="I3" s="16" t="s">
        <v>1</v>
      </c>
      <c r="J3" s="16" t="s">
        <v>2</v>
      </c>
      <c r="K3" s="16" t="s">
        <v>3</v>
      </c>
      <c r="L3" s="16" t="s">
        <v>4</v>
      </c>
    </row>
    <row r="4" spans="2:12" x14ac:dyDescent="0.25">
      <c r="B4" s="6" t="s">
        <v>214</v>
      </c>
      <c r="C4" s="7">
        <v>3</v>
      </c>
      <c r="D4" s="7" t="s">
        <v>194</v>
      </c>
      <c r="E4" s="7" t="s">
        <v>195</v>
      </c>
      <c r="F4" s="7" t="s">
        <v>5</v>
      </c>
      <c r="H4" s="6" t="s">
        <v>233</v>
      </c>
      <c r="I4" s="7">
        <v>3</v>
      </c>
      <c r="J4" s="7">
        <v>10</v>
      </c>
      <c r="K4" s="7" t="s">
        <v>195</v>
      </c>
      <c r="L4" s="7" t="s">
        <v>5</v>
      </c>
    </row>
    <row r="5" spans="2:12" x14ac:dyDescent="0.25">
      <c r="B5" s="6" t="s">
        <v>231</v>
      </c>
      <c r="C5" s="7">
        <v>4</v>
      </c>
      <c r="D5" s="7" t="s">
        <v>194</v>
      </c>
      <c r="E5" s="7" t="s">
        <v>195</v>
      </c>
      <c r="F5" s="7" t="s">
        <v>5</v>
      </c>
      <c r="H5" s="12" t="s">
        <v>222</v>
      </c>
      <c r="I5" s="7">
        <v>4</v>
      </c>
      <c r="J5" s="7" t="s">
        <v>194</v>
      </c>
      <c r="K5" s="7" t="s">
        <v>195</v>
      </c>
      <c r="L5" s="7" t="s">
        <v>5</v>
      </c>
    </row>
    <row r="6" spans="2:12" x14ac:dyDescent="0.25">
      <c r="B6" s="6" t="s">
        <v>216</v>
      </c>
      <c r="C6" s="7">
        <v>3</v>
      </c>
      <c r="D6" s="7" t="s">
        <v>194</v>
      </c>
      <c r="E6" s="7" t="s">
        <v>195</v>
      </c>
      <c r="F6" s="7" t="s">
        <v>5</v>
      </c>
      <c r="H6" s="6" t="s">
        <v>234</v>
      </c>
      <c r="I6" s="7">
        <v>4</v>
      </c>
      <c r="J6" s="7" t="s">
        <v>197</v>
      </c>
      <c r="K6" s="7" t="s">
        <v>195</v>
      </c>
      <c r="L6" s="7" t="s">
        <v>5</v>
      </c>
    </row>
    <row r="7" spans="2:12" x14ac:dyDescent="0.25">
      <c r="B7" s="6" t="s">
        <v>215</v>
      </c>
      <c r="C7" s="7">
        <v>3</v>
      </c>
      <c r="D7" s="7" t="s">
        <v>194</v>
      </c>
      <c r="E7" s="7">
        <v>60</v>
      </c>
      <c r="F7" s="7" t="s">
        <v>5</v>
      </c>
      <c r="H7" s="6" t="s">
        <v>218</v>
      </c>
      <c r="I7" s="7">
        <v>4</v>
      </c>
      <c r="J7" s="7" t="s">
        <v>194</v>
      </c>
      <c r="K7" s="7" t="s">
        <v>195</v>
      </c>
      <c r="L7" s="7" t="s">
        <v>5</v>
      </c>
    </row>
    <row r="8" spans="2:12" x14ac:dyDescent="0.25">
      <c r="B8" s="6" t="s">
        <v>217</v>
      </c>
      <c r="C8" s="7">
        <v>4</v>
      </c>
      <c r="D8" s="7" t="s">
        <v>194</v>
      </c>
      <c r="E8" s="7" t="s">
        <v>195</v>
      </c>
      <c r="F8" s="7" t="s">
        <v>5</v>
      </c>
      <c r="H8" s="6" t="s">
        <v>232</v>
      </c>
      <c r="I8" s="7">
        <v>3</v>
      </c>
      <c r="J8" s="7" t="s">
        <v>194</v>
      </c>
      <c r="K8" s="7" t="s">
        <v>195</v>
      </c>
      <c r="L8" s="7" t="s">
        <v>5</v>
      </c>
    </row>
    <row r="9" spans="2:12" x14ac:dyDescent="0.25">
      <c r="B9" s="6" t="s">
        <v>246</v>
      </c>
      <c r="C9" s="7">
        <v>4</v>
      </c>
      <c r="D9" s="7" t="s">
        <v>197</v>
      </c>
      <c r="E9" s="7" t="s">
        <v>195</v>
      </c>
      <c r="F9" s="7" t="s">
        <v>5</v>
      </c>
      <c r="H9" s="6" t="s">
        <v>196</v>
      </c>
      <c r="I9" s="7">
        <v>4</v>
      </c>
      <c r="J9" s="7" t="s">
        <v>194</v>
      </c>
      <c r="K9" s="7" t="s">
        <v>195</v>
      </c>
      <c r="L9" s="7" t="s">
        <v>5</v>
      </c>
    </row>
    <row r="10" spans="2:12" x14ac:dyDescent="0.25">
      <c r="B10" s="6"/>
      <c r="C10" s="7"/>
      <c r="D10" s="7"/>
      <c r="E10" s="7"/>
      <c r="F10" s="7"/>
      <c r="H10" s="6" t="s">
        <v>241</v>
      </c>
      <c r="I10" s="7">
        <v>3</v>
      </c>
      <c r="J10" s="7" t="s">
        <v>194</v>
      </c>
      <c r="K10" s="7" t="s">
        <v>195</v>
      </c>
      <c r="L10" s="7" t="s">
        <v>5</v>
      </c>
    </row>
    <row r="11" spans="2:12" x14ac:dyDescent="0.25">
      <c r="B11" s="6"/>
      <c r="C11" s="7"/>
      <c r="D11" s="7"/>
      <c r="E11" s="7"/>
      <c r="F11" s="7"/>
      <c r="H11" s="6" t="s">
        <v>242</v>
      </c>
      <c r="I11" s="7">
        <v>4</v>
      </c>
      <c r="J11" s="7" t="s">
        <v>194</v>
      </c>
      <c r="K11" s="7" t="s">
        <v>195</v>
      </c>
      <c r="L11" s="7" t="s">
        <v>5</v>
      </c>
    </row>
    <row r="12" spans="2:12" x14ac:dyDescent="0.25">
      <c r="B12" s="6"/>
      <c r="C12" s="7"/>
      <c r="D12" s="7"/>
      <c r="E12" s="7"/>
      <c r="F12" s="7"/>
      <c r="H12" s="6"/>
      <c r="I12" s="7"/>
      <c r="J12" s="7"/>
      <c r="K12" s="7"/>
      <c r="L12" s="7"/>
    </row>
    <row r="13" spans="2:12" x14ac:dyDescent="0.25">
      <c r="B13" s="6"/>
      <c r="C13" s="7"/>
      <c r="D13" s="7"/>
      <c r="E13" s="7"/>
      <c r="F13" s="7"/>
      <c r="H13" s="6"/>
      <c r="I13" s="7"/>
      <c r="J13" s="7"/>
      <c r="K13" s="7"/>
      <c r="L13" s="7"/>
    </row>
    <row r="16" spans="2:12" ht="15.75" x14ac:dyDescent="0.25">
      <c r="B16" s="33" t="s">
        <v>219</v>
      </c>
      <c r="C16" s="33"/>
      <c r="D16" s="33"/>
      <c r="E16" s="33"/>
      <c r="F16" s="33"/>
      <c r="H16" s="33" t="s">
        <v>247</v>
      </c>
      <c r="I16" s="33"/>
      <c r="J16" s="33"/>
      <c r="K16" s="33"/>
      <c r="L16" s="33"/>
    </row>
    <row r="17" spans="2:12" ht="15.75" x14ac:dyDescent="0.25">
      <c r="B17" s="5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H17" s="5" t="s">
        <v>0</v>
      </c>
      <c r="I17" s="16" t="s">
        <v>1</v>
      </c>
      <c r="J17" s="16" t="s">
        <v>2</v>
      </c>
      <c r="K17" s="16" t="s">
        <v>3</v>
      </c>
      <c r="L17" s="16" t="s">
        <v>4</v>
      </c>
    </row>
    <row r="18" spans="2:12" x14ac:dyDescent="0.25">
      <c r="B18" s="6" t="s">
        <v>220</v>
      </c>
      <c r="C18" s="7">
        <v>4</v>
      </c>
      <c r="D18" s="7" t="s">
        <v>194</v>
      </c>
      <c r="E18" s="7" t="s">
        <v>195</v>
      </c>
      <c r="F18" s="7" t="s">
        <v>5</v>
      </c>
      <c r="H18" s="6"/>
      <c r="I18" s="7">
        <v>4</v>
      </c>
      <c r="J18" s="7" t="s">
        <v>199</v>
      </c>
      <c r="K18" s="7" t="s">
        <v>195</v>
      </c>
      <c r="L18" s="7" t="s">
        <v>5</v>
      </c>
    </row>
    <row r="19" spans="2:12" x14ac:dyDescent="0.25">
      <c r="B19" s="6" t="s">
        <v>226</v>
      </c>
      <c r="C19" s="7">
        <v>4</v>
      </c>
      <c r="D19" s="7" t="s">
        <v>194</v>
      </c>
      <c r="E19" s="7" t="s">
        <v>195</v>
      </c>
      <c r="F19" s="7" t="s">
        <v>5</v>
      </c>
      <c r="H19" s="6"/>
      <c r="I19" s="7">
        <v>4</v>
      </c>
      <c r="J19" s="7" t="s">
        <v>199</v>
      </c>
      <c r="K19" s="7" t="s">
        <v>195</v>
      </c>
      <c r="L19" s="7" t="s">
        <v>5</v>
      </c>
    </row>
    <row r="20" spans="2:12" x14ac:dyDescent="0.25">
      <c r="B20" s="6" t="s">
        <v>227</v>
      </c>
      <c r="C20" s="7">
        <v>4</v>
      </c>
      <c r="D20" s="7" t="s">
        <v>194</v>
      </c>
      <c r="E20" s="7" t="s">
        <v>195</v>
      </c>
      <c r="F20" s="7" t="s">
        <v>5</v>
      </c>
      <c r="H20" s="6"/>
      <c r="I20" s="7">
        <v>4</v>
      </c>
      <c r="J20" s="7" t="s">
        <v>199</v>
      </c>
      <c r="K20" s="7" t="s">
        <v>195</v>
      </c>
      <c r="L20" s="7" t="s">
        <v>5</v>
      </c>
    </row>
    <row r="21" spans="2:12" x14ac:dyDescent="0.25">
      <c r="B21" s="6" t="s">
        <v>228</v>
      </c>
      <c r="C21" s="7">
        <v>4</v>
      </c>
      <c r="D21" s="7" t="s">
        <v>194</v>
      </c>
      <c r="E21" s="7" t="s">
        <v>195</v>
      </c>
      <c r="F21" s="7" t="s">
        <v>5</v>
      </c>
      <c r="H21" s="6"/>
      <c r="I21" s="7">
        <v>4</v>
      </c>
      <c r="J21" s="7" t="s">
        <v>199</v>
      </c>
      <c r="K21" s="7" t="s">
        <v>195</v>
      </c>
      <c r="L21" s="7" t="s">
        <v>5</v>
      </c>
    </row>
    <row r="22" spans="2:12" x14ac:dyDescent="0.25">
      <c r="B22" s="6" t="s">
        <v>221</v>
      </c>
      <c r="C22" s="7">
        <v>4</v>
      </c>
      <c r="D22" s="7" t="s">
        <v>194</v>
      </c>
      <c r="E22" s="7" t="s">
        <v>195</v>
      </c>
      <c r="F22" s="7" t="s">
        <v>5</v>
      </c>
      <c r="H22" s="6"/>
      <c r="I22" s="7">
        <v>4</v>
      </c>
      <c r="J22" s="7" t="s">
        <v>199</v>
      </c>
      <c r="K22" s="7" t="s">
        <v>195</v>
      </c>
      <c r="L22" s="7" t="s">
        <v>5</v>
      </c>
    </row>
    <row r="23" spans="2:12" x14ac:dyDescent="0.25">
      <c r="B23" s="6" t="s">
        <v>229</v>
      </c>
      <c r="C23" s="7">
        <v>4</v>
      </c>
      <c r="D23" s="7" t="s">
        <v>194</v>
      </c>
      <c r="E23" s="7" t="s">
        <v>195</v>
      </c>
      <c r="F23" s="7" t="s">
        <v>5</v>
      </c>
      <c r="H23" s="6"/>
      <c r="I23" s="7">
        <v>4</v>
      </c>
      <c r="J23" s="7" t="s">
        <v>199</v>
      </c>
      <c r="K23" s="7" t="s">
        <v>195</v>
      </c>
      <c r="L23" s="7" t="s">
        <v>5</v>
      </c>
    </row>
    <row r="24" spans="2:12" x14ac:dyDescent="0.25">
      <c r="B24" s="6" t="s">
        <v>243</v>
      </c>
      <c r="C24" s="7">
        <v>4</v>
      </c>
      <c r="D24" s="7" t="s">
        <v>197</v>
      </c>
      <c r="E24" s="7" t="s">
        <v>195</v>
      </c>
      <c r="F24" s="7" t="s">
        <v>5</v>
      </c>
      <c r="H24" s="6"/>
      <c r="I24" s="7"/>
      <c r="J24" s="7"/>
      <c r="K24" s="7"/>
      <c r="L24" s="7"/>
    </row>
    <row r="25" spans="2:12" x14ac:dyDescent="0.25">
      <c r="B25" s="6" t="s">
        <v>244</v>
      </c>
      <c r="C25" s="7">
        <v>4</v>
      </c>
      <c r="D25" s="7" t="s">
        <v>245</v>
      </c>
      <c r="E25" s="7" t="s">
        <v>195</v>
      </c>
      <c r="F25" s="7" t="s">
        <v>5</v>
      </c>
      <c r="H25" s="6" t="s">
        <v>202</v>
      </c>
      <c r="I25" s="7">
        <v>4</v>
      </c>
      <c r="J25" s="7"/>
      <c r="K25" s="7" t="s">
        <v>195</v>
      </c>
      <c r="L25" s="7" t="s">
        <v>5</v>
      </c>
    </row>
    <row r="26" spans="2:12" x14ac:dyDescent="0.25">
      <c r="B26" s="6"/>
      <c r="C26" s="7"/>
      <c r="D26" s="7"/>
      <c r="E26" s="7"/>
      <c r="F26" s="7"/>
      <c r="H26" s="6" t="s">
        <v>204</v>
      </c>
      <c r="I26" s="7">
        <v>4</v>
      </c>
      <c r="J26" s="7"/>
      <c r="K26" s="7" t="s">
        <v>195</v>
      </c>
      <c r="L26" s="7" t="s">
        <v>5</v>
      </c>
    </row>
    <row r="27" spans="2:12" x14ac:dyDescent="0.25">
      <c r="B27" s="6"/>
      <c r="C27" s="7"/>
      <c r="D27" s="7"/>
      <c r="E27" s="7"/>
      <c r="F27" s="7"/>
      <c r="H27" s="6" t="s">
        <v>203</v>
      </c>
      <c r="I27" s="7">
        <v>4</v>
      </c>
      <c r="J27" s="7"/>
      <c r="K27" s="7" t="s">
        <v>195</v>
      </c>
      <c r="L27" s="7" t="s">
        <v>5</v>
      </c>
    </row>
    <row r="30" spans="2:12" ht="15.75" x14ac:dyDescent="0.25">
      <c r="B30" s="33"/>
      <c r="C30" s="33"/>
      <c r="D30" s="33"/>
      <c r="E30" s="33"/>
      <c r="F30" s="33"/>
      <c r="H30" s="33" t="s">
        <v>210</v>
      </c>
      <c r="I30" s="33"/>
      <c r="J30" s="33"/>
      <c r="K30" s="33"/>
      <c r="L30" s="33"/>
    </row>
    <row r="31" spans="2:12" ht="15.75" x14ac:dyDescent="0.25">
      <c r="B31" s="5" t="s">
        <v>0</v>
      </c>
      <c r="C31" s="16" t="s">
        <v>1</v>
      </c>
      <c r="D31" s="16" t="s">
        <v>2</v>
      </c>
      <c r="E31" s="16" t="s">
        <v>3</v>
      </c>
      <c r="F31" s="16" t="s">
        <v>4</v>
      </c>
      <c r="H31" s="5" t="s">
        <v>0</v>
      </c>
      <c r="I31" s="16" t="s">
        <v>1</v>
      </c>
      <c r="J31" s="16" t="s">
        <v>2</v>
      </c>
      <c r="K31" s="16" t="s">
        <v>3</v>
      </c>
      <c r="L31" s="16" t="s">
        <v>4</v>
      </c>
    </row>
    <row r="32" spans="2:12" x14ac:dyDescent="0.25">
      <c r="B32" s="6" t="s">
        <v>211</v>
      </c>
      <c r="C32" s="7">
        <v>4</v>
      </c>
      <c r="D32" s="7" t="s">
        <v>194</v>
      </c>
      <c r="E32" s="7" t="s">
        <v>195</v>
      </c>
      <c r="F32" s="7" t="s">
        <v>5</v>
      </c>
      <c r="H32" s="6" t="s">
        <v>207</v>
      </c>
      <c r="I32" s="7">
        <v>4</v>
      </c>
      <c r="J32" s="7" t="s">
        <v>197</v>
      </c>
      <c r="K32" s="7" t="s">
        <v>195</v>
      </c>
      <c r="L32" s="7" t="s">
        <v>209</v>
      </c>
    </row>
    <row r="33" spans="2:12" x14ac:dyDescent="0.25">
      <c r="B33" s="6" t="s">
        <v>206</v>
      </c>
      <c r="C33" s="7">
        <v>4</v>
      </c>
      <c r="D33" s="7" t="s">
        <v>194</v>
      </c>
      <c r="E33" s="7" t="s">
        <v>195</v>
      </c>
      <c r="F33" s="7" t="s">
        <v>5</v>
      </c>
      <c r="H33" s="6" t="s">
        <v>200</v>
      </c>
      <c r="I33" s="7">
        <v>4</v>
      </c>
      <c r="J33" s="7" t="s">
        <v>194</v>
      </c>
      <c r="K33" s="7" t="s">
        <v>195</v>
      </c>
      <c r="L33" s="7" t="s">
        <v>230</v>
      </c>
    </row>
    <row r="34" spans="2:12" x14ac:dyDescent="0.25">
      <c r="B34" s="6" t="s">
        <v>237</v>
      </c>
      <c r="C34" s="7">
        <v>4</v>
      </c>
      <c r="D34" s="7" t="s">
        <v>194</v>
      </c>
      <c r="E34" s="7" t="s">
        <v>195</v>
      </c>
      <c r="F34" s="7" t="s">
        <v>5</v>
      </c>
      <c r="H34" s="6" t="s">
        <v>201</v>
      </c>
      <c r="I34" s="7">
        <v>4</v>
      </c>
      <c r="J34" s="7" t="s">
        <v>194</v>
      </c>
      <c r="K34" s="7" t="s">
        <v>195</v>
      </c>
      <c r="L34" s="7" t="s">
        <v>5</v>
      </c>
    </row>
    <row r="35" spans="2:12" x14ac:dyDescent="0.25">
      <c r="B35" s="6"/>
      <c r="C35" s="7"/>
      <c r="D35" s="7"/>
      <c r="E35" s="7"/>
      <c r="F35" s="7"/>
      <c r="H35" s="6" t="s">
        <v>235</v>
      </c>
      <c r="I35" s="7">
        <v>4</v>
      </c>
      <c r="J35" s="7" t="s">
        <v>194</v>
      </c>
      <c r="K35" s="7" t="s">
        <v>195</v>
      </c>
      <c r="L35" s="7" t="s">
        <v>5</v>
      </c>
    </row>
    <row r="36" spans="2:12" x14ac:dyDescent="0.25">
      <c r="B36" s="6"/>
      <c r="C36" s="7"/>
      <c r="D36" s="7"/>
      <c r="E36" s="7"/>
      <c r="F36" s="7"/>
      <c r="H36" s="6" t="s">
        <v>224</v>
      </c>
      <c r="I36" s="7">
        <v>3</v>
      </c>
      <c r="J36" s="7" t="s">
        <v>194</v>
      </c>
      <c r="K36" s="7" t="s">
        <v>195</v>
      </c>
      <c r="L36" s="7" t="s">
        <v>5</v>
      </c>
    </row>
    <row r="37" spans="2:12" x14ac:dyDescent="0.25">
      <c r="B37" s="6"/>
      <c r="C37" s="7"/>
      <c r="D37" s="7"/>
      <c r="E37" s="7"/>
      <c r="F37" s="7"/>
      <c r="H37" s="6" t="s">
        <v>198</v>
      </c>
      <c r="I37" s="7">
        <v>4</v>
      </c>
      <c r="J37" s="7" t="s">
        <v>197</v>
      </c>
      <c r="K37" s="7" t="s">
        <v>195</v>
      </c>
      <c r="L37" s="7" t="s">
        <v>5</v>
      </c>
    </row>
    <row r="38" spans="2:12" x14ac:dyDescent="0.25">
      <c r="B38" s="6"/>
      <c r="C38" s="7"/>
      <c r="D38" s="7"/>
      <c r="E38" s="7"/>
      <c r="F38" s="7"/>
      <c r="H38" s="6" t="s">
        <v>236</v>
      </c>
      <c r="I38" s="7">
        <v>4</v>
      </c>
      <c r="J38" s="7" t="s">
        <v>197</v>
      </c>
      <c r="K38" s="7" t="s">
        <v>195</v>
      </c>
      <c r="L38" s="7" t="s">
        <v>5</v>
      </c>
    </row>
    <row r="39" spans="2:12" x14ac:dyDescent="0.25">
      <c r="B39" s="6" t="s">
        <v>248</v>
      </c>
      <c r="C39" s="7"/>
      <c r="D39" s="7"/>
      <c r="E39" s="7"/>
      <c r="F39" s="7"/>
      <c r="H39" s="6" t="s">
        <v>208</v>
      </c>
      <c r="I39" s="7">
        <v>4</v>
      </c>
      <c r="J39" s="7">
        <v>20</v>
      </c>
      <c r="K39" s="7" t="s">
        <v>195</v>
      </c>
      <c r="L39" s="7" t="s">
        <v>5</v>
      </c>
    </row>
    <row r="40" spans="2:12" x14ac:dyDescent="0.25">
      <c r="B40" s="6" t="s">
        <v>205</v>
      </c>
      <c r="C40" s="7"/>
      <c r="D40" s="7"/>
      <c r="E40" s="7"/>
      <c r="F40" s="7"/>
      <c r="H40" s="6"/>
      <c r="I40" s="7"/>
      <c r="J40" s="7"/>
      <c r="K40" s="7"/>
      <c r="L40" s="7"/>
    </row>
    <row r="41" spans="2:12" x14ac:dyDescent="0.25">
      <c r="B41" s="6" t="s">
        <v>225</v>
      </c>
      <c r="C41" s="7"/>
      <c r="D41" s="7"/>
      <c r="E41" s="7"/>
      <c r="F41" s="7"/>
      <c r="H41" s="6"/>
      <c r="I41" s="7"/>
      <c r="J41" s="7"/>
      <c r="K41" s="7"/>
      <c r="L41" s="7"/>
    </row>
    <row r="43" spans="2:12" x14ac:dyDescent="0.25">
      <c r="B43" s="24" t="s">
        <v>8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 x14ac:dyDescent="0.25">
      <c r="B44" s="8" t="s">
        <v>9</v>
      </c>
      <c r="C44" s="25" t="s">
        <v>10</v>
      </c>
      <c r="D44" s="26"/>
      <c r="E44" s="26"/>
      <c r="F44" s="26"/>
      <c r="G44" s="26"/>
      <c r="H44" s="26"/>
      <c r="I44" s="26"/>
      <c r="J44" s="26"/>
      <c r="K44" s="26"/>
      <c r="L44" s="27"/>
    </row>
    <row r="45" spans="2:12" x14ac:dyDescent="0.25">
      <c r="B45" s="8" t="s">
        <v>5</v>
      </c>
      <c r="C45" s="25" t="s">
        <v>11</v>
      </c>
      <c r="D45" s="26"/>
      <c r="E45" s="26"/>
      <c r="F45" s="26"/>
      <c r="G45" s="26"/>
      <c r="H45" s="26"/>
      <c r="I45" s="26"/>
      <c r="J45" s="26"/>
      <c r="K45" s="26"/>
      <c r="L45" s="27"/>
    </row>
    <row r="46" spans="2:12" ht="30.6" customHeight="1" x14ac:dyDescent="0.25">
      <c r="B46" s="8" t="s">
        <v>12</v>
      </c>
      <c r="C46" s="29" t="s">
        <v>13</v>
      </c>
      <c r="D46" s="30"/>
      <c r="E46" s="30"/>
      <c r="F46" s="30"/>
      <c r="G46" s="30"/>
      <c r="H46" s="30"/>
      <c r="I46" s="30"/>
      <c r="J46" s="30"/>
      <c r="K46" s="30"/>
      <c r="L46" s="31"/>
    </row>
    <row r="47" spans="2:12" x14ac:dyDescent="0.25">
      <c r="B47" s="8" t="s">
        <v>14</v>
      </c>
      <c r="C47" s="25" t="s">
        <v>15</v>
      </c>
      <c r="D47" s="26"/>
      <c r="E47" s="26"/>
      <c r="F47" s="26"/>
      <c r="G47" s="26"/>
      <c r="H47" s="26"/>
      <c r="I47" s="26"/>
      <c r="J47" s="26"/>
      <c r="K47" s="26"/>
      <c r="L47" s="27"/>
    </row>
    <row r="48" spans="2:12" x14ac:dyDescent="0.25">
      <c r="B48" s="8" t="s">
        <v>16</v>
      </c>
      <c r="C48" s="25" t="s">
        <v>17</v>
      </c>
      <c r="D48" s="26"/>
      <c r="E48" s="26"/>
      <c r="F48" s="26"/>
      <c r="G48" s="26"/>
      <c r="H48" s="26"/>
      <c r="I48" s="26"/>
      <c r="J48" s="26"/>
      <c r="K48" s="26"/>
      <c r="L48" s="27"/>
    </row>
    <row r="49" spans="2:12" x14ac:dyDescent="0.25">
      <c r="B49" s="8" t="s">
        <v>18</v>
      </c>
      <c r="C49" s="25" t="s">
        <v>19</v>
      </c>
      <c r="D49" s="26"/>
      <c r="E49" s="26"/>
      <c r="F49" s="26"/>
      <c r="G49" s="26"/>
      <c r="H49" s="26"/>
      <c r="I49" s="26"/>
      <c r="J49" s="26"/>
      <c r="K49" s="26"/>
      <c r="L49" s="27"/>
    </row>
    <row r="50" spans="2:12" x14ac:dyDescent="0.25">
      <c r="B50" s="8" t="s">
        <v>20</v>
      </c>
      <c r="C50" s="25" t="s">
        <v>21</v>
      </c>
      <c r="D50" s="26"/>
      <c r="E50" s="26"/>
      <c r="F50" s="26"/>
      <c r="G50" s="26"/>
      <c r="H50" s="26"/>
      <c r="I50" s="26"/>
      <c r="J50" s="26"/>
      <c r="K50" s="26"/>
      <c r="L50" s="27"/>
    </row>
    <row r="51" spans="2:12" x14ac:dyDescent="0.25">
      <c r="B51" s="8" t="s">
        <v>22</v>
      </c>
      <c r="C51" s="32" t="s">
        <v>23</v>
      </c>
      <c r="D51" s="32"/>
      <c r="E51" s="32"/>
      <c r="F51" s="32"/>
      <c r="G51" s="32"/>
      <c r="H51" s="32"/>
      <c r="I51" s="32"/>
      <c r="J51" s="32"/>
      <c r="K51" s="32"/>
      <c r="L51" s="32"/>
    </row>
    <row r="52" spans="2:12" x14ac:dyDescent="0.25">
      <c r="B52" s="8" t="s">
        <v>24</v>
      </c>
      <c r="C52" s="25" t="s">
        <v>25</v>
      </c>
      <c r="D52" s="26"/>
      <c r="E52" s="26"/>
      <c r="F52" s="26"/>
      <c r="G52" s="26"/>
      <c r="H52" s="26"/>
      <c r="I52" s="26"/>
      <c r="J52" s="26"/>
      <c r="K52" s="26"/>
      <c r="L52" s="27"/>
    </row>
    <row r="54" spans="2:1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5">
      <c r="C56" s="28"/>
      <c r="D56" s="28"/>
      <c r="E56" s="28"/>
      <c r="F56" s="28"/>
      <c r="G56" s="28"/>
      <c r="H56" s="28"/>
      <c r="I56" s="28"/>
      <c r="J56" s="28"/>
      <c r="K56" s="28"/>
      <c r="L56" s="28"/>
    </row>
  </sheetData>
  <mergeCells count="17">
    <mergeCell ref="B2:F2"/>
    <mergeCell ref="H2:L2"/>
    <mergeCell ref="B16:F16"/>
    <mergeCell ref="H16:L16"/>
    <mergeCell ref="B30:F30"/>
    <mergeCell ref="H30:L30"/>
    <mergeCell ref="B43:L43"/>
    <mergeCell ref="C44:L44"/>
    <mergeCell ref="C56:L56"/>
    <mergeCell ref="C45:L45"/>
    <mergeCell ref="C46:L46"/>
    <mergeCell ref="C47:L47"/>
    <mergeCell ref="C48:L48"/>
    <mergeCell ref="C49:L49"/>
    <mergeCell ref="C50:L50"/>
    <mergeCell ref="C51:L51"/>
    <mergeCell ref="C52:L52"/>
  </mergeCells>
  <phoneticPr fontId="9" type="noConversion"/>
  <pageMargins left="0.511811024" right="0.511811024" top="0.78740157499999996" bottom="0.78740157499999996" header="0.31496062000000002" footer="0.31496062000000002"/>
  <pageSetup paperSize="9" scale="62" orientation="landscape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B2:U31"/>
  <sheetViews>
    <sheetView showGridLines="0" zoomScaleNormal="100" workbookViewId="0">
      <selection activeCell="R4" sqref="R4"/>
    </sheetView>
  </sheetViews>
  <sheetFormatPr defaultColWidth="8.85546875" defaultRowHeight="15" x14ac:dyDescent="0.25"/>
  <cols>
    <col min="1" max="1" width="2.140625" style="1" customWidth="1"/>
    <col min="2" max="2" width="7.85546875" style="1" customWidth="1"/>
    <col min="3" max="3" width="30.85546875" style="1" customWidth="1"/>
    <col min="4" max="6" width="5.85546875" style="1" customWidth="1"/>
    <col min="7" max="7" width="7.42578125" style="1" customWidth="1"/>
    <col min="8" max="8" width="5.42578125" style="1" customWidth="1"/>
    <col min="9" max="9" width="7.85546875" style="1" customWidth="1"/>
    <col min="10" max="10" width="30.85546875" style="1" customWidth="1"/>
    <col min="11" max="13" width="5.85546875" style="1" customWidth="1"/>
    <col min="14" max="14" width="7.42578125" style="1" customWidth="1"/>
    <col min="15" max="15" width="5.42578125" style="1" customWidth="1"/>
    <col min="16" max="16" width="7.85546875" style="1" customWidth="1"/>
    <col min="17" max="17" width="30.85546875" style="1" customWidth="1"/>
    <col min="18" max="20" width="5.85546875" style="1" customWidth="1"/>
    <col min="21" max="21" width="7.42578125" style="1" customWidth="1"/>
    <col min="22" max="16384" width="8.85546875" style="1"/>
  </cols>
  <sheetData>
    <row r="2" spans="2:21" ht="15.75" x14ac:dyDescent="0.25">
      <c r="B2" s="33" t="s">
        <v>193</v>
      </c>
      <c r="C2" s="33"/>
      <c r="D2" s="33"/>
      <c r="E2" s="33"/>
      <c r="F2" s="33"/>
      <c r="G2" s="33"/>
      <c r="I2" s="36" t="s">
        <v>239</v>
      </c>
      <c r="J2" s="36"/>
      <c r="K2" s="36"/>
      <c r="L2" s="36"/>
      <c r="M2" s="36"/>
      <c r="N2" s="36"/>
      <c r="P2" s="36" t="s">
        <v>212</v>
      </c>
      <c r="Q2" s="36"/>
      <c r="R2" s="36"/>
      <c r="S2" s="36"/>
      <c r="T2" s="36"/>
      <c r="U2" s="36"/>
    </row>
    <row r="3" spans="2:21" ht="15.75" x14ac:dyDescent="0.25">
      <c r="B3" s="5" t="s">
        <v>7</v>
      </c>
      <c r="C3" s="16" t="s">
        <v>6</v>
      </c>
      <c r="D3" s="17" t="s">
        <v>183</v>
      </c>
      <c r="E3" s="17" t="s">
        <v>184</v>
      </c>
      <c r="F3" s="17" t="s">
        <v>185</v>
      </c>
      <c r="G3" s="5" t="s">
        <v>181</v>
      </c>
      <c r="I3" s="5" t="s">
        <v>7</v>
      </c>
      <c r="J3" s="16" t="s">
        <v>6</v>
      </c>
      <c r="K3" s="17" t="s">
        <v>183</v>
      </c>
      <c r="L3" s="17" t="s">
        <v>184</v>
      </c>
      <c r="M3" s="17" t="s">
        <v>185</v>
      </c>
      <c r="N3" s="5" t="s">
        <v>181</v>
      </c>
      <c r="P3" s="5" t="s">
        <v>7</v>
      </c>
      <c r="Q3" s="16" t="s">
        <v>6</v>
      </c>
      <c r="R3" s="17" t="s">
        <v>183</v>
      </c>
      <c r="S3" s="17" t="s">
        <v>184</v>
      </c>
      <c r="T3" s="17" t="s">
        <v>185</v>
      </c>
      <c r="U3" s="5" t="s">
        <v>181</v>
      </c>
    </row>
    <row r="4" spans="2:21" x14ac:dyDescent="0.25">
      <c r="B4" s="15">
        <v>2</v>
      </c>
      <c r="C4" s="15" t="s">
        <v>34</v>
      </c>
      <c r="D4" s="19" t="e">
        <f>IF(ISNA(MATCH(C4,ALIMENTOS!$E:$E,0)),"",((INDEX(ALIMENTOS!$1:$1048576,MATCH(C4,ALIMENTOS!$E:$E,0),2)))*B4)</f>
        <v>#VALUE!</v>
      </c>
      <c r="E4" s="19" t="e">
        <f>IF(ISNA(MATCH(C4,ALIMENTOS!$E:$E,0)),"",((INDEX(ALIMENTOS!$1:$1048576,MATCH(C4,ALIMENTOS!$E:$E,0),4)))*B4)</f>
        <v>#VALUE!</v>
      </c>
      <c r="F4" s="19" t="e">
        <f>IF(ISNA(MATCH(C4,ALIMENTOS!$E:$E,0)),"",((INDEX(ALIMENTOS!$1:$1048576,MATCH(C4,ALIMENTOS!$E:$E,0),5)))*B4)</f>
        <v>#VALUE!</v>
      </c>
      <c r="G4" s="18" t="e">
        <f>IF(ISNA(MATCH(C4,ALIMENTOS!$E:$E,0)),"",((INDEX(ALIMENTOS!$1:$1048576,MATCH(C4,ALIMENTOS!$E:$E,0),2)*4)+(INDEX(ALIMENTOS!$1:$1048576,MATCH(C4,ALIMENTOS!$E:$E,0),3)*4)+(INDEX(ALIMENTOS!$1:$1048576,MATCH(C4,ALIMENTOS!$E:$E,0),4)*4)+(INDEX(ALIMENTOS!$1:$1048576,MATCH(C4,ALIMENTOS!$E:$E,0),5)*9))*B4)</f>
        <v>#VALUE!</v>
      </c>
      <c r="I4" s="15">
        <v>40</v>
      </c>
      <c r="J4" s="15" t="s">
        <v>37</v>
      </c>
      <c r="K4" s="19" t="e">
        <f>IF(ISNA(MATCH(J4,ALIMENTOS!$E:$E,0)),"",((INDEX(ALIMENTOS!$1:$1048576,MATCH(J4,ALIMENTOS!$E:$E,0),2)))*I4)</f>
        <v>#VALUE!</v>
      </c>
      <c r="L4" s="19" t="e">
        <f>IF(ISNA(MATCH(J4,ALIMENTOS!$E:$E,0)),"",((INDEX(ALIMENTOS!$1:$1048576,MATCH(J4,ALIMENTOS!$E:$E,0),4)))*I4)</f>
        <v>#VALUE!</v>
      </c>
      <c r="M4" s="19" t="e">
        <f>IF(ISNA(MATCH(J4,ALIMENTOS!$E:$E,0)),"",((INDEX(ALIMENTOS!$1:$1048576,MATCH(J4,ALIMENTOS!$E:$E,0),5)))*I4)</f>
        <v>#VALUE!</v>
      </c>
      <c r="N4" s="18" t="e">
        <f>IF(ISNA(MATCH(J4,ALIMENTOS!$E:$E,0)),"",((INDEX(ALIMENTOS!$1:$1048576,MATCH(J4,ALIMENTOS!$E:$E,0),2)*4)+(INDEX(ALIMENTOS!$1:$1048576,MATCH(J4,ALIMENTOS!$E:$E,0),3)*4)+(INDEX(ALIMENTOS!$1:$1048576,MATCH(J4,ALIMENTOS!$E:$E,0),4)*4)+(INDEX(ALIMENTOS!$1:$1048576,MATCH(J4,ALIMENTOS!$E:$E,0),5)*9))*I4)</f>
        <v>#VALUE!</v>
      </c>
      <c r="P4" s="15">
        <v>200</v>
      </c>
      <c r="Q4" s="15" t="s">
        <v>128</v>
      </c>
      <c r="R4" s="19" t="e">
        <f>IF(ISNA(MATCH(Q4,ALIMENTOS!$E:$E,0)),"",((INDEX(ALIMENTOS!$1:$1048576,MATCH(Q4,ALIMENTOS!$E:$E,0),2)))*P4)</f>
        <v>#VALUE!</v>
      </c>
      <c r="S4" s="19" t="e">
        <f>IF(ISNA(MATCH(Q4,ALIMENTOS!$E:$E,0)),"",((INDEX(ALIMENTOS!$1:$1048576,MATCH(Q4,ALIMENTOS!$E:$E,0),4)))*P4)</f>
        <v>#VALUE!</v>
      </c>
      <c r="T4" s="19" t="e">
        <f>IF(ISNA(MATCH(Q4,ALIMENTOS!$E:$E,0)),"",((INDEX(ALIMENTOS!$1:$1048576,MATCH(Q4,ALIMENTOS!$E:$E,0),5)))*P4)</f>
        <v>#VALUE!</v>
      </c>
      <c r="U4" s="18" t="e">
        <f>IF(ISNA(MATCH(Q4,ALIMENTOS!$E:$E,0)),"",((INDEX(ALIMENTOS!$1:$1048576,MATCH(Q4,ALIMENTOS!$E:$E,0),2)*4)+(INDEX(ALIMENTOS!$1:$1048576,MATCH(Q4,ALIMENTOS!$E:$E,0),3)*4)+(INDEX(ALIMENTOS!$1:$1048576,MATCH(Q4,ALIMENTOS!$E:$E,0),4)*4)+(INDEX(ALIMENTOS!$1:$1048576,MATCH(Q4,ALIMENTOS!$E:$E,0),5)*9))*P4)</f>
        <v>#VALUE!</v>
      </c>
    </row>
    <row r="5" spans="2:21" x14ac:dyDescent="0.25">
      <c r="B5" s="15">
        <v>4</v>
      </c>
      <c r="C5" s="15" t="s">
        <v>35</v>
      </c>
      <c r="D5" s="19" t="e">
        <f>IF(ISNA(MATCH(C5,ALIMENTOS!$E:$E,0)),"",((INDEX(ALIMENTOS!$1:$1048576,MATCH(C5,ALIMENTOS!$E:$E,0),2)))*B5)</f>
        <v>#VALUE!</v>
      </c>
      <c r="E5" s="19" t="e">
        <f>IF(ISNA(MATCH(C5,ALIMENTOS!$E:$E,0)),"",((INDEX(ALIMENTOS!$1:$1048576,MATCH(C5,ALIMENTOS!$E:$E,0),4)))*B5)</f>
        <v>#VALUE!</v>
      </c>
      <c r="F5" s="19" t="e">
        <f>IF(ISNA(MATCH(C5,ALIMENTOS!$E:$E,0)),"",((INDEX(ALIMENTOS!$1:$1048576,MATCH(C5,ALIMENTOS!$E:$E,0),5)))*B5)</f>
        <v>#VALUE!</v>
      </c>
      <c r="G5" s="18" t="e">
        <f>IF(ISNA(MATCH(C5,ALIMENTOS!$E:$E,0)),"",((INDEX(ALIMENTOS!$1:$1048576,MATCH(C5,ALIMENTOS!$E:$E,0),2)*4)+(INDEX(ALIMENTOS!$1:$1048576,MATCH(C5,ALIMENTOS!$E:$E,0),3)*4)+(INDEX(ALIMENTOS!$1:$1048576,MATCH(C5,ALIMENTOS!$E:$E,0),4)*4)+(INDEX(ALIMENTOS!$1:$1048576,MATCH(C5,ALIMENTOS!$E:$E,0),5)*9))*B5)</f>
        <v>#VALUE!</v>
      </c>
      <c r="I5" s="15">
        <v>100</v>
      </c>
      <c r="J5" s="15" t="s">
        <v>79</v>
      </c>
      <c r="K5" s="19" t="e">
        <f>IF(ISNA(MATCH(J5,ALIMENTOS!$E:$E,0)),"",((INDEX(ALIMENTOS!$1:$1048576,MATCH(J5,ALIMENTOS!$E:$E,0),2)))*I5)</f>
        <v>#VALUE!</v>
      </c>
      <c r="L5" s="19" t="e">
        <f>IF(ISNA(MATCH(J5,ALIMENTOS!$E:$E,0)),"",((INDEX(ALIMENTOS!$1:$1048576,MATCH(J5,ALIMENTOS!$E:$E,0),4)))*I5)</f>
        <v>#VALUE!</v>
      </c>
      <c r="M5" s="19" t="e">
        <f>IF(ISNA(MATCH(J5,ALIMENTOS!$E:$E,0)),"",((INDEX(ALIMENTOS!$1:$1048576,MATCH(J5,ALIMENTOS!$E:$E,0),5)))*I5)</f>
        <v>#VALUE!</v>
      </c>
      <c r="N5" s="18" t="e">
        <f>IF(ISNA(MATCH(J5,ALIMENTOS!$E:$E,0)),"",((INDEX(ALIMENTOS!$1:$1048576,MATCH(J5,ALIMENTOS!$E:$E,0),2)*4)+(INDEX(ALIMENTOS!$1:$1048576,MATCH(J5,ALIMENTOS!$E:$E,0),3)*4)+(INDEX(ALIMENTOS!$1:$1048576,MATCH(J5,ALIMENTOS!$E:$E,0),4)*4)+(INDEX(ALIMENTOS!$1:$1048576,MATCH(J5,ALIMENTOS!$E:$E,0),5)*9))*I5)</f>
        <v>#VALUE!</v>
      </c>
      <c r="P5" s="15">
        <v>100</v>
      </c>
      <c r="Q5" s="15" t="s">
        <v>42</v>
      </c>
      <c r="R5" s="19" t="e">
        <f>IF(ISNA(MATCH(Q5,ALIMENTOS!$E:$E,0)),"",((INDEX(ALIMENTOS!$1:$1048576,MATCH(Q5,ALIMENTOS!$E:$E,0),2)))*P5)</f>
        <v>#VALUE!</v>
      </c>
      <c r="S5" s="19" t="e">
        <f>IF(ISNA(MATCH(Q5,ALIMENTOS!$E:$E,0)),"",((INDEX(ALIMENTOS!$1:$1048576,MATCH(Q5,ALIMENTOS!$E:$E,0),4)))*P5)</f>
        <v>#VALUE!</v>
      </c>
      <c r="T5" s="19" t="e">
        <f>IF(ISNA(MATCH(Q5,ALIMENTOS!$E:$E,0)),"",((INDEX(ALIMENTOS!$1:$1048576,MATCH(Q5,ALIMENTOS!$E:$E,0),5)))*P5)</f>
        <v>#VALUE!</v>
      </c>
      <c r="U5" s="18" t="e">
        <f>IF(ISNA(MATCH(Q5,ALIMENTOS!$E:$E,0)),"",((INDEX(ALIMENTOS!$1:$1048576,MATCH(Q5,ALIMENTOS!$E:$E,0),2)*4)+(INDEX(ALIMENTOS!$1:$1048576,MATCH(Q5,ALIMENTOS!$E:$E,0),3)*4)+(INDEX(ALIMENTOS!$1:$1048576,MATCH(Q5,ALIMENTOS!$E:$E,0),4)*4)+(INDEX(ALIMENTOS!$1:$1048576,MATCH(Q5,ALIMENTOS!$E:$E,0),5)*9))*P5)</f>
        <v>#VALUE!</v>
      </c>
    </row>
    <row r="6" spans="2:21" x14ac:dyDescent="0.25">
      <c r="B6" s="15">
        <v>100</v>
      </c>
      <c r="C6" s="15" t="s">
        <v>72</v>
      </c>
      <c r="D6" s="19" t="e">
        <f>IF(ISNA(MATCH(C6,ALIMENTOS!$E:$E,0)),"",((INDEX(ALIMENTOS!$1:$1048576,MATCH(C6,ALIMENTOS!$E:$E,0),2)))*B6)</f>
        <v>#VALUE!</v>
      </c>
      <c r="E6" s="19" t="e">
        <f>IF(ISNA(MATCH(C6,ALIMENTOS!$E:$E,0)),"",((INDEX(ALIMENTOS!$1:$1048576,MATCH(C6,ALIMENTOS!$E:$E,0),4)))*B6)</f>
        <v>#VALUE!</v>
      </c>
      <c r="F6" s="19" t="e">
        <f>IF(ISNA(MATCH(C6,ALIMENTOS!$E:$E,0)),"",((INDEX(ALIMENTOS!$1:$1048576,MATCH(C6,ALIMENTOS!$E:$E,0),5)))*B6)</f>
        <v>#VALUE!</v>
      </c>
      <c r="G6" s="18" t="e">
        <f>IF(ISNA(MATCH(C6,ALIMENTOS!$E:$E,0)),"",((INDEX(ALIMENTOS!$1:$1048576,MATCH(C6,ALIMENTOS!$E:$E,0),2)*4)+(INDEX(ALIMENTOS!$1:$1048576,MATCH(C6,ALIMENTOS!$E:$E,0),3)*4)+(INDEX(ALIMENTOS!$1:$1048576,MATCH(C6,ALIMENTOS!$E:$E,0),4)*4)+(INDEX(ALIMENTOS!$1:$1048576,MATCH(C6,ALIMENTOS!$E:$E,0),5)*9))*B6)</f>
        <v>#VALUE!</v>
      </c>
      <c r="I6" s="15">
        <v>5</v>
      </c>
      <c r="J6" s="15" t="s">
        <v>173</v>
      </c>
      <c r="K6" s="19" t="e">
        <f>IF(ISNA(MATCH(J6,ALIMENTOS!$E:$E,0)),"",((INDEX(ALIMENTOS!$1:$1048576,MATCH(J6,ALIMENTOS!$E:$E,0),2)))*I6)</f>
        <v>#VALUE!</v>
      </c>
      <c r="L6" s="19" t="e">
        <f>IF(ISNA(MATCH(J6,ALIMENTOS!$E:$E,0)),"",((INDEX(ALIMENTOS!$1:$1048576,MATCH(J6,ALIMENTOS!$E:$E,0),4)))*I6)</f>
        <v>#VALUE!</v>
      </c>
      <c r="M6" s="19" t="e">
        <f>IF(ISNA(MATCH(J6,ALIMENTOS!$E:$E,0)),"",((INDEX(ALIMENTOS!$1:$1048576,MATCH(J6,ALIMENTOS!$E:$E,0),5)))*I6)</f>
        <v>#VALUE!</v>
      </c>
      <c r="N6" s="18" t="e">
        <f>IF(ISNA(MATCH(J6,ALIMENTOS!$E:$E,0)),"",((INDEX(ALIMENTOS!$1:$1048576,MATCH(J6,ALIMENTOS!$E:$E,0),2)*4)+(INDEX(ALIMENTOS!$1:$1048576,MATCH(J6,ALIMENTOS!$E:$E,0),3)*4)+(INDEX(ALIMENTOS!$1:$1048576,MATCH(J6,ALIMENTOS!$E:$E,0),4)*4)+(INDEX(ALIMENTOS!$1:$1048576,MATCH(J6,ALIMENTOS!$E:$E,0),5)*9))*I6)</f>
        <v>#VALUE!</v>
      </c>
      <c r="P6" s="15">
        <v>50</v>
      </c>
      <c r="Q6" s="15" t="s">
        <v>168</v>
      </c>
      <c r="R6" s="19" t="e">
        <f>IF(ISNA(MATCH(Q6,ALIMENTOS!$E:$E,0)),"",((INDEX(ALIMENTOS!$1:$1048576,MATCH(Q6,ALIMENTOS!$E:$E,0),2)))*P6)</f>
        <v>#VALUE!</v>
      </c>
      <c r="S6" s="19" t="e">
        <f>IF(ISNA(MATCH(Q6,ALIMENTOS!$E:$E,0)),"",((INDEX(ALIMENTOS!$1:$1048576,MATCH(Q6,ALIMENTOS!$E:$E,0),4)))*P6)</f>
        <v>#VALUE!</v>
      </c>
      <c r="T6" s="19" t="e">
        <f>IF(ISNA(MATCH(Q6,ALIMENTOS!$E:$E,0)),"",((INDEX(ALIMENTOS!$1:$1048576,MATCH(Q6,ALIMENTOS!$E:$E,0),5)))*P6)</f>
        <v>#VALUE!</v>
      </c>
      <c r="U6" s="18" t="e">
        <f>IF(ISNA(MATCH(Q6,ALIMENTOS!$E:$E,0)),"",((INDEX(ALIMENTOS!$1:$1048576,MATCH(Q6,ALIMENTOS!$E:$E,0),2)*4)+(INDEX(ALIMENTOS!$1:$1048576,MATCH(Q6,ALIMENTOS!$E:$E,0),3)*4)+(INDEX(ALIMENTOS!$1:$1048576,MATCH(Q6,ALIMENTOS!$E:$E,0),4)*4)+(INDEX(ALIMENTOS!$1:$1048576,MATCH(Q6,ALIMENTOS!$E:$E,0),5)*9))*P6)</f>
        <v>#VALUE!</v>
      </c>
    </row>
    <row r="7" spans="2:21" x14ac:dyDescent="0.25">
      <c r="B7" s="15">
        <v>20</v>
      </c>
      <c r="C7" s="15" t="s">
        <v>43</v>
      </c>
      <c r="D7" s="19" t="e">
        <f>IF(ISNA(MATCH(C7,ALIMENTOS!$E:$E,0)),"",((INDEX(ALIMENTOS!$1:$1048576,MATCH(C7,ALIMENTOS!$E:$E,0),2)))*B7)</f>
        <v>#VALUE!</v>
      </c>
      <c r="E7" s="19" t="e">
        <f>IF(ISNA(MATCH(C7,ALIMENTOS!$E:$E,0)),"",((INDEX(ALIMENTOS!$1:$1048576,MATCH(C7,ALIMENTOS!$E:$E,0),4)))*B7)</f>
        <v>#VALUE!</v>
      </c>
      <c r="F7" s="19" t="e">
        <f>IF(ISNA(MATCH(C7,ALIMENTOS!$E:$E,0)),"",((INDEX(ALIMENTOS!$1:$1048576,MATCH(C7,ALIMENTOS!$E:$E,0),5)))*B7)</f>
        <v>#VALUE!</v>
      </c>
      <c r="G7" s="18" t="e">
        <f>IF(ISNA(MATCH(C7,ALIMENTOS!$E:$E,0)),"",((INDEX(ALIMENTOS!$1:$1048576,MATCH(C7,ALIMENTOS!$E:$E,0),2)*4)+(INDEX(ALIMENTOS!$1:$1048576,MATCH(C7,ALIMENTOS!$E:$E,0),3)*4)+(INDEX(ALIMENTOS!$1:$1048576,MATCH(C7,ALIMENTOS!$E:$E,0),4)*4)+(INDEX(ALIMENTOS!$1:$1048576,MATCH(C7,ALIMENTOS!$E:$E,0),5)*9))*B7)</f>
        <v>#VALUE!</v>
      </c>
      <c r="I7" s="15"/>
      <c r="J7" s="15"/>
      <c r="K7" s="19" t="str">
        <f>IF(ISNA(MATCH(J7,ALIMENTOS!$E:$E,0)),"",((INDEX(ALIMENTOS!$1:$1048576,MATCH(J7,ALIMENTOS!$E:$E,0),2)))*I7)</f>
        <v/>
      </c>
      <c r="L7" s="19" t="str">
        <f>IF(ISNA(MATCH(J7,ALIMENTOS!$E:$E,0)),"",((INDEX(ALIMENTOS!$1:$1048576,MATCH(J7,ALIMENTOS!$E:$E,0),4)))*I7)</f>
        <v/>
      </c>
      <c r="M7" s="19" t="str">
        <f>IF(ISNA(MATCH(J7,ALIMENTOS!$E:$E,0)),"",((INDEX(ALIMENTOS!$1:$1048576,MATCH(J7,ALIMENTOS!$E:$E,0),5)))*I7)</f>
        <v/>
      </c>
      <c r="N7" s="18" t="str">
        <f>IF(ISNA(MATCH(J7,ALIMENTOS!$E:$E,0)),"",((INDEX(ALIMENTOS!$1:$1048576,MATCH(J7,ALIMENTOS!$E:$E,0),2)*4)+(INDEX(ALIMENTOS!$1:$1048576,MATCH(J7,ALIMENTOS!$E:$E,0),3)*4)+(INDEX(ALIMENTOS!$1:$1048576,MATCH(J7,ALIMENTOS!$E:$E,0),4)*4)+(INDEX(ALIMENTOS!$1:$1048576,MATCH(J7,ALIMENTOS!$E:$E,0),5)*9))*I7)</f>
        <v/>
      </c>
      <c r="P7" s="15"/>
      <c r="Q7" s="15"/>
      <c r="R7" s="19" t="str">
        <f>IF(ISNA(MATCH(Q7,ALIMENTOS!$E:$E,0)),"",((INDEX(ALIMENTOS!$1:$1048576,MATCH(Q7,ALIMENTOS!$E:$E,0),2)))*P7)</f>
        <v/>
      </c>
      <c r="S7" s="19" t="str">
        <f>IF(ISNA(MATCH(Q7,ALIMENTOS!$E:$E,0)),"",((INDEX(ALIMENTOS!$1:$1048576,MATCH(Q7,ALIMENTOS!$E:$E,0),4)))*P7)</f>
        <v/>
      </c>
      <c r="T7" s="19" t="str">
        <f>IF(ISNA(MATCH(Q7,ALIMENTOS!$E:$E,0)),"",((INDEX(ALIMENTOS!$1:$1048576,MATCH(Q7,ALIMENTOS!$E:$E,0),5)))*P7)</f>
        <v/>
      </c>
      <c r="U7" s="18" t="str">
        <f>IF(ISNA(MATCH(Q7,ALIMENTOS!$E:$E,0)),"",((INDEX(ALIMENTOS!$1:$1048576,MATCH(Q7,ALIMENTOS!$E:$E,0),2)*4)+(INDEX(ALIMENTOS!$1:$1048576,MATCH(Q7,ALIMENTOS!$E:$E,0),3)*4)+(INDEX(ALIMENTOS!$1:$1048576,MATCH(Q7,ALIMENTOS!$E:$E,0),4)*4)+(INDEX(ALIMENTOS!$1:$1048576,MATCH(Q7,ALIMENTOS!$E:$E,0),5)*9))*P7)</f>
        <v/>
      </c>
    </row>
    <row r="8" spans="2:21" x14ac:dyDescent="0.25">
      <c r="B8" s="15"/>
      <c r="C8" s="15"/>
      <c r="D8" s="19" t="str">
        <f>IF(ISNA(MATCH(C8,ALIMENTOS!$E:$E,0)),"",((INDEX(ALIMENTOS!$1:$1048576,MATCH(C8,ALIMENTOS!$E:$E,0),2)))*B8)</f>
        <v/>
      </c>
      <c r="E8" s="19" t="str">
        <f>IF(ISNA(MATCH(C8,ALIMENTOS!$E:$E,0)),"",((INDEX(ALIMENTOS!$1:$1048576,MATCH(C8,ALIMENTOS!$E:$E,0),4)))*B8)</f>
        <v/>
      </c>
      <c r="F8" s="19" t="str">
        <f>IF(ISNA(MATCH(C8,ALIMENTOS!$E:$E,0)),"",((INDEX(ALIMENTOS!$1:$1048576,MATCH(C8,ALIMENTOS!$E:$E,0),5)))*B8)</f>
        <v/>
      </c>
      <c r="G8" s="18" t="str">
        <f>IF(ISNA(MATCH(C8,ALIMENTOS!$E:$E,0)),"",((INDEX(ALIMENTOS!$1:$1048576,MATCH(C8,ALIMENTOS!$E:$E,0),2)*4)+(INDEX(ALIMENTOS!$1:$1048576,MATCH(C8,ALIMENTOS!$E:$E,0),3)*4)+(INDEX(ALIMENTOS!$1:$1048576,MATCH(C8,ALIMENTOS!$E:$E,0),4)*4)+(INDEX(ALIMENTOS!$1:$1048576,MATCH(C8,ALIMENTOS!$E:$E,0),5)*9))*B8)</f>
        <v/>
      </c>
      <c r="I8" s="15"/>
      <c r="J8" s="15"/>
      <c r="K8" s="19" t="str">
        <f>IF(ISNA(MATCH(J8,ALIMENTOS!$E:$E,0)),"",((INDEX(ALIMENTOS!$1:$1048576,MATCH(J8,ALIMENTOS!$E:$E,0),2)))*I8)</f>
        <v/>
      </c>
      <c r="L8" s="19" t="str">
        <f>IF(ISNA(MATCH(J8,ALIMENTOS!$E:$E,0)),"",((INDEX(ALIMENTOS!$1:$1048576,MATCH(J8,ALIMENTOS!$E:$E,0),4)))*I8)</f>
        <v/>
      </c>
      <c r="M8" s="19" t="str">
        <f>IF(ISNA(MATCH(J8,ALIMENTOS!$E:$E,0)),"",((INDEX(ALIMENTOS!$1:$1048576,MATCH(J8,ALIMENTOS!$E:$E,0),5)))*I8)</f>
        <v/>
      </c>
      <c r="N8" s="18" t="str">
        <f>IF(ISNA(MATCH(J8,ALIMENTOS!$E:$E,0)),"",((INDEX(ALIMENTOS!$1:$1048576,MATCH(J8,ALIMENTOS!$E:$E,0),2)*4)+(INDEX(ALIMENTOS!$1:$1048576,MATCH(J8,ALIMENTOS!$E:$E,0),3)*4)+(INDEX(ALIMENTOS!$1:$1048576,MATCH(J8,ALIMENTOS!$E:$E,0),4)*4)+(INDEX(ALIMENTOS!$1:$1048576,MATCH(J8,ALIMENTOS!$E:$E,0),5)*9))*I8)</f>
        <v/>
      </c>
      <c r="P8" s="15"/>
      <c r="Q8" s="15"/>
      <c r="R8" s="19" t="str">
        <f>IF(ISNA(MATCH(Q8,ALIMENTOS!$E:$E,0)),"",((INDEX(ALIMENTOS!$1:$1048576,MATCH(Q8,ALIMENTOS!$E:$E,0),2)))*P8)</f>
        <v/>
      </c>
      <c r="S8" s="19" t="str">
        <f>IF(ISNA(MATCH(Q8,ALIMENTOS!$E:$E,0)),"",((INDEX(ALIMENTOS!$1:$1048576,MATCH(Q8,ALIMENTOS!$E:$E,0),4)))*P8)</f>
        <v/>
      </c>
      <c r="T8" s="19" t="str">
        <f>IF(ISNA(MATCH(Q8,ALIMENTOS!$E:$E,0)),"",((INDEX(ALIMENTOS!$1:$1048576,MATCH(Q8,ALIMENTOS!$E:$E,0),5)))*P8)</f>
        <v/>
      </c>
      <c r="U8" s="18" t="str">
        <f>IF(ISNA(MATCH(Q8,ALIMENTOS!$E:$E,0)),"",((INDEX(ALIMENTOS!$1:$1048576,MATCH(Q8,ALIMENTOS!$E:$E,0),2)*4)+(INDEX(ALIMENTOS!$1:$1048576,MATCH(Q8,ALIMENTOS!$E:$E,0),3)*4)+(INDEX(ALIMENTOS!$1:$1048576,MATCH(Q8,ALIMENTOS!$E:$E,0),4)*4)+(INDEX(ALIMENTOS!$1:$1048576,MATCH(Q8,ALIMENTOS!$E:$E,0),5)*9))*P8)</f>
        <v/>
      </c>
    </row>
    <row r="9" spans="2:21" x14ac:dyDescent="0.25">
      <c r="B9" s="15"/>
      <c r="C9" s="15"/>
      <c r="D9" s="19" t="str">
        <f>IF(ISNA(MATCH(C9,ALIMENTOS!$E:$E,0)),"",((INDEX(ALIMENTOS!$1:$1048576,MATCH(C9,ALIMENTOS!$E:$E,0),2)))*B9)</f>
        <v/>
      </c>
      <c r="E9" s="19" t="str">
        <f>IF(ISNA(MATCH(C9,ALIMENTOS!$E:$E,0)),"",((INDEX(ALIMENTOS!$1:$1048576,MATCH(C9,ALIMENTOS!$E:$E,0),4)))*B9)</f>
        <v/>
      </c>
      <c r="F9" s="19" t="str">
        <f>IF(ISNA(MATCH(C9,ALIMENTOS!$E:$E,0)),"",((INDEX(ALIMENTOS!$1:$1048576,MATCH(C9,ALIMENTOS!$E:$E,0),5)))*B9)</f>
        <v/>
      </c>
      <c r="G9" s="18" t="str">
        <f>IF(ISNA(MATCH(C9,ALIMENTOS!$E:$E,0)),"",((INDEX(ALIMENTOS!$1:$1048576,MATCH(C9,ALIMENTOS!$E:$E,0),2)*4)+(INDEX(ALIMENTOS!$1:$1048576,MATCH(C9,ALIMENTOS!$E:$E,0),3)*4)+(INDEX(ALIMENTOS!$1:$1048576,MATCH(C9,ALIMENTOS!$E:$E,0),4)*4)+(INDEX(ALIMENTOS!$1:$1048576,MATCH(C9,ALIMENTOS!$E:$E,0),5)*9))*B9)</f>
        <v/>
      </c>
      <c r="I9" s="15"/>
      <c r="J9" s="15"/>
      <c r="K9" s="19" t="str">
        <f>IF(ISNA(MATCH(J9,ALIMENTOS!$E:$E,0)),"",((INDEX(ALIMENTOS!$1:$1048576,MATCH(J9,ALIMENTOS!$E:$E,0),2)))*I9)</f>
        <v/>
      </c>
      <c r="L9" s="19" t="str">
        <f>IF(ISNA(MATCH(J9,ALIMENTOS!$E:$E,0)),"",((INDEX(ALIMENTOS!$1:$1048576,MATCH(J9,ALIMENTOS!$E:$E,0),4)))*I9)</f>
        <v/>
      </c>
      <c r="M9" s="19" t="str">
        <f>IF(ISNA(MATCH(J9,ALIMENTOS!$E:$E,0)),"",((INDEX(ALIMENTOS!$1:$1048576,MATCH(J9,ALIMENTOS!$E:$E,0),5)))*I9)</f>
        <v/>
      </c>
      <c r="N9" s="18" t="str">
        <f>IF(ISNA(MATCH(J9,ALIMENTOS!$E:$E,0)),"",((INDEX(ALIMENTOS!$1:$1048576,MATCH(J9,ALIMENTOS!$E:$E,0),2)*4)+(INDEX(ALIMENTOS!$1:$1048576,MATCH(J9,ALIMENTOS!$E:$E,0),3)*4)+(INDEX(ALIMENTOS!$1:$1048576,MATCH(J9,ALIMENTOS!$E:$E,0),4)*4)+(INDEX(ALIMENTOS!$1:$1048576,MATCH(J9,ALIMENTOS!$E:$E,0),5)*9))*I9)</f>
        <v/>
      </c>
      <c r="P9" s="15"/>
      <c r="Q9" s="15"/>
      <c r="R9" s="19" t="str">
        <f>IF(ISNA(MATCH(Q9,ALIMENTOS!$E:$E,0)),"",((INDEX(ALIMENTOS!$1:$1048576,MATCH(Q9,ALIMENTOS!$E:$E,0),2)))*P9)</f>
        <v/>
      </c>
      <c r="S9" s="19" t="str">
        <f>IF(ISNA(MATCH(Q9,ALIMENTOS!$E:$E,0)),"",((INDEX(ALIMENTOS!$1:$1048576,MATCH(Q9,ALIMENTOS!$E:$E,0),4)))*P9)</f>
        <v/>
      </c>
      <c r="T9" s="19" t="str">
        <f>IF(ISNA(MATCH(Q9,ALIMENTOS!$E:$E,0)),"",((INDEX(ALIMENTOS!$1:$1048576,MATCH(Q9,ALIMENTOS!$E:$E,0),5)))*P9)</f>
        <v/>
      </c>
      <c r="U9" s="18" t="str">
        <f>IF(ISNA(MATCH(Q9,ALIMENTOS!$E:$E,0)),"",((INDEX(ALIMENTOS!$1:$1048576,MATCH(Q9,ALIMENTOS!$E:$E,0),2)*4)+(INDEX(ALIMENTOS!$1:$1048576,MATCH(Q9,ALIMENTOS!$E:$E,0),3)*4)+(INDEX(ALIMENTOS!$1:$1048576,MATCH(Q9,ALIMENTOS!$E:$E,0),4)*4)+(INDEX(ALIMENTOS!$1:$1048576,MATCH(Q9,ALIMENTOS!$E:$E,0),5)*9))*P9)</f>
        <v/>
      </c>
    </row>
    <row r="10" spans="2:21" x14ac:dyDescent="0.25">
      <c r="B10" s="15"/>
      <c r="C10" s="15"/>
      <c r="D10" s="19" t="str">
        <f>IF(ISNA(MATCH(C10,ALIMENTOS!$E:$E,0)),"",((INDEX(ALIMENTOS!$1:$1048576,MATCH(C10,ALIMENTOS!$E:$E,0),2)))*B10)</f>
        <v/>
      </c>
      <c r="E10" s="19" t="str">
        <f>IF(ISNA(MATCH(C10,ALIMENTOS!$E:$E,0)),"",((INDEX(ALIMENTOS!$1:$1048576,MATCH(C10,ALIMENTOS!$E:$E,0),4)))*B10)</f>
        <v/>
      </c>
      <c r="F10" s="19" t="str">
        <f>IF(ISNA(MATCH(C10,ALIMENTOS!$E:$E,0)),"",((INDEX(ALIMENTOS!$1:$1048576,MATCH(C10,ALIMENTOS!$E:$E,0),5)))*B10)</f>
        <v/>
      </c>
      <c r="G10" s="18" t="str">
        <f>IF(ISNA(MATCH(C10,ALIMENTOS!$E:$E,0)),"",((INDEX(ALIMENTOS!$1:$1048576,MATCH(C10,ALIMENTOS!$E:$E,0),2)*4)+(INDEX(ALIMENTOS!$1:$1048576,MATCH(C10,ALIMENTOS!$E:$E,0),3)*4)+(INDEX(ALIMENTOS!$1:$1048576,MATCH(C10,ALIMENTOS!$E:$E,0),4)*4)+(INDEX(ALIMENTOS!$1:$1048576,MATCH(C10,ALIMENTOS!$E:$E,0),5)*9))*B10)</f>
        <v/>
      </c>
      <c r="I10" s="15"/>
      <c r="J10" s="15"/>
      <c r="K10" s="19" t="str">
        <f>IF(ISNA(MATCH(J10,ALIMENTOS!$E:$E,0)),"",((INDEX(ALIMENTOS!$1:$1048576,MATCH(J10,ALIMENTOS!$E:$E,0),2)))*I10)</f>
        <v/>
      </c>
      <c r="L10" s="19" t="str">
        <f>IF(ISNA(MATCH(J10,ALIMENTOS!$E:$E,0)),"",((INDEX(ALIMENTOS!$1:$1048576,MATCH(J10,ALIMENTOS!$E:$E,0),4)))*I10)</f>
        <v/>
      </c>
      <c r="M10" s="19" t="str">
        <f>IF(ISNA(MATCH(J10,ALIMENTOS!$E:$E,0)),"",((INDEX(ALIMENTOS!$1:$1048576,MATCH(J10,ALIMENTOS!$E:$E,0),5)))*I10)</f>
        <v/>
      </c>
      <c r="N10" s="18" t="str">
        <f>IF(ISNA(MATCH(J10,ALIMENTOS!$E:$E,0)),"",((INDEX(ALIMENTOS!$1:$1048576,MATCH(J10,ALIMENTOS!$E:$E,0),2)*4)+(INDEX(ALIMENTOS!$1:$1048576,MATCH(J10,ALIMENTOS!$E:$E,0),3)*4)+(INDEX(ALIMENTOS!$1:$1048576,MATCH(J10,ALIMENTOS!$E:$E,0),4)*4)+(INDEX(ALIMENTOS!$1:$1048576,MATCH(J10,ALIMENTOS!$E:$E,0),5)*9))*I10)</f>
        <v/>
      </c>
      <c r="P10" s="15"/>
      <c r="Q10" s="15"/>
      <c r="R10" s="19" t="str">
        <f>IF(ISNA(MATCH(Q10,ALIMENTOS!$E:$E,0)),"",((INDEX(ALIMENTOS!$1:$1048576,MATCH(Q10,ALIMENTOS!$E:$E,0),2)))*P10)</f>
        <v/>
      </c>
      <c r="S10" s="19" t="str">
        <f>IF(ISNA(MATCH(Q10,ALIMENTOS!$E:$E,0)),"",((INDEX(ALIMENTOS!$1:$1048576,MATCH(Q10,ALIMENTOS!$E:$E,0),4)))*P10)</f>
        <v/>
      </c>
      <c r="T10" s="19" t="str">
        <f>IF(ISNA(MATCH(Q10,ALIMENTOS!$E:$E,0)),"",((INDEX(ALIMENTOS!$1:$1048576,MATCH(Q10,ALIMENTOS!$E:$E,0),5)))*P10)</f>
        <v/>
      </c>
      <c r="U10" s="18" t="str">
        <f>IF(ISNA(MATCH(Q10,ALIMENTOS!$E:$E,0)),"",((INDEX(ALIMENTOS!$1:$1048576,MATCH(Q10,ALIMENTOS!$E:$E,0),2)*4)+(INDEX(ALIMENTOS!$1:$1048576,MATCH(Q10,ALIMENTOS!$E:$E,0),3)*4)+(INDEX(ALIMENTOS!$1:$1048576,MATCH(Q10,ALIMENTOS!$E:$E,0),4)*4)+(INDEX(ALIMENTOS!$1:$1048576,MATCH(Q10,ALIMENTOS!$E:$E,0),5)*9))*P10)</f>
        <v/>
      </c>
    </row>
    <row r="11" spans="2:21" x14ac:dyDescent="0.25">
      <c r="B11" s="3"/>
      <c r="C11" s="11" t="s">
        <v>182</v>
      </c>
      <c r="D11" s="20" t="e">
        <f>SUM(D4:D10)</f>
        <v>#VALUE!</v>
      </c>
      <c r="E11" s="20" t="e">
        <f t="shared" ref="E11:F11" si="0">SUM(E4:E10)</f>
        <v>#VALUE!</v>
      </c>
      <c r="F11" s="20" t="e">
        <f t="shared" si="0"/>
        <v>#VALUE!</v>
      </c>
      <c r="G11" s="21" t="e">
        <f>SUM(G4:G10)</f>
        <v>#VALUE!</v>
      </c>
      <c r="I11" s="3"/>
      <c r="J11" s="11" t="s">
        <v>182</v>
      </c>
      <c r="K11" s="20" t="e">
        <f>SUM(K4:K10)</f>
        <v>#VALUE!</v>
      </c>
      <c r="L11" s="20" t="e">
        <f t="shared" ref="L11" si="1">SUM(L4:L10)</f>
        <v>#VALUE!</v>
      </c>
      <c r="M11" s="20" t="e">
        <f t="shared" ref="M11" si="2">SUM(M4:M10)</f>
        <v>#VALUE!</v>
      </c>
      <c r="N11" s="21" t="e">
        <f>SUM(N4:N10)</f>
        <v>#VALUE!</v>
      </c>
      <c r="P11" s="3"/>
      <c r="Q11" s="11" t="s">
        <v>182</v>
      </c>
      <c r="R11" s="20" t="e">
        <f>SUM(R4:R10)</f>
        <v>#VALUE!</v>
      </c>
      <c r="S11" s="20" t="e">
        <f t="shared" ref="S11" si="3">SUM(S4:S10)</f>
        <v>#VALUE!</v>
      </c>
      <c r="T11" s="20" t="e">
        <f t="shared" ref="T11" si="4">SUM(T4:T10)</f>
        <v>#VALUE!</v>
      </c>
      <c r="U11" s="21" t="e">
        <f>SUM(U4:U10)</f>
        <v>#VALUE!</v>
      </c>
    </row>
    <row r="13" spans="2:21" ht="15.75" x14ac:dyDescent="0.25">
      <c r="B13" s="36" t="s">
        <v>213</v>
      </c>
      <c r="C13" s="36"/>
      <c r="D13" s="36"/>
      <c r="E13" s="36"/>
      <c r="F13" s="36"/>
      <c r="G13" s="36"/>
      <c r="I13" s="36" t="s">
        <v>240</v>
      </c>
      <c r="J13" s="36"/>
      <c r="K13" s="36"/>
      <c r="L13" s="36"/>
      <c r="M13" s="36"/>
      <c r="N13" s="36"/>
      <c r="P13" s="36" t="s">
        <v>26</v>
      </c>
      <c r="Q13" s="36"/>
      <c r="R13" s="36"/>
      <c r="S13" s="36"/>
      <c r="T13" s="36"/>
      <c r="U13" s="36"/>
    </row>
    <row r="14" spans="2:21" ht="15.75" x14ac:dyDescent="0.25">
      <c r="B14" s="5" t="s">
        <v>7</v>
      </c>
      <c r="C14" s="16" t="s">
        <v>6</v>
      </c>
      <c r="D14" s="17" t="s">
        <v>183</v>
      </c>
      <c r="E14" s="17" t="s">
        <v>184</v>
      </c>
      <c r="F14" s="17" t="s">
        <v>185</v>
      </c>
      <c r="G14" s="5" t="s">
        <v>181</v>
      </c>
      <c r="I14" s="5" t="s">
        <v>7</v>
      </c>
      <c r="J14" s="16" t="s">
        <v>6</v>
      </c>
      <c r="K14" s="17" t="s">
        <v>183</v>
      </c>
      <c r="L14" s="17" t="s">
        <v>184</v>
      </c>
      <c r="M14" s="17" t="s">
        <v>185</v>
      </c>
      <c r="N14" s="5" t="s">
        <v>181</v>
      </c>
      <c r="P14" s="5" t="s">
        <v>7</v>
      </c>
      <c r="Q14" s="16" t="s">
        <v>6</v>
      </c>
      <c r="R14" s="17" t="s">
        <v>183</v>
      </c>
      <c r="S14" s="17" t="s">
        <v>184</v>
      </c>
      <c r="T14" s="17" t="s">
        <v>185</v>
      </c>
      <c r="U14" s="5" t="s">
        <v>181</v>
      </c>
    </row>
    <row r="15" spans="2:21" x14ac:dyDescent="0.25">
      <c r="B15" s="15">
        <v>90</v>
      </c>
      <c r="C15" s="15" t="s">
        <v>72</v>
      </c>
      <c r="D15" s="19" t="e">
        <f>IF(ISNA(MATCH(C15,ALIMENTOS!$E:$E,0)),"",((INDEX(ALIMENTOS!$1:$1048576,MATCH(C15,ALIMENTOS!$E:$E,0),2)))*B15)</f>
        <v>#VALUE!</v>
      </c>
      <c r="E15" s="19" t="e">
        <f>IF(ISNA(MATCH(C15,ALIMENTOS!$E:$E,0)),"",((INDEX(ALIMENTOS!$1:$1048576,MATCH(C15,ALIMENTOS!$E:$E,0),4)))*B15)</f>
        <v>#VALUE!</v>
      </c>
      <c r="F15" s="19" t="e">
        <f>IF(ISNA(MATCH(C15,ALIMENTOS!$E:$E,0)),"",((INDEX(ALIMENTOS!$1:$1048576,MATCH(C15,ALIMENTOS!$E:$E,0),5)))*B15)</f>
        <v>#VALUE!</v>
      </c>
      <c r="G15" s="18" t="e">
        <f>IF(ISNA(MATCH(C15,ALIMENTOS!$E:$E,0)),"",((INDEX(ALIMENTOS!$1:$1048576,MATCH(C15,ALIMENTOS!$E:$E,0),2)*4)+(INDEX(ALIMENTOS!$1:$1048576,MATCH(C15,ALIMENTOS!$E:$E,0),3)*4)+(INDEX(ALIMENTOS!$1:$1048576,MATCH(C15,ALIMENTOS!$E:$E,0),4)*4)+(INDEX(ALIMENTOS!$1:$1048576,MATCH(C15,ALIMENTOS!$E:$E,0),5)*9))*B15)</f>
        <v>#VALUE!</v>
      </c>
      <c r="I15" s="15">
        <v>35</v>
      </c>
      <c r="J15" s="15" t="s">
        <v>43</v>
      </c>
      <c r="K15" s="19" t="e">
        <f>IF(ISNA(MATCH(J15,ALIMENTOS!$E:$E,0)),"",((INDEX(ALIMENTOS!$1:$1048576,MATCH(J15,ALIMENTOS!$E:$E,0),2)))*I15)</f>
        <v>#VALUE!</v>
      </c>
      <c r="L15" s="19" t="e">
        <f>IF(ISNA(MATCH(J15,ALIMENTOS!$E:$E,0)),"",((INDEX(ALIMENTOS!$1:$1048576,MATCH(J15,ALIMENTOS!$E:$E,0),4)))*I15)</f>
        <v>#VALUE!</v>
      </c>
      <c r="M15" s="19" t="e">
        <f>IF(ISNA(MATCH(J15,ALIMENTOS!$E:$E,0)),"",((INDEX(ALIMENTOS!$1:$1048576,MATCH(J15,ALIMENTOS!$E:$E,0),5)))*I15)</f>
        <v>#VALUE!</v>
      </c>
      <c r="N15" s="18" t="e">
        <f>IF(ISNA(MATCH(J15,ALIMENTOS!$E:$E,0)),"",((INDEX(ALIMENTOS!$1:$1048576,MATCH(J15,ALIMENTOS!$E:$E,0),2)*4)+(INDEX(ALIMENTOS!$1:$1048576,MATCH(J15,ALIMENTOS!$E:$E,0),3)*4)+(INDEX(ALIMENTOS!$1:$1048576,MATCH(J15,ALIMENTOS!$E:$E,0),4)*4)+(INDEX(ALIMENTOS!$1:$1048576,MATCH(J15,ALIMENTOS!$E:$E,0),5)*9))*I15)</f>
        <v>#VALUE!</v>
      </c>
      <c r="P15" s="15">
        <v>100</v>
      </c>
      <c r="Q15" s="15" t="s">
        <v>42</v>
      </c>
      <c r="R15" s="19" t="e">
        <f>IF(ISNA(MATCH(Q15,ALIMENTOS!$E:$E,0)),"",((INDEX(ALIMENTOS!$1:$1048576,MATCH(Q15,ALIMENTOS!$E:$E,0),2)))*P15)</f>
        <v>#VALUE!</v>
      </c>
      <c r="S15" s="19" t="e">
        <f>IF(ISNA(MATCH(Q15,ALIMENTOS!$E:$E,0)),"",((INDEX(ALIMENTOS!$1:$1048576,MATCH(Q15,ALIMENTOS!$E:$E,0),4)))*P15)</f>
        <v>#VALUE!</v>
      </c>
      <c r="T15" s="19" t="e">
        <f>IF(ISNA(MATCH(Q15,ALIMENTOS!$E:$E,0)),"",((INDEX(ALIMENTOS!$1:$1048576,MATCH(Q15,ALIMENTOS!$E:$E,0),5)))*P15)</f>
        <v>#VALUE!</v>
      </c>
      <c r="U15" s="18" t="e">
        <f>IF(ISNA(MATCH(Q15,ALIMENTOS!$E:$E,0)),"",((INDEX(ALIMENTOS!$1:$1048576,MATCH(Q15,ALIMENTOS!$E:$E,0),2)*4)+(INDEX(ALIMENTOS!$1:$1048576,MATCH(Q15,ALIMENTOS!$E:$E,0),3)*4)+(INDEX(ALIMENTOS!$1:$1048576,MATCH(Q15,ALIMENTOS!$E:$E,0),4)*4)+(INDEX(ALIMENTOS!$1:$1048576,MATCH(Q15,ALIMENTOS!$E:$E,0),5)*9))*P15)</f>
        <v>#VALUE!</v>
      </c>
    </row>
    <row r="16" spans="2:21" x14ac:dyDescent="0.25">
      <c r="B16" s="15"/>
      <c r="C16" s="15"/>
      <c r="D16" s="19" t="str">
        <f>IF(ISNA(MATCH(C16,ALIMENTOS!$E:$E,0)),"",((INDEX(ALIMENTOS!$1:$1048576,MATCH(C16,ALIMENTOS!$E:$E,0),2)))*B16)</f>
        <v/>
      </c>
      <c r="E16" s="19" t="str">
        <f>IF(ISNA(MATCH(C16,ALIMENTOS!$E:$E,0)),"",((INDEX(ALIMENTOS!$1:$1048576,MATCH(C16,ALIMENTOS!$E:$E,0),4)))*B16)</f>
        <v/>
      </c>
      <c r="F16" s="19" t="str">
        <f>IF(ISNA(MATCH(C16,ALIMENTOS!$E:$E,0)),"",((INDEX(ALIMENTOS!$1:$1048576,MATCH(C16,ALIMENTOS!$E:$E,0),5)))*B16)</f>
        <v/>
      </c>
      <c r="G16" s="18" t="str">
        <f>IF(ISNA(MATCH(C16,ALIMENTOS!$E:$E,0)),"",((INDEX(ALIMENTOS!$1:$1048576,MATCH(C16,ALIMENTOS!$E:$E,0),2)*4)+(INDEX(ALIMENTOS!$1:$1048576,MATCH(C16,ALIMENTOS!$E:$E,0),3)*4)+(INDEX(ALIMENTOS!$1:$1048576,MATCH(C16,ALIMENTOS!$E:$E,0),4)*4)+(INDEX(ALIMENTOS!$1:$1048576,MATCH(C16,ALIMENTOS!$E:$E,0),5)*9))*B16)</f>
        <v/>
      </c>
      <c r="I16" s="15">
        <v>40</v>
      </c>
      <c r="J16" s="15" t="s">
        <v>37</v>
      </c>
      <c r="K16" s="19" t="e">
        <f>IF(ISNA(MATCH(J16,ALIMENTOS!$E:$E,0)),"",((INDEX(ALIMENTOS!$1:$1048576,MATCH(J16,ALIMENTOS!$E:$E,0),2)))*I16)</f>
        <v>#VALUE!</v>
      </c>
      <c r="L16" s="19" t="e">
        <f>IF(ISNA(MATCH(J16,ALIMENTOS!$E:$E,0)),"",((INDEX(ALIMENTOS!$1:$1048576,MATCH(J16,ALIMENTOS!$E:$E,0),4)))*I16)</f>
        <v>#VALUE!</v>
      </c>
      <c r="M16" s="19" t="e">
        <f>IF(ISNA(MATCH(J16,ALIMENTOS!$E:$E,0)),"",((INDEX(ALIMENTOS!$1:$1048576,MATCH(J16,ALIMENTOS!$E:$E,0),5)))*I16)</f>
        <v>#VALUE!</v>
      </c>
      <c r="N16" s="18" t="e">
        <f>IF(ISNA(MATCH(J16,ALIMENTOS!$E:$E,0)),"",((INDEX(ALIMENTOS!$1:$1048576,MATCH(J16,ALIMENTOS!$E:$E,0),2)*4)+(INDEX(ALIMENTOS!$1:$1048576,MATCH(J16,ALIMENTOS!$E:$E,0),3)*4)+(INDEX(ALIMENTOS!$1:$1048576,MATCH(J16,ALIMENTOS!$E:$E,0),4)*4)+(INDEX(ALIMENTOS!$1:$1048576,MATCH(J16,ALIMENTOS!$E:$E,0),5)*9))*I16)</f>
        <v>#VALUE!</v>
      </c>
      <c r="P16" s="15">
        <v>200</v>
      </c>
      <c r="Q16" s="15" t="s">
        <v>128</v>
      </c>
      <c r="R16" s="19" t="e">
        <f>IF(ISNA(MATCH(Q16,ALIMENTOS!$E:$E,0)),"",((INDEX(ALIMENTOS!$1:$1048576,MATCH(Q16,ALIMENTOS!$E:$E,0),2)))*P16)</f>
        <v>#VALUE!</v>
      </c>
      <c r="S16" s="19" t="e">
        <f>IF(ISNA(MATCH(Q16,ALIMENTOS!$E:$E,0)),"",((INDEX(ALIMENTOS!$1:$1048576,MATCH(Q16,ALIMENTOS!$E:$E,0),4)))*P16)</f>
        <v>#VALUE!</v>
      </c>
      <c r="T16" s="19" t="e">
        <f>IF(ISNA(MATCH(Q16,ALIMENTOS!$E:$E,0)),"",((INDEX(ALIMENTOS!$1:$1048576,MATCH(Q16,ALIMENTOS!$E:$E,0),5)))*P16)</f>
        <v>#VALUE!</v>
      </c>
      <c r="U16" s="18" t="e">
        <f>IF(ISNA(MATCH(Q16,ALIMENTOS!$E:$E,0)),"",((INDEX(ALIMENTOS!$1:$1048576,MATCH(Q16,ALIMENTOS!$E:$E,0),2)*4)+(INDEX(ALIMENTOS!$1:$1048576,MATCH(Q16,ALIMENTOS!$E:$E,0),3)*4)+(INDEX(ALIMENTOS!$1:$1048576,MATCH(Q16,ALIMENTOS!$E:$E,0),4)*4)+(INDEX(ALIMENTOS!$1:$1048576,MATCH(Q16,ALIMENTOS!$E:$E,0),5)*9))*P16)</f>
        <v>#VALUE!</v>
      </c>
    </row>
    <row r="17" spans="2:21" x14ac:dyDescent="0.25">
      <c r="B17" s="15">
        <v>40</v>
      </c>
      <c r="C17" s="15" t="s">
        <v>37</v>
      </c>
      <c r="D17" s="19" t="e">
        <f>IF(ISNA(MATCH(C17,ALIMENTOS!$E:$E,0)),"",((INDEX(ALIMENTOS!$1:$1048576,MATCH(C17,ALIMENTOS!$E:$E,0),2)))*B17)</f>
        <v>#VALUE!</v>
      </c>
      <c r="E17" s="19" t="e">
        <f>IF(ISNA(MATCH(C17,ALIMENTOS!$E:$E,0)),"",((INDEX(ALIMENTOS!$1:$1048576,MATCH(C17,ALIMENTOS!$E:$E,0),4)))*B17)</f>
        <v>#VALUE!</v>
      </c>
      <c r="F17" s="19" t="e">
        <f>IF(ISNA(MATCH(C17,ALIMENTOS!$E:$E,0)),"",((INDEX(ALIMENTOS!$1:$1048576,MATCH(C17,ALIMENTOS!$E:$E,0),5)))*B17)</f>
        <v>#VALUE!</v>
      </c>
      <c r="G17" s="18" t="e">
        <f>IF(ISNA(MATCH(C17,ALIMENTOS!$E:$E,0)),"",((INDEX(ALIMENTOS!$1:$1048576,MATCH(C17,ALIMENTOS!$E:$E,0),2)*4)+(INDEX(ALIMENTOS!$1:$1048576,MATCH(C17,ALIMENTOS!$E:$E,0),3)*4)+(INDEX(ALIMENTOS!$1:$1048576,MATCH(C17,ALIMENTOS!$E:$E,0),4)*4)+(INDEX(ALIMENTOS!$1:$1048576,MATCH(C17,ALIMENTOS!$E:$E,0),5)*9))*B17)</f>
        <v>#VALUE!</v>
      </c>
      <c r="I17" s="15"/>
      <c r="J17" s="15"/>
      <c r="K17" s="19" t="str">
        <f>IF(ISNA(MATCH(J17,ALIMENTOS!$E:$E,0)),"",((INDEX(ALIMENTOS!$1:$1048576,MATCH(J17,ALIMENTOS!$E:$E,0),2)))*I17)</f>
        <v/>
      </c>
      <c r="L17" s="19" t="str">
        <f>IF(ISNA(MATCH(J17,ALIMENTOS!$E:$E,0)),"",((INDEX(ALIMENTOS!$1:$1048576,MATCH(J17,ALIMENTOS!$E:$E,0),4)))*I17)</f>
        <v/>
      </c>
      <c r="M17" s="19" t="str">
        <f>IF(ISNA(MATCH(J17,ALIMENTOS!$E:$E,0)),"",((INDEX(ALIMENTOS!$1:$1048576,MATCH(J17,ALIMENTOS!$E:$E,0),5)))*I17)</f>
        <v/>
      </c>
      <c r="N17" s="18" t="str">
        <f>IF(ISNA(MATCH(J17,ALIMENTOS!$E:$E,0)),"",((INDEX(ALIMENTOS!$1:$1048576,MATCH(J17,ALIMENTOS!$E:$E,0),2)*4)+(INDEX(ALIMENTOS!$1:$1048576,MATCH(J17,ALIMENTOS!$E:$E,0),3)*4)+(INDEX(ALIMENTOS!$1:$1048576,MATCH(J17,ALIMENTOS!$E:$E,0),4)*4)+(INDEX(ALIMENTOS!$1:$1048576,MATCH(J17,ALIMENTOS!$E:$E,0),5)*9))*I17)</f>
        <v/>
      </c>
      <c r="P17" s="15"/>
      <c r="Q17" s="15"/>
      <c r="R17" s="19" t="str">
        <f>IF(ISNA(MATCH(Q17,ALIMENTOS!$E:$E,0)),"",((INDEX(ALIMENTOS!$1:$1048576,MATCH(Q17,ALIMENTOS!$E:$E,0),2)))*P17)</f>
        <v/>
      </c>
      <c r="S17" s="19" t="str">
        <f>IF(ISNA(MATCH(Q17,ALIMENTOS!$E:$E,0)),"",((INDEX(ALIMENTOS!$1:$1048576,MATCH(Q17,ALIMENTOS!$E:$E,0),4)))*P17)</f>
        <v/>
      </c>
      <c r="T17" s="19" t="str">
        <f>IF(ISNA(MATCH(Q17,ALIMENTOS!$E:$E,0)),"",((INDEX(ALIMENTOS!$1:$1048576,MATCH(Q17,ALIMENTOS!$E:$E,0),5)))*P17)</f>
        <v/>
      </c>
      <c r="U17" s="18" t="str">
        <f>IF(ISNA(MATCH(Q17,ALIMENTOS!$E:$E,0)),"",((INDEX(ALIMENTOS!$1:$1048576,MATCH(Q17,ALIMENTOS!$E:$E,0),2)*4)+(INDEX(ALIMENTOS!$1:$1048576,MATCH(Q17,ALIMENTOS!$E:$E,0),3)*4)+(INDEX(ALIMENTOS!$1:$1048576,MATCH(Q17,ALIMENTOS!$E:$E,0),4)*4)+(INDEX(ALIMENTOS!$1:$1048576,MATCH(Q17,ALIMENTOS!$E:$E,0),5)*9))*P17)</f>
        <v/>
      </c>
    </row>
    <row r="18" spans="2:21" x14ac:dyDescent="0.25">
      <c r="B18" s="15"/>
      <c r="C18" s="15"/>
      <c r="D18" s="19" t="str">
        <f>IF(ISNA(MATCH(C18,ALIMENTOS!$E:$E,0)),"",((INDEX(ALIMENTOS!$1:$1048576,MATCH(C18,ALIMENTOS!$E:$E,0),2)))*B18)</f>
        <v/>
      </c>
      <c r="E18" s="19" t="str">
        <f>IF(ISNA(MATCH(C18,ALIMENTOS!$E:$E,0)),"",((INDEX(ALIMENTOS!$1:$1048576,MATCH(C18,ALIMENTOS!$E:$E,0),4)))*B18)</f>
        <v/>
      </c>
      <c r="F18" s="19" t="str">
        <f>IF(ISNA(MATCH(C18,ALIMENTOS!$E:$E,0)),"",((INDEX(ALIMENTOS!$1:$1048576,MATCH(C18,ALIMENTOS!$E:$E,0),5)))*B18)</f>
        <v/>
      </c>
      <c r="G18" s="18" t="str">
        <f>IF(ISNA(MATCH(C18,ALIMENTOS!$E:$E,0)),"",((INDEX(ALIMENTOS!$1:$1048576,MATCH(C18,ALIMENTOS!$E:$E,0),2)*4)+(INDEX(ALIMENTOS!$1:$1048576,MATCH(C18,ALIMENTOS!$E:$E,0),3)*4)+(INDEX(ALIMENTOS!$1:$1048576,MATCH(C18,ALIMENTOS!$E:$E,0),4)*4)+(INDEX(ALIMENTOS!$1:$1048576,MATCH(C18,ALIMENTOS!$E:$E,0),5)*9))*B18)</f>
        <v/>
      </c>
      <c r="I18" s="15"/>
      <c r="J18" s="15"/>
      <c r="K18" s="19" t="str">
        <f>IF(ISNA(MATCH(J18,ALIMENTOS!$E:$E,0)),"",((INDEX(ALIMENTOS!$1:$1048576,MATCH(J18,ALIMENTOS!$E:$E,0),2)))*I18)</f>
        <v/>
      </c>
      <c r="L18" s="19" t="str">
        <f>IF(ISNA(MATCH(J18,ALIMENTOS!$E:$E,0)),"",((INDEX(ALIMENTOS!$1:$1048576,MATCH(J18,ALIMENTOS!$E:$E,0),4)))*I18)</f>
        <v/>
      </c>
      <c r="M18" s="19" t="str">
        <f>IF(ISNA(MATCH(J18,ALIMENTOS!$E:$E,0)),"",((INDEX(ALIMENTOS!$1:$1048576,MATCH(J18,ALIMENTOS!$E:$E,0),5)))*I18)</f>
        <v/>
      </c>
      <c r="N18" s="18" t="str">
        <f>IF(ISNA(MATCH(J18,ALIMENTOS!$E:$E,0)),"",((INDEX(ALIMENTOS!$1:$1048576,MATCH(J18,ALIMENTOS!$E:$E,0),2)*4)+(INDEX(ALIMENTOS!$1:$1048576,MATCH(J18,ALIMENTOS!$E:$E,0),3)*4)+(INDEX(ALIMENTOS!$1:$1048576,MATCH(J18,ALIMENTOS!$E:$E,0),4)*4)+(INDEX(ALIMENTOS!$1:$1048576,MATCH(J18,ALIMENTOS!$E:$E,0),5)*9))*I18)</f>
        <v/>
      </c>
      <c r="P18" s="15"/>
      <c r="Q18" s="15"/>
      <c r="R18" s="19" t="str">
        <f>IF(ISNA(MATCH(Q18,ALIMENTOS!$E:$E,0)),"",((INDEX(ALIMENTOS!$1:$1048576,MATCH(Q18,ALIMENTOS!$E:$E,0),2)))*P18)</f>
        <v/>
      </c>
      <c r="S18" s="19" t="str">
        <f>IF(ISNA(MATCH(Q18,ALIMENTOS!$E:$E,0)),"",((INDEX(ALIMENTOS!$1:$1048576,MATCH(Q18,ALIMENTOS!$E:$E,0),4)))*P18)</f>
        <v/>
      </c>
      <c r="T18" s="19" t="str">
        <f>IF(ISNA(MATCH(Q18,ALIMENTOS!$E:$E,0)),"",((INDEX(ALIMENTOS!$1:$1048576,MATCH(Q18,ALIMENTOS!$E:$E,0),5)))*P18)</f>
        <v/>
      </c>
      <c r="U18" s="18" t="str">
        <f>IF(ISNA(MATCH(Q18,ALIMENTOS!$E:$E,0)),"",((INDEX(ALIMENTOS!$1:$1048576,MATCH(Q18,ALIMENTOS!$E:$E,0),2)*4)+(INDEX(ALIMENTOS!$1:$1048576,MATCH(Q18,ALIMENTOS!$E:$E,0),3)*4)+(INDEX(ALIMENTOS!$1:$1048576,MATCH(Q18,ALIMENTOS!$E:$E,0),4)*4)+(INDEX(ALIMENTOS!$1:$1048576,MATCH(Q18,ALIMENTOS!$E:$E,0),5)*9))*P18)</f>
        <v/>
      </c>
    </row>
    <row r="19" spans="2:21" x14ac:dyDescent="0.25">
      <c r="B19" s="15"/>
      <c r="C19" s="15"/>
      <c r="D19" s="19" t="str">
        <f>IF(ISNA(MATCH(C19,ALIMENTOS!$E:$E,0)),"",((INDEX(ALIMENTOS!$1:$1048576,MATCH(C19,ALIMENTOS!$E:$E,0),2)))*B19)</f>
        <v/>
      </c>
      <c r="E19" s="19" t="str">
        <f>IF(ISNA(MATCH(C19,ALIMENTOS!$E:$E,0)),"",((INDEX(ALIMENTOS!$1:$1048576,MATCH(C19,ALIMENTOS!$E:$E,0),4)))*B19)</f>
        <v/>
      </c>
      <c r="F19" s="19" t="str">
        <f>IF(ISNA(MATCH(C19,ALIMENTOS!$E:$E,0)),"",((INDEX(ALIMENTOS!$1:$1048576,MATCH(C19,ALIMENTOS!$E:$E,0),5)))*B19)</f>
        <v/>
      </c>
      <c r="G19" s="18" t="str">
        <f>IF(ISNA(MATCH(C19,ALIMENTOS!$E:$E,0)),"",((INDEX(ALIMENTOS!$1:$1048576,MATCH(C19,ALIMENTOS!$E:$E,0),2)*4)+(INDEX(ALIMENTOS!$1:$1048576,MATCH(C19,ALIMENTOS!$E:$E,0),3)*4)+(INDEX(ALIMENTOS!$1:$1048576,MATCH(C19,ALIMENTOS!$E:$E,0),4)*4)+(INDEX(ALIMENTOS!$1:$1048576,MATCH(C19,ALIMENTOS!$E:$E,0),5)*9))*B19)</f>
        <v/>
      </c>
      <c r="I19" s="15"/>
      <c r="J19" s="15"/>
      <c r="K19" s="19" t="str">
        <f>IF(ISNA(MATCH(J19,ALIMENTOS!$E:$E,0)),"",((INDEX(ALIMENTOS!$1:$1048576,MATCH(J19,ALIMENTOS!$E:$E,0),2)))*I19)</f>
        <v/>
      </c>
      <c r="L19" s="19" t="str">
        <f>IF(ISNA(MATCH(J19,ALIMENTOS!$E:$E,0)),"",((INDEX(ALIMENTOS!$1:$1048576,MATCH(J19,ALIMENTOS!$E:$E,0),4)))*I19)</f>
        <v/>
      </c>
      <c r="M19" s="19" t="str">
        <f>IF(ISNA(MATCH(J19,ALIMENTOS!$E:$E,0)),"",((INDEX(ALIMENTOS!$1:$1048576,MATCH(J19,ALIMENTOS!$E:$E,0),5)))*I19)</f>
        <v/>
      </c>
      <c r="N19" s="18" t="str">
        <f>IF(ISNA(MATCH(J19,ALIMENTOS!$E:$E,0)),"",((INDEX(ALIMENTOS!$1:$1048576,MATCH(J19,ALIMENTOS!$E:$E,0),2)*4)+(INDEX(ALIMENTOS!$1:$1048576,MATCH(J19,ALIMENTOS!$E:$E,0),3)*4)+(INDEX(ALIMENTOS!$1:$1048576,MATCH(J19,ALIMENTOS!$E:$E,0),4)*4)+(INDEX(ALIMENTOS!$1:$1048576,MATCH(J19,ALIMENTOS!$E:$E,0),5)*9))*I19)</f>
        <v/>
      </c>
      <c r="P19" s="15"/>
      <c r="Q19" s="15"/>
      <c r="R19" s="19" t="str">
        <f>IF(ISNA(MATCH(Q19,ALIMENTOS!$E:$E,0)),"",((INDEX(ALIMENTOS!$1:$1048576,MATCH(Q19,ALIMENTOS!$E:$E,0),2)))*P19)</f>
        <v/>
      </c>
      <c r="S19" s="19" t="str">
        <f>IF(ISNA(MATCH(Q19,ALIMENTOS!$E:$E,0)),"",((INDEX(ALIMENTOS!$1:$1048576,MATCH(Q19,ALIMENTOS!$E:$E,0),4)))*P19)</f>
        <v/>
      </c>
      <c r="T19" s="19" t="str">
        <f>IF(ISNA(MATCH(Q19,ALIMENTOS!$E:$E,0)),"",((INDEX(ALIMENTOS!$1:$1048576,MATCH(Q19,ALIMENTOS!$E:$E,0),5)))*P19)</f>
        <v/>
      </c>
      <c r="U19" s="18" t="str">
        <f>IF(ISNA(MATCH(Q19,ALIMENTOS!$E:$E,0)),"",((INDEX(ALIMENTOS!$1:$1048576,MATCH(Q19,ALIMENTOS!$E:$E,0),2)*4)+(INDEX(ALIMENTOS!$1:$1048576,MATCH(Q19,ALIMENTOS!$E:$E,0),3)*4)+(INDEX(ALIMENTOS!$1:$1048576,MATCH(Q19,ALIMENTOS!$E:$E,0),4)*4)+(INDEX(ALIMENTOS!$1:$1048576,MATCH(Q19,ALIMENTOS!$E:$E,0),5)*9))*P19)</f>
        <v/>
      </c>
    </row>
    <row r="20" spans="2:21" x14ac:dyDescent="0.25">
      <c r="B20" s="15"/>
      <c r="C20" s="15"/>
      <c r="D20" s="19" t="str">
        <f>IF(ISNA(MATCH(C20,ALIMENTOS!$E:$E,0)),"",((INDEX(ALIMENTOS!$1:$1048576,MATCH(C20,ALIMENTOS!$E:$E,0),2)))*B20)</f>
        <v/>
      </c>
      <c r="E20" s="19" t="str">
        <f>IF(ISNA(MATCH(C20,ALIMENTOS!$E:$E,0)),"",((INDEX(ALIMENTOS!$1:$1048576,MATCH(C20,ALIMENTOS!$E:$E,0),4)))*B20)</f>
        <v/>
      </c>
      <c r="F20" s="19" t="str">
        <f>IF(ISNA(MATCH(C20,ALIMENTOS!$E:$E,0)),"",((INDEX(ALIMENTOS!$1:$1048576,MATCH(C20,ALIMENTOS!$E:$E,0),5)))*B20)</f>
        <v/>
      </c>
      <c r="G20" s="18" t="str">
        <f>IF(ISNA(MATCH(C20,ALIMENTOS!$E:$E,0)),"",((INDEX(ALIMENTOS!$1:$1048576,MATCH(C20,ALIMENTOS!$E:$E,0),2)*4)+(INDEX(ALIMENTOS!$1:$1048576,MATCH(C20,ALIMENTOS!$E:$E,0),3)*4)+(INDEX(ALIMENTOS!$1:$1048576,MATCH(C20,ALIMENTOS!$E:$E,0),4)*4)+(INDEX(ALIMENTOS!$1:$1048576,MATCH(C20,ALIMENTOS!$E:$E,0),5)*9))*B20)</f>
        <v/>
      </c>
      <c r="I20" s="15"/>
      <c r="J20" s="15"/>
      <c r="K20" s="19" t="str">
        <f>IF(ISNA(MATCH(J20,ALIMENTOS!$E:$E,0)),"",((INDEX(ALIMENTOS!$1:$1048576,MATCH(J20,ALIMENTOS!$E:$E,0),2)))*I20)</f>
        <v/>
      </c>
      <c r="L20" s="19" t="str">
        <f>IF(ISNA(MATCH(J20,ALIMENTOS!$E:$E,0)),"",((INDEX(ALIMENTOS!$1:$1048576,MATCH(J20,ALIMENTOS!$E:$E,0),4)))*I20)</f>
        <v/>
      </c>
      <c r="M20" s="19" t="str">
        <f>IF(ISNA(MATCH(J20,ALIMENTOS!$E:$E,0)),"",((INDEX(ALIMENTOS!$1:$1048576,MATCH(J20,ALIMENTOS!$E:$E,0),5)))*I20)</f>
        <v/>
      </c>
      <c r="N20" s="18" t="str">
        <f>IF(ISNA(MATCH(J20,ALIMENTOS!$E:$E,0)),"",((INDEX(ALIMENTOS!$1:$1048576,MATCH(J20,ALIMENTOS!$E:$E,0),2)*4)+(INDEX(ALIMENTOS!$1:$1048576,MATCH(J20,ALIMENTOS!$E:$E,0),3)*4)+(INDEX(ALIMENTOS!$1:$1048576,MATCH(J20,ALIMENTOS!$E:$E,0),4)*4)+(INDEX(ALIMENTOS!$1:$1048576,MATCH(J20,ALIMENTOS!$E:$E,0),5)*9))*I20)</f>
        <v/>
      </c>
      <c r="P20" s="15"/>
      <c r="Q20" s="15"/>
      <c r="R20" s="19" t="str">
        <f>IF(ISNA(MATCH(Q20,ALIMENTOS!$E:$E,0)),"",((INDEX(ALIMENTOS!$1:$1048576,MATCH(Q20,ALIMENTOS!$E:$E,0),2)))*P20)</f>
        <v/>
      </c>
      <c r="S20" s="19" t="str">
        <f>IF(ISNA(MATCH(Q20,ALIMENTOS!$E:$E,0)),"",((INDEX(ALIMENTOS!$1:$1048576,MATCH(Q20,ALIMENTOS!$E:$E,0),4)))*P20)</f>
        <v/>
      </c>
      <c r="T20" s="19" t="str">
        <f>IF(ISNA(MATCH(Q20,ALIMENTOS!$E:$E,0)),"",((INDEX(ALIMENTOS!$1:$1048576,MATCH(Q20,ALIMENTOS!$E:$E,0),5)))*P20)</f>
        <v/>
      </c>
      <c r="U20" s="18" t="str">
        <f>IF(ISNA(MATCH(Q20,ALIMENTOS!$E:$E,0)),"",((INDEX(ALIMENTOS!$1:$1048576,MATCH(Q20,ALIMENTOS!$E:$E,0),2)*4)+(INDEX(ALIMENTOS!$1:$1048576,MATCH(Q20,ALIMENTOS!$E:$E,0),3)*4)+(INDEX(ALIMENTOS!$1:$1048576,MATCH(Q20,ALIMENTOS!$E:$E,0),4)*4)+(INDEX(ALIMENTOS!$1:$1048576,MATCH(Q20,ALIMENTOS!$E:$E,0),5)*9))*P20)</f>
        <v/>
      </c>
    </row>
    <row r="21" spans="2:21" x14ac:dyDescent="0.25">
      <c r="B21" s="15"/>
      <c r="C21" s="15"/>
      <c r="D21" s="19" t="str">
        <f>IF(ISNA(MATCH(C21,ALIMENTOS!$E:$E,0)),"",((INDEX(ALIMENTOS!$1:$1048576,MATCH(C21,ALIMENTOS!$E:$E,0),2)))*B21)</f>
        <v/>
      </c>
      <c r="E21" s="19" t="str">
        <f>IF(ISNA(MATCH(C21,ALIMENTOS!$E:$E,0)),"",((INDEX(ALIMENTOS!$1:$1048576,MATCH(C21,ALIMENTOS!$E:$E,0),4)))*B21)</f>
        <v/>
      </c>
      <c r="F21" s="19" t="str">
        <f>IF(ISNA(MATCH(C21,ALIMENTOS!$E:$E,0)),"",((INDEX(ALIMENTOS!$1:$1048576,MATCH(C21,ALIMENTOS!$E:$E,0),5)))*B21)</f>
        <v/>
      </c>
      <c r="G21" s="18" t="str">
        <f>IF(ISNA(MATCH(C21,ALIMENTOS!$E:$E,0)),"",((INDEX(ALIMENTOS!$1:$1048576,MATCH(C21,ALIMENTOS!$E:$E,0),2)*4)+(INDEX(ALIMENTOS!$1:$1048576,MATCH(C21,ALIMENTOS!$E:$E,0),3)*4)+(INDEX(ALIMENTOS!$1:$1048576,MATCH(C21,ALIMENTOS!$E:$E,0),4)*4)+(INDEX(ALIMENTOS!$1:$1048576,MATCH(C21,ALIMENTOS!$E:$E,0),5)*9))*B21)</f>
        <v/>
      </c>
      <c r="I21" s="15"/>
      <c r="J21" s="15"/>
      <c r="K21" s="19" t="str">
        <f>IF(ISNA(MATCH(J21,ALIMENTOS!$E:$E,0)),"",((INDEX(ALIMENTOS!$1:$1048576,MATCH(J21,ALIMENTOS!$E:$E,0),2)))*I21)</f>
        <v/>
      </c>
      <c r="L21" s="19" t="str">
        <f>IF(ISNA(MATCH(J21,ALIMENTOS!$E:$E,0)),"",((INDEX(ALIMENTOS!$1:$1048576,MATCH(J21,ALIMENTOS!$E:$E,0),4)))*I21)</f>
        <v/>
      </c>
      <c r="M21" s="19" t="str">
        <f>IF(ISNA(MATCH(J21,ALIMENTOS!$E:$E,0)),"",((INDEX(ALIMENTOS!$1:$1048576,MATCH(J21,ALIMENTOS!$E:$E,0),5)))*I21)</f>
        <v/>
      </c>
      <c r="N21" s="18" t="str">
        <f>IF(ISNA(MATCH(J21,ALIMENTOS!$E:$E,0)),"",((INDEX(ALIMENTOS!$1:$1048576,MATCH(J21,ALIMENTOS!$E:$E,0),2)*4)+(INDEX(ALIMENTOS!$1:$1048576,MATCH(J21,ALIMENTOS!$E:$E,0),3)*4)+(INDEX(ALIMENTOS!$1:$1048576,MATCH(J21,ALIMENTOS!$E:$E,0),4)*4)+(INDEX(ALIMENTOS!$1:$1048576,MATCH(J21,ALIMENTOS!$E:$E,0),5)*9))*I21)</f>
        <v/>
      </c>
      <c r="P21" s="15"/>
      <c r="Q21" s="15"/>
      <c r="R21" s="19" t="str">
        <f>IF(ISNA(MATCH(Q21,ALIMENTOS!$E:$E,0)),"",((INDEX(ALIMENTOS!$1:$1048576,MATCH(Q21,ALIMENTOS!$E:$E,0),2)))*P21)</f>
        <v/>
      </c>
      <c r="S21" s="19" t="str">
        <f>IF(ISNA(MATCH(Q21,ALIMENTOS!$E:$E,0)),"",((INDEX(ALIMENTOS!$1:$1048576,MATCH(Q21,ALIMENTOS!$E:$E,0),4)))*P21)</f>
        <v/>
      </c>
      <c r="T21" s="19" t="str">
        <f>IF(ISNA(MATCH(Q21,ALIMENTOS!$E:$E,0)),"",((INDEX(ALIMENTOS!$1:$1048576,MATCH(Q21,ALIMENTOS!$E:$E,0),5)))*P21)</f>
        <v/>
      </c>
      <c r="U21" s="18" t="str">
        <f>IF(ISNA(MATCH(Q21,ALIMENTOS!$E:$E,0)),"",((INDEX(ALIMENTOS!$1:$1048576,MATCH(Q21,ALIMENTOS!$E:$E,0),2)*4)+(INDEX(ALIMENTOS!$1:$1048576,MATCH(Q21,ALIMENTOS!$E:$E,0),3)*4)+(INDEX(ALIMENTOS!$1:$1048576,MATCH(Q21,ALIMENTOS!$E:$E,0),4)*4)+(INDEX(ALIMENTOS!$1:$1048576,MATCH(Q21,ALIMENTOS!$E:$E,0),5)*9))*P21)</f>
        <v/>
      </c>
    </row>
    <row r="22" spans="2:21" x14ac:dyDescent="0.25">
      <c r="B22" s="3"/>
      <c r="C22" s="11" t="s">
        <v>182</v>
      </c>
      <c r="D22" s="20" t="e">
        <f>SUM(D15:D21)</f>
        <v>#VALUE!</v>
      </c>
      <c r="E22" s="20" t="e">
        <f t="shared" ref="E22" si="5">SUM(E15:E21)</f>
        <v>#VALUE!</v>
      </c>
      <c r="F22" s="20" t="e">
        <f t="shared" ref="F22" si="6">SUM(F15:F21)</f>
        <v>#VALUE!</v>
      </c>
      <c r="G22" s="21" t="e">
        <f>SUM(G15:G21)</f>
        <v>#VALUE!</v>
      </c>
      <c r="I22" s="3"/>
      <c r="J22" s="11" t="s">
        <v>182</v>
      </c>
      <c r="K22" s="20" t="e">
        <f>SUM(K15:K21)</f>
        <v>#VALUE!</v>
      </c>
      <c r="L22" s="20" t="e">
        <f t="shared" ref="L22" si="7">SUM(L15:L21)</f>
        <v>#VALUE!</v>
      </c>
      <c r="M22" s="20" t="e">
        <f t="shared" ref="M22" si="8">SUM(M15:M21)</f>
        <v>#VALUE!</v>
      </c>
      <c r="N22" s="21" t="e">
        <f>SUM(N15:N21)</f>
        <v>#VALUE!</v>
      </c>
      <c r="P22" s="3"/>
      <c r="Q22" s="11" t="s">
        <v>182</v>
      </c>
      <c r="R22" s="20" t="e">
        <f>SUM(R15:R21)</f>
        <v>#VALUE!</v>
      </c>
      <c r="S22" s="20" t="e">
        <f t="shared" ref="S22" si="9">SUM(S15:S21)</f>
        <v>#VALUE!</v>
      </c>
      <c r="T22" s="20" t="e">
        <f t="shared" ref="T22" si="10">SUM(T15:T21)</f>
        <v>#VALUE!</v>
      </c>
      <c r="U22" s="21" t="e">
        <f>SUM(U15:U21)</f>
        <v>#VALUE!</v>
      </c>
    </row>
    <row r="24" spans="2:21" x14ac:dyDescent="0.25">
      <c r="B24" s="3" t="s">
        <v>186</v>
      </c>
      <c r="C24" s="3" t="s">
        <v>187</v>
      </c>
      <c r="D24" s="34" t="e">
        <f>$D$11+$K$11+$R$11+$D$22+$K$22+$R$22</f>
        <v>#VALUE!</v>
      </c>
      <c r="E24" s="35"/>
      <c r="F24" s="35"/>
      <c r="G24" s="35"/>
    </row>
    <row r="25" spans="2:21" x14ac:dyDescent="0.25">
      <c r="B25" s="3"/>
      <c r="C25" s="3" t="s">
        <v>188</v>
      </c>
      <c r="D25" s="34" t="e">
        <f>$E$11+$L$11+$S$11+$E$22+$L$22+$S$22</f>
        <v>#VALUE!</v>
      </c>
      <c r="E25" s="35"/>
      <c r="F25" s="35"/>
      <c r="G25" s="35"/>
    </row>
    <row r="26" spans="2:21" x14ac:dyDescent="0.25">
      <c r="B26" s="3"/>
      <c r="C26" s="3" t="s">
        <v>189</v>
      </c>
      <c r="D26" s="34" t="e">
        <f>$F$11+$M$11+$T$11+$F$22+$M$22+$T$22</f>
        <v>#VALUE!</v>
      </c>
      <c r="E26" s="35"/>
      <c r="F26" s="35"/>
      <c r="G26" s="35"/>
    </row>
    <row r="27" spans="2:21" x14ac:dyDescent="0.25">
      <c r="B27" s="3"/>
      <c r="C27" s="3" t="s">
        <v>181</v>
      </c>
      <c r="D27" s="37" t="e">
        <f>$G$11+$N$11+$U$11+$G$22+$N$22+$U$22</f>
        <v>#VALUE!</v>
      </c>
      <c r="E27" s="35"/>
      <c r="F27" s="35"/>
      <c r="G27" s="35"/>
    </row>
    <row r="29" spans="2:21" x14ac:dyDescent="0.25">
      <c r="B29" s="3" t="s">
        <v>186</v>
      </c>
      <c r="C29" s="3" t="s">
        <v>190</v>
      </c>
      <c r="D29" s="34" t="e">
        <f>($D$11+$K$11+$R$11+$D$22+$K$22+$R$22)/DADOS!C11</f>
        <v>#VALUE!</v>
      </c>
      <c r="E29" s="35"/>
      <c r="F29" s="35"/>
      <c r="G29" s="35"/>
    </row>
    <row r="30" spans="2:21" x14ac:dyDescent="0.25">
      <c r="B30" s="3"/>
      <c r="C30" s="3" t="s">
        <v>191</v>
      </c>
      <c r="D30" s="34" t="e">
        <f>($E$11+$L$11+$S$11+$E$22+$L$22+$S$22)/DADOS!C11</f>
        <v>#VALUE!</v>
      </c>
      <c r="E30" s="35"/>
      <c r="F30" s="35"/>
      <c r="G30" s="35"/>
    </row>
    <row r="31" spans="2:21" x14ac:dyDescent="0.25">
      <c r="B31" s="3"/>
      <c r="C31" s="3" t="s">
        <v>192</v>
      </c>
      <c r="D31" s="34" t="e">
        <f>($F$11+$M$11+$T$11+$F$22+$M$22+$T$22)/DADOS!C11</f>
        <v>#VALUE!</v>
      </c>
      <c r="E31" s="35"/>
      <c r="F31" s="35"/>
      <c r="G31" s="35"/>
    </row>
  </sheetData>
  <mergeCells count="13">
    <mergeCell ref="P2:U2"/>
    <mergeCell ref="P13:U13"/>
    <mergeCell ref="D24:G24"/>
    <mergeCell ref="D25:G25"/>
    <mergeCell ref="D26:G26"/>
    <mergeCell ref="B13:G13"/>
    <mergeCell ref="D29:G29"/>
    <mergeCell ref="D30:G30"/>
    <mergeCell ref="D31:G31"/>
    <mergeCell ref="B2:G2"/>
    <mergeCell ref="I13:N13"/>
    <mergeCell ref="I2:N2"/>
    <mergeCell ref="D27:G27"/>
  </mergeCells>
  <pageMargins left="0.511811024" right="0.511811024" top="0.78740157499999996" bottom="0.78740157499999996" header="0.31496062000000002" footer="0.31496062000000002"/>
  <pageSetup paperSize="9" scale="77" orientation="landscape" r:id="rId1"/>
  <picture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ALIMENTOS!$E:$E</xm:f>
          </x14:formula1>
          <xm:sqref>C4:C10 J4:J10 Q4:Q10 C15:C21 J15:J21 Q15:Q21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P147"/>
  <sheetViews>
    <sheetView topLeftCell="A100" workbookViewId="0">
      <selection activeCell="A100" sqref="A1:A1048576"/>
    </sheetView>
  </sheetViews>
  <sheetFormatPr defaultColWidth="8.85546875" defaultRowHeight="15" x14ac:dyDescent="0.25"/>
  <cols>
    <col min="1" max="1" width="102.140625" bestFit="1" customWidth="1"/>
    <col min="3" max="3" width="28" customWidth="1"/>
    <col min="5" max="5" width="39.85546875" bestFit="1" customWidth="1"/>
    <col min="6" max="7" width="6.140625" customWidth="1"/>
    <col min="8" max="8" width="8.85546875" style="22"/>
  </cols>
  <sheetData>
    <row r="1" spans="1:16" x14ac:dyDescent="0.25">
      <c r="A1" t="str">
        <f>B1&amp;" "&amp;C1&amp;" "&amp;D1&amp;E1&amp;F1&amp;G1&amp;H1&amp;I1&amp;J1&amp;K1&amp;L1&amp;M1&amp;";"</f>
        <v>let = AbacateGR ["Abacate (gr)",0.012,0.06,0.084];</v>
      </c>
      <c r="B1" t="s">
        <v>638</v>
      </c>
      <c r="C1" t="s">
        <v>255</v>
      </c>
      <c r="D1" t="s">
        <v>636</v>
      </c>
      <c r="E1" t="s">
        <v>68</v>
      </c>
      <c r="F1" s="38" t="s">
        <v>637</v>
      </c>
      <c r="G1" s="38" t="s">
        <v>254</v>
      </c>
      <c r="H1" s="22" t="s">
        <v>401</v>
      </c>
      <c r="I1" t="s">
        <v>254</v>
      </c>
      <c r="J1" t="s">
        <v>414</v>
      </c>
      <c r="K1" t="s">
        <v>254</v>
      </c>
      <c r="L1" t="s">
        <v>560</v>
      </c>
      <c r="M1" t="s">
        <v>253</v>
      </c>
      <c r="N1" t="s">
        <v>250</v>
      </c>
      <c r="O1" t="s">
        <v>251</v>
      </c>
      <c r="P1" t="s">
        <v>252</v>
      </c>
    </row>
    <row r="2" spans="1:16" x14ac:dyDescent="0.25">
      <c r="A2" t="str">
        <f t="shared" ref="A2:A65" si="0">B2&amp;" "&amp;C2&amp;" "&amp;D2&amp;E2&amp;F2&amp;G2&amp;H2&amp;I2&amp;J2&amp;K2&amp;L2&amp;M2&amp;";"</f>
        <v>let = AbacaxiGR ["Abacaxi (gr)",0.024,0.108,0.001];</v>
      </c>
      <c r="B2" t="s">
        <v>638</v>
      </c>
      <c r="C2" t="s">
        <v>256</v>
      </c>
      <c r="D2" t="s">
        <v>636</v>
      </c>
      <c r="E2" t="s">
        <v>69</v>
      </c>
      <c r="F2" s="38" t="s">
        <v>637</v>
      </c>
      <c r="G2" s="38" t="s">
        <v>254</v>
      </c>
      <c r="H2" s="22" t="s">
        <v>402</v>
      </c>
      <c r="I2" t="s">
        <v>254</v>
      </c>
      <c r="J2" t="s">
        <v>517</v>
      </c>
      <c r="K2" t="s">
        <v>254</v>
      </c>
      <c r="L2" t="s">
        <v>545</v>
      </c>
      <c r="M2" t="s">
        <v>253</v>
      </c>
    </row>
    <row r="3" spans="1:16" x14ac:dyDescent="0.25">
      <c r="A3" t="str">
        <f t="shared" si="0"/>
        <v>let = AboboracabotianGR ["Abóbora cabotian (gr)",0.027,0.094,0.007];</v>
      </c>
      <c r="B3" t="s">
        <v>638</v>
      </c>
      <c r="C3" t="s">
        <v>365</v>
      </c>
      <c r="D3" t="s">
        <v>636</v>
      </c>
      <c r="E3" t="s">
        <v>54</v>
      </c>
      <c r="F3" s="38" t="s">
        <v>637</v>
      </c>
      <c r="G3" s="38" t="s">
        <v>254</v>
      </c>
      <c r="H3" s="22" t="s">
        <v>403</v>
      </c>
      <c r="I3" t="s">
        <v>254</v>
      </c>
      <c r="J3" t="s">
        <v>493</v>
      </c>
      <c r="K3" t="s">
        <v>254</v>
      </c>
      <c r="L3" t="s">
        <v>572</v>
      </c>
      <c r="M3" t="s">
        <v>253</v>
      </c>
    </row>
    <row r="4" spans="1:16" x14ac:dyDescent="0.25">
      <c r="A4" t="str">
        <f t="shared" si="0"/>
        <v>let = AboboramorangaGR ["Abóbora moranga (gr)",0.011,0.052,0.008];</v>
      </c>
      <c r="B4" t="s">
        <v>638</v>
      </c>
      <c r="C4" t="s">
        <v>366</v>
      </c>
      <c r="D4" t="s">
        <v>636</v>
      </c>
      <c r="E4" t="s">
        <v>55</v>
      </c>
      <c r="F4" s="38" t="s">
        <v>637</v>
      </c>
      <c r="G4" s="38" t="s">
        <v>254</v>
      </c>
      <c r="H4" s="22" t="s">
        <v>404</v>
      </c>
      <c r="I4" t="s">
        <v>254</v>
      </c>
      <c r="J4" t="s">
        <v>518</v>
      </c>
      <c r="K4" t="s">
        <v>254</v>
      </c>
      <c r="L4" t="s">
        <v>585</v>
      </c>
      <c r="M4" t="s">
        <v>253</v>
      </c>
    </row>
    <row r="5" spans="1:16" x14ac:dyDescent="0.25">
      <c r="A5" t="str">
        <f t="shared" si="0"/>
        <v>let = AbobrinhaitalianaGR ["Abobrinha italiana (gr)",0.015,0.026,0.002];</v>
      </c>
      <c r="B5" t="s">
        <v>638</v>
      </c>
      <c r="C5" t="s">
        <v>271</v>
      </c>
      <c r="D5" t="s">
        <v>636</v>
      </c>
      <c r="E5" t="s">
        <v>56</v>
      </c>
      <c r="F5" s="38" t="s">
        <v>637</v>
      </c>
      <c r="G5" s="38" t="s">
        <v>254</v>
      </c>
      <c r="H5" s="22" t="s">
        <v>405</v>
      </c>
      <c r="I5" t="s">
        <v>254</v>
      </c>
      <c r="J5" t="s">
        <v>415</v>
      </c>
      <c r="K5" t="s">
        <v>254</v>
      </c>
      <c r="L5" t="s">
        <v>586</v>
      </c>
      <c r="M5" t="s">
        <v>253</v>
      </c>
    </row>
    <row r="6" spans="1:16" x14ac:dyDescent="0.25">
      <c r="A6" t="str">
        <f t="shared" si="0"/>
        <v>let = AcaicomxaropedeguaranaeglucoseGR ["Açaí com xarope de guaraná e glucose (gr)",0.034,0.188,0.037];</v>
      </c>
      <c r="B6" t="s">
        <v>638</v>
      </c>
      <c r="C6" t="s">
        <v>376</v>
      </c>
      <c r="D6" t="s">
        <v>636</v>
      </c>
      <c r="E6" t="s">
        <v>70</v>
      </c>
      <c r="F6" s="38" t="s">
        <v>637</v>
      </c>
      <c r="G6" s="38" t="s">
        <v>254</v>
      </c>
      <c r="H6" s="22" t="s">
        <v>406</v>
      </c>
      <c r="I6" t="s">
        <v>254</v>
      </c>
      <c r="J6" t="s">
        <v>519</v>
      </c>
      <c r="K6" t="s">
        <v>254</v>
      </c>
      <c r="L6" t="s">
        <v>553</v>
      </c>
      <c r="M6" t="s">
        <v>253</v>
      </c>
    </row>
    <row r="7" spans="1:16" x14ac:dyDescent="0.25">
      <c r="A7" t="str">
        <f t="shared" si="0"/>
        <v>let = AcarajeGR ["Acarajé (gr)",0.107,0.167,0.199];</v>
      </c>
      <c r="B7" t="s">
        <v>638</v>
      </c>
      <c r="C7" t="s">
        <v>338</v>
      </c>
      <c r="D7" t="s">
        <v>636</v>
      </c>
      <c r="E7" t="s">
        <v>160</v>
      </c>
      <c r="F7" s="38" t="s">
        <v>637</v>
      </c>
      <c r="G7" s="38" t="s">
        <v>254</v>
      </c>
      <c r="H7" s="22" t="s">
        <v>407</v>
      </c>
      <c r="I7" t="s">
        <v>254</v>
      </c>
      <c r="J7" t="s">
        <v>520</v>
      </c>
      <c r="K7" t="s">
        <v>254</v>
      </c>
      <c r="L7" t="s">
        <v>587</v>
      </c>
      <c r="M7" t="s">
        <v>253</v>
      </c>
    </row>
    <row r="8" spans="1:16" x14ac:dyDescent="0.25">
      <c r="A8" t="str">
        <f t="shared" si="0"/>
        <v>let = AcemmoidocozidoGR ["Acém moido cozido (gr)",0.267,0,0.109];</v>
      </c>
      <c r="B8" t="s">
        <v>638</v>
      </c>
      <c r="C8" t="s">
        <v>339</v>
      </c>
      <c r="D8" t="s">
        <v>636</v>
      </c>
      <c r="E8" t="s">
        <v>103</v>
      </c>
      <c r="F8" s="38" t="s">
        <v>637</v>
      </c>
      <c r="G8" s="38" t="s">
        <v>254</v>
      </c>
      <c r="H8" s="22" t="s">
        <v>408</v>
      </c>
      <c r="I8" t="s">
        <v>254</v>
      </c>
      <c r="J8">
        <v>0</v>
      </c>
      <c r="K8" t="s">
        <v>254</v>
      </c>
      <c r="L8" t="s">
        <v>555</v>
      </c>
      <c r="M8" t="s">
        <v>253</v>
      </c>
    </row>
    <row r="9" spans="1:16" x14ac:dyDescent="0.25">
      <c r="A9" t="str">
        <f t="shared" si="0"/>
        <v>let = AcemsemgorduracozidoGR ["Acém sem gordura cozido (gr)",0.273,0,0.109];</v>
      </c>
      <c r="B9" t="s">
        <v>638</v>
      </c>
      <c r="C9" t="s">
        <v>340</v>
      </c>
      <c r="D9" t="s">
        <v>636</v>
      </c>
      <c r="E9" t="s">
        <v>104</v>
      </c>
      <c r="F9" s="38" t="s">
        <v>637</v>
      </c>
      <c r="G9" s="38" t="s">
        <v>254</v>
      </c>
      <c r="H9" s="22" t="s">
        <v>409</v>
      </c>
      <c r="I9" t="s">
        <v>254</v>
      </c>
      <c r="J9">
        <v>0</v>
      </c>
      <c r="K9" t="s">
        <v>254</v>
      </c>
      <c r="L9" t="s">
        <v>555</v>
      </c>
      <c r="M9" t="s">
        <v>253</v>
      </c>
    </row>
    <row r="10" spans="1:16" x14ac:dyDescent="0.25">
      <c r="A10" t="str">
        <f t="shared" si="0"/>
        <v>let = AmEndoaGR ["Amêndoa (gr)",0.223,0.259,0.473];</v>
      </c>
      <c r="B10" t="s">
        <v>638</v>
      </c>
      <c r="C10" t="s">
        <v>390</v>
      </c>
      <c r="D10" t="s">
        <v>636</v>
      </c>
      <c r="E10" t="s">
        <v>172</v>
      </c>
      <c r="F10" s="38" t="s">
        <v>637</v>
      </c>
      <c r="G10" s="38" t="s">
        <v>254</v>
      </c>
      <c r="H10" s="22" t="s">
        <v>410</v>
      </c>
      <c r="I10" t="s">
        <v>254</v>
      </c>
      <c r="J10" t="s">
        <v>521</v>
      </c>
      <c r="K10" t="s">
        <v>254</v>
      </c>
      <c r="L10" t="s">
        <v>588</v>
      </c>
      <c r="M10" t="s">
        <v>253</v>
      </c>
    </row>
    <row r="11" spans="1:16" x14ac:dyDescent="0.25">
      <c r="A11" t="str">
        <f t="shared" si="0"/>
        <v>let = AmendoimtorradoGR ["Amendoim torrado (gr)",0.248,0.164,0.54];</v>
      </c>
      <c r="B11" t="s">
        <v>638</v>
      </c>
      <c r="C11" t="s">
        <v>272</v>
      </c>
      <c r="D11" t="s">
        <v>636</v>
      </c>
      <c r="E11" t="s">
        <v>165</v>
      </c>
      <c r="F11" s="38" t="s">
        <v>637</v>
      </c>
      <c r="G11" s="38" t="s">
        <v>254</v>
      </c>
      <c r="H11" s="22" t="s">
        <v>411</v>
      </c>
      <c r="I11" t="s">
        <v>254</v>
      </c>
      <c r="J11" t="s">
        <v>522</v>
      </c>
      <c r="K11" t="s">
        <v>254</v>
      </c>
      <c r="L11" t="s">
        <v>589</v>
      </c>
      <c r="M11" t="s">
        <v>253</v>
      </c>
    </row>
    <row r="12" spans="1:16" x14ac:dyDescent="0.25">
      <c r="A12" t="str">
        <f t="shared" si="0"/>
        <v>let = ArrozcarreteiroGR ["Arroz carreteiro (gr)",0.122,0.101,0.071];</v>
      </c>
      <c r="B12" t="s">
        <v>638</v>
      </c>
      <c r="C12" t="s">
        <v>273</v>
      </c>
      <c r="D12" t="s">
        <v>636</v>
      </c>
      <c r="E12" t="s">
        <v>161</v>
      </c>
      <c r="F12" s="38" t="s">
        <v>637</v>
      </c>
      <c r="G12" s="38" t="s">
        <v>254</v>
      </c>
      <c r="H12" s="22" t="s">
        <v>412</v>
      </c>
      <c r="I12" t="s">
        <v>254</v>
      </c>
      <c r="J12" t="s">
        <v>523</v>
      </c>
      <c r="K12" t="s">
        <v>254</v>
      </c>
      <c r="L12" t="s">
        <v>590</v>
      </c>
      <c r="M12" t="s">
        <v>253</v>
      </c>
    </row>
    <row r="13" spans="1:16" x14ac:dyDescent="0.25">
      <c r="A13" t="str">
        <f t="shared" si="0"/>
        <v>let = ArrozintegralGR ["Arroz integral (gr)",0.058,0.226,0.01];</v>
      </c>
      <c r="B13" t="s">
        <v>638</v>
      </c>
      <c r="C13" t="s">
        <v>274</v>
      </c>
      <c r="D13" t="s">
        <v>636</v>
      </c>
      <c r="E13" t="s">
        <v>40</v>
      </c>
      <c r="F13" s="38" t="s">
        <v>637</v>
      </c>
      <c r="G13" s="38" t="s">
        <v>254</v>
      </c>
      <c r="H13" s="22" t="s">
        <v>413</v>
      </c>
      <c r="I13" t="s">
        <v>254</v>
      </c>
      <c r="J13" t="s">
        <v>524</v>
      </c>
      <c r="K13" t="s">
        <v>254</v>
      </c>
      <c r="L13" t="s">
        <v>591</v>
      </c>
      <c r="M13" t="s">
        <v>253</v>
      </c>
    </row>
    <row r="14" spans="1:16" x14ac:dyDescent="0.25">
      <c r="A14" t="str">
        <f t="shared" si="0"/>
        <v>let = Arroztipo1GR ["Arroz tipo 1 (gr)",0.06,0.246,0.002];</v>
      </c>
      <c r="B14" t="s">
        <v>638</v>
      </c>
      <c r="C14" t="s">
        <v>275</v>
      </c>
      <c r="D14" t="s">
        <v>636</v>
      </c>
      <c r="E14" t="s">
        <v>41</v>
      </c>
      <c r="F14" s="38" t="s">
        <v>637</v>
      </c>
      <c r="G14" s="38" t="s">
        <v>254</v>
      </c>
      <c r="H14" s="22" t="s">
        <v>414</v>
      </c>
      <c r="I14" t="s">
        <v>254</v>
      </c>
      <c r="J14" t="s">
        <v>525</v>
      </c>
      <c r="K14" t="s">
        <v>254</v>
      </c>
      <c r="L14" t="s">
        <v>586</v>
      </c>
      <c r="M14" t="s">
        <v>253</v>
      </c>
    </row>
    <row r="15" spans="1:16" x14ac:dyDescent="0.25">
      <c r="A15" t="str">
        <f t="shared" si="0"/>
        <v>let = Arroztipo2GR ["Arroz tipo 2 (gr)",0.026,0.247,0.004];</v>
      </c>
      <c r="B15" t="s">
        <v>638</v>
      </c>
      <c r="C15" t="s">
        <v>276</v>
      </c>
      <c r="D15" t="s">
        <v>636</v>
      </c>
      <c r="E15" t="s">
        <v>42</v>
      </c>
      <c r="F15" s="38" t="s">
        <v>637</v>
      </c>
      <c r="G15" s="38" t="s">
        <v>254</v>
      </c>
      <c r="H15" s="22" t="s">
        <v>415</v>
      </c>
      <c r="I15" t="s">
        <v>254</v>
      </c>
      <c r="J15" t="s">
        <v>526</v>
      </c>
      <c r="K15" t="s">
        <v>254</v>
      </c>
      <c r="L15" t="s">
        <v>483</v>
      </c>
      <c r="M15" t="s">
        <v>253</v>
      </c>
    </row>
    <row r="16" spans="1:16" x14ac:dyDescent="0.25">
      <c r="A16" t="str">
        <f t="shared" si="0"/>
        <v>let = AtumconservaemoleoGR ["Atum conserva em óleo (gr)",0.026,0,0.06];</v>
      </c>
      <c r="B16" t="s">
        <v>638</v>
      </c>
      <c r="C16" t="s">
        <v>367</v>
      </c>
      <c r="D16" t="s">
        <v>636</v>
      </c>
      <c r="E16" t="s">
        <v>94</v>
      </c>
      <c r="F16" s="38" t="s">
        <v>637</v>
      </c>
      <c r="G16" s="38" t="s">
        <v>254</v>
      </c>
      <c r="H16" s="22" t="s">
        <v>415</v>
      </c>
      <c r="I16" t="s">
        <v>254</v>
      </c>
      <c r="J16">
        <v>0</v>
      </c>
      <c r="K16" t="s">
        <v>254</v>
      </c>
      <c r="L16" t="s">
        <v>414</v>
      </c>
      <c r="M16" t="s">
        <v>253</v>
      </c>
    </row>
    <row r="17" spans="1:13" x14ac:dyDescent="0.25">
      <c r="A17" t="str">
        <f t="shared" si="0"/>
        <v>let = AtumfrescoGR ["Atum fresco (gr)",0.257,0,0.009];</v>
      </c>
      <c r="B17" t="s">
        <v>638</v>
      </c>
      <c r="C17" t="s">
        <v>277</v>
      </c>
      <c r="D17" t="s">
        <v>636</v>
      </c>
      <c r="E17" t="s">
        <v>95</v>
      </c>
      <c r="F17" s="38" t="s">
        <v>637</v>
      </c>
      <c r="G17" s="38" t="s">
        <v>254</v>
      </c>
      <c r="H17" s="22" t="s">
        <v>416</v>
      </c>
      <c r="I17" t="s">
        <v>254</v>
      </c>
      <c r="J17">
        <v>0</v>
      </c>
      <c r="K17" t="s">
        <v>254</v>
      </c>
      <c r="L17" t="s">
        <v>592</v>
      </c>
      <c r="M17" t="s">
        <v>253</v>
      </c>
    </row>
    <row r="18" spans="1:13" x14ac:dyDescent="0.25">
      <c r="A18" t="str">
        <f t="shared" si="0"/>
        <v>let = AveiaemflocosGR ["Aveia em flocos (gr)",0.222,0.583,0.085];</v>
      </c>
      <c r="B18" t="s">
        <v>638</v>
      </c>
      <c r="C18" t="s">
        <v>278</v>
      </c>
      <c r="D18" t="s">
        <v>636</v>
      </c>
      <c r="E18" t="s">
        <v>43</v>
      </c>
      <c r="F18" s="38" t="s">
        <v>637</v>
      </c>
      <c r="G18" s="38" t="s">
        <v>254</v>
      </c>
      <c r="H18" s="22" t="s">
        <v>417</v>
      </c>
      <c r="I18" t="s">
        <v>254</v>
      </c>
      <c r="J18" t="s">
        <v>527</v>
      </c>
      <c r="K18" t="s">
        <v>254</v>
      </c>
      <c r="L18" t="s">
        <v>499</v>
      </c>
      <c r="M18" t="s">
        <v>253</v>
      </c>
    </row>
    <row r="19" spans="1:13" x14ac:dyDescent="0.25">
      <c r="A19" t="str">
        <f t="shared" si="0"/>
        <v>let = AzeitededendEGR ["Azeite de dendê (gr)",0,0,1];</v>
      </c>
      <c r="B19" t="s">
        <v>638</v>
      </c>
      <c r="C19" t="s">
        <v>391</v>
      </c>
      <c r="D19" t="s">
        <v>636</v>
      </c>
      <c r="E19" t="s">
        <v>90</v>
      </c>
      <c r="F19" s="38" t="s">
        <v>637</v>
      </c>
      <c r="G19" s="38" t="s">
        <v>254</v>
      </c>
      <c r="H19" s="22">
        <v>0</v>
      </c>
      <c r="I19" t="s">
        <v>254</v>
      </c>
      <c r="J19">
        <v>0</v>
      </c>
      <c r="K19" t="s">
        <v>254</v>
      </c>
      <c r="L19">
        <v>1</v>
      </c>
      <c r="M19" t="s">
        <v>253</v>
      </c>
    </row>
    <row r="20" spans="1:13" x14ac:dyDescent="0.25">
      <c r="A20" t="str">
        <f t="shared" si="0"/>
        <v>let = AzeitedeolivaGR ["Azeite de oliva (gr)",0,0,1];</v>
      </c>
      <c r="B20" t="s">
        <v>638</v>
      </c>
      <c r="C20" t="s">
        <v>279</v>
      </c>
      <c r="D20" t="s">
        <v>636</v>
      </c>
      <c r="E20" t="s">
        <v>91</v>
      </c>
      <c r="F20" s="38" t="s">
        <v>637</v>
      </c>
      <c r="G20" s="38" t="s">
        <v>254</v>
      </c>
      <c r="H20" s="22">
        <v>0</v>
      </c>
      <c r="I20" t="s">
        <v>254</v>
      </c>
      <c r="J20">
        <v>0</v>
      </c>
      <c r="K20" t="s">
        <v>254</v>
      </c>
      <c r="L20">
        <v>1</v>
      </c>
      <c r="M20" t="s">
        <v>253</v>
      </c>
    </row>
    <row r="21" spans="1:13" x14ac:dyDescent="0.25">
      <c r="A21" t="str">
        <f t="shared" si="0"/>
        <v>let = AzeitonapretaGR ["Azeitona preta (gr)",0.019,0.049,0.203];</v>
      </c>
      <c r="B21" t="s">
        <v>638</v>
      </c>
      <c r="C21" t="s">
        <v>280</v>
      </c>
      <c r="D21" t="s">
        <v>636</v>
      </c>
      <c r="E21" t="s">
        <v>157</v>
      </c>
      <c r="F21" s="38" t="s">
        <v>637</v>
      </c>
      <c r="G21" s="38" t="s">
        <v>254</v>
      </c>
      <c r="H21" s="22" t="s">
        <v>418</v>
      </c>
      <c r="I21" t="s">
        <v>254</v>
      </c>
      <c r="J21" t="s">
        <v>528</v>
      </c>
      <c r="K21" t="s">
        <v>254</v>
      </c>
      <c r="L21" t="s">
        <v>593</v>
      </c>
      <c r="M21" t="s">
        <v>253</v>
      </c>
    </row>
    <row r="22" spans="1:13" x14ac:dyDescent="0.25">
      <c r="A22" t="str">
        <f t="shared" si="0"/>
        <v>let = AzeitonaverdeGR ["Azeitona verde (gr)",0.014,0.036,0.142];</v>
      </c>
      <c r="B22" t="s">
        <v>638</v>
      </c>
      <c r="C22" t="s">
        <v>281</v>
      </c>
      <c r="D22" t="s">
        <v>636</v>
      </c>
      <c r="E22" t="s">
        <v>158</v>
      </c>
      <c r="F22" s="38" t="s">
        <v>637</v>
      </c>
      <c r="G22" s="38" t="s">
        <v>254</v>
      </c>
      <c r="H22" s="22" t="s">
        <v>419</v>
      </c>
      <c r="I22" t="s">
        <v>254</v>
      </c>
      <c r="J22" t="s">
        <v>529</v>
      </c>
      <c r="K22" t="s">
        <v>254</v>
      </c>
      <c r="L22" t="s">
        <v>594</v>
      </c>
      <c r="M22" t="s">
        <v>253</v>
      </c>
    </row>
    <row r="23" spans="1:13" x14ac:dyDescent="0.25">
      <c r="A23" t="str">
        <f t="shared" si="0"/>
        <v>let = BacalhausalgadoGR ["Bacalhau salgado (gr)",0.29,0,0.013];</v>
      </c>
      <c r="B23" t="s">
        <v>638</v>
      </c>
      <c r="C23" t="s">
        <v>282</v>
      </c>
      <c r="D23" t="s">
        <v>636</v>
      </c>
      <c r="E23" t="s">
        <v>96</v>
      </c>
      <c r="F23" s="38" t="s">
        <v>637</v>
      </c>
      <c r="G23" s="38" t="s">
        <v>254</v>
      </c>
      <c r="H23" s="22" t="s">
        <v>420</v>
      </c>
      <c r="I23" t="s">
        <v>254</v>
      </c>
      <c r="J23">
        <v>0</v>
      </c>
      <c r="K23" t="s">
        <v>254</v>
      </c>
      <c r="L23" t="s">
        <v>595</v>
      </c>
      <c r="M23" t="s">
        <v>253</v>
      </c>
    </row>
    <row r="24" spans="1:13" x14ac:dyDescent="0.25">
      <c r="A24" t="str">
        <f t="shared" si="0"/>
        <v>let = BananadaterraGR ["Banana da terra (gr)",0.056,0.295,0.002];</v>
      </c>
      <c r="B24" t="s">
        <v>638</v>
      </c>
      <c r="C24" t="s">
        <v>283</v>
      </c>
      <c r="D24" t="s">
        <v>636</v>
      </c>
      <c r="E24" t="s">
        <v>71</v>
      </c>
      <c r="F24" s="38" t="s">
        <v>637</v>
      </c>
      <c r="G24" s="38" t="s">
        <v>254</v>
      </c>
      <c r="H24" s="22" t="s">
        <v>421</v>
      </c>
      <c r="I24" t="s">
        <v>254</v>
      </c>
      <c r="J24" t="s">
        <v>530</v>
      </c>
      <c r="K24" t="s">
        <v>254</v>
      </c>
      <c r="L24" t="s">
        <v>586</v>
      </c>
      <c r="M24" t="s">
        <v>253</v>
      </c>
    </row>
    <row r="25" spans="1:13" x14ac:dyDescent="0.25">
      <c r="A25" t="str">
        <f t="shared" si="0"/>
        <v>let = BananaprataGR ["Banana prata (gr)",0.045,0.227,0.001];</v>
      </c>
      <c r="B25" t="s">
        <v>638</v>
      </c>
      <c r="C25" t="s">
        <v>284</v>
      </c>
      <c r="D25" t="s">
        <v>636</v>
      </c>
      <c r="E25" t="s">
        <v>72</v>
      </c>
      <c r="F25" s="38" t="s">
        <v>637</v>
      </c>
      <c r="G25" s="38" t="s">
        <v>254</v>
      </c>
      <c r="H25" s="22" t="s">
        <v>422</v>
      </c>
      <c r="I25" t="s">
        <v>254</v>
      </c>
      <c r="J25" t="s">
        <v>531</v>
      </c>
      <c r="K25" t="s">
        <v>254</v>
      </c>
      <c r="L25" t="s">
        <v>545</v>
      </c>
      <c r="M25" t="s">
        <v>253</v>
      </c>
    </row>
    <row r="26" spans="1:13" x14ac:dyDescent="0.25">
      <c r="A26" t="str">
        <f t="shared" si="0"/>
        <v>let = BatatabaroaGR ["Batata baroa (gr)",0.033,0.166,0.002];</v>
      </c>
      <c r="B26" t="s">
        <v>638</v>
      </c>
      <c r="C26" t="s">
        <v>285</v>
      </c>
      <c r="D26" t="s">
        <v>636</v>
      </c>
      <c r="E26" t="s">
        <v>57</v>
      </c>
      <c r="F26" s="38" t="s">
        <v>637</v>
      </c>
      <c r="G26" s="38" t="s">
        <v>254</v>
      </c>
      <c r="H26" s="22" t="s">
        <v>423</v>
      </c>
      <c r="I26" t="s">
        <v>254</v>
      </c>
      <c r="J26" t="s">
        <v>532</v>
      </c>
      <c r="K26" t="s">
        <v>254</v>
      </c>
      <c r="L26" t="s">
        <v>586</v>
      </c>
      <c r="M26" t="s">
        <v>253</v>
      </c>
    </row>
    <row r="27" spans="1:13" x14ac:dyDescent="0.25">
      <c r="A27" t="str">
        <f t="shared" si="0"/>
        <v>let = BatatadoceGR ["Batata doce (gr)",0.029,0.161,0.001];</v>
      </c>
      <c r="B27" t="s">
        <v>638</v>
      </c>
      <c r="C27" t="s">
        <v>286</v>
      </c>
      <c r="D27" t="s">
        <v>636</v>
      </c>
      <c r="E27" t="s">
        <v>58</v>
      </c>
      <c r="F27" s="38" t="s">
        <v>637</v>
      </c>
      <c r="G27" s="38" t="s">
        <v>254</v>
      </c>
      <c r="H27" s="22" t="s">
        <v>424</v>
      </c>
      <c r="I27" t="s">
        <v>254</v>
      </c>
      <c r="J27" t="s">
        <v>533</v>
      </c>
      <c r="K27" t="s">
        <v>254</v>
      </c>
      <c r="L27" t="s">
        <v>545</v>
      </c>
      <c r="M27" t="s">
        <v>253</v>
      </c>
    </row>
    <row r="28" spans="1:13" x14ac:dyDescent="0.25">
      <c r="A28" t="str">
        <f t="shared" si="0"/>
        <v>let = BatatainglesaCOZIDAGR ["Batata inglesa (cozida) (gr)",0.027,0.105,0];</v>
      </c>
      <c r="B28" t="s">
        <v>638</v>
      </c>
      <c r="C28" t="s">
        <v>287</v>
      </c>
      <c r="D28" t="s">
        <v>636</v>
      </c>
      <c r="E28" t="s">
        <v>59</v>
      </c>
      <c r="F28" s="38" t="s">
        <v>637</v>
      </c>
      <c r="G28" s="38" t="s">
        <v>254</v>
      </c>
      <c r="H28" s="22" t="s">
        <v>403</v>
      </c>
      <c r="I28" t="s">
        <v>254</v>
      </c>
      <c r="J28" t="s">
        <v>534</v>
      </c>
      <c r="K28" t="s">
        <v>254</v>
      </c>
      <c r="L28">
        <v>0</v>
      </c>
      <c r="M28" t="s">
        <v>253</v>
      </c>
    </row>
    <row r="29" spans="1:13" x14ac:dyDescent="0.25">
      <c r="A29" t="str">
        <f t="shared" si="0"/>
        <v>let = BatatainglesaFRITAGR ["Batata inglesa (frita) (gr)",0.095,0.312,0.131];</v>
      </c>
      <c r="B29" t="s">
        <v>638</v>
      </c>
      <c r="C29" t="s">
        <v>288</v>
      </c>
      <c r="D29" t="s">
        <v>636</v>
      </c>
      <c r="E29" t="s">
        <v>60</v>
      </c>
      <c r="F29" s="38" t="s">
        <v>637</v>
      </c>
      <c r="G29" s="38" t="s">
        <v>254</v>
      </c>
      <c r="H29" s="22" t="s">
        <v>425</v>
      </c>
      <c r="I29" t="s">
        <v>254</v>
      </c>
      <c r="J29" t="s">
        <v>486</v>
      </c>
      <c r="K29" t="s">
        <v>254</v>
      </c>
      <c r="L29" t="s">
        <v>508</v>
      </c>
      <c r="M29" t="s">
        <v>253</v>
      </c>
    </row>
    <row r="30" spans="1:13" x14ac:dyDescent="0.25">
      <c r="A30" t="str">
        <f t="shared" si="0"/>
        <v>let = BatatainglesaSAUTEGR ["Batata inglesa (sauté) (gr)",0.031,0.123,0.009];</v>
      </c>
      <c r="B30" t="s">
        <v>638</v>
      </c>
      <c r="C30" t="s">
        <v>289</v>
      </c>
      <c r="D30" t="s">
        <v>636</v>
      </c>
      <c r="E30" t="s">
        <v>61</v>
      </c>
      <c r="F30" s="38" t="s">
        <v>637</v>
      </c>
      <c r="G30" s="38" t="s">
        <v>254</v>
      </c>
      <c r="H30" s="22" t="s">
        <v>426</v>
      </c>
      <c r="I30" t="s">
        <v>254</v>
      </c>
      <c r="J30" t="s">
        <v>535</v>
      </c>
      <c r="K30" t="s">
        <v>254</v>
      </c>
      <c r="L30" t="s">
        <v>592</v>
      </c>
      <c r="M30" t="s">
        <v>253</v>
      </c>
    </row>
    <row r="31" spans="1:13" x14ac:dyDescent="0.25">
      <c r="A31" t="str">
        <f t="shared" si="0"/>
        <v>let = BebidalacteadepEssegoGR ["Bebida láctea de pêssego (gr)",0.03,0.066,0.019];</v>
      </c>
      <c r="B31" t="s">
        <v>638</v>
      </c>
      <c r="C31" t="s">
        <v>392</v>
      </c>
      <c r="D31" t="s">
        <v>636</v>
      </c>
      <c r="E31" t="s">
        <v>142</v>
      </c>
      <c r="F31" s="38" t="s">
        <v>637</v>
      </c>
      <c r="G31" s="38" t="s">
        <v>254</v>
      </c>
      <c r="H31" s="22" t="s">
        <v>427</v>
      </c>
      <c r="I31" t="s">
        <v>254</v>
      </c>
      <c r="J31" t="s">
        <v>536</v>
      </c>
      <c r="K31" t="s">
        <v>254</v>
      </c>
      <c r="L31" t="s">
        <v>418</v>
      </c>
      <c r="M31" t="s">
        <v>253</v>
      </c>
    </row>
    <row r="32" spans="1:13" x14ac:dyDescent="0.25">
      <c r="A32" t="str">
        <f t="shared" si="0"/>
        <v>let = BiscoitodemaisenadoceGR ["Biscoito de maisena doce (gr)",0.175,0.658,0.12];</v>
      </c>
      <c r="B32" t="s">
        <v>638</v>
      </c>
      <c r="C32" t="s">
        <v>290</v>
      </c>
      <c r="D32" t="s">
        <v>636</v>
      </c>
      <c r="E32" t="s">
        <v>44</v>
      </c>
      <c r="F32" s="38" t="s">
        <v>637</v>
      </c>
      <c r="G32" s="38" t="s">
        <v>254</v>
      </c>
      <c r="H32" s="22" t="s">
        <v>428</v>
      </c>
      <c r="I32" t="s">
        <v>254</v>
      </c>
      <c r="J32" t="s">
        <v>537</v>
      </c>
      <c r="K32" t="s">
        <v>254</v>
      </c>
      <c r="L32" t="s">
        <v>596</v>
      </c>
      <c r="M32" t="s">
        <v>253</v>
      </c>
    </row>
    <row r="33" spans="1:13" x14ac:dyDescent="0.25">
      <c r="A33" t="str">
        <f t="shared" si="0"/>
        <v>let = BiscoitodepolvilhodoceGR ["Biscoito de polvilho doce (gr)",0.114,0.705,0.122];</v>
      </c>
      <c r="B33" t="s">
        <v>638</v>
      </c>
      <c r="C33" t="s">
        <v>291</v>
      </c>
      <c r="D33" t="s">
        <v>636</v>
      </c>
      <c r="E33" t="s">
        <v>62</v>
      </c>
      <c r="F33" s="38" t="s">
        <v>637</v>
      </c>
      <c r="G33" s="38" t="s">
        <v>254</v>
      </c>
      <c r="H33" s="22" t="s">
        <v>429</v>
      </c>
      <c r="I33" t="s">
        <v>254</v>
      </c>
      <c r="J33" t="s">
        <v>538</v>
      </c>
      <c r="K33" t="s">
        <v>254</v>
      </c>
      <c r="L33" t="s">
        <v>412</v>
      </c>
      <c r="M33" t="s">
        <v>253</v>
      </c>
    </row>
    <row r="34" spans="1:13" x14ac:dyDescent="0.25">
      <c r="A34" t="str">
        <f t="shared" si="0"/>
        <v>let = BiscoitosalgadocreamcrackerGR ["Biscoito salgado (cream cracker) (gr)",0.187,0.601,0.144];</v>
      </c>
      <c r="B34" t="s">
        <v>638</v>
      </c>
      <c r="C34" t="s">
        <v>292</v>
      </c>
      <c r="D34" t="s">
        <v>636</v>
      </c>
      <c r="E34" t="s">
        <v>45</v>
      </c>
      <c r="F34" s="38" t="s">
        <v>637</v>
      </c>
      <c r="G34" s="38" t="s">
        <v>254</v>
      </c>
      <c r="H34" s="22" t="s">
        <v>430</v>
      </c>
      <c r="I34" t="s">
        <v>254</v>
      </c>
      <c r="J34" t="s">
        <v>539</v>
      </c>
      <c r="K34" t="s">
        <v>254</v>
      </c>
      <c r="L34" t="s">
        <v>597</v>
      </c>
      <c r="M34" t="s">
        <v>253</v>
      </c>
    </row>
    <row r="35" spans="1:13" x14ac:dyDescent="0.25">
      <c r="A35" t="str">
        <f t="shared" si="0"/>
        <v>let = BistecadeporcofritaGR ["Bisteca de porco frita (gr)",0.337,0,0.185];</v>
      </c>
      <c r="B35" t="s">
        <v>638</v>
      </c>
      <c r="C35" t="s">
        <v>293</v>
      </c>
      <c r="D35" t="s">
        <v>636</v>
      </c>
      <c r="E35" t="s">
        <v>136</v>
      </c>
      <c r="F35" s="38" t="s">
        <v>637</v>
      </c>
      <c r="G35" s="38" t="s">
        <v>254</v>
      </c>
      <c r="H35" s="22" t="s">
        <v>431</v>
      </c>
      <c r="I35" t="s">
        <v>254</v>
      </c>
      <c r="J35">
        <v>0</v>
      </c>
      <c r="K35" t="s">
        <v>254</v>
      </c>
      <c r="L35" t="s">
        <v>598</v>
      </c>
      <c r="M35" t="s">
        <v>253</v>
      </c>
    </row>
    <row r="36" spans="1:13" x14ac:dyDescent="0.25">
      <c r="A36" t="str">
        <f t="shared" si="0"/>
        <v>let = BolodeAipimGR ["Bolo de Aipim (gr)",0.104,0.419,0.127];</v>
      </c>
      <c r="B36" t="s">
        <v>638</v>
      </c>
      <c r="C36" t="s">
        <v>294</v>
      </c>
      <c r="D36" t="s">
        <v>636</v>
      </c>
      <c r="E36" t="s">
        <v>46</v>
      </c>
      <c r="F36" s="38" t="s">
        <v>637</v>
      </c>
      <c r="G36" s="38" t="s">
        <v>254</v>
      </c>
      <c r="H36" s="22" t="s">
        <v>432</v>
      </c>
      <c r="I36" t="s">
        <v>254</v>
      </c>
      <c r="J36" t="s">
        <v>540</v>
      </c>
      <c r="K36" t="s">
        <v>254</v>
      </c>
      <c r="L36" t="s">
        <v>485</v>
      </c>
      <c r="M36" t="s">
        <v>253</v>
      </c>
    </row>
    <row r="37" spans="1:13" x14ac:dyDescent="0.25">
      <c r="A37" t="str">
        <f t="shared" si="0"/>
        <v>let = BolodeMilhoGR ["Bolo de Milho (gr)",0.104,0.395,0.124];</v>
      </c>
      <c r="B37" t="s">
        <v>638</v>
      </c>
      <c r="C37" t="s">
        <v>295</v>
      </c>
      <c r="D37" t="s">
        <v>636</v>
      </c>
      <c r="E37" t="s">
        <v>47</v>
      </c>
      <c r="F37" s="38" t="s">
        <v>637</v>
      </c>
      <c r="G37" s="38" t="s">
        <v>254</v>
      </c>
      <c r="H37" s="22" t="s">
        <v>432</v>
      </c>
      <c r="I37" t="s">
        <v>254</v>
      </c>
      <c r="J37" t="s">
        <v>541</v>
      </c>
      <c r="K37" t="s">
        <v>254</v>
      </c>
      <c r="L37" t="s">
        <v>599</v>
      </c>
      <c r="M37" t="s">
        <v>253</v>
      </c>
    </row>
    <row r="38" spans="1:13" x14ac:dyDescent="0.25">
      <c r="A38" t="str">
        <f t="shared" si="0"/>
        <v>let = CamaraoRioGrandeGR ["Camarão Rio Grande (gr)",0.19,0,0.01];</v>
      </c>
      <c r="B38" t="s">
        <v>638</v>
      </c>
      <c r="C38" t="s">
        <v>345</v>
      </c>
      <c r="D38" t="s">
        <v>636</v>
      </c>
      <c r="E38" t="s">
        <v>97</v>
      </c>
      <c r="F38" s="38" t="s">
        <v>637</v>
      </c>
      <c r="G38" s="38" t="s">
        <v>254</v>
      </c>
      <c r="H38" s="22" t="s">
        <v>433</v>
      </c>
      <c r="I38" t="s">
        <v>254</v>
      </c>
      <c r="J38">
        <v>0</v>
      </c>
      <c r="K38" t="s">
        <v>254</v>
      </c>
      <c r="L38" t="s">
        <v>591</v>
      </c>
      <c r="M38" t="s">
        <v>253</v>
      </c>
    </row>
    <row r="39" spans="1:13" x14ac:dyDescent="0.25">
      <c r="A39" t="str">
        <f t="shared" si="0"/>
        <v>let = CapadecontrafilecomgorduraGRELHADAGR ["Capa de contra-filé com gordura (grelhada) (gr)",0.307,0,0.2];</v>
      </c>
      <c r="B39" t="s">
        <v>638</v>
      </c>
      <c r="C39" t="s">
        <v>378</v>
      </c>
      <c r="D39" t="s">
        <v>636</v>
      </c>
      <c r="E39" t="s">
        <v>105</v>
      </c>
      <c r="F39" s="38" t="s">
        <v>637</v>
      </c>
      <c r="G39" s="38" t="s">
        <v>254</v>
      </c>
      <c r="H39" s="22" t="s">
        <v>434</v>
      </c>
      <c r="I39" t="s">
        <v>254</v>
      </c>
      <c r="J39">
        <v>0</v>
      </c>
      <c r="K39" t="s">
        <v>254</v>
      </c>
      <c r="L39" t="s">
        <v>576</v>
      </c>
      <c r="M39" t="s">
        <v>253</v>
      </c>
    </row>
    <row r="40" spans="1:13" x14ac:dyDescent="0.25">
      <c r="A40" t="str">
        <f t="shared" si="0"/>
        <v>let = CapadecontrafilesemgorduraGRELHADAGR ["Capa de contra-file sem gordura (grelhada) (gr)",0.351,0,0.1];</v>
      </c>
      <c r="B40" t="s">
        <v>638</v>
      </c>
      <c r="C40" t="s">
        <v>379</v>
      </c>
      <c r="D40" t="s">
        <v>636</v>
      </c>
      <c r="E40" t="s">
        <v>106</v>
      </c>
      <c r="F40" s="38" t="s">
        <v>637</v>
      </c>
      <c r="G40" s="38" t="s">
        <v>254</v>
      </c>
      <c r="H40" s="22" t="s">
        <v>435</v>
      </c>
      <c r="I40" t="s">
        <v>254</v>
      </c>
      <c r="J40">
        <v>0</v>
      </c>
      <c r="K40" t="s">
        <v>254</v>
      </c>
      <c r="L40" t="s">
        <v>464</v>
      </c>
      <c r="M40" t="s">
        <v>253</v>
      </c>
    </row>
    <row r="41" spans="1:13" x14ac:dyDescent="0.25">
      <c r="A41" t="str">
        <f t="shared" si="0"/>
        <v>let = CastanhadecajuGR ["Castanha-de-caju (gr)",0.221,0.255,0.463];</v>
      </c>
      <c r="B41" t="s">
        <v>638</v>
      </c>
      <c r="C41" t="s">
        <v>380</v>
      </c>
      <c r="D41" t="s">
        <v>636</v>
      </c>
      <c r="E41" t="s">
        <v>173</v>
      </c>
      <c r="F41" s="38" t="s">
        <v>637</v>
      </c>
      <c r="G41" s="38" t="s">
        <v>254</v>
      </c>
      <c r="H41" s="22" t="s">
        <v>436</v>
      </c>
      <c r="I41" t="s">
        <v>254</v>
      </c>
      <c r="J41" t="s">
        <v>542</v>
      </c>
      <c r="K41" t="s">
        <v>254</v>
      </c>
      <c r="L41" t="s">
        <v>600</v>
      </c>
      <c r="M41" t="s">
        <v>253</v>
      </c>
    </row>
    <row r="42" spans="1:13" x14ac:dyDescent="0.25">
      <c r="A42" t="str">
        <f t="shared" si="0"/>
        <v>let = CharutoderepolhoGR ["Charuto de repolho (gr)",0.081,0.089,0.011];</v>
      </c>
      <c r="B42" t="s">
        <v>638</v>
      </c>
      <c r="C42" t="s">
        <v>296</v>
      </c>
      <c r="D42" t="s">
        <v>636</v>
      </c>
      <c r="E42" t="s">
        <v>162</v>
      </c>
      <c r="F42" s="38" t="s">
        <v>637</v>
      </c>
      <c r="G42" s="38" t="s">
        <v>254</v>
      </c>
      <c r="H42" s="22" t="s">
        <v>437</v>
      </c>
      <c r="I42" t="s">
        <v>254</v>
      </c>
      <c r="J42" t="s">
        <v>543</v>
      </c>
      <c r="K42" t="s">
        <v>254</v>
      </c>
      <c r="L42" t="s">
        <v>404</v>
      </c>
      <c r="M42" t="s">
        <v>253</v>
      </c>
    </row>
    <row r="43" spans="1:13" x14ac:dyDescent="0.25">
      <c r="A43" t="str">
        <f t="shared" si="0"/>
        <v>let = ClaradeovoUN ["Clara de ovo (unid)",3,0,0];</v>
      </c>
      <c r="B43" t="s">
        <v>638</v>
      </c>
      <c r="C43" t="s">
        <v>383</v>
      </c>
      <c r="D43" t="s">
        <v>636</v>
      </c>
      <c r="E43" t="s">
        <v>35</v>
      </c>
      <c r="F43" s="38" t="s">
        <v>637</v>
      </c>
      <c r="G43" s="38" t="s">
        <v>254</v>
      </c>
      <c r="H43" s="22">
        <v>3</v>
      </c>
      <c r="I43" t="s">
        <v>254</v>
      </c>
      <c r="J43">
        <v>0</v>
      </c>
      <c r="K43" t="s">
        <v>254</v>
      </c>
      <c r="L43">
        <v>0</v>
      </c>
      <c r="M43" t="s">
        <v>253</v>
      </c>
    </row>
    <row r="44" spans="1:13" x14ac:dyDescent="0.25">
      <c r="A44" t="str">
        <f t="shared" si="0"/>
        <v>let = CocoGR ["Coco (gr)",0.05,0.091,0.42];</v>
      </c>
      <c r="B44" t="s">
        <v>638</v>
      </c>
      <c r="C44" t="s">
        <v>257</v>
      </c>
      <c r="D44" t="s">
        <v>636</v>
      </c>
      <c r="E44" t="s">
        <v>174</v>
      </c>
      <c r="F44" s="38" t="s">
        <v>637</v>
      </c>
      <c r="G44" s="38" t="s">
        <v>254</v>
      </c>
      <c r="H44" s="22" t="s">
        <v>438</v>
      </c>
      <c r="I44" t="s">
        <v>254</v>
      </c>
      <c r="J44" t="s">
        <v>544</v>
      </c>
      <c r="K44" t="s">
        <v>254</v>
      </c>
      <c r="L44" t="s">
        <v>601</v>
      </c>
      <c r="M44" t="s">
        <v>253</v>
      </c>
    </row>
    <row r="45" spans="1:13" x14ac:dyDescent="0.25">
      <c r="A45" t="str">
        <f t="shared" si="0"/>
        <v>let = ContrafileGRELHADOGR ["Contra-filé (grelhado) (gr)",0.299,0,0.163];</v>
      </c>
      <c r="B45" t="s">
        <v>638</v>
      </c>
      <c r="C45" t="s">
        <v>381</v>
      </c>
      <c r="D45" t="s">
        <v>636</v>
      </c>
      <c r="E45" t="s">
        <v>108</v>
      </c>
      <c r="F45" s="38" t="s">
        <v>637</v>
      </c>
      <c r="G45" s="38" t="s">
        <v>254</v>
      </c>
      <c r="H45" s="22" t="s">
        <v>439</v>
      </c>
      <c r="I45" t="s">
        <v>254</v>
      </c>
      <c r="J45">
        <v>0</v>
      </c>
      <c r="K45" t="s">
        <v>254</v>
      </c>
      <c r="L45" t="s">
        <v>487</v>
      </c>
      <c r="M45" t="s">
        <v>253</v>
      </c>
    </row>
    <row r="46" spans="1:13" x14ac:dyDescent="0.25">
      <c r="A46" t="str">
        <f t="shared" si="0"/>
        <v>let = ContrafileamilanesaGR ["Contra-filé à milanesa (gr)",0.221,0.107,0.24];</v>
      </c>
      <c r="B46" t="s">
        <v>638</v>
      </c>
      <c r="C46" t="s">
        <v>385</v>
      </c>
      <c r="D46" t="s">
        <v>636</v>
      </c>
      <c r="E46" t="s">
        <v>107</v>
      </c>
      <c r="F46" s="38" t="s">
        <v>637</v>
      </c>
      <c r="G46" s="38" t="s">
        <v>254</v>
      </c>
      <c r="H46" s="22" t="s">
        <v>436</v>
      </c>
      <c r="I46" t="s">
        <v>254</v>
      </c>
      <c r="J46" t="s">
        <v>407</v>
      </c>
      <c r="K46" t="s">
        <v>254</v>
      </c>
      <c r="L46" t="s">
        <v>602</v>
      </c>
      <c r="M46" t="s">
        <v>253</v>
      </c>
    </row>
    <row r="47" spans="1:13" x14ac:dyDescent="0.25">
      <c r="A47" t="str">
        <f t="shared" si="0"/>
        <v>let = ContrafilecomgorduraGRELHADOGR ["Contra-filé com gordura (grelhado) (gr)",0.324,0,0.155];</v>
      </c>
      <c r="B47" t="s">
        <v>638</v>
      </c>
      <c r="C47" t="s">
        <v>382</v>
      </c>
      <c r="D47" t="s">
        <v>636</v>
      </c>
      <c r="E47" t="s">
        <v>109</v>
      </c>
      <c r="F47" s="38" t="s">
        <v>637</v>
      </c>
      <c r="G47" s="38" t="s">
        <v>254</v>
      </c>
      <c r="H47" s="22" t="s">
        <v>440</v>
      </c>
      <c r="I47" t="s">
        <v>254</v>
      </c>
      <c r="J47">
        <v>0</v>
      </c>
      <c r="K47" t="s">
        <v>254</v>
      </c>
      <c r="L47" t="s">
        <v>603</v>
      </c>
      <c r="M47" t="s">
        <v>253</v>
      </c>
    </row>
    <row r="48" spans="1:13" x14ac:dyDescent="0.25">
      <c r="A48" t="str">
        <f t="shared" si="0"/>
        <v>let = CosteladeporcoassadaGR ["Costela de porco assada (gr)",0.302,0,0.303];</v>
      </c>
      <c r="B48" t="s">
        <v>638</v>
      </c>
      <c r="C48" t="s">
        <v>297</v>
      </c>
      <c r="D48" t="s">
        <v>636</v>
      </c>
      <c r="E48" t="s">
        <v>137</v>
      </c>
      <c r="F48" s="38" t="s">
        <v>637</v>
      </c>
      <c r="G48" s="38" t="s">
        <v>254</v>
      </c>
      <c r="H48" s="22" t="s">
        <v>441</v>
      </c>
      <c r="I48" t="s">
        <v>254</v>
      </c>
      <c r="J48">
        <v>0</v>
      </c>
      <c r="K48" t="s">
        <v>254</v>
      </c>
      <c r="L48" t="s">
        <v>604</v>
      </c>
      <c r="M48" t="s">
        <v>253</v>
      </c>
    </row>
    <row r="49" spans="1:13" x14ac:dyDescent="0.25">
      <c r="A49" t="str">
        <f t="shared" si="0"/>
        <v>let = CoxadeFrangocompeleGR ["Coxa de Frango com pele (gr)",0.285,0.001,0.104];</v>
      </c>
      <c r="B49" t="s">
        <v>638</v>
      </c>
      <c r="C49" t="s">
        <v>298</v>
      </c>
      <c r="D49" t="s">
        <v>636</v>
      </c>
      <c r="E49" t="s">
        <v>124</v>
      </c>
      <c r="F49" s="38" t="s">
        <v>637</v>
      </c>
      <c r="G49" s="38" t="s">
        <v>254</v>
      </c>
      <c r="H49" s="22" t="s">
        <v>442</v>
      </c>
      <c r="I49" t="s">
        <v>254</v>
      </c>
      <c r="J49" t="s">
        <v>545</v>
      </c>
      <c r="K49" t="s">
        <v>254</v>
      </c>
      <c r="L49" t="s">
        <v>432</v>
      </c>
      <c r="M49" t="s">
        <v>253</v>
      </c>
    </row>
    <row r="50" spans="1:13" x14ac:dyDescent="0.25">
      <c r="A50" t="str">
        <f t="shared" si="0"/>
        <v>let = CoxadeFrangosempeleGR ["Coxa de Frango sem pele (gr)",0.269,0,0.058];</v>
      </c>
      <c r="B50" t="s">
        <v>638</v>
      </c>
      <c r="C50" t="s">
        <v>299</v>
      </c>
      <c r="D50" t="s">
        <v>636</v>
      </c>
      <c r="E50" t="s">
        <v>125</v>
      </c>
      <c r="F50" s="38" t="s">
        <v>637</v>
      </c>
      <c r="G50" s="38" t="s">
        <v>254</v>
      </c>
      <c r="H50" s="22" t="s">
        <v>443</v>
      </c>
      <c r="I50" t="s">
        <v>254</v>
      </c>
      <c r="J50">
        <v>0</v>
      </c>
      <c r="K50" t="s">
        <v>254</v>
      </c>
      <c r="L50" t="s">
        <v>413</v>
      </c>
      <c r="M50" t="s">
        <v>253</v>
      </c>
    </row>
    <row r="51" spans="1:13" x14ac:dyDescent="0.25">
      <c r="A51" t="str">
        <f t="shared" si="0"/>
        <v>let = CoxaodurosemgorduraCOZIDOGR ["Coxão duro sem gordura (cozido) (gr)",0.319,0,0.089];</v>
      </c>
      <c r="B51" t="s">
        <v>638</v>
      </c>
      <c r="C51" t="s">
        <v>346</v>
      </c>
      <c r="D51" t="s">
        <v>636</v>
      </c>
      <c r="E51" t="s">
        <v>110</v>
      </c>
      <c r="F51" s="38" t="s">
        <v>637</v>
      </c>
      <c r="G51" s="38" t="s">
        <v>254</v>
      </c>
      <c r="H51" s="22" t="s">
        <v>444</v>
      </c>
      <c r="I51" t="s">
        <v>254</v>
      </c>
      <c r="J51">
        <v>0</v>
      </c>
      <c r="K51" t="s">
        <v>254</v>
      </c>
      <c r="L51" t="s">
        <v>543</v>
      </c>
      <c r="M51" t="s">
        <v>253</v>
      </c>
    </row>
    <row r="52" spans="1:13" x14ac:dyDescent="0.25">
      <c r="A52" t="str">
        <f t="shared" si="0"/>
        <v>let = CoxaomolesemgorduraCOZIDOGR ["Coxão mole sem gordura (cozido) (gr)",0.324,0,0.089];</v>
      </c>
      <c r="B52" t="s">
        <v>638</v>
      </c>
      <c r="C52" t="s">
        <v>347</v>
      </c>
      <c r="D52" t="s">
        <v>636</v>
      </c>
      <c r="E52" t="s">
        <v>111</v>
      </c>
      <c r="F52" s="38" t="s">
        <v>637</v>
      </c>
      <c r="G52" s="38" t="s">
        <v>254</v>
      </c>
      <c r="H52" s="22" t="s">
        <v>440</v>
      </c>
      <c r="I52" t="s">
        <v>254</v>
      </c>
      <c r="J52">
        <v>0</v>
      </c>
      <c r="K52" t="s">
        <v>254</v>
      </c>
      <c r="L52" t="s">
        <v>543</v>
      </c>
      <c r="M52" t="s">
        <v>253</v>
      </c>
    </row>
    <row r="53" spans="1:13" x14ac:dyDescent="0.25">
      <c r="A53" t="str">
        <f t="shared" si="0"/>
        <v>let = CreatinaGR ["Creatina (gr)",1,0,0];</v>
      </c>
      <c r="B53" t="s">
        <v>638</v>
      </c>
      <c r="C53" t="s">
        <v>258</v>
      </c>
      <c r="D53" t="s">
        <v>636</v>
      </c>
      <c r="E53" t="s">
        <v>38</v>
      </c>
      <c r="F53" s="38" t="s">
        <v>637</v>
      </c>
      <c r="G53" s="38" t="s">
        <v>254</v>
      </c>
      <c r="H53" s="22">
        <v>1</v>
      </c>
      <c r="I53" t="s">
        <v>254</v>
      </c>
      <c r="J53">
        <v>0</v>
      </c>
      <c r="K53" t="s">
        <v>254</v>
      </c>
      <c r="L53">
        <v>0</v>
      </c>
      <c r="M53" t="s">
        <v>253</v>
      </c>
    </row>
    <row r="54" spans="1:13" x14ac:dyDescent="0.25">
      <c r="A54" t="str">
        <f t="shared" si="0"/>
        <v>let = CremedeLeiteGR ["Creme de Leite (gr)",0.021,0.039,0.225];</v>
      </c>
      <c r="B54" t="s">
        <v>638</v>
      </c>
      <c r="C54" t="s">
        <v>300</v>
      </c>
      <c r="D54" t="s">
        <v>636</v>
      </c>
      <c r="E54" t="s">
        <v>143</v>
      </c>
      <c r="F54" s="38" t="s">
        <v>637</v>
      </c>
      <c r="G54" s="38" t="s">
        <v>254</v>
      </c>
      <c r="H54" s="22" t="s">
        <v>445</v>
      </c>
      <c r="I54" t="s">
        <v>254</v>
      </c>
      <c r="J54" t="s">
        <v>546</v>
      </c>
      <c r="K54" t="s">
        <v>254</v>
      </c>
      <c r="L54" t="s">
        <v>490</v>
      </c>
      <c r="M54" t="s">
        <v>253</v>
      </c>
    </row>
    <row r="55" spans="1:13" x14ac:dyDescent="0.25">
      <c r="A55" t="str">
        <f t="shared" si="0"/>
        <v>let = CupimASSADOGR ["Cupim (assado) (gr)",0.286,0,0.23];</v>
      </c>
      <c r="B55" t="s">
        <v>638</v>
      </c>
      <c r="C55" t="s">
        <v>337</v>
      </c>
      <c r="D55" t="s">
        <v>636</v>
      </c>
      <c r="E55" t="s">
        <v>112</v>
      </c>
      <c r="F55" s="38" t="s">
        <v>637</v>
      </c>
      <c r="G55" s="38" t="s">
        <v>254</v>
      </c>
      <c r="H55" s="22" t="s">
        <v>446</v>
      </c>
      <c r="I55" t="s">
        <v>254</v>
      </c>
      <c r="J55">
        <v>0</v>
      </c>
      <c r="K55" t="s">
        <v>254</v>
      </c>
      <c r="L55" t="s">
        <v>504</v>
      </c>
      <c r="M55" t="s">
        <v>253</v>
      </c>
    </row>
    <row r="56" spans="1:13" x14ac:dyDescent="0.25">
      <c r="A56" t="str">
        <f t="shared" si="0"/>
        <v>let = FarinhademilhoGR ["Farinha de milho (gr)",0.171,0.692,0.015];</v>
      </c>
      <c r="B56" t="s">
        <v>638</v>
      </c>
      <c r="C56" t="s">
        <v>301</v>
      </c>
      <c r="D56" t="s">
        <v>636</v>
      </c>
      <c r="E56" t="s">
        <v>48</v>
      </c>
      <c r="F56" s="38" t="s">
        <v>637</v>
      </c>
      <c r="G56" s="38" t="s">
        <v>254</v>
      </c>
      <c r="H56" s="22" t="s">
        <v>447</v>
      </c>
      <c r="I56" t="s">
        <v>254</v>
      </c>
      <c r="J56" t="s">
        <v>547</v>
      </c>
      <c r="K56" t="s">
        <v>254</v>
      </c>
      <c r="L56" t="s">
        <v>405</v>
      </c>
      <c r="M56" t="s">
        <v>253</v>
      </c>
    </row>
    <row r="57" spans="1:13" x14ac:dyDescent="0.25">
      <c r="A57" t="str">
        <f t="shared" si="0"/>
        <v>let = FarinhadetrigoGR ["Farinha de trigo (gr)",0.192,0.657,0.014];</v>
      </c>
      <c r="B57" t="s">
        <v>638</v>
      </c>
      <c r="C57" t="s">
        <v>302</v>
      </c>
      <c r="D57" t="s">
        <v>636</v>
      </c>
      <c r="E57" t="s">
        <v>49</v>
      </c>
      <c r="F57" s="38" t="s">
        <v>637</v>
      </c>
      <c r="G57" s="38" t="s">
        <v>254</v>
      </c>
      <c r="H57" s="22" t="s">
        <v>448</v>
      </c>
      <c r="I57" t="s">
        <v>254</v>
      </c>
      <c r="J57" t="s">
        <v>548</v>
      </c>
      <c r="K57" t="s">
        <v>254</v>
      </c>
      <c r="L57" t="s">
        <v>419</v>
      </c>
      <c r="M57" t="s">
        <v>253</v>
      </c>
    </row>
    <row r="58" spans="1:13" x14ac:dyDescent="0.25">
      <c r="A58" t="str">
        <f t="shared" si="0"/>
        <v>let = FeculademandiocaGR ["Fécula de mandioca (gr)",0.106,0.71,0.003];</v>
      </c>
      <c r="B58" t="s">
        <v>638</v>
      </c>
      <c r="C58" t="s">
        <v>341</v>
      </c>
      <c r="D58" t="s">
        <v>636</v>
      </c>
      <c r="E58" t="s">
        <v>63</v>
      </c>
      <c r="F58" s="38" t="s">
        <v>637</v>
      </c>
      <c r="G58" s="38" t="s">
        <v>254</v>
      </c>
      <c r="H58" s="22" t="s">
        <v>449</v>
      </c>
      <c r="I58" t="s">
        <v>254</v>
      </c>
      <c r="J58" t="s">
        <v>549</v>
      </c>
      <c r="K58" t="s">
        <v>254</v>
      </c>
      <c r="L58" t="s">
        <v>605</v>
      </c>
      <c r="M58" t="s">
        <v>253</v>
      </c>
    </row>
    <row r="59" spans="1:13" x14ac:dyDescent="0.25">
      <c r="A59" t="str">
        <f t="shared" si="0"/>
        <v>let = FeijaocariocaGR ["Feijão carioca (gr)",0.065,0.119,0.005];</v>
      </c>
      <c r="B59" t="s">
        <v>638</v>
      </c>
      <c r="C59" t="s">
        <v>348</v>
      </c>
      <c r="D59" t="s">
        <v>636</v>
      </c>
      <c r="E59" t="s">
        <v>166</v>
      </c>
      <c r="F59" s="38" t="s">
        <v>637</v>
      </c>
      <c r="G59" s="38" t="s">
        <v>254</v>
      </c>
      <c r="H59" s="22" t="s">
        <v>450</v>
      </c>
      <c r="I59" t="s">
        <v>254</v>
      </c>
      <c r="J59" t="s">
        <v>550</v>
      </c>
      <c r="K59" t="s">
        <v>254</v>
      </c>
      <c r="L59" t="s">
        <v>606</v>
      </c>
      <c r="M59" t="s">
        <v>253</v>
      </c>
    </row>
    <row r="60" spans="1:13" x14ac:dyDescent="0.25">
      <c r="A60" t="str">
        <f t="shared" si="0"/>
        <v>let = FeijaofradinhoGR ["Feijão fradinho (gr)",0.068,0.118,0.006];</v>
      </c>
      <c r="B60" t="s">
        <v>638</v>
      </c>
      <c r="C60" t="s">
        <v>349</v>
      </c>
      <c r="D60" t="s">
        <v>636</v>
      </c>
      <c r="E60" t="s">
        <v>167</v>
      </c>
      <c r="F60" s="38" t="s">
        <v>637</v>
      </c>
      <c r="G60" s="38" t="s">
        <v>254</v>
      </c>
      <c r="H60" s="22" t="s">
        <v>451</v>
      </c>
      <c r="I60" t="s">
        <v>254</v>
      </c>
      <c r="J60" t="s">
        <v>551</v>
      </c>
      <c r="K60" t="s">
        <v>254</v>
      </c>
      <c r="L60" t="s">
        <v>607</v>
      </c>
      <c r="M60" t="s">
        <v>253</v>
      </c>
    </row>
    <row r="61" spans="1:13" x14ac:dyDescent="0.25">
      <c r="A61" t="str">
        <f t="shared" si="0"/>
        <v>let = FeijaopretoGR ["Feijão preto (gr)",0.063,0.123,0.005];</v>
      </c>
      <c r="B61" t="s">
        <v>638</v>
      </c>
      <c r="C61" t="s">
        <v>350</v>
      </c>
      <c r="D61" t="s">
        <v>636</v>
      </c>
      <c r="E61" t="s">
        <v>168</v>
      </c>
      <c r="F61" s="38" t="s">
        <v>637</v>
      </c>
      <c r="G61" s="38" t="s">
        <v>254</v>
      </c>
      <c r="H61" s="22" t="s">
        <v>452</v>
      </c>
      <c r="I61" t="s">
        <v>254</v>
      </c>
      <c r="J61" t="s">
        <v>535</v>
      </c>
      <c r="K61" t="s">
        <v>254</v>
      </c>
      <c r="L61" t="s">
        <v>606</v>
      </c>
      <c r="M61" t="s">
        <v>253</v>
      </c>
    </row>
    <row r="62" spans="1:13" x14ac:dyDescent="0.25">
      <c r="A62" t="str">
        <f t="shared" si="0"/>
        <v>let = FeijaoroxoOUvermelhoGR ["Feijão roxo/vermelho (gr)",0.073,0.113,0.005];</v>
      </c>
      <c r="B62" t="s">
        <v>638</v>
      </c>
      <c r="C62" t="s">
        <v>351</v>
      </c>
      <c r="D62" t="s">
        <v>636</v>
      </c>
      <c r="E62" t="s">
        <v>169</v>
      </c>
      <c r="F62" s="38" t="s">
        <v>637</v>
      </c>
      <c r="G62" s="38" t="s">
        <v>254</v>
      </c>
      <c r="H62" s="22" t="s">
        <v>453</v>
      </c>
      <c r="I62" t="s">
        <v>254</v>
      </c>
      <c r="J62" t="s">
        <v>552</v>
      </c>
      <c r="K62" t="s">
        <v>254</v>
      </c>
      <c r="L62" t="s">
        <v>606</v>
      </c>
      <c r="M62" t="s">
        <v>253</v>
      </c>
    </row>
    <row r="63" spans="1:13" x14ac:dyDescent="0.25">
      <c r="A63" t="str">
        <f t="shared" si="0"/>
        <v>let = FeijoadaGR ["Feijoada (gr)",0.102,0.102,0.065];</v>
      </c>
      <c r="B63" t="s">
        <v>638</v>
      </c>
      <c r="C63" t="s">
        <v>259</v>
      </c>
      <c r="D63" t="s">
        <v>636</v>
      </c>
      <c r="E63" t="s">
        <v>163</v>
      </c>
      <c r="F63" s="38" t="s">
        <v>637</v>
      </c>
      <c r="G63" s="38" t="s">
        <v>254</v>
      </c>
      <c r="H63" s="22" t="s">
        <v>454</v>
      </c>
      <c r="I63" t="s">
        <v>254</v>
      </c>
      <c r="J63" t="s">
        <v>454</v>
      </c>
      <c r="K63" t="s">
        <v>254</v>
      </c>
      <c r="L63" t="s">
        <v>450</v>
      </c>
      <c r="M63" t="s">
        <v>253</v>
      </c>
    </row>
    <row r="64" spans="1:13" x14ac:dyDescent="0.25">
      <c r="A64" t="str">
        <f t="shared" si="0"/>
        <v>let = FigadoGRELHADOGR ["Fígado (grelhado) (gr)",0.304,0.037,0.09];</v>
      </c>
      <c r="B64" t="s">
        <v>638</v>
      </c>
      <c r="C64" t="s">
        <v>364</v>
      </c>
      <c r="D64" t="s">
        <v>636</v>
      </c>
      <c r="E64" t="s">
        <v>113</v>
      </c>
      <c r="F64" s="38" t="s">
        <v>637</v>
      </c>
      <c r="G64" s="38" t="s">
        <v>254</v>
      </c>
      <c r="H64" s="22" t="s">
        <v>455</v>
      </c>
      <c r="I64" t="s">
        <v>254</v>
      </c>
      <c r="J64" t="s">
        <v>553</v>
      </c>
      <c r="K64" t="s">
        <v>254</v>
      </c>
      <c r="L64" t="s">
        <v>608</v>
      </c>
      <c r="M64" t="s">
        <v>253</v>
      </c>
    </row>
    <row r="65" spans="1:13" x14ac:dyDescent="0.25">
      <c r="A65" t="str">
        <f t="shared" si="0"/>
        <v>let = FiledePeitodeFrangoCOZIDOGR ["Filé de Peito de Frango (cozido) (gr)",0.315,0,0.032];</v>
      </c>
      <c r="B65" t="s">
        <v>638</v>
      </c>
      <c r="C65" t="s">
        <v>342</v>
      </c>
      <c r="D65" t="s">
        <v>636</v>
      </c>
      <c r="E65" t="s">
        <v>127</v>
      </c>
      <c r="F65" s="38" t="s">
        <v>637</v>
      </c>
      <c r="G65" s="38" t="s">
        <v>254</v>
      </c>
      <c r="H65" s="22" t="s">
        <v>456</v>
      </c>
      <c r="I65" t="s">
        <v>254</v>
      </c>
      <c r="J65">
        <v>0</v>
      </c>
      <c r="K65" t="s">
        <v>254</v>
      </c>
      <c r="L65" t="s">
        <v>609</v>
      </c>
      <c r="M65" t="s">
        <v>253</v>
      </c>
    </row>
    <row r="66" spans="1:13" x14ac:dyDescent="0.25">
      <c r="A66" t="str">
        <f t="shared" ref="A66:A129" si="1">B66&amp;" "&amp;C66&amp;" "&amp;D66&amp;E66&amp;F66&amp;G66&amp;H66&amp;I66&amp;J66&amp;K66&amp;L66&amp;M66&amp;";"</f>
        <v>let = FiledePeitodeFrangoGRELHADOGR ["Filé de Peito de Frango (grelhado) (gr)",0.32,0,0.025];</v>
      </c>
      <c r="B66" t="s">
        <v>638</v>
      </c>
      <c r="C66" t="s">
        <v>343</v>
      </c>
      <c r="D66" t="s">
        <v>636</v>
      </c>
      <c r="E66" t="s">
        <v>128</v>
      </c>
      <c r="F66" s="38" t="s">
        <v>637</v>
      </c>
      <c r="G66" s="38" t="s">
        <v>254</v>
      </c>
      <c r="H66" s="22" t="s">
        <v>457</v>
      </c>
      <c r="I66" t="s">
        <v>254</v>
      </c>
      <c r="J66">
        <v>0</v>
      </c>
      <c r="K66" t="s">
        <v>254</v>
      </c>
      <c r="L66" t="s">
        <v>463</v>
      </c>
      <c r="M66" t="s">
        <v>253</v>
      </c>
    </row>
    <row r="67" spans="1:13" x14ac:dyDescent="0.25">
      <c r="A67" t="str">
        <f t="shared" si="1"/>
        <v>let = FiledePeitodeFrangoamilanesaGR ["Filé de Peito de Frango à milanesa (gr)",0.294,0.066,0.078];</v>
      </c>
      <c r="B67" t="s">
        <v>638</v>
      </c>
      <c r="C67" t="s">
        <v>386</v>
      </c>
      <c r="D67" t="s">
        <v>636</v>
      </c>
      <c r="E67" t="s">
        <v>126</v>
      </c>
      <c r="F67" s="38" t="s">
        <v>637</v>
      </c>
      <c r="G67" s="38" t="s">
        <v>254</v>
      </c>
      <c r="H67" s="22" t="s">
        <v>458</v>
      </c>
      <c r="I67" t="s">
        <v>254</v>
      </c>
      <c r="J67" t="s">
        <v>536</v>
      </c>
      <c r="K67" t="s">
        <v>254</v>
      </c>
      <c r="L67" t="s">
        <v>610</v>
      </c>
      <c r="M67" t="s">
        <v>253</v>
      </c>
    </row>
    <row r="68" spans="1:13" x14ac:dyDescent="0.25">
      <c r="A68" t="str">
        <f t="shared" si="1"/>
        <v>let = FiledeSalmaocompeleGRELHADOGR ["Filé de Salmão com pele (grelhado) (gr)",0.239,0,0.14];</v>
      </c>
      <c r="B68" t="s">
        <v>638</v>
      </c>
      <c r="C68" t="s">
        <v>352</v>
      </c>
      <c r="D68" t="s">
        <v>636</v>
      </c>
      <c r="E68" t="s">
        <v>99</v>
      </c>
      <c r="F68" s="38" t="s">
        <v>637</v>
      </c>
      <c r="G68" s="38" t="s">
        <v>254</v>
      </c>
      <c r="H68" s="22" t="s">
        <v>459</v>
      </c>
      <c r="I68" t="s">
        <v>254</v>
      </c>
      <c r="J68">
        <v>0</v>
      </c>
      <c r="K68" t="s">
        <v>254</v>
      </c>
      <c r="L68" t="s">
        <v>611</v>
      </c>
      <c r="M68" t="s">
        <v>253</v>
      </c>
    </row>
    <row r="69" spans="1:13" x14ac:dyDescent="0.25">
      <c r="A69" t="str">
        <f t="shared" si="1"/>
        <v>let = FiledeSalmaosempeleGRELHADOGR ["File de Salmão sem pele (grelhado) (gr)",0.261,0,0.145];</v>
      </c>
      <c r="B69" t="s">
        <v>638</v>
      </c>
      <c r="C69" t="s">
        <v>353</v>
      </c>
      <c r="D69" t="s">
        <v>636</v>
      </c>
      <c r="E69" t="s">
        <v>100</v>
      </c>
      <c r="F69" s="38" t="s">
        <v>637</v>
      </c>
      <c r="G69" s="38" t="s">
        <v>254</v>
      </c>
      <c r="H69" s="22" t="s">
        <v>460</v>
      </c>
      <c r="I69" t="s">
        <v>254</v>
      </c>
      <c r="J69">
        <v>0</v>
      </c>
      <c r="K69" t="s">
        <v>254</v>
      </c>
      <c r="L69" t="s">
        <v>565</v>
      </c>
      <c r="M69" t="s">
        <v>253</v>
      </c>
    </row>
    <row r="70" spans="1:13" x14ac:dyDescent="0.25">
      <c r="A70" t="str">
        <f t="shared" si="1"/>
        <v>let = FilemingnonsemgorduraGRELHADOGR ["Filé mingnon sem gordura (grelhado) (gr)",0.328,0,0.088];</v>
      </c>
      <c r="B70" t="s">
        <v>638</v>
      </c>
      <c r="C70" t="s">
        <v>344</v>
      </c>
      <c r="D70" t="s">
        <v>636</v>
      </c>
      <c r="E70" t="s">
        <v>114</v>
      </c>
      <c r="F70" s="38" t="s">
        <v>637</v>
      </c>
      <c r="G70" s="38" t="s">
        <v>254</v>
      </c>
      <c r="H70" s="22" t="s">
        <v>461</v>
      </c>
      <c r="I70" t="s">
        <v>254</v>
      </c>
      <c r="J70">
        <v>0</v>
      </c>
      <c r="K70" t="s">
        <v>254</v>
      </c>
      <c r="L70" t="s">
        <v>612</v>
      </c>
      <c r="M70" t="s">
        <v>253</v>
      </c>
    </row>
    <row r="71" spans="1:13" x14ac:dyDescent="0.25">
      <c r="A71" t="str">
        <f t="shared" si="1"/>
        <v>let = FraldinhacomgorduraCOZIDAGR ["Fraldinha com gordura (cozida) (gr)",0.242,0,0.26];</v>
      </c>
      <c r="B71" t="s">
        <v>638</v>
      </c>
      <c r="C71" t="s">
        <v>303</v>
      </c>
      <c r="D71" t="s">
        <v>636</v>
      </c>
      <c r="E71" t="s">
        <v>115</v>
      </c>
      <c r="F71" s="38" t="s">
        <v>637</v>
      </c>
      <c r="G71" s="38" t="s">
        <v>254</v>
      </c>
      <c r="H71" s="22" t="s">
        <v>462</v>
      </c>
      <c r="I71" t="s">
        <v>254</v>
      </c>
      <c r="J71">
        <v>0</v>
      </c>
      <c r="K71" t="s">
        <v>254</v>
      </c>
      <c r="L71" t="s">
        <v>613</v>
      </c>
      <c r="M71" t="s">
        <v>253</v>
      </c>
    </row>
    <row r="72" spans="1:13" x14ac:dyDescent="0.25">
      <c r="A72" t="str">
        <f t="shared" si="1"/>
        <v>let = GergelimGR ["Gergelim (gr)",0.239,0.189,0.504];</v>
      </c>
      <c r="B72" t="s">
        <v>638</v>
      </c>
      <c r="C72" t="s">
        <v>260</v>
      </c>
      <c r="D72" t="s">
        <v>636</v>
      </c>
      <c r="E72" t="s">
        <v>175</v>
      </c>
      <c r="F72" s="38" t="s">
        <v>637</v>
      </c>
      <c r="G72" s="38" t="s">
        <v>254</v>
      </c>
      <c r="H72" s="22" t="s">
        <v>459</v>
      </c>
      <c r="I72" t="s">
        <v>254</v>
      </c>
      <c r="J72" t="s">
        <v>554</v>
      </c>
      <c r="K72" t="s">
        <v>254</v>
      </c>
      <c r="L72" t="s">
        <v>614</v>
      </c>
      <c r="M72" t="s">
        <v>253</v>
      </c>
    </row>
    <row r="73" spans="1:13" x14ac:dyDescent="0.25">
      <c r="A73" t="str">
        <f t="shared" si="1"/>
        <v>let = GoiababrancaGR ["Goiaba branca (gr)",0.025,0.109,0.005];</v>
      </c>
      <c r="B73" t="s">
        <v>638</v>
      </c>
      <c r="C73" t="s">
        <v>304</v>
      </c>
      <c r="D73" t="s">
        <v>636</v>
      </c>
      <c r="E73" t="s">
        <v>73</v>
      </c>
      <c r="F73" s="38" t="s">
        <v>637</v>
      </c>
      <c r="G73" s="38" t="s">
        <v>254</v>
      </c>
      <c r="H73" s="22" t="s">
        <v>463</v>
      </c>
      <c r="I73" t="s">
        <v>254</v>
      </c>
      <c r="J73" t="s">
        <v>555</v>
      </c>
      <c r="K73" t="s">
        <v>254</v>
      </c>
      <c r="L73" t="s">
        <v>606</v>
      </c>
      <c r="M73" t="s">
        <v>253</v>
      </c>
    </row>
    <row r="74" spans="1:13" x14ac:dyDescent="0.25">
      <c r="A74" t="str">
        <f t="shared" si="1"/>
        <v>let = GoiabavermelhaGR ["Goiaba vermelha (gr)",0.027,0.114,0.004];</v>
      </c>
      <c r="B74" t="s">
        <v>638</v>
      </c>
      <c r="C74" t="s">
        <v>305</v>
      </c>
      <c r="D74" t="s">
        <v>636</v>
      </c>
      <c r="E74" t="s">
        <v>74</v>
      </c>
      <c r="F74" s="38" t="s">
        <v>637</v>
      </c>
      <c r="G74" s="38" t="s">
        <v>254</v>
      </c>
      <c r="H74" s="22" t="s">
        <v>403</v>
      </c>
      <c r="I74" t="s">
        <v>254</v>
      </c>
      <c r="J74" t="s">
        <v>429</v>
      </c>
      <c r="K74" t="s">
        <v>254</v>
      </c>
      <c r="L74" t="s">
        <v>483</v>
      </c>
      <c r="M74" t="s">
        <v>253</v>
      </c>
    </row>
    <row r="75" spans="1:13" x14ac:dyDescent="0.25">
      <c r="A75" t="str">
        <f t="shared" si="1"/>
        <v>let = GranolaDietGR ["Granola Diet (gr)",0.1,0.6,0.1];</v>
      </c>
      <c r="B75" t="s">
        <v>638</v>
      </c>
      <c r="C75" t="s">
        <v>306</v>
      </c>
      <c r="D75" t="s">
        <v>636</v>
      </c>
      <c r="E75" t="s">
        <v>180</v>
      </c>
      <c r="F75" s="38" t="s">
        <v>637</v>
      </c>
      <c r="G75" s="38" t="s">
        <v>254</v>
      </c>
      <c r="H75" s="22" t="s">
        <v>464</v>
      </c>
      <c r="I75" t="s">
        <v>254</v>
      </c>
      <c r="J75" t="s">
        <v>556</v>
      </c>
      <c r="K75" t="s">
        <v>254</v>
      </c>
      <c r="L75" t="s">
        <v>464</v>
      </c>
      <c r="M75" t="s">
        <v>253</v>
      </c>
    </row>
    <row r="76" spans="1:13" x14ac:dyDescent="0.25">
      <c r="A76" t="str">
        <f t="shared" si="1"/>
        <v>let = IogurtenaturalGR ["Iogurte natural (gr)",0.043,0.017,0.03];</v>
      </c>
      <c r="B76" t="s">
        <v>638</v>
      </c>
      <c r="C76" t="s">
        <v>307</v>
      </c>
      <c r="D76" t="s">
        <v>636</v>
      </c>
      <c r="E76" t="s">
        <v>144</v>
      </c>
      <c r="F76" s="38" t="s">
        <v>637</v>
      </c>
      <c r="G76" s="38" t="s">
        <v>254</v>
      </c>
      <c r="H76" s="22" t="s">
        <v>465</v>
      </c>
      <c r="I76" t="s">
        <v>254</v>
      </c>
      <c r="J76" t="s">
        <v>557</v>
      </c>
      <c r="K76" t="s">
        <v>254</v>
      </c>
      <c r="L76" t="s">
        <v>427</v>
      </c>
      <c r="M76" t="s">
        <v>253</v>
      </c>
    </row>
    <row r="77" spans="1:13" x14ac:dyDescent="0.25">
      <c r="A77" t="str">
        <f t="shared" si="1"/>
        <v>let = IogurtenaturaldesnatadoGR ["Iogurte natural desnatado (gr)",0.045,0.051,0.003];</v>
      </c>
      <c r="B77" t="s">
        <v>638</v>
      </c>
      <c r="C77" t="s">
        <v>308</v>
      </c>
      <c r="D77" t="s">
        <v>636</v>
      </c>
      <c r="E77" t="s">
        <v>145</v>
      </c>
      <c r="F77" s="38" t="s">
        <v>637</v>
      </c>
      <c r="G77" s="38" t="s">
        <v>254</v>
      </c>
      <c r="H77" s="22" t="s">
        <v>422</v>
      </c>
      <c r="I77" t="s">
        <v>254</v>
      </c>
      <c r="J77" t="s">
        <v>558</v>
      </c>
      <c r="K77" t="s">
        <v>254</v>
      </c>
      <c r="L77" t="s">
        <v>605</v>
      </c>
      <c r="M77" t="s">
        <v>253</v>
      </c>
    </row>
    <row r="78" spans="1:13" x14ac:dyDescent="0.25">
      <c r="A78" t="str">
        <f t="shared" si="1"/>
        <v>let = KiwiGR ["Kiwi (gr)",0.027,0.101,0.006];</v>
      </c>
      <c r="B78" t="s">
        <v>638</v>
      </c>
      <c r="C78" t="s">
        <v>261</v>
      </c>
      <c r="D78" t="s">
        <v>636</v>
      </c>
      <c r="E78" t="s">
        <v>75</v>
      </c>
      <c r="F78" s="38" t="s">
        <v>637</v>
      </c>
      <c r="G78" s="38" t="s">
        <v>254</v>
      </c>
      <c r="H78" s="22" t="s">
        <v>403</v>
      </c>
      <c r="I78" t="s">
        <v>254</v>
      </c>
      <c r="J78" t="s">
        <v>523</v>
      </c>
      <c r="K78" t="s">
        <v>254</v>
      </c>
      <c r="L78" t="s">
        <v>607</v>
      </c>
      <c r="M78" t="s">
        <v>253</v>
      </c>
    </row>
    <row r="79" spans="1:13" x14ac:dyDescent="0.25">
      <c r="A79" t="str">
        <f t="shared" si="1"/>
        <v>let = LagartoCOZIDOGR ["Lagarto (cozido) (gr)",0.329,0,0.091];</v>
      </c>
      <c r="B79" t="s">
        <v>638</v>
      </c>
      <c r="C79" t="s">
        <v>335</v>
      </c>
      <c r="D79" t="s">
        <v>636</v>
      </c>
      <c r="E79" t="s">
        <v>116</v>
      </c>
      <c r="F79" s="38" t="s">
        <v>637</v>
      </c>
      <c r="G79" s="38" t="s">
        <v>254</v>
      </c>
      <c r="H79" s="22" t="s">
        <v>466</v>
      </c>
      <c r="I79" t="s">
        <v>254</v>
      </c>
      <c r="J79">
        <v>0</v>
      </c>
      <c r="K79" t="s">
        <v>254</v>
      </c>
      <c r="L79" t="s">
        <v>544</v>
      </c>
      <c r="M79" t="s">
        <v>253</v>
      </c>
    </row>
    <row r="80" spans="1:13" x14ac:dyDescent="0.25">
      <c r="A80" t="str">
        <f t="shared" si="1"/>
        <v>let = LaranjabaiaSUCOML ["Laranja baía (suco) (ml)",0.018,0.076,0];</v>
      </c>
      <c r="B80" t="s">
        <v>638</v>
      </c>
      <c r="C80" t="s">
        <v>387</v>
      </c>
      <c r="D80" t="s">
        <v>636</v>
      </c>
      <c r="E80" t="s">
        <v>76</v>
      </c>
      <c r="F80" s="38" t="s">
        <v>637</v>
      </c>
      <c r="G80" s="38" t="s">
        <v>254</v>
      </c>
      <c r="H80" s="22" t="s">
        <v>467</v>
      </c>
      <c r="I80" t="s">
        <v>254</v>
      </c>
      <c r="J80" t="s">
        <v>559</v>
      </c>
      <c r="K80" t="s">
        <v>254</v>
      </c>
      <c r="L80">
        <v>0</v>
      </c>
      <c r="M80" t="s">
        <v>253</v>
      </c>
    </row>
    <row r="81" spans="1:13" x14ac:dyDescent="0.25">
      <c r="A81" t="str">
        <f t="shared" si="1"/>
        <v>let = LaranjadaterraSUCOML ["Laranja da terra (suco) (ml)",0.019,0.084,0.001];</v>
      </c>
      <c r="B81" t="s">
        <v>638</v>
      </c>
      <c r="C81" t="s">
        <v>388</v>
      </c>
      <c r="D81" t="s">
        <v>636</v>
      </c>
      <c r="E81" t="s">
        <v>77</v>
      </c>
      <c r="F81" s="38" t="s">
        <v>637</v>
      </c>
      <c r="G81" s="38" t="s">
        <v>254</v>
      </c>
      <c r="H81" s="22" t="s">
        <v>418</v>
      </c>
      <c r="I81" t="s">
        <v>254</v>
      </c>
      <c r="J81" t="s">
        <v>560</v>
      </c>
      <c r="K81" t="s">
        <v>254</v>
      </c>
      <c r="L81" t="s">
        <v>545</v>
      </c>
      <c r="M81" t="s">
        <v>253</v>
      </c>
    </row>
    <row r="82" spans="1:13" x14ac:dyDescent="0.25">
      <c r="A82" t="str">
        <f t="shared" si="1"/>
        <v>let = LaranjalimaSUCOML ["Laranja lima (suco) (ml)",0.018,0.08,0.001];</v>
      </c>
      <c r="B82" t="s">
        <v>638</v>
      </c>
      <c r="C82" t="s">
        <v>389</v>
      </c>
      <c r="D82" t="s">
        <v>636</v>
      </c>
      <c r="E82" t="s">
        <v>78</v>
      </c>
      <c r="F82" s="38" t="s">
        <v>637</v>
      </c>
      <c r="G82" s="38" t="s">
        <v>254</v>
      </c>
      <c r="H82" s="22" t="s">
        <v>467</v>
      </c>
      <c r="I82" t="s">
        <v>254</v>
      </c>
      <c r="J82" t="s">
        <v>515</v>
      </c>
      <c r="K82" t="s">
        <v>254</v>
      </c>
      <c r="L82" t="s">
        <v>545</v>
      </c>
      <c r="M82" t="s">
        <v>253</v>
      </c>
    </row>
    <row r="83" spans="1:13" x14ac:dyDescent="0.25">
      <c r="A83" t="str">
        <f t="shared" si="1"/>
        <v>let = LeitecondensadoGR ["Leite condensado (gr)",0.148,0.499,0.067];</v>
      </c>
      <c r="B83" t="s">
        <v>638</v>
      </c>
      <c r="C83" t="s">
        <v>309</v>
      </c>
      <c r="D83" t="s">
        <v>636</v>
      </c>
      <c r="E83" t="s">
        <v>146</v>
      </c>
      <c r="F83" s="38" t="s">
        <v>637</v>
      </c>
      <c r="G83" s="38" t="s">
        <v>254</v>
      </c>
      <c r="H83" s="22" t="s">
        <v>468</v>
      </c>
      <c r="I83" t="s">
        <v>254</v>
      </c>
      <c r="J83" t="s">
        <v>561</v>
      </c>
      <c r="K83" t="s">
        <v>254</v>
      </c>
      <c r="L83" t="s">
        <v>615</v>
      </c>
      <c r="M83" t="s">
        <v>253</v>
      </c>
    </row>
    <row r="84" spans="1:13" x14ac:dyDescent="0.25">
      <c r="A84" t="str">
        <f t="shared" si="1"/>
        <v>let = LeiteempodesnatadoGR ["Leite em pó desnatado (gr)",0.413,0.464,0.009];</v>
      </c>
      <c r="B84" t="s">
        <v>638</v>
      </c>
      <c r="C84" t="s">
        <v>368</v>
      </c>
      <c r="D84" t="s">
        <v>636</v>
      </c>
      <c r="E84" t="s">
        <v>147</v>
      </c>
      <c r="F84" s="38" t="s">
        <v>637</v>
      </c>
      <c r="G84" s="38" t="s">
        <v>254</v>
      </c>
      <c r="H84" s="22" t="s">
        <v>469</v>
      </c>
      <c r="I84" t="s">
        <v>254</v>
      </c>
      <c r="J84" t="s">
        <v>562</v>
      </c>
      <c r="K84" t="s">
        <v>254</v>
      </c>
      <c r="L84" t="s">
        <v>592</v>
      </c>
      <c r="M84" t="s">
        <v>253</v>
      </c>
    </row>
    <row r="85" spans="1:13" x14ac:dyDescent="0.25">
      <c r="A85" t="str">
        <f t="shared" si="1"/>
        <v>let = LentilhacozidaGR ["Lentilha cozida (gr)",0.083,0.143,0.005];</v>
      </c>
      <c r="B85" t="s">
        <v>638</v>
      </c>
      <c r="C85" t="s">
        <v>310</v>
      </c>
      <c r="D85" t="s">
        <v>636</v>
      </c>
      <c r="E85" t="s">
        <v>170</v>
      </c>
      <c r="F85" s="38" t="s">
        <v>637</v>
      </c>
      <c r="G85" s="38" t="s">
        <v>254</v>
      </c>
      <c r="H85" s="22" t="s">
        <v>470</v>
      </c>
      <c r="I85" t="s">
        <v>254</v>
      </c>
      <c r="J85" t="s">
        <v>563</v>
      </c>
      <c r="K85" t="s">
        <v>254</v>
      </c>
      <c r="L85" t="s">
        <v>606</v>
      </c>
      <c r="M85" t="s">
        <v>253</v>
      </c>
    </row>
    <row r="86" spans="1:13" x14ac:dyDescent="0.25">
      <c r="A86" t="str">
        <f t="shared" si="1"/>
        <v>let = LingüicadeFrangoFRITAGR ["Lingüiça de Frango (frita) (gr)",0.183,0,0.185];</v>
      </c>
      <c r="B86" t="s">
        <v>638</v>
      </c>
      <c r="C86" t="s">
        <v>369</v>
      </c>
      <c r="D86" t="s">
        <v>636</v>
      </c>
      <c r="E86" t="s">
        <v>131</v>
      </c>
      <c r="F86" s="38" t="s">
        <v>637</v>
      </c>
      <c r="G86" s="38" t="s">
        <v>254</v>
      </c>
      <c r="H86" s="22" t="s">
        <v>471</v>
      </c>
      <c r="I86" t="s">
        <v>254</v>
      </c>
      <c r="J86">
        <v>0</v>
      </c>
      <c r="K86" t="s">
        <v>254</v>
      </c>
      <c r="L86" t="s">
        <v>598</v>
      </c>
      <c r="M86" t="s">
        <v>253</v>
      </c>
    </row>
    <row r="87" spans="1:13" x14ac:dyDescent="0.25">
      <c r="A87" t="str">
        <f t="shared" si="1"/>
        <v>let = LingüicadefrangoGRELHADAGR ["Lingüiça de frango (grelhada) (gr)",0.182,0,0.184];</v>
      </c>
      <c r="B87" t="s">
        <v>638</v>
      </c>
      <c r="C87" t="s">
        <v>370</v>
      </c>
      <c r="D87" t="s">
        <v>636</v>
      </c>
      <c r="E87" t="s">
        <v>132</v>
      </c>
      <c r="F87" s="38" t="s">
        <v>637</v>
      </c>
      <c r="G87" s="38" t="s">
        <v>254</v>
      </c>
      <c r="H87" s="22" t="s">
        <v>472</v>
      </c>
      <c r="I87" t="s">
        <v>254</v>
      </c>
      <c r="J87">
        <v>0</v>
      </c>
      <c r="K87" t="s">
        <v>254</v>
      </c>
      <c r="L87" t="s">
        <v>616</v>
      </c>
      <c r="M87" t="s">
        <v>253</v>
      </c>
    </row>
    <row r="88" spans="1:13" x14ac:dyDescent="0.25">
      <c r="A88" t="str">
        <f t="shared" si="1"/>
        <v>let = LingüicadeporcoFRITAGR ["Lingüiça de porco (frita) (gr)",0.205,0,0.213];</v>
      </c>
      <c r="B88" t="s">
        <v>638</v>
      </c>
      <c r="C88" t="s">
        <v>371</v>
      </c>
      <c r="D88" t="s">
        <v>636</v>
      </c>
      <c r="E88" t="s">
        <v>133</v>
      </c>
      <c r="F88" s="38" t="s">
        <v>637</v>
      </c>
      <c r="G88" s="38" t="s">
        <v>254</v>
      </c>
      <c r="H88" s="22" t="s">
        <v>473</v>
      </c>
      <c r="I88" t="s">
        <v>254</v>
      </c>
      <c r="J88">
        <v>0</v>
      </c>
      <c r="K88" t="s">
        <v>254</v>
      </c>
      <c r="L88" t="s">
        <v>617</v>
      </c>
      <c r="M88" t="s">
        <v>253</v>
      </c>
    </row>
    <row r="89" spans="1:13" x14ac:dyDescent="0.25">
      <c r="A89" t="str">
        <f t="shared" si="1"/>
        <v>let = LingüicadeporcoGRELHADAGR ["Lingüiça de porco (grelhada) (gr)",0.232,0,0.219];</v>
      </c>
      <c r="B89" t="s">
        <v>638</v>
      </c>
      <c r="C89" t="s">
        <v>372</v>
      </c>
      <c r="D89" t="s">
        <v>636</v>
      </c>
      <c r="E89" t="s">
        <v>134</v>
      </c>
      <c r="F89" s="38" t="s">
        <v>637</v>
      </c>
      <c r="G89" s="38" t="s">
        <v>254</v>
      </c>
      <c r="H89" s="22" t="s">
        <v>474</v>
      </c>
      <c r="I89" t="s">
        <v>254</v>
      </c>
      <c r="J89">
        <v>0</v>
      </c>
      <c r="K89" t="s">
        <v>254</v>
      </c>
      <c r="L89" t="s">
        <v>618</v>
      </c>
      <c r="M89" t="s">
        <v>253</v>
      </c>
    </row>
    <row r="90" spans="1:13" x14ac:dyDescent="0.25">
      <c r="A90" t="str">
        <f t="shared" si="1"/>
        <v>let = LinhacaGR ["Linhaça (gr)",0.195,0.379,0.323];</v>
      </c>
      <c r="B90" t="s">
        <v>638</v>
      </c>
      <c r="C90" t="s">
        <v>373</v>
      </c>
      <c r="D90" t="s">
        <v>636</v>
      </c>
      <c r="E90" t="s">
        <v>176</v>
      </c>
      <c r="F90" s="38" t="s">
        <v>637</v>
      </c>
      <c r="G90" s="38" t="s">
        <v>254</v>
      </c>
      <c r="H90" s="22" t="s">
        <v>475</v>
      </c>
      <c r="I90" t="s">
        <v>254</v>
      </c>
      <c r="J90" t="s">
        <v>564</v>
      </c>
      <c r="K90" t="s">
        <v>254</v>
      </c>
      <c r="L90" t="s">
        <v>619</v>
      </c>
      <c r="M90" t="s">
        <v>253</v>
      </c>
    </row>
    <row r="91" spans="1:13" x14ac:dyDescent="0.25">
      <c r="A91" t="str">
        <f t="shared" si="1"/>
        <v>let = LombodeporcoassadoGR ["Lombo de porco assado (gr)",0.357,0,0.064];</v>
      </c>
      <c r="B91" t="s">
        <v>638</v>
      </c>
      <c r="C91" t="s">
        <v>311</v>
      </c>
      <c r="D91" t="s">
        <v>636</v>
      </c>
      <c r="E91" t="s">
        <v>138</v>
      </c>
      <c r="F91" s="38" t="s">
        <v>637</v>
      </c>
      <c r="G91" s="38" t="s">
        <v>254</v>
      </c>
      <c r="H91" s="22" t="s">
        <v>476</v>
      </c>
      <c r="I91" t="s">
        <v>254</v>
      </c>
      <c r="J91">
        <v>0</v>
      </c>
      <c r="K91" t="s">
        <v>254</v>
      </c>
      <c r="L91" t="s">
        <v>620</v>
      </c>
      <c r="M91" t="s">
        <v>253</v>
      </c>
    </row>
    <row r="92" spans="1:13" x14ac:dyDescent="0.25">
      <c r="A92" t="str">
        <f t="shared" si="1"/>
        <v>let = MacaArgentinaGR ["Maçã Argentina (gr)",0.023,0.145,0.002];</v>
      </c>
      <c r="B92" t="s">
        <v>638</v>
      </c>
      <c r="C92" t="s">
        <v>374</v>
      </c>
      <c r="D92" t="s">
        <v>636</v>
      </c>
      <c r="E92" t="s">
        <v>79</v>
      </c>
      <c r="F92" s="38" t="s">
        <v>637</v>
      </c>
      <c r="G92" s="38" t="s">
        <v>254</v>
      </c>
      <c r="H92" s="22" t="s">
        <v>477</v>
      </c>
      <c r="I92" t="s">
        <v>254</v>
      </c>
      <c r="J92" t="s">
        <v>565</v>
      </c>
      <c r="K92" t="s">
        <v>254</v>
      </c>
      <c r="L92" t="s">
        <v>586</v>
      </c>
      <c r="M92" t="s">
        <v>253</v>
      </c>
    </row>
    <row r="93" spans="1:13" x14ac:dyDescent="0.25">
      <c r="A93" t="str">
        <f t="shared" si="1"/>
        <v>let = MacarraoGR ["Macarrão (gr)",0.197,0.682,0.013];</v>
      </c>
      <c r="B93" t="s">
        <v>638</v>
      </c>
      <c r="C93" t="s">
        <v>354</v>
      </c>
      <c r="D93" t="s">
        <v>636</v>
      </c>
      <c r="E93" t="s">
        <v>50</v>
      </c>
      <c r="F93" s="38" t="s">
        <v>637</v>
      </c>
      <c r="G93" s="38" t="s">
        <v>254</v>
      </c>
      <c r="H93" s="22" t="s">
        <v>478</v>
      </c>
      <c r="I93" t="s">
        <v>254</v>
      </c>
      <c r="J93" t="s">
        <v>566</v>
      </c>
      <c r="K93" t="s">
        <v>254</v>
      </c>
      <c r="L93" t="s">
        <v>595</v>
      </c>
      <c r="M93" t="s">
        <v>253</v>
      </c>
    </row>
    <row r="94" spans="1:13" x14ac:dyDescent="0.25">
      <c r="A94" t="str">
        <f t="shared" si="1"/>
        <v>let = MaionesecomovosGR ["Maionese com ovos (gr)",0.016,0.069,0.305];</v>
      </c>
      <c r="B94" t="s">
        <v>638</v>
      </c>
      <c r="C94" t="s">
        <v>312</v>
      </c>
      <c r="D94" t="s">
        <v>636</v>
      </c>
      <c r="E94" t="s">
        <v>159</v>
      </c>
      <c r="F94" s="38" t="s">
        <v>637</v>
      </c>
      <c r="G94" s="38" t="s">
        <v>254</v>
      </c>
      <c r="H94" s="22" t="s">
        <v>479</v>
      </c>
      <c r="I94" t="s">
        <v>254</v>
      </c>
      <c r="J94" t="s">
        <v>567</v>
      </c>
      <c r="K94" t="s">
        <v>254</v>
      </c>
      <c r="L94" t="s">
        <v>621</v>
      </c>
      <c r="M94" t="s">
        <v>253</v>
      </c>
    </row>
    <row r="95" spans="1:13" x14ac:dyDescent="0.25">
      <c r="A95" t="str">
        <f t="shared" si="1"/>
        <v>let = MamaoFormosaGR ["Mamão Formosa (gr)",0.022,0.101,0.001];</v>
      </c>
      <c r="B95" t="s">
        <v>638</v>
      </c>
      <c r="C95" t="s">
        <v>355</v>
      </c>
      <c r="D95" t="s">
        <v>636</v>
      </c>
      <c r="E95" t="s">
        <v>80</v>
      </c>
      <c r="F95" s="38" t="s">
        <v>637</v>
      </c>
      <c r="G95" s="38" t="s">
        <v>254</v>
      </c>
      <c r="H95" s="22" t="s">
        <v>480</v>
      </c>
      <c r="I95" t="s">
        <v>254</v>
      </c>
      <c r="J95" t="s">
        <v>523</v>
      </c>
      <c r="K95" t="s">
        <v>254</v>
      </c>
      <c r="L95" t="s">
        <v>545</v>
      </c>
      <c r="M95" t="s">
        <v>253</v>
      </c>
    </row>
    <row r="96" spans="1:13" x14ac:dyDescent="0.25">
      <c r="A96" t="str">
        <f t="shared" si="1"/>
        <v>let = MamaoPapaiaGR ["Mamão Papaia (gr)",0.018,0.091,0.001];</v>
      </c>
      <c r="B96" t="s">
        <v>638</v>
      </c>
      <c r="C96" t="s">
        <v>356</v>
      </c>
      <c r="D96" t="s">
        <v>636</v>
      </c>
      <c r="E96" t="s">
        <v>81</v>
      </c>
      <c r="F96" s="38" t="s">
        <v>637</v>
      </c>
      <c r="G96" s="38" t="s">
        <v>254</v>
      </c>
      <c r="H96" s="22" t="s">
        <v>467</v>
      </c>
      <c r="I96" t="s">
        <v>254</v>
      </c>
      <c r="J96" t="s">
        <v>544</v>
      </c>
      <c r="K96" t="s">
        <v>254</v>
      </c>
      <c r="L96" t="s">
        <v>545</v>
      </c>
      <c r="M96" t="s">
        <v>253</v>
      </c>
    </row>
    <row r="97" spans="1:13" x14ac:dyDescent="0.25">
      <c r="A97" t="str">
        <f t="shared" si="1"/>
        <v>let = MaminhaGRELHADAGR ["Maminha (grelhada) (gr)",0.307,0,0.024];</v>
      </c>
      <c r="B97" t="s">
        <v>638</v>
      </c>
      <c r="C97" t="s">
        <v>270</v>
      </c>
      <c r="D97" t="s">
        <v>636</v>
      </c>
      <c r="E97" t="s">
        <v>117</v>
      </c>
      <c r="F97" s="38" t="s">
        <v>637</v>
      </c>
      <c r="G97" s="38" t="s">
        <v>254</v>
      </c>
      <c r="H97" s="22" t="s">
        <v>434</v>
      </c>
      <c r="I97" t="s">
        <v>254</v>
      </c>
      <c r="J97">
        <v>0</v>
      </c>
      <c r="K97" t="s">
        <v>254</v>
      </c>
      <c r="L97" t="s">
        <v>402</v>
      </c>
      <c r="M97" t="s">
        <v>253</v>
      </c>
    </row>
    <row r="98" spans="1:13" x14ac:dyDescent="0.25">
      <c r="A98" t="str">
        <f t="shared" si="1"/>
        <v>let = MandiocaCOZIDAGR ["Mandioca (cozida) (gr)",0.044,0.263,0.003];</v>
      </c>
      <c r="B98" t="s">
        <v>638</v>
      </c>
      <c r="C98" t="s">
        <v>268</v>
      </c>
      <c r="D98" t="s">
        <v>636</v>
      </c>
      <c r="E98" t="s">
        <v>64</v>
      </c>
      <c r="F98" s="38" t="s">
        <v>637</v>
      </c>
      <c r="G98" s="38" t="s">
        <v>254</v>
      </c>
      <c r="H98" s="22" t="s">
        <v>481</v>
      </c>
      <c r="I98" t="s">
        <v>254</v>
      </c>
      <c r="J98" t="s">
        <v>568</v>
      </c>
      <c r="K98" t="s">
        <v>254</v>
      </c>
      <c r="L98" t="s">
        <v>605</v>
      </c>
      <c r="M98" t="s">
        <v>253</v>
      </c>
    </row>
    <row r="99" spans="1:13" x14ac:dyDescent="0.25">
      <c r="A99" t="str">
        <f t="shared" si="1"/>
        <v>let = MandiocaFRITAGR ["Mandioca (frita) (gr)",0.077,0.44,0.112];</v>
      </c>
      <c r="B99" t="s">
        <v>638</v>
      </c>
      <c r="C99" t="s">
        <v>269</v>
      </c>
      <c r="D99" t="s">
        <v>636</v>
      </c>
      <c r="E99" t="s">
        <v>65</v>
      </c>
      <c r="F99" s="38" t="s">
        <v>637</v>
      </c>
      <c r="G99" s="38" t="s">
        <v>254</v>
      </c>
      <c r="H99" s="22" t="s">
        <v>482</v>
      </c>
      <c r="I99" t="s">
        <v>254</v>
      </c>
      <c r="J99" t="s">
        <v>569</v>
      </c>
      <c r="K99" t="s">
        <v>254</v>
      </c>
      <c r="L99" t="s">
        <v>500</v>
      </c>
      <c r="M99" t="s">
        <v>253</v>
      </c>
    </row>
    <row r="100" spans="1:13" x14ac:dyDescent="0.25">
      <c r="A100" t="str">
        <f t="shared" si="1"/>
        <v>let = ManteigacomsalGR ["Manteiga com sal (gr)",0.004,0.001,0.824];</v>
      </c>
      <c r="B100" t="s">
        <v>638</v>
      </c>
      <c r="C100" t="s">
        <v>313</v>
      </c>
      <c r="D100" t="s">
        <v>636</v>
      </c>
      <c r="E100" t="s">
        <v>92</v>
      </c>
      <c r="F100" s="38" t="s">
        <v>637</v>
      </c>
      <c r="G100" s="38" t="s">
        <v>254</v>
      </c>
      <c r="H100" s="22" t="s">
        <v>483</v>
      </c>
      <c r="I100" t="s">
        <v>254</v>
      </c>
      <c r="J100" t="s">
        <v>545</v>
      </c>
      <c r="K100" t="s">
        <v>254</v>
      </c>
      <c r="L100" t="s">
        <v>622</v>
      </c>
      <c r="M100" t="s">
        <v>253</v>
      </c>
    </row>
    <row r="101" spans="1:13" x14ac:dyDescent="0.25">
      <c r="A101" t="str">
        <f t="shared" si="1"/>
        <v>let = ManteigasemsalGR ["Manteiga sem sal (gr)",0.004,0,0.86];</v>
      </c>
      <c r="B101" t="s">
        <v>638</v>
      </c>
      <c r="C101" t="s">
        <v>314</v>
      </c>
      <c r="D101" t="s">
        <v>636</v>
      </c>
      <c r="E101" t="s">
        <v>93</v>
      </c>
      <c r="F101" s="38" t="s">
        <v>637</v>
      </c>
      <c r="G101" s="38" t="s">
        <v>254</v>
      </c>
      <c r="H101" s="22" t="s">
        <v>483</v>
      </c>
      <c r="I101" t="s">
        <v>254</v>
      </c>
      <c r="J101">
        <v>0</v>
      </c>
      <c r="K101" t="s">
        <v>254</v>
      </c>
      <c r="L101" t="s">
        <v>623</v>
      </c>
      <c r="M101" t="s">
        <v>253</v>
      </c>
    </row>
    <row r="102" spans="1:13" x14ac:dyDescent="0.25">
      <c r="A102" t="str">
        <f t="shared" si="1"/>
        <v>let = MelaoGR ["Melão (gr)",0.016,0.066,0];</v>
      </c>
      <c r="B102" t="s">
        <v>638</v>
      </c>
      <c r="C102" t="s">
        <v>357</v>
      </c>
      <c r="D102" t="s">
        <v>636</v>
      </c>
      <c r="E102" t="s">
        <v>82</v>
      </c>
      <c r="F102" s="38" t="s">
        <v>637</v>
      </c>
      <c r="G102" s="38" t="s">
        <v>254</v>
      </c>
      <c r="H102" s="22" t="s">
        <v>479</v>
      </c>
      <c r="I102" t="s">
        <v>254</v>
      </c>
      <c r="J102" t="s">
        <v>536</v>
      </c>
      <c r="K102" t="s">
        <v>254</v>
      </c>
      <c r="L102">
        <v>0</v>
      </c>
      <c r="M102" t="s">
        <v>253</v>
      </c>
    </row>
    <row r="103" spans="1:13" x14ac:dyDescent="0.25">
      <c r="A103" t="str">
        <f t="shared" si="1"/>
        <v>let = MilhoverdeGR ["Milho verde (gr)",0.053,0.15,0.024];</v>
      </c>
      <c r="B103" t="s">
        <v>638</v>
      </c>
      <c r="C103" t="s">
        <v>315</v>
      </c>
      <c r="D103" t="s">
        <v>636</v>
      </c>
      <c r="E103" t="s">
        <v>51</v>
      </c>
      <c r="F103" s="38" t="s">
        <v>637</v>
      </c>
      <c r="G103" s="38" t="s">
        <v>254</v>
      </c>
      <c r="H103" s="22" t="s">
        <v>484</v>
      </c>
      <c r="I103" t="s">
        <v>254</v>
      </c>
      <c r="J103" t="s">
        <v>570</v>
      </c>
      <c r="K103" t="s">
        <v>254</v>
      </c>
      <c r="L103" t="s">
        <v>402</v>
      </c>
      <c r="M103" t="s">
        <v>253</v>
      </c>
    </row>
    <row r="104" spans="1:13" x14ac:dyDescent="0.25">
      <c r="A104" t="str">
        <f t="shared" si="1"/>
        <v>let = MiolodealcatrasemgorduraGRELHADOGR ["Miolo de alcatra sem gordura (grelhado) (gr)",0.319,0,0.116];</v>
      </c>
      <c r="B104" t="s">
        <v>638</v>
      </c>
      <c r="C104" t="s">
        <v>333</v>
      </c>
      <c r="D104" t="s">
        <v>636</v>
      </c>
      <c r="E104" t="s">
        <v>118</v>
      </c>
      <c r="F104" s="38" t="s">
        <v>637</v>
      </c>
      <c r="G104" s="38" t="s">
        <v>254</v>
      </c>
      <c r="H104" s="22" t="s">
        <v>444</v>
      </c>
      <c r="I104" t="s">
        <v>254</v>
      </c>
      <c r="J104">
        <v>0</v>
      </c>
      <c r="K104" t="s">
        <v>254</v>
      </c>
      <c r="L104" t="s">
        <v>624</v>
      </c>
      <c r="M104" t="s">
        <v>253</v>
      </c>
    </row>
    <row r="105" spans="1:13" x14ac:dyDescent="0.25">
      <c r="A105" t="str">
        <f t="shared" si="1"/>
        <v>let = MorangoGR ["Morango (gr)",0.018,0.06,0.003];</v>
      </c>
      <c r="B105" t="s">
        <v>638</v>
      </c>
      <c r="C105" t="s">
        <v>262</v>
      </c>
      <c r="D105" t="s">
        <v>636</v>
      </c>
      <c r="E105" t="s">
        <v>83</v>
      </c>
      <c r="F105" s="38" t="s">
        <v>637</v>
      </c>
      <c r="G105" s="38" t="s">
        <v>254</v>
      </c>
      <c r="H105" s="22" t="s">
        <v>467</v>
      </c>
      <c r="I105" t="s">
        <v>254</v>
      </c>
      <c r="J105" t="s">
        <v>414</v>
      </c>
      <c r="K105" t="s">
        <v>254</v>
      </c>
      <c r="L105" t="s">
        <v>605</v>
      </c>
      <c r="M105" t="s">
        <v>253</v>
      </c>
    </row>
    <row r="106" spans="1:13" x14ac:dyDescent="0.25">
      <c r="A106" t="str">
        <f t="shared" si="1"/>
        <v>let = MortadelaGR ["Mortadela (gr)",0.127,0.051,0.216];</v>
      </c>
      <c r="B106" t="s">
        <v>638</v>
      </c>
      <c r="C106" t="s">
        <v>263</v>
      </c>
      <c r="D106" t="s">
        <v>636</v>
      </c>
      <c r="E106" t="s">
        <v>135</v>
      </c>
      <c r="F106" s="38" t="s">
        <v>637</v>
      </c>
      <c r="G106" s="38" t="s">
        <v>254</v>
      </c>
      <c r="H106" s="22" t="s">
        <v>485</v>
      </c>
      <c r="I106" t="s">
        <v>254</v>
      </c>
      <c r="J106" t="s">
        <v>558</v>
      </c>
      <c r="K106" t="s">
        <v>254</v>
      </c>
      <c r="L106" t="s">
        <v>503</v>
      </c>
      <c r="M106" t="s">
        <v>253</v>
      </c>
    </row>
    <row r="107" spans="1:13" x14ac:dyDescent="0.25">
      <c r="A107" t="str">
        <f t="shared" si="1"/>
        <v>let = MúsculosemgorduraCOZIDOGR ["Músculo sem gordura (cozido) (gr)",0.312,0,0.067];</v>
      </c>
      <c r="B107" t="s">
        <v>638</v>
      </c>
      <c r="C107" t="s">
        <v>336</v>
      </c>
      <c r="D107" t="s">
        <v>636</v>
      </c>
      <c r="E107" t="s">
        <v>119</v>
      </c>
      <c r="F107" s="38" t="s">
        <v>637</v>
      </c>
      <c r="G107" s="38" t="s">
        <v>254</v>
      </c>
      <c r="H107" s="22" t="s">
        <v>486</v>
      </c>
      <c r="I107" t="s">
        <v>254</v>
      </c>
      <c r="J107">
        <v>0</v>
      </c>
      <c r="K107" t="s">
        <v>254</v>
      </c>
      <c r="L107" t="s">
        <v>615</v>
      </c>
      <c r="M107" t="s">
        <v>253</v>
      </c>
    </row>
    <row r="108" spans="1:13" x14ac:dyDescent="0.25">
      <c r="A108" t="str">
        <f t="shared" si="1"/>
        <v>let = NozGR ["Noz (gr)",0.163,0.161,0.594];</v>
      </c>
      <c r="B108" t="s">
        <v>638</v>
      </c>
      <c r="C108" t="s">
        <v>264</v>
      </c>
      <c r="D108" t="s">
        <v>636</v>
      </c>
      <c r="E108" t="s">
        <v>178</v>
      </c>
      <c r="F108" s="38" t="s">
        <v>637</v>
      </c>
      <c r="G108" s="38" t="s">
        <v>254</v>
      </c>
      <c r="H108" s="22" t="s">
        <v>487</v>
      </c>
      <c r="I108" t="s">
        <v>254</v>
      </c>
      <c r="J108" t="s">
        <v>533</v>
      </c>
      <c r="K108" t="s">
        <v>254</v>
      </c>
      <c r="L108" t="s">
        <v>625</v>
      </c>
      <c r="M108" t="s">
        <v>253</v>
      </c>
    </row>
    <row r="109" spans="1:13" x14ac:dyDescent="0.25">
      <c r="A109" t="str">
        <f t="shared" si="1"/>
        <v>let = OmeletedequeijoGR ["Omelete de queijo (gr)",0.157,0.004,0.22];</v>
      </c>
      <c r="B109" t="s">
        <v>638</v>
      </c>
      <c r="C109" t="s">
        <v>316</v>
      </c>
      <c r="D109" t="s">
        <v>636</v>
      </c>
      <c r="E109" t="s">
        <v>155</v>
      </c>
      <c r="F109" s="38" t="s">
        <v>637</v>
      </c>
      <c r="G109" s="38" t="s">
        <v>254</v>
      </c>
      <c r="H109" s="22" t="s">
        <v>488</v>
      </c>
      <c r="I109" t="s">
        <v>254</v>
      </c>
      <c r="J109" t="s">
        <v>483</v>
      </c>
      <c r="K109" t="s">
        <v>254</v>
      </c>
      <c r="L109" t="s">
        <v>626</v>
      </c>
      <c r="M109" t="s">
        <v>253</v>
      </c>
    </row>
    <row r="110" spans="1:13" x14ac:dyDescent="0.25">
      <c r="A110" t="str">
        <f t="shared" si="1"/>
        <v>let = OvoUN ["Ovo (unid)",6333,0.666,5666];</v>
      </c>
      <c r="B110" t="s">
        <v>638</v>
      </c>
      <c r="C110" t="s">
        <v>384</v>
      </c>
      <c r="D110" t="s">
        <v>636</v>
      </c>
      <c r="E110" t="s">
        <v>34</v>
      </c>
      <c r="F110" s="38" t="s">
        <v>637</v>
      </c>
      <c r="G110" s="38" t="s">
        <v>254</v>
      </c>
      <c r="H110" s="22">
        <v>6333</v>
      </c>
      <c r="I110" t="s">
        <v>254</v>
      </c>
      <c r="J110" t="s">
        <v>571</v>
      </c>
      <c r="K110" t="s">
        <v>254</v>
      </c>
      <c r="L110">
        <v>5666</v>
      </c>
      <c r="M110" t="s">
        <v>253</v>
      </c>
    </row>
    <row r="111" spans="1:13" x14ac:dyDescent="0.25">
      <c r="A111" t="str">
        <f t="shared" si="1"/>
        <v>let = OvodecodornaGR ["Ovo de codorna (gr)",0.138,0.007,0.127];</v>
      </c>
      <c r="B111" t="s">
        <v>638</v>
      </c>
      <c r="C111" t="s">
        <v>317</v>
      </c>
      <c r="D111" t="s">
        <v>636</v>
      </c>
      <c r="E111" t="s">
        <v>156</v>
      </c>
      <c r="F111" s="38" t="s">
        <v>637</v>
      </c>
      <c r="G111" s="38" t="s">
        <v>254</v>
      </c>
      <c r="H111" s="22" t="s">
        <v>489</v>
      </c>
      <c r="I111" t="s">
        <v>254</v>
      </c>
      <c r="J111" t="s">
        <v>572</v>
      </c>
      <c r="K111" t="s">
        <v>254</v>
      </c>
      <c r="L111" t="s">
        <v>485</v>
      </c>
      <c r="M111" t="s">
        <v>253</v>
      </c>
    </row>
    <row r="112" spans="1:13" x14ac:dyDescent="0.25">
      <c r="A112" t="str">
        <f t="shared" si="1"/>
        <v>let = PacocaGR ["Paçoca (gr)",0.225,0.458,0.261];</v>
      </c>
      <c r="B112" t="s">
        <v>638</v>
      </c>
      <c r="C112" t="s">
        <v>375</v>
      </c>
      <c r="D112" t="s">
        <v>636</v>
      </c>
      <c r="E112" t="s">
        <v>171</v>
      </c>
      <c r="F112" s="38" t="s">
        <v>637</v>
      </c>
      <c r="G112" s="38" t="s">
        <v>254</v>
      </c>
      <c r="H112" s="22" t="s">
        <v>490</v>
      </c>
      <c r="I112" t="s">
        <v>254</v>
      </c>
      <c r="J112" t="s">
        <v>573</v>
      </c>
      <c r="K112" t="s">
        <v>254</v>
      </c>
      <c r="L112" t="s">
        <v>460</v>
      </c>
      <c r="M112" t="s">
        <v>253</v>
      </c>
    </row>
    <row r="113" spans="1:13" x14ac:dyDescent="0.25">
      <c r="A113" t="str">
        <f t="shared" si="1"/>
        <v>let = PaletasemgorduraCOZIDAGR ["Paleta sem gordura (cozida) (gr)",0.297,0,0.074];</v>
      </c>
      <c r="B113" t="s">
        <v>638</v>
      </c>
      <c r="C113" t="s">
        <v>318</v>
      </c>
      <c r="D113" t="s">
        <v>636</v>
      </c>
      <c r="E113" t="s">
        <v>120</v>
      </c>
      <c r="F113" s="38" t="s">
        <v>637</v>
      </c>
      <c r="G113" s="38" t="s">
        <v>254</v>
      </c>
      <c r="H113" s="22" t="s">
        <v>491</v>
      </c>
      <c r="I113" t="s">
        <v>254</v>
      </c>
      <c r="J113">
        <v>0</v>
      </c>
      <c r="K113" t="s">
        <v>254</v>
      </c>
      <c r="L113" t="s">
        <v>627</v>
      </c>
      <c r="M113" t="s">
        <v>253</v>
      </c>
    </row>
    <row r="114" spans="1:13" x14ac:dyDescent="0.25">
      <c r="A114" t="str">
        <f t="shared" si="1"/>
        <v>let = PaodeformaintegralGR ["Pão de forma integral (gr)",0.156,0.437,0.037];</v>
      </c>
      <c r="B114" t="s">
        <v>638</v>
      </c>
      <c r="C114" t="s">
        <v>358</v>
      </c>
      <c r="D114" t="s">
        <v>636</v>
      </c>
      <c r="E114" t="s">
        <v>52</v>
      </c>
      <c r="F114" s="38" t="s">
        <v>637</v>
      </c>
      <c r="G114" s="38" t="s">
        <v>254</v>
      </c>
      <c r="H114" s="22" t="s">
        <v>492</v>
      </c>
      <c r="I114" t="s">
        <v>254</v>
      </c>
      <c r="J114" t="s">
        <v>574</v>
      </c>
      <c r="K114" t="s">
        <v>254</v>
      </c>
      <c r="L114" t="s">
        <v>553</v>
      </c>
      <c r="M114" t="s">
        <v>253</v>
      </c>
    </row>
    <row r="115" spans="1:13" x14ac:dyDescent="0.25">
      <c r="A115" t="str">
        <f t="shared" si="1"/>
        <v>let = PaodequeijoGR ["Pão de queijo (gr)",0.094,0.3,0.246];</v>
      </c>
      <c r="B115" t="s">
        <v>638</v>
      </c>
      <c r="C115" t="s">
        <v>359</v>
      </c>
      <c r="D115" t="s">
        <v>636</v>
      </c>
      <c r="E115" t="s">
        <v>66</v>
      </c>
      <c r="F115" s="38" t="s">
        <v>637</v>
      </c>
      <c r="G115" s="38" t="s">
        <v>254</v>
      </c>
      <c r="H115" s="22" t="s">
        <v>493</v>
      </c>
      <c r="I115" t="s">
        <v>254</v>
      </c>
      <c r="J115" t="s">
        <v>575</v>
      </c>
      <c r="K115" t="s">
        <v>254</v>
      </c>
      <c r="L115" t="s">
        <v>525</v>
      </c>
      <c r="M115" t="s">
        <v>253</v>
      </c>
    </row>
    <row r="116" spans="1:13" x14ac:dyDescent="0.25">
      <c r="A116" t="str">
        <f t="shared" si="1"/>
        <v>let = PaofrancespaodesalUN ["Pão frances (pão de sal) (unid)",5.5,26,3];</v>
      </c>
      <c r="B116" t="s">
        <v>638</v>
      </c>
      <c r="C116" t="s">
        <v>639</v>
      </c>
      <c r="D116" t="s">
        <v>636</v>
      </c>
      <c r="E116" t="s">
        <v>39</v>
      </c>
      <c r="F116" s="38" t="s">
        <v>637</v>
      </c>
      <c r="G116" s="38" t="s">
        <v>254</v>
      </c>
      <c r="H116" s="22" t="s">
        <v>494</v>
      </c>
      <c r="I116" t="s">
        <v>254</v>
      </c>
      <c r="J116">
        <v>26</v>
      </c>
      <c r="K116" t="s">
        <v>254</v>
      </c>
      <c r="L116">
        <v>3</v>
      </c>
      <c r="M116" t="s">
        <v>253</v>
      </c>
    </row>
    <row r="117" spans="1:13" x14ac:dyDescent="0.25">
      <c r="A117" t="str">
        <f t="shared" si="1"/>
        <v>let = PastadeamendoimGR ["Pasta de amendoim (gr)",0.25,0.2,0.45];</v>
      </c>
      <c r="B117" t="s">
        <v>638</v>
      </c>
      <c r="C117" t="s">
        <v>319</v>
      </c>
      <c r="D117" t="s">
        <v>636</v>
      </c>
      <c r="E117" t="s">
        <v>36</v>
      </c>
      <c r="F117" s="38" t="s">
        <v>637</v>
      </c>
      <c r="G117" s="38" t="s">
        <v>254</v>
      </c>
      <c r="H117" s="22" t="s">
        <v>495</v>
      </c>
      <c r="I117" t="s">
        <v>254</v>
      </c>
      <c r="J117" t="s">
        <v>576</v>
      </c>
      <c r="K117" t="s">
        <v>254</v>
      </c>
      <c r="L117" t="s">
        <v>628</v>
      </c>
      <c r="M117" t="s">
        <v>253</v>
      </c>
    </row>
    <row r="118" spans="1:13" x14ac:dyDescent="0.25">
      <c r="A118" t="str">
        <f t="shared" si="1"/>
        <v>let = PatinhosemgorduraGRELHADOGR ["Patinho sem gordura (grelhado) (gr)",0.359,0,0.073];</v>
      </c>
      <c r="B118" t="s">
        <v>638</v>
      </c>
      <c r="C118" t="s">
        <v>334</v>
      </c>
      <c r="D118" t="s">
        <v>636</v>
      </c>
      <c r="E118" t="s">
        <v>121</v>
      </c>
      <c r="F118" s="38" t="s">
        <v>637</v>
      </c>
      <c r="G118" s="38" t="s">
        <v>254</v>
      </c>
      <c r="H118" s="22" t="s">
        <v>496</v>
      </c>
      <c r="I118" t="s">
        <v>254</v>
      </c>
      <c r="J118">
        <v>0</v>
      </c>
      <c r="K118" t="s">
        <v>254</v>
      </c>
      <c r="L118" t="s">
        <v>453</v>
      </c>
      <c r="M118" t="s">
        <v>253</v>
      </c>
    </row>
    <row r="119" spans="1:13" x14ac:dyDescent="0.25">
      <c r="A119" t="str">
        <f t="shared" si="1"/>
        <v>let = PEraParkGR ["Pêra Park (gr)",0.022,0.141,0.002];</v>
      </c>
      <c r="B119" t="s">
        <v>638</v>
      </c>
      <c r="C119" t="s">
        <v>393</v>
      </c>
      <c r="D119" t="s">
        <v>636</v>
      </c>
      <c r="E119" t="s">
        <v>84</v>
      </c>
      <c r="F119" s="38" t="s">
        <v>637</v>
      </c>
      <c r="G119" s="38" t="s">
        <v>254</v>
      </c>
      <c r="H119" s="22" t="s">
        <v>480</v>
      </c>
      <c r="I119" t="s">
        <v>254</v>
      </c>
      <c r="J119" t="s">
        <v>577</v>
      </c>
      <c r="K119" t="s">
        <v>254</v>
      </c>
      <c r="L119" t="s">
        <v>586</v>
      </c>
      <c r="M119" t="s">
        <v>253</v>
      </c>
    </row>
    <row r="120" spans="1:13" x14ac:dyDescent="0.25">
      <c r="A120" t="str">
        <f t="shared" si="1"/>
        <v>let = PEraWilliamsGR ["Pêra Williams (gr)",0.024,0.123,0.001];</v>
      </c>
      <c r="B120" t="s">
        <v>638</v>
      </c>
      <c r="C120" t="s">
        <v>394</v>
      </c>
      <c r="D120" t="s">
        <v>636</v>
      </c>
      <c r="E120" t="s">
        <v>85</v>
      </c>
      <c r="F120" s="38" t="s">
        <v>637</v>
      </c>
      <c r="G120" s="38" t="s">
        <v>254</v>
      </c>
      <c r="H120" s="22" t="s">
        <v>402</v>
      </c>
      <c r="I120" t="s">
        <v>254</v>
      </c>
      <c r="J120" t="s">
        <v>535</v>
      </c>
      <c r="K120" t="s">
        <v>254</v>
      </c>
      <c r="L120" t="s">
        <v>545</v>
      </c>
      <c r="M120" t="s">
        <v>253</v>
      </c>
    </row>
    <row r="121" spans="1:13" x14ac:dyDescent="0.25">
      <c r="A121" t="str">
        <f t="shared" si="1"/>
        <v>let = PescadaBrancaFRITAGR ["Pescada Branca (frita) (gr)",0.274,0,0.118];</v>
      </c>
      <c r="B121" t="s">
        <v>638</v>
      </c>
      <c r="C121" t="s">
        <v>320</v>
      </c>
      <c r="D121" t="s">
        <v>636</v>
      </c>
      <c r="E121" t="s">
        <v>98</v>
      </c>
      <c r="F121" s="38" t="s">
        <v>637</v>
      </c>
      <c r="G121" s="38" t="s">
        <v>254</v>
      </c>
      <c r="H121" s="22" t="s">
        <v>497</v>
      </c>
      <c r="I121" t="s">
        <v>254</v>
      </c>
      <c r="J121">
        <v>0</v>
      </c>
      <c r="K121" t="s">
        <v>254</v>
      </c>
      <c r="L121" t="s">
        <v>551</v>
      </c>
      <c r="M121" t="s">
        <v>253</v>
      </c>
    </row>
    <row r="122" spans="1:13" x14ac:dyDescent="0.25">
      <c r="A122" t="str">
        <f t="shared" si="1"/>
        <v>let = PicanhacomgorduraGRELHADAGR ["Picanha com gordura (grelhada) (gr)",0.264,0,0.195];</v>
      </c>
      <c r="B122" t="s">
        <v>638</v>
      </c>
      <c r="C122" t="s">
        <v>321</v>
      </c>
      <c r="D122" t="s">
        <v>636</v>
      </c>
      <c r="E122" t="s">
        <v>122</v>
      </c>
      <c r="F122" s="38" t="s">
        <v>637</v>
      </c>
      <c r="G122" s="38" t="s">
        <v>254</v>
      </c>
      <c r="H122" s="22" t="s">
        <v>498</v>
      </c>
      <c r="I122" t="s">
        <v>254</v>
      </c>
      <c r="J122">
        <v>0</v>
      </c>
      <c r="K122" t="s">
        <v>254</v>
      </c>
      <c r="L122" t="s">
        <v>475</v>
      </c>
      <c r="M122" t="s">
        <v>253</v>
      </c>
    </row>
    <row r="123" spans="1:13" x14ac:dyDescent="0.25">
      <c r="A123" t="str">
        <f t="shared" si="1"/>
        <v>let = PicanhasemgorduraGRELHADAGR ["Picanha sem gordura (grelhada) (gr)",0.319,0,0.113];</v>
      </c>
      <c r="B123" t="s">
        <v>638</v>
      </c>
      <c r="C123" t="s">
        <v>322</v>
      </c>
      <c r="D123" t="s">
        <v>636</v>
      </c>
      <c r="E123" t="s">
        <v>123</v>
      </c>
      <c r="F123" s="38" t="s">
        <v>637</v>
      </c>
      <c r="G123" s="38" t="s">
        <v>254</v>
      </c>
      <c r="H123" s="22" t="s">
        <v>444</v>
      </c>
      <c r="I123" t="s">
        <v>254</v>
      </c>
      <c r="J123">
        <v>0</v>
      </c>
      <c r="K123" t="s">
        <v>254</v>
      </c>
      <c r="L123" t="s">
        <v>552</v>
      </c>
      <c r="M123" t="s">
        <v>253</v>
      </c>
    </row>
    <row r="124" spans="1:13" x14ac:dyDescent="0.25">
      <c r="A124" t="str">
        <f t="shared" si="1"/>
        <v>let = PinhaoGR ["Pinhão (gr)",0.085,0.384,0.007];</v>
      </c>
      <c r="B124" t="s">
        <v>638</v>
      </c>
      <c r="C124" t="s">
        <v>360</v>
      </c>
      <c r="D124" t="s">
        <v>636</v>
      </c>
      <c r="E124" t="s">
        <v>177</v>
      </c>
      <c r="F124" s="38" t="s">
        <v>637</v>
      </c>
      <c r="G124" s="38" t="s">
        <v>254</v>
      </c>
      <c r="H124" s="22" t="s">
        <v>499</v>
      </c>
      <c r="I124" t="s">
        <v>254</v>
      </c>
      <c r="J124" t="s">
        <v>578</v>
      </c>
      <c r="K124" t="s">
        <v>254</v>
      </c>
      <c r="L124" t="s">
        <v>572</v>
      </c>
      <c r="M124" t="s">
        <v>253</v>
      </c>
    </row>
    <row r="125" spans="1:13" x14ac:dyDescent="0.25">
      <c r="A125" t="str">
        <f t="shared" si="1"/>
        <v>let = PipocasemsalcomoleodesojaGR ["Pipoca sem sal (com óleo de soja) (gr)",0.187,0.615,0.159];</v>
      </c>
      <c r="B125" t="s">
        <v>638</v>
      </c>
      <c r="C125" t="s">
        <v>395</v>
      </c>
      <c r="D125" t="s">
        <v>636</v>
      </c>
      <c r="E125" t="s">
        <v>53</v>
      </c>
      <c r="F125" s="38" t="s">
        <v>637</v>
      </c>
      <c r="G125" s="38" t="s">
        <v>254</v>
      </c>
      <c r="H125" s="22" t="s">
        <v>430</v>
      </c>
      <c r="I125" t="s">
        <v>254</v>
      </c>
      <c r="J125" t="s">
        <v>579</v>
      </c>
      <c r="K125" t="s">
        <v>254</v>
      </c>
      <c r="L125" t="s">
        <v>511</v>
      </c>
      <c r="M125" t="s">
        <v>253</v>
      </c>
    </row>
    <row r="126" spans="1:13" x14ac:dyDescent="0.25">
      <c r="A126" t="str">
        <f t="shared" si="1"/>
        <v>let = PolvilhoGR ["Polvilho (gr)",0.112,0.759,0];</v>
      </c>
      <c r="B126" t="s">
        <v>638</v>
      </c>
      <c r="C126" t="s">
        <v>265</v>
      </c>
      <c r="D126" t="s">
        <v>636</v>
      </c>
      <c r="E126" t="s">
        <v>67</v>
      </c>
      <c r="F126" s="38" t="s">
        <v>637</v>
      </c>
      <c r="G126" s="38" t="s">
        <v>254</v>
      </c>
      <c r="H126" s="22" t="s">
        <v>500</v>
      </c>
      <c r="I126" t="s">
        <v>254</v>
      </c>
      <c r="J126" t="s">
        <v>580</v>
      </c>
      <c r="K126" t="s">
        <v>254</v>
      </c>
      <c r="L126">
        <v>0</v>
      </c>
      <c r="M126" t="s">
        <v>253</v>
      </c>
    </row>
    <row r="127" spans="1:13" x14ac:dyDescent="0.25">
      <c r="A127" t="str">
        <f t="shared" si="1"/>
        <v>let = PresuntocomcapadegorduraGR ["Presunto com capa de gordura (gr)",0.146,0.012,0.068];</v>
      </c>
      <c r="B127" t="s">
        <v>638</v>
      </c>
      <c r="C127" t="s">
        <v>323</v>
      </c>
      <c r="D127" t="s">
        <v>636</v>
      </c>
      <c r="E127" t="s">
        <v>139</v>
      </c>
      <c r="F127" s="38" t="s">
        <v>637</v>
      </c>
      <c r="G127" s="38" t="s">
        <v>254</v>
      </c>
      <c r="H127" s="22" t="s">
        <v>501</v>
      </c>
      <c r="I127" t="s">
        <v>254</v>
      </c>
      <c r="J127" t="s">
        <v>401</v>
      </c>
      <c r="K127" t="s">
        <v>254</v>
      </c>
      <c r="L127" t="s">
        <v>451</v>
      </c>
      <c r="M127" t="s">
        <v>253</v>
      </c>
    </row>
    <row r="128" spans="1:13" x14ac:dyDescent="0.25">
      <c r="A128" t="str">
        <f t="shared" si="1"/>
        <v>let = PresuntosemcapadegorduraGR ["Presunto sem capa de gordura (gr)",0.146,0.019,0.027];</v>
      </c>
      <c r="B128" t="s">
        <v>638</v>
      </c>
      <c r="C128" t="s">
        <v>324</v>
      </c>
      <c r="D128" t="s">
        <v>636</v>
      </c>
      <c r="E128" t="s">
        <v>140</v>
      </c>
      <c r="F128" s="38" t="s">
        <v>637</v>
      </c>
      <c r="G128" s="38" t="s">
        <v>254</v>
      </c>
      <c r="H128" s="22" t="s">
        <v>501</v>
      </c>
      <c r="I128" t="s">
        <v>254</v>
      </c>
      <c r="J128" t="s">
        <v>418</v>
      </c>
      <c r="K128" t="s">
        <v>254</v>
      </c>
      <c r="L128" t="s">
        <v>403</v>
      </c>
      <c r="M128" t="s">
        <v>253</v>
      </c>
    </row>
    <row r="129" spans="1:13" x14ac:dyDescent="0.25">
      <c r="A129" t="str">
        <f t="shared" si="1"/>
        <v>let = QueijominasfrescalGR ["Queijo minas frescal (gr)",0.178,0.028,0.202];</v>
      </c>
      <c r="B129" t="s">
        <v>638</v>
      </c>
      <c r="C129" t="s">
        <v>325</v>
      </c>
      <c r="D129" t="s">
        <v>636</v>
      </c>
      <c r="E129" t="s">
        <v>148</v>
      </c>
      <c r="F129" s="38" t="s">
        <v>637</v>
      </c>
      <c r="G129" s="38" t="s">
        <v>254</v>
      </c>
      <c r="H129" s="22" t="s">
        <v>502</v>
      </c>
      <c r="I129" t="s">
        <v>254</v>
      </c>
      <c r="J129" t="s">
        <v>581</v>
      </c>
      <c r="K129" t="s">
        <v>254</v>
      </c>
      <c r="L129" t="s">
        <v>629</v>
      </c>
      <c r="M129" t="s">
        <v>253</v>
      </c>
    </row>
    <row r="130" spans="1:13" x14ac:dyDescent="0.25">
      <c r="A130" t="str">
        <f t="shared" ref="A130:A147" si="2">B130&amp;" "&amp;C130&amp;" "&amp;D130&amp;E130&amp;F130&amp;G130&amp;H130&amp;I130&amp;J130&amp;K130&amp;L130&amp;M130&amp;";"</f>
        <v>let = QueijominasmeiacuraGR ["Queijo minas meia cura (gr)",0.216,0.031,0.246];</v>
      </c>
      <c r="B130" t="s">
        <v>638</v>
      </c>
      <c r="C130" t="s">
        <v>326</v>
      </c>
      <c r="D130" t="s">
        <v>636</v>
      </c>
      <c r="E130" t="s">
        <v>149</v>
      </c>
      <c r="F130" s="38" t="s">
        <v>637</v>
      </c>
      <c r="G130" s="38" t="s">
        <v>254</v>
      </c>
      <c r="H130" s="22" t="s">
        <v>503</v>
      </c>
      <c r="I130" t="s">
        <v>254</v>
      </c>
      <c r="J130" t="s">
        <v>426</v>
      </c>
      <c r="K130" t="s">
        <v>254</v>
      </c>
      <c r="L130" t="s">
        <v>525</v>
      </c>
      <c r="M130" t="s">
        <v>253</v>
      </c>
    </row>
    <row r="131" spans="1:13" x14ac:dyDescent="0.25">
      <c r="A131" t="str">
        <f t="shared" si="2"/>
        <v>let = QueijomozarelaGR ["Queijo mozarela (gr)",0.23,0.027,0.252];</v>
      </c>
      <c r="B131" t="s">
        <v>638</v>
      </c>
      <c r="C131" t="s">
        <v>327</v>
      </c>
      <c r="D131" t="s">
        <v>636</v>
      </c>
      <c r="E131" t="s">
        <v>150</v>
      </c>
      <c r="F131" s="38" t="s">
        <v>637</v>
      </c>
      <c r="G131" s="38" t="s">
        <v>254</v>
      </c>
      <c r="H131" s="22" t="s">
        <v>504</v>
      </c>
      <c r="I131" t="s">
        <v>254</v>
      </c>
      <c r="J131" t="s">
        <v>403</v>
      </c>
      <c r="K131" t="s">
        <v>254</v>
      </c>
      <c r="L131" t="s">
        <v>630</v>
      </c>
      <c r="M131" t="s">
        <v>253</v>
      </c>
    </row>
    <row r="132" spans="1:13" x14ac:dyDescent="0.25">
      <c r="A132" t="str">
        <f t="shared" si="2"/>
        <v>let = QueijoparmesaoGR ["Queijo parmesão (gr)",0.358,0.015,0.335];</v>
      </c>
      <c r="B132" t="s">
        <v>638</v>
      </c>
      <c r="C132" t="s">
        <v>361</v>
      </c>
      <c r="D132" t="s">
        <v>636</v>
      </c>
      <c r="E132" t="s">
        <v>151</v>
      </c>
      <c r="F132" s="38" t="s">
        <v>637</v>
      </c>
      <c r="G132" s="38" t="s">
        <v>254</v>
      </c>
      <c r="H132" s="22" t="s">
        <v>505</v>
      </c>
      <c r="I132" t="s">
        <v>254</v>
      </c>
      <c r="J132" t="s">
        <v>405</v>
      </c>
      <c r="K132" t="s">
        <v>254</v>
      </c>
      <c r="L132" t="s">
        <v>631</v>
      </c>
      <c r="M132" t="s">
        <v>253</v>
      </c>
    </row>
    <row r="133" spans="1:13" x14ac:dyDescent="0.25">
      <c r="A133" t="str">
        <f t="shared" si="2"/>
        <v>let = QueijopratoGR ["Queijo prato (gr)",0.229,0.016,0.291];</v>
      </c>
      <c r="B133" t="s">
        <v>638</v>
      </c>
      <c r="C133" t="s">
        <v>328</v>
      </c>
      <c r="D133" t="s">
        <v>636</v>
      </c>
      <c r="E133" t="s">
        <v>152</v>
      </c>
      <c r="F133" s="38" t="s">
        <v>637</v>
      </c>
      <c r="G133" s="38" t="s">
        <v>254</v>
      </c>
      <c r="H133" s="22" t="s">
        <v>506</v>
      </c>
      <c r="I133" t="s">
        <v>254</v>
      </c>
      <c r="J133" t="s">
        <v>479</v>
      </c>
      <c r="K133" t="s">
        <v>254</v>
      </c>
      <c r="L133" t="s">
        <v>632</v>
      </c>
      <c r="M133" t="s">
        <v>253</v>
      </c>
    </row>
    <row r="134" spans="1:13" x14ac:dyDescent="0.25">
      <c r="A134" t="str">
        <f t="shared" si="2"/>
        <v>let = RequeijaocremosoGR ["Requeijão cremoso (gr)",0.099,0.021,0.234];</v>
      </c>
      <c r="B134" t="s">
        <v>638</v>
      </c>
      <c r="C134" t="s">
        <v>362</v>
      </c>
      <c r="D134" t="s">
        <v>636</v>
      </c>
      <c r="E134" t="s">
        <v>153</v>
      </c>
      <c r="F134" s="38" t="s">
        <v>637</v>
      </c>
      <c r="G134" s="38" t="s">
        <v>254</v>
      </c>
      <c r="H134" s="22" t="s">
        <v>507</v>
      </c>
      <c r="I134" t="s">
        <v>254</v>
      </c>
      <c r="J134" t="s">
        <v>445</v>
      </c>
      <c r="K134" t="s">
        <v>254</v>
      </c>
      <c r="L134" t="s">
        <v>633</v>
      </c>
      <c r="M134" t="s">
        <v>253</v>
      </c>
    </row>
    <row r="135" spans="1:13" x14ac:dyDescent="0.25">
      <c r="A135" t="str">
        <f t="shared" si="2"/>
        <v>let = RicotaGR ["Ricota (gr)",0.131,0.033,0.081];</v>
      </c>
      <c r="B135" t="s">
        <v>638</v>
      </c>
      <c r="C135" t="s">
        <v>266</v>
      </c>
      <c r="D135" t="s">
        <v>636</v>
      </c>
      <c r="E135" t="s">
        <v>154</v>
      </c>
      <c r="F135" s="38" t="s">
        <v>637</v>
      </c>
      <c r="G135" s="38" t="s">
        <v>254</v>
      </c>
      <c r="H135" s="22" t="s">
        <v>508</v>
      </c>
      <c r="I135" t="s">
        <v>254</v>
      </c>
      <c r="J135" t="s">
        <v>423</v>
      </c>
      <c r="K135" t="s">
        <v>254</v>
      </c>
      <c r="L135" t="s">
        <v>437</v>
      </c>
      <c r="M135" t="s">
        <v>253</v>
      </c>
    </row>
    <row r="136" spans="1:13" x14ac:dyDescent="0.25">
      <c r="A136" t="str">
        <f t="shared" si="2"/>
        <v>let = SaladaVerdeGR ["Salada Verde (gr)",0,0,0];</v>
      </c>
      <c r="B136" t="s">
        <v>638</v>
      </c>
      <c r="C136" t="s">
        <v>329</v>
      </c>
      <c r="D136" t="s">
        <v>636</v>
      </c>
      <c r="E136" t="s">
        <v>179</v>
      </c>
      <c r="F136" s="38" t="s">
        <v>637</v>
      </c>
      <c r="G136" s="38" t="s">
        <v>254</v>
      </c>
      <c r="H136" s="22">
        <v>0</v>
      </c>
      <c r="I136" t="s">
        <v>254</v>
      </c>
      <c r="J136">
        <v>0</v>
      </c>
      <c r="K136" t="s">
        <v>254</v>
      </c>
      <c r="L136">
        <v>0</v>
      </c>
      <c r="M136" t="s">
        <v>253</v>
      </c>
    </row>
    <row r="137" spans="1:13" x14ac:dyDescent="0.25">
      <c r="A137" t="str">
        <f t="shared" si="2"/>
        <v>let = SalameGR ["Salame (gr)",0.262,0.025,0.306];</v>
      </c>
      <c r="B137" t="s">
        <v>638</v>
      </c>
      <c r="C137" t="s">
        <v>267</v>
      </c>
      <c r="D137" t="s">
        <v>636</v>
      </c>
      <c r="E137" t="s">
        <v>141</v>
      </c>
      <c r="F137" s="38" t="s">
        <v>637</v>
      </c>
      <c r="G137" s="38" t="s">
        <v>254</v>
      </c>
      <c r="H137" s="22" t="s">
        <v>509</v>
      </c>
      <c r="I137" t="s">
        <v>254</v>
      </c>
      <c r="J137" t="s">
        <v>463</v>
      </c>
      <c r="K137" t="s">
        <v>254</v>
      </c>
      <c r="L137" t="s">
        <v>634</v>
      </c>
      <c r="M137" t="s">
        <v>253</v>
      </c>
    </row>
    <row r="138" spans="1:13" x14ac:dyDescent="0.25">
      <c r="A138" t="str">
        <f t="shared" si="2"/>
        <v>let = SardinhaASSADAGR ["Sardinha (assada) (gr)",0.322,0,0.03];</v>
      </c>
      <c r="B138" t="s">
        <v>638</v>
      </c>
      <c r="C138" t="s">
        <v>396</v>
      </c>
      <c r="D138" t="s">
        <v>636</v>
      </c>
      <c r="E138" t="s">
        <v>101</v>
      </c>
      <c r="F138" s="38" t="s">
        <v>637</v>
      </c>
      <c r="G138" s="38" t="s">
        <v>254</v>
      </c>
      <c r="H138" s="22" t="s">
        <v>510</v>
      </c>
      <c r="I138" t="s">
        <v>254</v>
      </c>
      <c r="J138">
        <v>0</v>
      </c>
      <c r="K138" t="s">
        <v>254</v>
      </c>
      <c r="L138" t="s">
        <v>427</v>
      </c>
      <c r="M138" t="s">
        <v>253</v>
      </c>
    </row>
    <row r="139" spans="1:13" x14ac:dyDescent="0.25">
      <c r="A139" t="str">
        <f t="shared" si="2"/>
        <v>let = SardinhaconservaemoleoGR ["Sardinha (conserva em óleo) (gr)",0.159,0,0.24];</v>
      </c>
      <c r="B139" t="s">
        <v>638</v>
      </c>
      <c r="C139" t="s">
        <v>397</v>
      </c>
      <c r="D139" t="s">
        <v>636</v>
      </c>
      <c r="E139" t="s">
        <v>102</v>
      </c>
      <c r="F139" s="38" t="s">
        <v>637</v>
      </c>
      <c r="G139" s="38" t="s">
        <v>254</v>
      </c>
      <c r="H139" s="22" t="s">
        <v>511</v>
      </c>
      <c r="I139" t="s">
        <v>254</v>
      </c>
      <c r="J139">
        <v>0</v>
      </c>
      <c r="K139" t="s">
        <v>254</v>
      </c>
      <c r="L139" t="s">
        <v>602</v>
      </c>
      <c r="M139" t="s">
        <v>253</v>
      </c>
    </row>
    <row r="140" spans="1:13" x14ac:dyDescent="0.25">
      <c r="A140" t="str">
        <f t="shared" si="2"/>
        <v>let = SobrecoxadeFrangocompeleASSADAGR ["Sobrecoxa de Frango com pele (assada) (gr)",0.287,0,0.152];</v>
      </c>
      <c r="B140" t="s">
        <v>638</v>
      </c>
      <c r="C140" t="s">
        <v>399</v>
      </c>
      <c r="D140" t="s">
        <v>636</v>
      </c>
      <c r="E140" t="s">
        <v>129</v>
      </c>
      <c r="F140" s="38" t="s">
        <v>637</v>
      </c>
      <c r="G140" s="38" t="s">
        <v>254</v>
      </c>
      <c r="H140" s="22" t="s">
        <v>512</v>
      </c>
      <c r="I140" t="s">
        <v>254</v>
      </c>
      <c r="J140">
        <v>0</v>
      </c>
      <c r="K140" t="s">
        <v>254</v>
      </c>
      <c r="L140" t="s">
        <v>635</v>
      </c>
      <c r="M140" t="s">
        <v>253</v>
      </c>
    </row>
    <row r="141" spans="1:13" x14ac:dyDescent="0.25">
      <c r="A141" t="str">
        <f t="shared" si="2"/>
        <v>let = SobrecoxadeFrangosompeleASSADAGR ["Sobrecoxa de Frango som pele (assada) (gr)",0.292,0,0.12];</v>
      </c>
      <c r="B141" t="s">
        <v>638</v>
      </c>
      <c r="C141" t="s">
        <v>400</v>
      </c>
      <c r="D141" t="s">
        <v>636</v>
      </c>
      <c r="E141" t="s">
        <v>130</v>
      </c>
      <c r="F141" s="38" t="s">
        <v>637</v>
      </c>
      <c r="G141" s="38" t="s">
        <v>254</v>
      </c>
      <c r="H141" s="22" t="s">
        <v>513</v>
      </c>
      <c r="I141" t="s">
        <v>254</v>
      </c>
      <c r="J141">
        <v>0</v>
      </c>
      <c r="K141" t="s">
        <v>254</v>
      </c>
      <c r="L141" t="s">
        <v>596</v>
      </c>
      <c r="M141" t="s">
        <v>253</v>
      </c>
    </row>
    <row r="142" spans="1:13" x14ac:dyDescent="0.25">
      <c r="A142" t="str">
        <f t="shared" si="2"/>
        <v>let = SucodeuvaconcentradoGR ["Suco de uva concentrado (gr)",0.018,0.129,0];</v>
      </c>
      <c r="B142" t="s">
        <v>638</v>
      </c>
      <c r="C142" t="s">
        <v>330</v>
      </c>
      <c r="D142" t="s">
        <v>636</v>
      </c>
      <c r="E142" t="s">
        <v>89</v>
      </c>
      <c r="F142" s="38" t="s">
        <v>637</v>
      </c>
      <c r="G142" s="38" t="s">
        <v>254</v>
      </c>
      <c r="H142" s="22" t="s">
        <v>467</v>
      </c>
      <c r="I142" t="s">
        <v>254</v>
      </c>
      <c r="J142" t="s">
        <v>582</v>
      </c>
      <c r="K142" t="s">
        <v>254</v>
      </c>
      <c r="L142">
        <v>0</v>
      </c>
      <c r="M142" t="s">
        <v>253</v>
      </c>
    </row>
    <row r="143" spans="1:13" x14ac:dyDescent="0.25">
      <c r="A143" t="str">
        <f t="shared" si="2"/>
        <v>let = TangerinaPoncaGR ["Tangerina Poncã (gr)",0.02,0.084,0.001];</v>
      </c>
      <c r="B143" t="s">
        <v>638</v>
      </c>
      <c r="C143" t="s">
        <v>363</v>
      </c>
      <c r="D143" t="s">
        <v>636</v>
      </c>
      <c r="E143" t="s">
        <v>86</v>
      </c>
      <c r="F143" s="38" t="s">
        <v>637</v>
      </c>
      <c r="G143" s="38" t="s">
        <v>254</v>
      </c>
      <c r="H143" s="22" t="s">
        <v>514</v>
      </c>
      <c r="I143" t="s">
        <v>254</v>
      </c>
      <c r="J143" t="s">
        <v>560</v>
      </c>
      <c r="K143" t="s">
        <v>254</v>
      </c>
      <c r="L143" t="s">
        <v>545</v>
      </c>
      <c r="M143" t="s">
        <v>253</v>
      </c>
    </row>
    <row r="144" spans="1:13" x14ac:dyDescent="0.25">
      <c r="A144" t="str">
        <f t="shared" si="2"/>
        <v>let = TapiocacommanteigaGR ["Tapioca com manteiga (gr)",0.08,0.556,0.109];</v>
      </c>
      <c r="B144" t="s">
        <v>638</v>
      </c>
      <c r="C144" t="s">
        <v>331</v>
      </c>
      <c r="D144" t="s">
        <v>636</v>
      </c>
      <c r="E144" t="s">
        <v>164</v>
      </c>
      <c r="F144" s="38" t="s">
        <v>637</v>
      </c>
      <c r="G144" s="38" t="s">
        <v>254</v>
      </c>
      <c r="H144" s="22" t="s">
        <v>515</v>
      </c>
      <c r="I144" t="s">
        <v>254</v>
      </c>
      <c r="J144" t="s">
        <v>583</v>
      </c>
      <c r="K144" t="s">
        <v>254</v>
      </c>
      <c r="L144" t="s">
        <v>555</v>
      </c>
      <c r="M144" t="s">
        <v>253</v>
      </c>
    </row>
    <row r="145" spans="1:13" x14ac:dyDescent="0.25">
      <c r="A145" t="str">
        <f t="shared" si="2"/>
        <v>let = UvaItaliaGR ["Uva Itália (gr)",0.024,0.119,0.002];</v>
      </c>
      <c r="B145" t="s">
        <v>638</v>
      </c>
      <c r="C145" t="s">
        <v>377</v>
      </c>
      <c r="D145" t="s">
        <v>636</v>
      </c>
      <c r="E145" t="s">
        <v>87</v>
      </c>
      <c r="F145" s="38" t="s">
        <v>637</v>
      </c>
      <c r="G145" s="38" t="s">
        <v>254</v>
      </c>
      <c r="H145" s="22" t="s">
        <v>402</v>
      </c>
      <c r="I145" t="s">
        <v>254</v>
      </c>
      <c r="J145" t="s">
        <v>550</v>
      </c>
      <c r="K145" t="s">
        <v>254</v>
      </c>
      <c r="L145" t="s">
        <v>586</v>
      </c>
      <c r="M145" t="s">
        <v>253</v>
      </c>
    </row>
    <row r="146" spans="1:13" x14ac:dyDescent="0.25">
      <c r="A146" t="str">
        <f t="shared" si="2"/>
        <v>let = UvaRubiGR ["Uva Rubi (gr)",0.022,0.111,0.002];</v>
      </c>
      <c r="B146" t="s">
        <v>638</v>
      </c>
      <c r="C146" t="s">
        <v>332</v>
      </c>
      <c r="D146" t="s">
        <v>636</v>
      </c>
      <c r="E146" t="s">
        <v>88</v>
      </c>
      <c r="F146" s="38" t="s">
        <v>637</v>
      </c>
      <c r="G146" s="38" t="s">
        <v>254</v>
      </c>
      <c r="H146" s="22" t="s">
        <v>480</v>
      </c>
      <c r="I146" t="s">
        <v>254</v>
      </c>
      <c r="J146" t="s">
        <v>584</v>
      </c>
      <c r="K146" t="s">
        <v>254</v>
      </c>
      <c r="L146" t="s">
        <v>586</v>
      </c>
      <c r="M146" t="s">
        <v>253</v>
      </c>
    </row>
    <row r="147" spans="1:13" x14ac:dyDescent="0.25">
      <c r="A147" t="str">
        <f t="shared" si="2"/>
        <v>let = Whey80GR ["Whey 80% (gr)",0.8,0.066,0];</v>
      </c>
      <c r="B147" t="s">
        <v>638</v>
      </c>
      <c r="C147" t="s">
        <v>398</v>
      </c>
      <c r="D147" t="s">
        <v>636</v>
      </c>
      <c r="E147" t="s">
        <v>37</v>
      </c>
      <c r="F147" s="38" t="s">
        <v>637</v>
      </c>
      <c r="G147" s="38" t="s">
        <v>254</v>
      </c>
      <c r="H147" s="22" t="s">
        <v>516</v>
      </c>
      <c r="I147" t="s">
        <v>254</v>
      </c>
      <c r="J147" t="s">
        <v>536</v>
      </c>
      <c r="K147" t="s">
        <v>254</v>
      </c>
      <c r="L147">
        <v>0</v>
      </c>
      <c r="M147" t="s">
        <v>253</v>
      </c>
    </row>
  </sheetData>
  <sortState xmlns:xlrd2="http://schemas.microsoft.com/office/spreadsheetml/2017/richdata2" ref="E1:L147">
    <sortCondition ref="E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127E-D141-4289-A602-555C7D8A70C4}">
  <dimension ref="A1:A147"/>
  <sheetViews>
    <sheetView workbookViewId="0">
      <selection sqref="A1:A1048576"/>
    </sheetView>
  </sheetViews>
  <sheetFormatPr defaultRowHeight="15" x14ac:dyDescent="0.25"/>
  <cols>
    <col min="1" max="1" width="8.85546875"/>
  </cols>
  <sheetData>
    <row r="1" spans="1:1" x14ac:dyDescent="0.25">
      <c r="A1" t="s">
        <v>560</v>
      </c>
    </row>
    <row r="2" spans="1:1" x14ac:dyDescent="0.25">
      <c r="A2" t="s">
        <v>545</v>
      </c>
    </row>
    <row r="3" spans="1:1" x14ac:dyDescent="0.25">
      <c r="A3" t="s">
        <v>572</v>
      </c>
    </row>
    <row r="4" spans="1:1" x14ac:dyDescent="0.25">
      <c r="A4" t="s">
        <v>585</v>
      </c>
    </row>
    <row r="5" spans="1:1" x14ac:dyDescent="0.25">
      <c r="A5" t="s">
        <v>586</v>
      </c>
    </row>
    <row r="6" spans="1:1" x14ac:dyDescent="0.25">
      <c r="A6" t="s">
        <v>553</v>
      </c>
    </row>
    <row r="7" spans="1:1" x14ac:dyDescent="0.25">
      <c r="A7" t="s">
        <v>587</v>
      </c>
    </row>
    <row r="8" spans="1:1" x14ac:dyDescent="0.25">
      <c r="A8" t="s">
        <v>555</v>
      </c>
    </row>
    <row r="9" spans="1:1" x14ac:dyDescent="0.25">
      <c r="A9" t="s">
        <v>555</v>
      </c>
    </row>
    <row r="10" spans="1:1" x14ac:dyDescent="0.25">
      <c r="A10" t="s">
        <v>588</v>
      </c>
    </row>
    <row r="11" spans="1:1" x14ac:dyDescent="0.25">
      <c r="A11" t="s">
        <v>589</v>
      </c>
    </row>
    <row r="12" spans="1:1" x14ac:dyDescent="0.25">
      <c r="A12" t="s">
        <v>590</v>
      </c>
    </row>
    <row r="13" spans="1:1" x14ac:dyDescent="0.25">
      <c r="A13" t="s">
        <v>591</v>
      </c>
    </row>
    <row r="14" spans="1:1" x14ac:dyDescent="0.25">
      <c r="A14" t="s">
        <v>586</v>
      </c>
    </row>
    <row r="15" spans="1:1" x14ac:dyDescent="0.25">
      <c r="A15" t="s">
        <v>483</v>
      </c>
    </row>
    <row r="16" spans="1:1" x14ac:dyDescent="0.25">
      <c r="A16" t="s">
        <v>414</v>
      </c>
    </row>
    <row r="17" spans="1:1" x14ac:dyDescent="0.25">
      <c r="A17" t="s">
        <v>592</v>
      </c>
    </row>
    <row r="18" spans="1:1" x14ac:dyDescent="0.25">
      <c r="A18" t="s">
        <v>499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 t="s">
        <v>593</v>
      </c>
    </row>
    <row r="22" spans="1:1" x14ac:dyDescent="0.25">
      <c r="A22" t="s">
        <v>594</v>
      </c>
    </row>
    <row r="23" spans="1:1" x14ac:dyDescent="0.25">
      <c r="A23" t="s">
        <v>595</v>
      </c>
    </row>
    <row r="24" spans="1:1" x14ac:dyDescent="0.25">
      <c r="A24" t="s">
        <v>586</v>
      </c>
    </row>
    <row r="25" spans="1:1" x14ac:dyDescent="0.25">
      <c r="A25" t="s">
        <v>545</v>
      </c>
    </row>
    <row r="26" spans="1:1" x14ac:dyDescent="0.25">
      <c r="A26" t="s">
        <v>586</v>
      </c>
    </row>
    <row r="27" spans="1:1" x14ac:dyDescent="0.25">
      <c r="A27" t="s">
        <v>545</v>
      </c>
    </row>
    <row r="28" spans="1:1" x14ac:dyDescent="0.25">
      <c r="A28">
        <v>0</v>
      </c>
    </row>
    <row r="29" spans="1:1" x14ac:dyDescent="0.25">
      <c r="A29" t="s">
        <v>508</v>
      </c>
    </row>
    <row r="30" spans="1:1" x14ac:dyDescent="0.25">
      <c r="A30" t="s">
        <v>592</v>
      </c>
    </row>
    <row r="31" spans="1:1" x14ac:dyDescent="0.25">
      <c r="A31" t="s">
        <v>418</v>
      </c>
    </row>
    <row r="32" spans="1:1" x14ac:dyDescent="0.25">
      <c r="A32" t="s">
        <v>596</v>
      </c>
    </row>
    <row r="33" spans="1:1" x14ac:dyDescent="0.25">
      <c r="A33" t="s">
        <v>412</v>
      </c>
    </row>
    <row r="34" spans="1:1" x14ac:dyDescent="0.25">
      <c r="A34" t="s">
        <v>597</v>
      </c>
    </row>
    <row r="35" spans="1:1" x14ac:dyDescent="0.25">
      <c r="A35" t="s">
        <v>598</v>
      </c>
    </row>
    <row r="36" spans="1:1" x14ac:dyDescent="0.25">
      <c r="A36" t="s">
        <v>485</v>
      </c>
    </row>
    <row r="37" spans="1:1" x14ac:dyDescent="0.25">
      <c r="A37" t="s">
        <v>599</v>
      </c>
    </row>
    <row r="38" spans="1:1" x14ac:dyDescent="0.25">
      <c r="A38" t="s">
        <v>591</v>
      </c>
    </row>
    <row r="39" spans="1:1" x14ac:dyDescent="0.25">
      <c r="A39" t="s">
        <v>576</v>
      </c>
    </row>
    <row r="40" spans="1:1" x14ac:dyDescent="0.25">
      <c r="A40" t="s">
        <v>464</v>
      </c>
    </row>
    <row r="41" spans="1:1" x14ac:dyDescent="0.25">
      <c r="A41" t="s">
        <v>600</v>
      </c>
    </row>
    <row r="42" spans="1:1" x14ac:dyDescent="0.25">
      <c r="A42" t="s">
        <v>404</v>
      </c>
    </row>
    <row r="43" spans="1:1" x14ac:dyDescent="0.25">
      <c r="A43">
        <v>0</v>
      </c>
    </row>
    <row r="44" spans="1:1" x14ac:dyDescent="0.25">
      <c r="A44" t="s">
        <v>601</v>
      </c>
    </row>
    <row r="45" spans="1:1" x14ac:dyDescent="0.25">
      <c r="A45" t="s">
        <v>487</v>
      </c>
    </row>
    <row r="46" spans="1:1" x14ac:dyDescent="0.25">
      <c r="A46" t="s">
        <v>602</v>
      </c>
    </row>
    <row r="47" spans="1:1" x14ac:dyDescent="0.25">
      <c r="A47" t="s">
        <v>603</v>
      </c>
    </row>
    <row r="48" spans="1:1" x14ac:dyDescent="0.25">
      <c r="A48" t="s">
        <v>604</v>
      </c>
    </row>
    <row r="49" spans="1:1" x14ac:dyDescent="0.25">
      <c r="A49" t="s">
        <v>432</v>
      </c>
    </row>
    <row r="50" spans="1:1" x14ac:dyDescent="0.25">
      <c r="A50" t="s">
        <v>413</v>
      </c>
    </row>
    <row r="51" spans="1:1" x14ac:dyDescent="0.25">
      <c r="A51" t="s">
        <v>543</v>
      </c>
    </row>
    <row r="52" spans="1:1" x14ac:dyDescent="0.25">
      <c r="A52" t="s">
        <v>543</v>
      </c>
    </row>
    <row r="53" spans="1:1" x14ac:dyDescent="0.25">
      <c r="A53">
        <v>0</v>
      </c>
    </row>
    <row r="54" spans="1:1" x14ac:dyDescent="0.25">
      <c r="A54" t="s">
        <v>490</v>
      </c>
    </row>
    <row r="55" spans="1:1" x14ac:dyDescent="0.25">
      <c r="A55" t="s">
        <v>504</v>
      </c>
    </row>
    <row r="56" spans="1:1" x14ac:dyDescent="0.25">
      <c r="A56" t="s">
        <v>405</v>
      </c>
    </row>
    <row r="57" spans="1:1" x14ac:dyDescent="0.25">
      <c r="A57" t="s">
        <v>419</v>
      </c>
    </row>
    <row r="58" spans="1:1" x14ac:dyDescent="0.25">
      <c r="A58" t="s">
        <v>605</v>
      </c>
    </row>
    <row r="59" spans="1:1" x14ac:dyDescent="0.25">
      <c r="A59" t="s">
        <v>606</v>
      </c>
    </row>
    <row r="60" spans="1:1" x14ac:dyDescent="0.25">
      <c r="A60" t="s">
        <v>607</v>
      </c>
    </row>
    <row r="61" spans="1:1" x14ac:dyDescent="0.25">
      <c r="A61" t="s">
        <v>606</v>
      </c>
    </row>
    <row r="62" spans="1:1" x14ac:dyDescent="0.25">
      <c r="A62" t="s">
        <v>606</v>
      </c>
    </row>
    <row r="63" spans="1:1" x14ac:dyDescent="0.25">
      <c r="A63" t="s">
        <v>450</v>
      </c>
    </row>
    <row r="64" spans="1:1" x14ac:dyDescent="0.25">
      <c r="A64" t="s">
        <v>608</v>
      </c>
    </row>
    <row r="65" spans="1:1" x14ac:dyDescent="0.25">
      <c r="A65" t="s">
        <v>609</v>
      </c>
    </row>
    <row r="66" spans="1:1" x14ac:dyDescent="0.25">
      <c r="A66" t="s">
        <v>463</v>
      </c>
    </row>
    <row r="67" spans="1:1" x14ac:dyDescent="0.25">
      <c r="A67" t="s">
        <v>610</v>
      </c>
    </row>
    <row r="68" spans="1:1" x14ac:dyDescent="0.25">
      <c r="A68" t="s">
        <v>611</v>
      </c>
    </row>
    <row r="69" spans="1:1" x14ac:dyDescent="0.25">
      <c r="A69" t="s">
        <v>565</v>
      </c>
    </row>
    <row r="70" spans="1:1" x14ac:dyDescent="0.25">
      <c r="A70" t="s">
        <v>612</v>
      </c>
    </row>
    <row r="71" spans="1:1" x14ac:dyDescent="0.25">
      <c r="A71" t="s">
        <v>613</v>
      </c>
    </row>
    <row r="72" spans="1:1" x14ac:dyDescent="0.25">
      <c r="A72" t="s">
        <v>614</v>
      </c>
    </row>
    <row r="73" spans="1:1" x14ac:dyDescent="0.25">
      <c r="A73" t="s">
        <v>606</v>
      </c>
    </row>
    <row r="74" spans="1:1" x14ac:dyDescent="0.25">
      <c r="A74" t="s">
        <v>483</v>
      </c>
    </row>
    <row r="75" spans="1:1" x14ac:dyDescent="0.25">
      <c r="A75" t="s">
        <v>464</v>
      </c>
    </row>
    <row r="76" spans="1:1" x14ac:dyDescent="0.25">
      <c r="A76" t="s">
        <v>427</v>
      </c>
    </row>
    <row r="77" spans="1:1" x14ac:dyDescent="0.25">
      <c r="A77" t="s">
        <v>605</v>
      </c>
    </row>
    <row r="78" spans="1:1" x14ac:dyDescent="0.25">
      <c r="A78" t="s">
        <v>607</v>
      </c>
    </row>
    <row r="79" spans="1:1" x14ac:dyDescent="0.25">
      <c r="A79" t="s">
        <v>544</v>
      </c>
    </row>
    <row r="80" spans="1:1" x14ac:dyDescent="0.25">
      <c r="A80">
        <v>0</v>
      </c>
    </row>
    <row r="81" spans="1:1" x14ac:dyDescent="0.25">
      <c r="A81" t="s">
        <v>545</v>
      </c>
    </row>
    <row r="82" spans="1:1" x14ac:dyDescent="0.25">
      <c r="A82" t="s">
        <v>545</v>
      </c>
    </row>
    <row r="83" spans="1:1" x14ac:dyDescent="0.25">
      <c r="A83" t="s">
        <v>615</v>
      </c>
    </row>
    <row r="84" spans="1:1" x14ac:dyDescent="0.25">
      <c r="A84" t="s">
        <v>592</v>
      </c>
    </row>
    <row r="85" spans="1:1" x14ac:dyDescent="0.25">
      <c r="A85" t="s">
        <v>606</v>
      </c>
    </row>
    <row r="86" spans="1:1" x14ac:dyDescent="0.25">
      <c r="A86" t="s">
        <v>598</v>
      </c>
    </row>
    <row r="87" spans="1:1" x14ac:dyDescent="0.25">
      <c r="A87" t="s">
        <v>616</v>
      </c>
    </row>
    <row r="88" spans="1:1" x14ac:dyDescent="0.25">
      <c r="A88" t="s">
        <v>617</v>
      </c>
    </row>
    <row r="89" spans="1:1" x14ac:dyDescent="0.25">
      <c r="A89" t="s">
        <v>618</v>
      </c>
    </row>
    <row r="90" spans="1:1" x14ac:dyDescent="0.25">
      <c r="A90" t="s">
        <v>619</v>
      </c>
    </row>
    <row r="91" spans="1:1" x14ac:dyDescent="0.25">
      <c r="A91" t="s">
        <v>620</v>
      </c>
    </row>
    <row r="92" spans="1:1" x14ac:dyDescent="0.25">
      <c r="A92" t="s">
        <v>586</v>
      </c>
    </row>
    <row r="93" spans="1:1" x14ac:dyDescent="0.25">
      <c r="A93" t="s">
        <v>595</v>
      </c>
    </row>
    <row r="94" spans="1:1" x14ac:dyDescent="0.25">
      <c r="A94" t="s">
        <v>621</v>
      </c>
    </row>
    <row r="95" spans="1:1" x14ac:dyDescent="0.25">
      <c r="A95" t="s">
        <v>545</v>
      </c>
    </row>
    <row r="96" spans="1:1" x14ac:dyDescent="0.25">
      <c r="A96" t="s">
        <v>545</v>
      </c>
    </row>
    <row r="97" spans="1:1" x14ac:dyDescent="0.25">
      <c r="A97" t="s">
        <v>402</v>
      </c>
    </row>
    <row r="98" spans="1:1" x14ac:dyDescent="0.25">
      <c r="A98" t="s">
        <v>605</v>
      </c>
    </row>
    <row r="99" spans="1:1" x14ac:dyDescent="0.25">
      <c r="A99" t="s">
        <v>500</v>
      </c>
    </row>
    <row r="100" spans="1:1" x14ac:dyDescent="0.25">
      <c r="A100" t="s">
        <v>622</v>
      </c>
    </row>
    <row r="101" spans="1:1" x14ac:dyDescent="0.25">
      <c r="A101" t="s">
        <v>623</v>
      </c>
    </row>
    <row r="102" spans="1:1" x14ac:dyDescent="0.25">
      <c r="A102">
        <v>0</v>
      </c>
    </row>
    <row r="103" spans="1:1" x14ac:dyDescent="0.25">
      <c r="A103" t="s">
        <v>402</v>
      </c>
    </row>
    <row r="104" spans="1:1" x14ac:dyDescent="0.25">
      <c r="A104" t="s">
        <v>624</v>
      </c>
    </row>
    <row r="105" spans="1:1" x14ac:dyDescent="0.25">
      <c r="A105" t="s">
        <v>605</v>
      </c>
    </row>
    <row r="106" spans="1:1" x14ac:dyDescent="0.25">
      <c r="A106" t="s">
        <v>503</v>
      </c>
    </row>
    <row r="107" spans="1:1" x14ac:dyDescent="0.25">
      <c r="A107" t="s">
        <v>615</v>
      </c>
    </row>
    <row r="108" spans="1:1" x14ac:dyDescent="0.25">
      <c r="A108" t="s">
        <v>625</v>
      </c>
    </row>
    <row r="109" spans="1:1" x14ac:dyDescent="0.25">
      <c r="A109" t="s">
        <v>626</v>
      </c>
    </row>
    <row r="110" spans="1:1" x14ac:dyDescent="0.25">
      <c r="A110" s="39">
        <v>5666</v>
      </c>
    </row>
    <row r="111" spans="1:1" x14ac:dyDescent="0.25">
      <c r="A111" t="s">
        <v>485</v>
      </c>
    </row>
    <row r="112" spans="1:1" x14ac:dyDescent="0.25">
      <c r="A112" t="s">
        <v>460</v>
      </c>
    </row>
    <row r="113" spans="1:1" x14ac:dyDescent="0.25">
      <c r="A113" t="s">
        <v>627</v>
      </c>
    </row>
    <row r="114" spans="1:1" x14ac:dyDescent="0.25">
      <c r="A114" t="s">
        <v>553</v>
      </c>
    </row>
    <row r="115" spans="1:1" x14ac:dyDescent="0.25">
      <c r="A115" t="s">
        <v>525</v>
      </c>
    </row>
    <row r="116" spans="1:1" x14ac:dyDescent="0.25">
      <c r="A116">
        <v>3</v>
      </c>
    </row>
    <row r="117" spans="1:1" x14ac:dyDescent="0.25">
      <c r="A117" t="s">
        <v>628</v>
      </c>
    </row>
    <row r="118" spans="1:1" x14ac:dyDescent="0.25">
      <c r="A118" t="s">
        <v>453</v>
      </c>
    </row>
    <row r="119" spans="1:1" x14ac:dyDescent="0.25">
      <c r="A119" t="s">
        <v>586</v>
      </c>
    </row>
    <row r="120" spans="1:1" x14ac:dyDescent="0.25">
      <c r="A120" t="s">
        <v>545</v>
      </c>
    </row>
    <row r="121" spans="1:1" x14ac:dyDescent="0.25">
      <c r="A121" t="s">
        <v>551</v>
      </c>
    </row>
    <row r="122" spans="1:1" x14ac:dyDescent="0.25">
      <c r="A122" t="s">
        <v>475</v>
      </c>
    </row>
    <row r="123" spans="1:1" x14ac:dyDescent="0.25">
      <c r="A123" t="s">
        <v>552</v>
      </c>
    </row>
    <row r="124" spans="1:1" x14ac:dyDescent="0.25">
      <c r="A124" t="s">
        <v>572</v>
      </c>
    </row>
    <row r="125" spans="1:1" x14ac:dyDescent="0.25">
      <c r="A125" t="s">
        <v>511</v>
      </c>
    </row>
    <row r="126" spans="1:1" x14ac:dyDescent="0.25">
      <c r="A126">
        <v>0</v>
      </c>
    </row>
    <row r="127" spans="1:1" x14ac:dyDescent="0.25">
      <c r="A127" t="s">
        <v>451</v>
      </c>
    </row>
    <row r="128" spans="1:1" x14ac:dyDescent="0.25">
      <c r="A128" t="s">
        <v>403</v>
      </c>
    </row>
    <row r="129" spans="1:1" x14ac:dyDescent="0.25">
      <c r="A129" t="s">
        <v>629</v>
      </c>
    </row>
    <row r="130" spans="1:1" x14ac:dyDescent="0.25">
      <c r="A130" t="s">
        <v>525</v>
      </c>
    </row>
    <row r="131" spans="1:1" x14ac:dyDescent="0.25">
      <c r="A131" t="s">
        <v>630</v>
      </c>
    </row>
    <row r="132" spans="1:1" x14ac:dyDescent="0.25">
      <c r="A132" t="s">
        <v>631</v>
      </c>
    </row>
    <row r="133" spans="1:1" x14ac:dyDescent="0.25">
      <c r="A133" t="s">
        <v>632</v>
      </c>
    </row>
    <row r="134" spans="1:1" x14ac:dyDescent="0.25">
      <c r="A134" t="s">
        <v>633</v>
      </c>
    </row>
    <row r="135" spans="1:1" x14ac:dyDescent="0.25">
      <c r="A135" t="s">
        <v>437</v>
      </c>
    </row>
    <row r="136" spans="1:1" x14ac:dyDescent="0.25">
      <c r="A136">
        <v>0</v>
      </c>
    </row>
    <row r="137" spans="1:1" x14ac:dyDescent="0.25">
      <c r="A137" t="s">
        <v>634</v>
      </c>
    </row>
    <row r="138" spans="1:1" x14ac:dyDescent="0.25">
      <c r="A138" t="s">
        <v>427</v>
      </c>
    </row>
    <row r="139" spans="1:1" x14ac:dyDescent="0.25">
      <c r="A139" t="s">
        <v>602</v>
      </c>
    </row>
    <row r="140" spans="1:1" x14ac:dyDescent="0.25">
      <c r="A140" t="s">
        <v>635</v>
      </c>
    </row>
    <row r="141" spans="1:1" x14ac:dyDescent="0.25">
      <c r="A141" t="s">
        <v>596</v>
      </c>
    </row>
    <row r="142" spans="1:1" x14ac:dyDescent="0.25">
      <c r="A142">
        <v>0</v>
      </c>
    </row>
    <row r="143" spans="1:1" x14ac:dyDescent="0.25">
      <c r="A143" t="s">
        <v>545</v>
      </c>
    </row>
    <row r="144" spans="1:1" x14ac:dyDescent="0.25">
      <c r="A144" t="s">
        <v>555</v>
      </c>
    </row>
    <row r="145" spans="1:1" x14ac:dyDescent="0.25">
      <c r="A145" t="s">
        <v>586</v>
      </c>
    </row>
    <row r="146" spans="1:1" x14ac:dyDescent="0.25">
      <c r="A146" t="s">
        <v>586</v>
      </c>
    </row>
    <row r="147" spans="1:1" x14ac:dyDescent="0.25">
      <c r="A14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DADOS</vt:lpstr>
      <vt:lpstr>TREINO</vt:lpstr>
      <vt:lpstr>REFEIÇÃO</vt:lpstr>
      <vt:lpstr>ALIMENTOS</vt:lpstr>
      <vt:lpstr>Planilha1</vt:lpstr>
      <vt:lpstr>Alimentos</vt:lpstr>
      <vt:lpstr>TREINO!Area_de_impressao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Luiz Pereira</dc:creator>
  <cp:lastModifiedBy>lukspc</cp:lastModifiedBy>
  <cp:lastPrinted>2021-04-27T00:20:58Z</cp:lastPrinted>
  <dcterms:created xsi:type="dcterms:W3CDTF">2021-04-26T23:59:39Z</dcterms:created>
  <dcterms:modified xsi:type="dcterms:W3CDTF">2023-02-12T19:32:46Z</dcterms:modified>
</cp:coreProperties>
</file>