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sinatel-my.sharepoint.com/personal/hallan_lima_get_inatel_br/Documents/Inatel/Estatistica/"/>
    </mc:Choice>
  </mc:AlternateContent>
  <xr:revisionPtr revIDLastSave="88" documentId="8_{6D1C7BC5-EFDB-4197-9A05-956059D2F42F}" xr6:coauthVersionLast="47" xr6:coauthVersionMax="47" xr10:uidLastSave="{2D5907BB-337C-478E-B3FF-6D3FCF19D83E}"/>
  <bookViews>
    <workbookView xWindow="-108" yWindow="-108" windowWidth="23256" windowHeight="12456" xr2:uid="{EF6B055D-9990-4AAB-85E7-79595C40225F}"/>
  </bookViews>
  <sheets>
    <sheet name="Tab_Freq2" sheetId="1" r:id="rId1"/>
  </sheets>
  <definedNames>
    <definedName name="_xlchart.v1.0" hidden="1">Tab_Freq2!$Y$3:$Y$7</definedName>
    <definedName name="_xlchart.v1.1" hidden="1">Tab_Freq2!$Z$3:$Z$7</definedName>
    <definedName name="_xlchart.v1.2" hidden="1">Tab_Freq2!$Y$3:$Y$7</definedName>
    <definedName name="_xlchart.v1.3" hidden="1">Tab_Freq2!$Z$3:$Z$7</definedName>
    <definedName name="_xlchart.v1.4" hidden="1">Tab_Freq2!$Y$3:$Y$7</definedName>
    <definedName name="_xlchart.v1.5" hidden="1">Tab_Freq2!$Z$3:$Z$7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8" i="1" l="1"/>
  <c r="W7" i="1"/>
  <c r="W6" i="1"/>
  <c r="W5" i="1"/>
  <c r="W4" i="1"/>
  <c r="W3" i="1"/>
  <c r="V4" i="1"/>
  <c r="V5" i="1"/>
  <c r="V6" i="1"/>
  <c r="V7" i="1"/>
  <c r="V3" i="1"/>
  <c r="Y4" i="1" l="1"/>
  <c r="Y5" i="1"/>
  <c r="Y6" i="1"/>
  <c r="Y7" i="1"/>
  <c r="Y3" i="1"/>
  <c r="U8" i="1"/>
  <c r="U7" i="1"/>
  <c r="U6" i="1"/>
  <c r="U5" i="1"/>
  <c r="U4" i="1"/>
  <c r="U3" i="1"/>
  <c r="T8" i="1"/>
  <c r="T7" i="1"/>
  <c r="T6" i="1"/>
  <c r="T5" i="1"/>
  <c r="T4" i="1"/>
  <c r="T3" i="1"/>
  <c r="S7" i="1"/>
  <c r="S6" i="1"/>
  <c r="S5" i="1"/>
  <c r="S4" i="1"/>
  <c r="S3" i="1"/>
  <c r="O8" i="1"/>
  <c r="O9" i="1"/>
  <c r="O10" i="1"/>
  <c r="O11" i="1"/>
  <c r="O7" i="1"/>
  <c r="N8" i="1"/>
  <c r="N9" i="1"/>
  <c r="N10" i="1"/>
  <c r="N11" i="1"/>
  <c r="N7" i="1"/>
  <c r="N4" i="1"/>
  <c r="N3" i="1"/>
  <c r="N2" i="1"/>
</calcChain>
</file>

<file path=xl/sharedStrings.xml><?xml version="1.0" encoding="utf-8"?>
<sst xmlns="http://schemas.openxmlformats.org/spreadsheetml/2006/main" count="20" uniqueCount="14">
  <si>
    <t>Mínimo</t>
  </si>
  <si>
    <t>Produção</t>
  </si>
  <si>
    <t>fa</t>
  </si>
  <si>
    <t>fA</t>
  </si>
  <si>
    <t>fr</t>
  </si>
  <si>
    <t>fR</t>
  </si>
  <si>
    <t>Classes</t>
  </si>
  <si>
    <t>Máximo</t>
  </si>
  <si>
    <t>-</t>
  </si>
  <si>
    <t>AT</t>
  </si>
  <si>
    <t>C</t>
  </si>
  <si>
    <t>I=(AT+1)/C</t>
  </si>
  <si>
    <t>R=C.I-(AT+1)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</si>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</sst>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1" fontId="0" fillId="0" borderId="1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4" fillId="3" borderId="2" xfId="0" applyNumberFormat="1" applyFont="1" applyFill="1" applyBorder="1" applyAlignment="1">
      <alignment horizontal="center" vertical="center"/>
    </xf>
    <xf numFmtId="1" fontId="4" fillId="3" borderId="3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9" fontId="4" fillId="3" borderId="1" xfId="0" applyNumberFormat="1" applyFont="1" applyFill="1" applyBorder="1" applyAlignment="1">
      <alignment horizontal="center" vertical="center"/>
    </xf>
    <xf numFmtId="9" fontId="4" fillId="3" borderId="4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" fontId="5" fillId="3" borderId="2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9" fontId="3" fillId="2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plotArea>
      <cx:plotAreaRegion>
        <cx:series layoutId="clusteredColumn" uniqueId="{19760885-858B-49DD-9222-F21CB4C1C945}"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7DC39AEC-CCA8-4049-91F8-590FD0A858DE}">
          <cx:axisId val="2"/>
        </cx:series>
      </cx:plotAreaRegion>
      <cx:axis id="0">
        <cx:catScaling gapWidth="0"/>
        <cx:title>
          <cx:tx>
            <cx:txData>
              <cx:v>Peso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Peso</a:t>
              </a:r>
            </a:p>
          </cx:txPr>
        </cx:title>
        <cx:tickLabels/>
      </cx:axis>
      <cx:axis id="1">
        <cx:valScaling/>
        <cx:title>
          <cx:tx>
            <cx:txData>
              <cx:v>fa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fa</a:t>
              </a:r>
            </a:p>
          </cx:txPr>
        </cx:title>
        <cx:majorGridlines/>
        <cx:tickLabels/>
      </cx:axis>
      <cx:axis id="2">
        <cx:valScaling max="1" min="0"/>
        <cx:title>
          <cx:tx>
            <cx:txData>
              <cx:v>Porcentagem das amostras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Porcentagem das amostras</a:t>
              </a:r>
            </a:p>
          </cx:txPr>
        </cx:title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480060</xdr:colOff>
      <xdr:row>8</xdr:row>
      <xdr:rowOff>106680</xdr:rowOff>
    </xdr:from>
    <xdr:to>
      <xdr:col>25</xdr:col>
      <xdr:colOff>838200</xdr:colOff>
      <xdr:row>25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DB51D7B5-D6E8-F216-3EB8-96280A7393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80220" y="1676400"/>
              <a:ext cx="4968240" cy="304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3ECDD-3F9E-4A70-A0CC-4D92ACE9BE60}">
  <dimension ref="B2:Z17"/>
  <sheetViews>
    <sheetView showGridLines="0" tabSelected="1" workbookViewId="0">
      <selection activeCell="D11" sqref="D11"/>
    </sheetView>
  </sheetViews>
  <sheetFormatPr defaultRowHeight="14.4" x14ac:dyDescent="0.3"/>
  <cols>
    <col min="1" max="1" width="3.33203125" customWidth="1"/>
    <col min="2" max="11" width="6.44140625" bestFit="1" customWidth="1"/>
    <col min="14" max="14" width="12.88671875" bestFit="1" customWidth="1"/>
    <col min="15" max="15" width="11.88671875" bestFit="1" customWidth="1"/>
    <col min="18" max="18" width="1.6640625" bestFit="1" customWidth="1"/>
    <col min="25" max="25" width="13.88671875" bestFit="1" customWidth="1"/>
    <col min="26" max="26" width="21" bestFit="1" customWidth="1"/>
  </cols>
  <sheetData>
    <row r="2" spans="2:26" ht="15.6" x14ac:dyDescent="0.3">
      <c r="B2" s="1">
        <v>800</v>
      </c>
      <c r="C2" s="1">
        <v>800</v>
      </c>
      <c r="D2" s="1">
        <v>800</v>
      </c>
      <c r="E2" s="1">
        <v>720</v>
      </c>
      <c r="F2" s="1">
        <v>720</v>
      </c>
      <c r="G2" s="1">
        <v>620</v>
      </c>
      <c r="H2" s="1">
        <v>620</v>
      </c>
      <c r="I2" s="1">
        <v>650</v>
      </c>
      <c r="J2" s="1">
        <v>650</v>
      </c>
      <c r="K2" s="1">
        <v>720</v>
      </c>
      <c r="M2" s="2" t="s">
        <v>0</v>
      </c>
      <c r="N2" s="3">
        <f>MIN(B2:K9)</f>
        <v>550</v>
      </c>
      <c r="Q2" s="21" t="s">
        <v>1</v>
      </c>
      <c r="R2" s="21"/>
      <c r="S2" s="22"/>
      <c r="T2" s="4" t="s">
        <v>2</v>
      </c>
      <c r="U2" s="4" t="s">
        <v>3</v>
      </c>
      <c r="V2" s="4" t="s">
        <v>4</v>
      </c>
      <c r="W2" s="5" t="s">
        <v>5</v>
      </c>
      <c r="Y2" s="6" t="s">
        <v>6</v>
      </c>
      <c r="Z2" s="6" t="s">
        <v>2</v>
      </c>
    </row>
    <row r="3" spans="2:26" ht="15.6" x14ac:dyDescent="0.3">
      <c r="B3" s="1">
        <v>680</v>
      </c>
      <c r="C3" s="1">
        <v>600</v>
      </c>
      <c r="D3" s="1">
        <v>550</v>
      </c>
      <c r="E3" s="1">
        <v>900</v>
      </c>
      <c r="F3" s="1">
        <v>900</v>
      </c>
      <c r="G3" s="1">
        <v>880</v>
      </c>
      <c r="H3" s="1">
        <v>880</v>
      </c>
      <c r="I3" s="1">
        <v>920</v>
      </c>
      <c r="J3" s="1">
        <v>920</v>
      </c>
      <c r="K3" s="1">
        <v>960</v>
      </c>
      <c r="M3" s="2" t="s">
        <v>7</v>
      </c>
      <c r="N3" s="7">
        <f>MAX(B2:K9)</f>
        <v>2084</v>
      </c>
      <c r="Q3" s="8">
        <v>550</v>
      </c>
      <c r="R3" s="8" t="s">
        <v>8</v>
      </c>
      <c r="S3" s="9">
        <f>Q3+($N$8-1)</f>
        <v>856</v>
      </c>
      <c r="T3" s="10">
        <f>COUNTIFS(B2:K9,"&gt;=550",B2:K9,"&lt;=856")</f>
        <v>25</v>
      </c>
      <c r="U3" s="10">
        <f>T3</f>
        <v>25</v>
      </c>
      <c r="V3" s="11">
        <f>T3/$T$8</f>
        <v>0.3125</v>
      </c>
      <c r="W3" s="12">
        <f>V3</f>
        <v>0.3125</v>
      </c>
      <c r="Y3" s="25" t="str">
        <f>Q3&amp;R3&amp;S3</f>
        <v>550-856</v>
      </c>
      <c r="Z3" s="13">
        <v>25</v>
      </c>
    </row>
    <row r="4" spans="2:26" ht="15.6" x14ac:dyDescent="0.3">
      <c r="B4" s="1">
        <v>960</v>
      </c>
      <c r="C4" s="1">
        <v>980</v>
      </c>
      <c r="D4" s="1">
        <v>980</v>
      </c>
      <c r="E4" s="1">
        <v>1000</v>
      </c>
      <c r="F4" s="1">
        <v>1000</v>
      </c>
      <c r="G4" s="1">
        <v>740</v>
      </c>
      <c r="H4" s="1">
        <v>740</v>
      </c>
      <c r="I4" s="1">
        <v>740</v>
      </c>
      <c r="J4" s="1">
        <v>750</v>
      </c>
      <c r="K4" s="1">
        <v>750</v>
      </c>
      <c r="M4" s="14" t="s">
        <v>9</v>
      </c>
      <c r="N4" s="3">
        <f>N3-N2</f>
        <v>1534</v>
      </c>
      <c r="O4" s="15"/>
      <c r="P4" s="16"/>
      <c r="Q4" s="8">
        <v>857</v>
      </c>
      <c r="R4" s="8" t="s">
        <v>8</v>
      </c>
      <c r="S4" s="9">
        <f>Q4+($N$8-1)</f>
        <v>1163</v>
      </c>
      <c r="T4" s="10">
        <f>COUNTIFS(B2:K9,"&gt;=857",B2:K9,"&lt;=1163")</f>
        <v>33</v>
      </c>
      <c r="U4" s="10">
        <f>U3+T4</f>
        <v>58</v>
      </c>
      <c r="V4" s="11">
        <f t="shared" ref="V4:V7" si="0">T4/$T$8</f>
        <v>0.41249999999999998</v>
      </c>
      <c r="W4" s="12">
        <f>W3+V4</f>
        <v>0.72499999999999998</v>
      </c>
      <c r="X4" s="16"/>
      <c r="Y4" s="25" t="str">
        <f t="shared" ref="Y4:Y7" si="1">Q4&amp;R4&amp;S4</f>
        <v>857-1163</v>
      </c>
      <c r="Z4" s="13">
        <v>33</v>
      </c>
    </row>
    <row r="5" spans="2:26" ht="15.6" x14ac:dyDescent="0.3">
      <c r="B5" s="1">
        <v>860</v>
      </c>
      <c r="C5" s="1">
        <v>860</v>
      </c>
      <c r="D5" s="1">
        <v>1200</v>
      </c>
      <c r="E5" s="1">
        <v>1000</v>
      </c>
      <c r="F5" s="1">
        <v>1017</v>
      </c>
      <c r="G5" s="1">
        <v>1020</v>
      </c>
      <c r="H5" s="1">
        <v>1021</v>
      </c>
      <c r="I5" s="1">
        <v>1021</v>
      </c>
      <c r="J5" s="1">
        <v>1022</v>
      </c>
      <c r="K5" s="1">
        <v>1024</v>
      </c>
      <c r="Q5" s="8">
        <v>1164</v>
      </c>
      <c r="R5" s="17" t="s">
        <v>8</v>
      </c>
      <c r="S5" s="9">
        <f>Q5+($N$8-1)</f>
        <v>1470</v>
      </c>
      <c r="T5" s="10">
        <f>COUNTIFS(B2:K9,"&gt;=1164",B2:K9,"&lt;=1470")</f>
        <v>12</v>
      </c>
      <c r="U5" s="10">
        <f>U4+T5</f>
        <v>70</v>
      </c>
      <c r="V5" s="11">
        <f t="shared" si="0"/>
        <v>0.15</v>
      </c>
      <c r="W5" s="12">
        <f>W4+V5</f>
        <v>0.875</v>
      </c>
      <c r="Y5" s="25" t="str">
        <f t="shared" si="1"/>
        <v>1164-1470</v>
      </c>
      <c r="Z5" s="13">
        <v>12</v>
      </c>
    </row>
    <row r="6" spans="2:26" ht="15.6" x14ac:dyDescent="0.3">
      <c r="B6" s="1">
        <v>1025</v>
      </c>
      <c r="C6" s="1">
        <v>1026</v>
      </c>
      <c r="D6" s="1">
        <v>1027</v>
      </c>
      <c r="E6" s="1">
        <v>1200</v>
      </c>
      <c r="F6" s="1">
        <v>1250</v>
      </c>
      <c r="G6" s="1">
        <v>1600</v>
      </c>
      <c r="H6" s="1">
        <v>1029</v>
      </c>
      <c r="I6" s="1">
        <v>1030</v>
      </c>
      <c r="J6" s="1">
        <v>1030</v>
      </c>
      <c r="K6" s="1">
        <v>1030</v>
      </c>
      <c r="M6" s="6" t="s">
        <v>10</v>
      </c>
      <c r="N6" s="6" t="s">
        <v>11</v>
      </c>
      <c r="O6" s="6" t="s">
        <v>12</v>
      </c>
      <c r="Q6" s="8">
        <v>1471</v>
      </c>
      <c r="R6" s="8" t="s">
        <v>8</v>
      </c>
      <c r="S6" s="9">
        <f>Q6+($N$8-1)</f>
        <v>1777</v>
      </c>
      <c r="T6" s="10">
        <f>COUNTIFS(B2:K9,"&gt;=1471",B2:K9,"&lt;=1777")</f>
        <v>5</v>
      </c>
      <c r="U6" s="10">
        <f>U5+T6</f>
        <v>75</v>
      </c>
      <c r="V6" s="11">
        <f t="shared" si="0"/>
        <v>6.25E-2</v>
      </c>
      <c r="W6" s="12">
        <f>W5+V6</f>
        <v>0.9375</v>
      </c>
      <c r="Y6" s="25" t="str">
        <f t="shared" si="1"/>
        <v>1471-1777</v>
      </c>
      <c r="Z6" s="13">
        <v>5</v>
      </c>
    </row>
    <row r="7" spans="2:26" ht="15.6" x14ac:dyDescent="0.3">
      <c r="B7" s="1">
        <v>1410</v>
      </c>
      <c r="C7" s="1">
        <v>1410</v>
      </c>
      <c r="D7" s="1">
        <v>1415</v>
      </c>
      <c r="E7" s="1">
        <v>1415</v>
      </c>
      <c r="F7" s="1">
        <v>1420</v>
      </c>
      <c r="G7" s="1">
        <v>1430</v>
      </c>
      <c r="H7" s="1">
        <v>1445</v>
      </c>
      <c r="I7" s="1">
        <v>1470</v>
      </c>
      <c r="J7" s="1">
        <v>1490</v>
      </c>
      <c r="K7" s="1">
        <v>1600</v>
      </c>
      <c r="M7" s="18">
        <v>4</v>
      </c>
      <c r="N7" s="18">
        <f>ROUNDUP(($N$4+1)/M7,0)</f>
        <v>384</v>
      </c>
      <c r="O7" s="19">
        <f>ROUNDUP((M7*N7-($N$4+1)),0)</f>
        <v>1</v>
      </c>
      <c r="Q7" s="8">
        <v>1778</v>
      </c>
      <c r="R7" s="8" t="s">
        <v>8</v>
      </c>
      <c r="S7" s="9">
        <f>Q7+($N$8-1)</f>
        <v>2084</v>
      </c>
      <c r="T7" s="10">
        <f>COUNTIFS(B2:K9,"&gt;=1778",B2:K9,"&lt;=2084")</f>
        <v>5</v>
      </c>
      <c r="U7" s="10">
        <f>U6+T7</f>
        <v>80</v>
      </c>
      <c r="V7" s="11">
        <f t="shared" si="0"/>
        <v>6.25E-2</v>
      </c>
      <c r="W7" s="12">
        <f>W6+V7</f>
        <v>1</v>
      </c>
      <c r="Y7" s="25" t="str">
        <f t="shared" si="1"/>
        <v>1778-2084</v>
      </c>
      <c r="Z7" s="13">
        <v>5</v>
      </c>
    </row>
    <row r="8" spans="2:26" ht="15.6" x14ac:dyDescent="0.3">
      <c r="B8" s="1">
        <v>1500</v>
      </c>
      <c r="C8" s="1">
        <v>1500</v>
      </c>
      <c r="D8" s="1">
        <v>1200</v>
      </c>
      <c r="E8" s="1">
        <v>1100</v>
      </c>
      <c r="F8" s="1">
        <v>900</v>
      </c>
      <c r="G8" s="1">
        <v>700</v>
      </c>
      <c r="H8" s="1">
        <v>700</v>
      </c>
      <c r="I8" s="1">
        <v>600</v>
      </c>
      <c r="J8" s="1">
        <v>622</v>
      </c>
      <c r="K8" s="1">
        <v>644</v>
      </c>
      <c r="M8" s="18">
        <v>5</v>
      </c>
      <c r="N8" s="18">
        <f t="shared" ref="N8:N11" si="2">ROUNDUP(($N$4+1)/M8,0)</f>
        <v>307</v>
      </c>
      <c r="O8" s="19">
        <f t="shared" ref="O8:O11" si="3">ROUNDUP((M8*N8-($N$4+1)),0)</f>
        <v>0</v>
      </c>
      <c r="Q8" s="23" t="s">
        <v>13</v>
      </c>
      <c r="R8" s="23"/>
      <c r="S8" s="24"/>
      <c r="T8" s="4">
        <f>SUM(T3:T7)</f>
        <v>80</v>
      </c>
      <c r="U8" s="4">
        <f>SUM(U3:U7)</f>
        <v>308</v>
      </c>
      <c r="V8" s="20">
        <f>SUM(V3:V7)</f>
        <v>1</v>
      </c>
      <c r="W8" s="5" t="s">
        <v>8</v>
      </c>
    </row>
    <row r="9" spans="2:26" ht="15.6" x14ac:dyDescent="0.3">
      <c r="B9" s="1">
        <v>986</v>
      </c>
      <c r="C9" s="1">
        <v>666</v>
      </c>
      <c r="D9" s="1">
        <v>666</v>
      </c>
      <c r="E9" s="1">
        <v>1069</v>
      </c>
      <c r="F9" s="1">
        <v>1071</v>
      </c>
      <c r="G9" s="1">
        <v>2072</v>
      </c>
      <c r="H9" s="1">
        <v>2079</v>
      </c>
      <c r="I9" s="1">
        <v>2082</v>
      </c>
      <c r="J9" s="1">
        <v>2083</v>
      </c>
      <c r="K9" s="1">
        <v>2084</v>
      </c>
      <c r="M9" s="13">
        <v>6</v>
      </c>
      <c r="N9" s="18">
        <f t="shared" si="2"/>
        <v>256</v>
      </c>
      <c r="O9" s="19">
        <f t="shared" si="3"/>
        <v>1</v>
      </c>
    </row>
    <row r="10" spans="2:26" x14ac:dyDescent="0.3">
      <c r="M10" s="18">
        <v>7</v>
      </c>
      <c r="N10" s="18">
        <f t="shared" si="2"/>
        <v>220</v>
      </c>
      <c r="O10" s="19">
        <f t="shared" si="3"/>
        <v>5</v>
      </c>
    </row>
    <row r="11" spans="2:26" x14ac:dyDescent="0.3">
      <c r="D11" s="26"/>
      <c r="M11" s="13">
        <v>8</v>
      </c>
      <c r="N11" s="18">
        <f t="shared" si="2"/>
        <v>192</v>
      </c>
      <c r="O11" s="19">
        <f t="shared" si="3"/>
        <v>1</v>
      </c>
    </row>
    <row r="12" spans="2:26" x14ac:dyDescent="0.3">
      <c r="K12" s="26"/>
    </row>
    <row r="13" spans="2:26" x14ac:dyDescent="0.3">
      <c r="Q13" s="26"/>
    </row>
    <row r="17" spans="15:19" x14ac:dyDescent="0.3">
      <c r="O17" s="26"/>
      <c r="S17" s="26"/>
    </row>
  </sheetData>
  <mergeCells count="2">
    <mergeCell ref="Q2:S2"/>
    <mergeCell ref="Q8:S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0CE77A7E89F64BBBD0B26FC89FA76D" ma:contentTypeVersion="14" ma:contentTypeDescription="Create a new document." ma:contentTypeScope="" ma:versionID="d16e821ef9c8cfb55af23a2ad8353de0">
  <xsd:schema xmlns:xsd="http://www.w3.org/2001/XMLSchema" xmlns:xs="http://www.w3.org/2001/XMLSchema" xmlns:p="http://schemas.microsoft.com/office/2006/metadata/properties" xmlns:ns3="bd5e7e67-6a42-4719-a78c-b2ab916164a2" xmlns:ns4="52668049-c48e-41c3-b455-55389fa56155" targetNamespace="http://schemas.microsoft.com/office/2006/metadata/properties" ma:root="true" ma:fieldsID="51c0161513cc7d58201cb9fabb2b31a5" ns3:_="" ns4:_="">
    <xsd:import namespace="bd5e7e67-6a42-4719-a78c-b2ab916164a2"/>
    <xsd:import namespace="52668049-c48e-41c3-b455-55389fa5615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5e7e67-6a42-4719-a78c-b2ab916164a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68049-c48e-41c3-b455-55389fa561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A70739-52F9-41BE-A4CE-1A8FA25B7F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5e7e67-6a42-4719-a78c-b2ab916164a2"/>
    <ds:schemaRef ds:uri="52668049-c48e-41c3-b455-55389fa561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AC464B0-0BE6-419A-959F-6114207BF39F}">
  <ds:schemaRefs>
    <ds:schemaRef ds:uri="http://purl.org/dc/terms/"/>
    <ds:schemaRef ds:uri="bd5e7e67-6a42-4719-a78c-b2ab916164a2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52668049-c48e-41c3-b455-55389fa56155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950967F-69AD-4527-8DF4-EB1484F61E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Tab_Freq2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Rosimara Beatriz Arci Salgado</dc:creator>
  <cp:lastModifiedBy>Hallan Fonseca</cp:lastModifiedBy>
  <dcterms:created xsi:type="dcterms:W3CDTF">2022-10-03T16:41:35Z</dcterms:created>
  <dcterms:modified xsi:type="dcterms:W3CDTF">2022-10-07T01:31:34Z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0x010100590CE77A7E89F64BBBD0B26FC89FA76D</vt:lpwstr>
  </property>
</Properties>
</file>