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aebdde3c9e315a/Desktop/P108-L1/Aula 07 -/"/>
    </mc:Choice>
  </mc:AlternateContent>
  <xr:revisionPtr revIDLastSave="31" documentId="11_317F0BBAA9FF0756DCC60A22B77AE329F32B2495" xr6:coauthVersionLast="47" xr6:coauthVersionMax="47" xr10:uidLastSave="{923FDE5D-90E1-4768-A40A-817DE167C02D}"/>
  <bookViews>
    <workbookView xWindow="-110" yWindow="-110" windowWidth="19420" windowHeight="10300" activeTab="3" xr2:uid="{00000000-000D-0000-FFFF-FFFF00000000}"/>
  </bookViews>
  <sheets>
    <sheet name="Ex 1" sheetId="1" r:id="rId1"/>
    <sheet name="Ex 1 Cap&gt;Dem" sheetId="19" r:id="rId2"/>
    <sheet name="Ex 1 Cap&lt;Dem" sheetId="20" r:id="rId3"/>
    <sheet name="Ex 2" sheetId="22" r:id="rId4"/>
  </sheets>
  <externalReferences>
    <externalReference r:id="rId5"/>
    <externalReference r:id="rId6"/>
  </externalReferences>
  <definedNames>
    <definedName name="Alocação_trabalhos" localSheetId="2">#REF!</definedName>
    <definedName name="Alocação_trabalhos" localSheetId="1">#REF!</definedName>
    <definedName name="Alocação_trabalhos" localSheetId="3">#REF!</definedName>
    <definedName name="Alocação_trabalhos">#REF!</definedName>
    <definedName name="Custo" localSheetId="2">#REF!</definedName>
    <definedName name="Custo" localSheetId="1">#REF!</definedName>
    <definedName name="Custo" localSheetId="3">#REF!</definedName>
    <definedName name="Custo">#REF!</definedName>
    <definedName name="Custo_produtos" localSheetId="2">#REF!</definedName>
    <definedName name="Custo_produtos" localSheetId="1">#REF!</definedName>
    <definedName name="Custo_produtos" localSheetId="3">#REF!</definedName>
    <definedName name="Custo_produtos">#REF!</definedName>
    <definedName name="Custo_Transp">'[1]Exercício 1'!$C$4:$F$6</definedName>
    <definedName name="Custo_transporte">'[2]Exercício 1'!$C$4:$F$6</definedName>
    <definedName name="Custos_produto" localSheetId="2">#REF!</definedName>
    <definedName name="Custos_produto" localSheetId="1">#REF!</definedName>
    <definedName name="Custos_produto" localSheetId="3">#REF!</definedName>
    <definedName name="Custos_produto">#REF!</definedName>
    <definedName name="lotes_prod">'[2]Exercício 1'!$C$11:$F$13</definedName>
    <definedName name="lotes_produzidos">'[1]Exercício 1'!$C$11:$F$13</definedName>
    <definedName name="solver_adj" localSheetId="0" hidden="1">'Ex 1'!$D$2:$D$8</definedName>
    <definedName name="solver_adj" localSheetId="2" hidden="1">'Ex 1 Cap&lt;Dem'!$D$2:$D$8</definedName>
    <definedName name="solver_adj" localSheetId="1" hidden="1">'Ex 1 Cap&gt;Dem'!$D$2:$D$8</definedName>
    <definedName name="solver_adj" localSheetId="3" hidden="1">'Ex 2'!$D$2:$D$8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0" hidden="1">'Ex 1'!$G$2:$G$6</definedName>
    <definedName name="solver_lhs1" localSheetId="2" hidden="1">'Ex 1 Cap&lt;Dem'!$G$2:$G$4</definedName>
    <definedName name="solver_lhs1" localSheetId="1" hidden="1">'Ex 1 Cap&gt;Dem'!$G$2:$G$3</definedName>
    <definedName name="solver_lhs1" localSheetId="3" hidden="1">'Ex 2'!$G$2:$G$4</definedName>
    <definedName name="solver_lhs2" localSheetId="0" hidden="1">'Ex 1'!$G$8:$G$9</definedName>
    <definedName name="solver_lhs2" localSheetId="2" hidden="1">'Ex 1 Cap&lt;Dem'!$G$5:$G$6</definedName>
    <definedName name="solver_lhs2" localSheetId="1" hidden="1">'Ex 1 Cap&gt;Dem'!$G$4:$G$6</definedName>
    <definedName name="solver_lhs2" localSheetId="3" hidden="1">'Ex 2'!$G$5:$G$6</definedName>
    <definedName name="solver_lhs3" localSheetId="2" hidden="1">'Ex 1 Cap&lt;Dem'!$G$8:$G$9</definedName>
    <definedName name="solver_lhs3" localSheetId="1" hidden="1">'Ex 1 Cap&gt;Dem'!$G$8:$G$9</definedName>
    <definedName name="solver_lhs3" localSheetId="3" hidden="1">'Ex 2'!$G$8:$G$9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0" hidden="1">2</definedName>
    <definedName name="solver_num" localSheetId="2" hidden="1">3</definedName>
    <definedName name="solver_num" localSheetId="1" hidden="1">3</definedName>
    <definedName name="solver_num" localSheetId="3" hidden="1">3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'Ex 1'!$L$2</definedName>
    <definedName name="solver_opt" localSheetId="2" hidden="1">'Ex 1 Cap&lt;Dem'!$L$2</definedName>
    <definedName name="solver_opt" localSheetId="1" hidden="1">'Ex 1 Cap&gt;Dem'!$L$2</definedName>
    <definedName name="solver_opt" localSheetId="3" hidden="1">'Ex 2'!$L$2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el1" localSheetId="0" hidden="1">2</definedName>
    <definedName name="solver_rel1" localSheetId="2" hidden="1">2</definedName>
    <definedName name="solver_rel1" localSheetId="1" hidden="1">3</definedName>
    <definedName name="solver_rel1" localSheetId="3" hidden="1">2</definedName>
    <definedName name="solver_rel2" localSheetId="0" hidden="1">1</definedName>
    <definedName name="solver_rel2" localSheetId="2" hidden="1">1</definedName>
    <definedName name="solver_rel2" localSheetId="1" hidden="1">2</definedName>
    <definedName name="solver_rel2" localSheetId="3" hidden="1">1</definedName>
    <definedName name="solver_rel3" localSheetId="2" hidden="1">1</definedName>
    <definedName name="solver_rel3" localSheetId="1" hidden="1">1</definedName>
    <definedName name="solver_rel3" localSheetId="3" hidden="1">1</definedName>
    <definedName name="solver_rhs1" localSheetId="0" hidden="1">'Ex 1'!$I$2:$I$6</definedName>
    <definedName name="solver_rhs1" localSheetId="2" hidden="1">'Ex 1 Cap&lt;Dem'!$I$2:$I$4</definedName>
    <definedName name="solver_rhs1" localSheetId="1" hidden="1">'Ex 1 Cap&gt;Dem'!$I$2:$I$3</definedName>
    <definedName name="solver_rhs1" localSheetId="3" hidden="1">'Ex 2'!$I$2:$I$4</definedName>
    <definedName name="solver_rhs2" localSheetId="0" hidden="1">'Ex 1'!$I$8:$I$9</definedName>
    <definedName name="solver_rhs2" localSheetId="2" hidden="1">'Ex 1 Cap&lt;Dem'!$I$5:$I$6</definedName>
    <definedName name="solver_rhs2" localSheetId="1" hidden="1">'Ex 1 Cap&gt;Dem'!$I$4:$I$6</definedName>
    <definedName name="solver_rhs2" localSheetId="3" hidden="1">'Ex 2'!$I$5:$I$6</definedName>
    <definedName name="solver_rhs3" localSheetId="2" hidden="1">'Ex 1 Cap&lt;Dem'!$I$8:$I$9</definedName>
    <definedName name="solver_rhs3" localSheetId="1" hidden="1">'Ex 1 Cap&gt;Dem'!$I$8:$I$9</definedName>
    <definedName name="solver_rhs3" localSheetId="3" hidden="1">'Ex 2'!$I$8:$I$9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Tempo_setup" localSheetId="2">#REF!</definedName>
    <definedName name="Tempo_setup" localSheetId="1">#REF!</definedName>
    <definedName name="Tempo_setup" localSheetId="3">#REF!</definedName>
    <definedName name="Tempo_set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0" l="1"/>
  <c r="G8" i="20"/>
  <c r="G6" i="20"/>
  <c r="G5" i="20"/>
  <c r="G4" i="20"/>
  <c r="G3" i="20"/>
  <c r="L2" i="20"/>
  <c r="G2" i="20"/>
  <c r="G9" i="19"/>
  <c r="G8" i="19"/>
  <c r="G6" i="19"/>
  <c r="G5" i="19"/>
  <c r="G4" i="19"/>
  <c r="G3" i="19"/>
  <c r="L2" i="19"/>
  <c r="G2" i="19"/>
  <c r="G9" i="1" l="1"/>
  <c r="G8" i="1"/>
  <c r="G3" i="1"/>
  <c r="G4" i="1"/>
  <c r="G5" i="1"/>
  <c r="G6" i="1"/>
  <c r="G2" i="1"/>
  <c r="L2" i="1" l="1"/>
</calcChain>
</file>

<file path=xl/sharedStrings.xml><?xml version="1.0" encoding="utf-8"?>
<sst xmlns="http://schemas.openxmlformats.org/spreadsheetml/2006/main" count="122" uniqueCount="29">
  <si>
    <t>De</t>
  </si>
  <si>
    <t>Para</t>
  </si>
  <si>
    <t>Custo</t>
  </si>
  <si>
    <t>Unid</t>
  </si>
  <si>
    <t>Nó</t>
  </si>
  <si>
    <t>Fluxo</t>
  </si>
  <si>
    <t>O/D</t>
  </si>
  <si>
    <t>A</t>
  </si>
  <si>
    <t>D</t>
  </si>
  <si>
    <t>=</t>
  </si>
  <si>
    <t>F.O.=</t>
  </si>
  <si>
    <t>C</t>
  </si>
  <si>
    <t>B</t>
  </si>
  <si>
    <t>E</t>
  </si>
  <si>
    <t>≤</t>
  </si>
  <si>
    <t>≥</t>
  </si>
  <si>
    <t>Def das variaveis</t>
  </si>
  <si>
    <t>X13 = quantidade enviada da BA p/ MG</t>
  </si>
  <si>
    <t>X78 = quantidade enviada de SC p/ RS</t>
  </si>
  <si>
    <t>f.o = MinZ = 25X13 +....+ 20X78</t>
  </si>
  <si>
    <t xml:space="preserve">restricoes = </t>
  </si>
  <si>
    <t>NÓ 3 = X13+X23-X34-X35 &lt;= 200</t>
  </si>
  <si>
    <t>NÓ 4 = X14+X24+X34 &lt;= 350</t>
  </si>
  <si>
    <t>NÓ 5 = X15+X35 &lt;= 150</t>
  </si>
  <si>
    <t>NÓ 6 = X26 &lt;= 300</t>
  </si>
  <si>
    <t>NÓ 7 = X27-X78 &lt;= 150</t>
  </si>
  <si>
    <t>NÓ 8 = X28+X78 &lt;= 250</t>
  </si>
  <si>
    <t>NÓ 1 = -X13-X14-X15 = -500</t>
  </si>
  <si>
    <t>NÓ 2 = -X23-X24-X26-X27-X28 = 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</si>
</sst>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59473</xdr:colOff>
      <xdr:row>3</xdr:row>
      <xdr:rowOff>41274</xdr:rowOff>
    </xdr:from>
    <xdr:to>
      <xdr:col>13</xdr:col>
      <xdr:colOff>425264</xdr:colOff>
      <xdr:row>9</xdr:row>
      <xdr:rowOff>102541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278" y="587684"/>
          <a:ext cx="2224328" cy="1154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59473</xdr:colOff>
      <xdr:row>3</xdr:row>
      <xdr:rowOff>41274</xdr:rowOff>
    </xdr:from>
    <xdr:to>
      <xdr:col>13</xdr:col>
      <xdr:colOff>425264</xdr:colOff>
      <xdr:row>9</xdr:row>
      <xdr:rowOff>102541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1323" y="612774"/>
          <a:ext cx="2194591" cy="1204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59473</xdr:colOff>
      <xdr:row>3</xdr:row>
      <xdr:rowOff>41274</xdr:rowOff>
    </xdr:from>
    <xdr:to>
      <xdr:col>13</xdr:col>
      <xdr:colOff>425264</xdr:colOff>
      <xdr:row>9</xdr:row>
      <xdr:rowOff>102541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1323" y="612774"/>
          <a:ext cx="2194591" cy="12042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as/05%20-%20Pesquisa%20Operacional%202/2016/Maia/Univas/Pesquisa%20Operacional/Exerc&#237;cios/transport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ia/Univas/Pesquisa%20Operacional/Exerc&#237;cios/transport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ício 1"/>
      <sheetName val="Exercício 2"/>
      <sheetName val="Exercício 3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ício 1"/>
      <sheetName val="Exercício 2"/>
      <sheetName val="Exercício 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zoomScale="205" zoomScaleNormal="205" workbookViewId="0">
      <selection activeCell="L2" sqref="L2"/>
    </sheetView>
  </sheetViews>
  <sheetFormatPr defaultRowHeight="14.5" x14ac:dyDescent="0.35"/>
  <cols>
    <col min="1" max="1" width="4.7265625" style="1" customWidth="1"/>
    <col min="2" max="2" width="6.1796875" style="1" customWidth="1"/>
    <col min="3" max="3" width="7.26953125" style="1" customWidth="1"/>
    <col min="4" max="4" width="6.26953125" style="1" customWidth="1"/>
    <col min="5" max="5" width="1.26953125" style="1" customWidth="1"/>
    <col min="6" max="6" width="5" style="1" customWidth="1"/>
    <col min="7" max="7" width="5.7265625" style="1" customWidth="1"/>
    <col min="8" max="8" width="4.81640625" style="1" customWidth="1"/>
    <col min="9" max="9" width="6.1796875" style="1" customWidth="1"/>
    <col min="10" max="10" width="3.1796875" style="1" customWidth="1"/>
    <col min="11" max="12" width="9.179687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</row>
    <row r="2" spans="1:12" x14ac:dyDescent="0.35">
      <c r="A2" s="1" t="s">
        <v>7</v>
      </c>
      <c r="B2" s="1" t="s">
        <v>8</v>
      </c>
      <c r="C2" s="1">
        <v>9</v>
      </c>
      <c r="D2" s="1">
        <v>10</v>
      </c>
      <c r="F2" s="1" t="s">
        <v>7</v>
      </c>
      <c r="G2" s="1">
        <f>SUMIF($B$2:$B$8,F2,$D$2:$D$8)-SUMIF($A$2:$A$8,F2,$D$2:$D$8)</f>
        <v>-50</v>
      </c>
      <c r="H2" s="1" t="s">
        <v>9</v>
      </c>
      <c r="I2" s="1">
        <v>-50</v>
      </c>
      <c r="K2" s="1" t="s">
        <v>10</v>
      </c>
      <c r="L2" s="1">
        <f>SUMPRODUCT(C2:C8,D2:D8)</f>
        <v>490</v>
      </c>
    </row>
    <row r="3" spans="1:12" x14ac:dyDescent="0.35">
      <c r="A3" s="1" t="s">
        <v>7</v>
      </c>
      <c r="B3" s="1" t="s">
        <v>11</v>
      </c>
      <c r="C3" s="1">
        <v>4</v>
      </c>
      <c r="D3" s="1">
        <v>40</v>
      </c>
      <c r="F3" s="1" t="s">
        <v>12</v>
      </c>
      <c r="G3" s="1">
        <f>SUMIF($B$2:$B$8,F3,$D$2:$D$8)-SUMIF($A$2:$A$8,F3,$D$2:$D$8)</f>
        <v>-40</v>
      </c>
      <c r="H3" s="1" t="s">
        <v>9</v>
      </c>
      <c r="I3" s="1">
        <v>-40</v>
      </c>
    </row>
    <row r="4" spans="1:12" x14ac:dyDescent="0.35">
      <c r="A4" s="1" t="s">
        <v>7</v>
      </c>
      <c r="B4" s="1" t="s">
        <v>12</v>
      </c>
      <c r="C4" s="1">
        <v>2</v>
      </c>
      <c r="D4" s="1">
        <v>0</v>
      </c>
      <c r="F4" s="1" t="s">
        <v>11</v>
      </c>
      <c r="G4" s="1">
        <f>SUMIF($B$2:$B$8,F4,$D$2:$D$8)-SUMIF($A$2:$A$8,F4,$D$2:$D$8)</f>
        <v>0</v>
      </c>
      <c r="H4" s="1" t="s">
        <v>9</v>
      </c>
      <c r="I4" s="1">
        <v>0</v>
      </c>
    </row>
    <row r="5" spans="1:12" x14ac:dyDescent="0.35">
      <c r="A5" s="1" t="s">
        <v>12</v>
      </c>
      <c r="B5" s="1" t="s">
        <v>11</v>
      </c>
      <c r="C5" s="1">
        <v>3</v>
      </c>
      <c r="D5" s="1">
        <v>40</v>
      </c>
      <c r="F5" s="1" t="s">
        <v>8</v>
      </c>
      <c r="G5" s="1">
        <f>SUMIF($B$2:$B$8,F5,$D$2:$D$8)-SUMIF($A$2:$A$8,F5,$D$2:$D$8)</f>
        <v>30</v>
      </c>
      <c r="H5" s="1" t="s">
        <v>9</v>
      </c>
      <c r="I5" s="1">
        <v>30</v>
      </c>
    </row>
    <row r="6" spans="1:12" x14ac:dyDescent="0.35">
      <c r="A6" s="1" t="s">
        <v>11</v>
      </c>
      <c r="B6" s="1" t="s">
        <v>13</v>
      </c>
      <c r="C6" s="1">
        <v>1</v>
      </c>
      <c r="D6" s="1">
        <v>80</v>
      </c>
      <c r="F6" s="1" t="s">
        <v>13</v>
      </c>
      <c r="G6" s="1">
        <f>SUMIF($B$2:$B$8,F6,$D$2:$D$8)-SUMIF($A$2:$A$8,F6,$D$2:$D$8)</f>
        <v>60</v>
      </c>
      <c r="H6" s="1" t="s">
        <v>9</v>
      </c>
      <c r="I6" s="1">
        <v>60</v>
      </c>
    </row>
    <row r="7" spans="1:12" x14ac:dyDescent="0.35">
      <c r="A7" s="1" t="s">
        <v>8</v>
      </c>
      <c r="B7" s="1" t="s">
        <v>13</v>
      </c>
      <c r="C7" s="1">
        <v>3</v>
      </c>
      <c r="D7" s="1">
        <v>0</v>
      </c>
    </row>
    <row r="8" spans="1:12" x14ac:dyDescent="0.35">
      <c r="A8" s="1" t="s">
        <v>13</v>
      </c>
      <c r="B8" s="1" t="s">
        <v>8</v>
      </c>
      <c r="C8" s="1">
        <v>2</v>
      </c>
      <c r="D8" s="1">
        <v>20</v>
      </c>
      <c r="G8" s="1">
        <f>D4</f>
        <v>0</v>
      </c>
      <c r="H8" s="3" t="s">
        <v>14</v>
      </c>
      <c r="I8" s="1">
        <v>10</v>
      </c>
    </row>
    <row r="9" spans="1:12" x14ac:dyDescent="0.35">
      <c r="G9" s="1">
        <f>D6</f>
        <v>80</v>
      </c>
      <c r="H9" s="3" t="s">
        <v>14</v>
      </c>
      <c r="I9" s="1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zoomScale="205" zoomScaleNormal="205" workbookViewId="0">
      <selection activeCell="I10" sqref="I10"/>
    </sheetView>
  </sheetViews>
  <sheetFormatPr defaultRowHeight="14.5" x14ac:dyDescent="0.35"/>
  <cols>
    <col min="1" max="1" width="4.7265625" style="1" customWidth="1"/>
    <col min="2" max="2" width="6.1796875" style="1" customWidth="1"/>
    <col min="3" max="3" width="7.26953125" style="1" customWidth="1"/>
    <col min="4" max="4" width="6.26953125" style="1" customWidth="1"/>
    <col min="5" max="5" width="1.26953125" style="1" customWidth="1"/>
    <col min="6" max="6" width="5" style="1" customWidth="1"/>
    <col min="7" max="7" width="5.7265625" style="1" customWidth="1"/>
    <col min="8" max="8" width="4.81640625" style="1" customWidth="1"/>
    <col min="9" max="9" width="6.1796875" style="1" customWidth="1"/>
    <col min="10" max="10" width="3.1796875" style="1" customWidth="1"/>
    <col min="11" max="12" width="9.179687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</row>
    <row r="2" spans="1:12" x14ac:dyDescent="0.35">
      <c r="A2" s="1" t="s">
        <v>7</v>
      </c>
      <c r="B2" s="1" t="s">
        <v>8</v>
      </c>
      <c r="C2" s="1">
        <v>9</v>
      </c>
      <c r="D2" s="1">
        <v>10</v>
      </c>
      <c r="F2" s="1" t="s">
        <v>7</v>
      </c>
      <c r="G2" s="1">
        <f>SUMIF($B$2:$B$8,F2,$D$2:$D$8)-SUMIF($A$2:$A$8,F2,$D$2:$D$8)</f>
        <v>-40</v>
      </c>
      <c r="H2" s="2" t="s">
        <v>15</v>
      </c>
      <c r="I2" s="1">
        <v>-50</v>
      </c>
      <c r="K2" s="1" t="s">
        <v>10</v>
      </c>
      <c r="L2" s="1">
        <f>SUMPRODUCT(C2:C8,D2:D8)</f>
        <v>480</v>
      </c>
    </row>
    <row r="3" spans="1:12" x14ac:dyDescent="0.35">
      <c r="A3" s="1" t="s">
        <v>7</v>
      </c>
      <c r="B3" s="1" t="s">
        <v>11</v>
      </c>
      <c r="C3" s="1">
        <v>4</v>
      </c>
      <c r="D3" s="1">
        <v>30</v>
      </c>
      <c r="F3" s="1" t="s">
        <v>12</v>
      </c>
      <c r="G3" s="1">
        <f>SUMIF($B$2:$B$8,F3,$D$2:$D$8)-SUMIF($A$2:$A$8,F3,$D$2:$D$8)</f>
        <v>-50</v>
      </c>
      <c r="H3" s="2" t="s">
        <v>15</v>
      </c>
      <c r="I3" s="1">
        <v>-50</v>
      </c>
    </row>
    <row r="4" spans="1:12" x14ac:dyDescent="0.35">
      <c r="A4" s="1" t="s">
        <v>7</v>
      </c>
      <c r="B4" s="1" t="s">
        <v>12</v>
      </c>
      <c r="C4" s="1">
        <v>2</v>
      </c>
      <c r="D4" s="1">
        <v>0</v>
      </c>
      <c r="F4" s="1" t="s">
        <v>11</v>
      </c>
      <c r="G4" s="1">
        <f>SUMIF($B$2:$B$8,F4,$D$2:$D$8)-SUMIF($A$2:$A$8,F4,$D$2:$D$8)</f>
        <v>0</v>
      </c>
      <c r="H4" s="1" t="s">
        <v>9</v>
      </c>
      <c r="I4" s="1">
        <v>0</v>
      </c>
    </row>
    <row r="5" spans="1:12" x14ac:dyDescent="0.35">
      <c r="A5" s="1" t="s">
        <v>12</v>
      </c>
      <c r="B5" s="1" t="s">
        <v>11</v>
      </c>
      <c r="C5" s="1">
        <v>3</v>
      </c>
      <c r="D5" s="1">
        <v>50</v>
      </c>
      <c r="F5" s="1" t="s">
        <v>8</v>
      </c>
      <c r="G5" s="1">
        <f>SUMIF($B$2:$B$8,F5,$D$2:$D$8)-SUMIF($A$2:$A$8,F5,$D$2:$D$8)</f>
        <v>30</v>
      </c>
      <c r="H5" s="1" t="s">
        <v>9</v>
      </c>
      <c r="I5" s="1">
        <v>30</v>
      </c>
    </row>
    <row r="6" spans="1:12" x14ac:dyDescent="0.35">
      <c r="A6" s="1" t="s">
        <v>11</v>
      </c>
      <c r="B6" s="1" t="s">
        <v>13</v>
      </c>
      <c r="C6" s="1">
        <v>1</v>
      </c>
      <c r="D6" s="1">
        <v>80</v>
      </c>
      <c r="F6" s="1" t="s">
        <v>13</v>
      </c>
      <c r="G6" s="1">
        <f>SUMIF($B$2:$B$8,F6,$D$2:$D$8)-SUMIF($A$2:$A$8,F6,$D$2:$D$8)</f>
        <v>60</v>
      </c>
      <c r="H6" s="1" t="s">
        <v>9</v>
      </c>
      <c r="I6" s="1">
        <v>60</v>
      </c>
    </row>
    <row r="7" spans="1:12" x14ac:dyDescent="0.35">
      <c r="A7" s="1" t="s">
        <v>8</v>
      </c>
      <c r="B7" s="1" t="s">
        <v>13</v>
      </c>
      <c r="C7" s="1">
        <v>3</v>
      </c>
      <c r="D7" s="1">
        <v>0</v>
      </c>
    </row>
    <row r="8" spans="1:12" x14ac:dyDescent="0.35">
      <c r="A8" s="1" t="s">
        <v>13</v>
      </c>
      <c r="B8" s="1" t="s">
        <v>8</v>
      </c>
      <c r="C8" s="1">
        <v>2</v>
      </c>
      <c r="D8" s="1">
        <v>20</v>
      </c>
      <c r="G8" s="1">
        <f>D4</f>
        <v>0</v>
      </c>
      <c r="H8" s="3" t="s">
        <v>14</v>
      </c>
      <c r="I8" s="1">
        <v>10</v>
      </c>
    </row>
    <row r="9" spans="1:12" x14ac:dyDescent="0.35">
      <c r="G9" s="1">
        <f>D6</f>
        <v>80</v>
      </c>
      <c r="H9" s="3" t="s">
        <v>14</v>
      </c>
      <c r="I9" s="1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zoomScale="205" zoomScaleNormal="205" workbookViewId="0">
      <selection activeCell="J9" sqref="J9"/>
    </sheetView>
  </sheetViews>
  <sheetFormatPr defaultRowHeight="14.5" x14ac:dyDescent="0.35"/>
  <cols>
    <col min="1" max="1" width="4.7265625" style="1" customWidth="1"/>
    <col min="2" max="2" width="6.1796875" style="1" customWidth="1"/>
    <col min="3" max="3" width="7.26953125" style="1" customWidth="1"/>
    <col min="4" max="4" width="6.26953125" style="1" customWidth="1"/>
    <col min="5" max="5" width="1.26953125" style="1" customWidth="1"/>
    <col min="6" max="6" width="5" style="1" customWidth="1"/>
    <col min="7" max="7" width="5.7265625" style="1" customWidth="1"/>
    <col min="8" max="8" width="4.81640625" style="1" customWidth="1"/>
    <col min="9" max="9" width="6.1796875" style="1" customWidth="1"/>
    <col min="10" max="10" width="3.1796875" style="1" customWidth="1"/>
    <col min="11" max="12" width="9.179687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</row>
    <row r="2" spans="1:12" x14ac:dyDescent="0.35">
      <c r="A2" s="1" t="s">
        <v>7</v>
      </c>
      <c r="B2" s="1" t="s">
        <v>8</v>
      </c>
      <c r="C2" s="1">
        <v>9</v>
      </c>
      <c r="D2" s="1">
        <v>10</v>
      </c>
      <c r="F2" s="1" t="s">
        <v>7</v>
      </c>
      <c r="G2" s="1">
        <f>SUMIF($B$2:$B$8,F2,$D$2:$D$8)-SUMIF($A$2:$A$8,F2,$D$2:$D$8)</f>
        <v>-50</v>
      </c>
      <c r="H2" s="1" t="s">
        <v>9</v>
      </c>
      <c r="I2" s="1">
        <v>-50</v>
      </c>
      <c r="K2" s="1" t="s">
        <v>10</v>
      </c>
      <c r="L2" s="1">
        <f>SUMPRODUCT(C2:C8,D2:D8)</f>
        <v>490</v>
      </c>
    </row>
    <row r="3" spans="1:12" x14ac:dyDescent="0.35">
      <c r="A3" s="1" t="s">
        <v>7</v>
      </c>
      <c r="B3" s="1" t="s">
        <v>11</v>
      </c>
      <c r="C3" s="1">
        <v>4</v>
      </c>
      <c r="D3" s="1">
        <v>40</v>
      </c>
      <c r="F3" s="1" t="s">
        <v>12</v>
      </c>
      <c r="G3" s="1">
        <f>SUMIF($B$2:$B$8,F3,$D$2:$D$8)-SUMIF($A$2:$A$8,F3,$D$2:$D$8)</f>
        <v>-40</v>
      </c>
      <c r="H3" s="1" t="s">
        <v>9</v>
      </c>
      <c r="I3" s="1">
        <v>-40</v>
      </c>
    </row>
    <row r="4" spans="1:12" x14ac:dyDescent="0.35">
      <c r="A4" s="1" t="s">
        <v>7</v>
      </c>
      <c r="B4" s="1" t="s">
        <v>12</v>
      </c>
      <c r="C4" s="1">
        <v>2</v>
      </c>
      <c r="D4" s="1">
        <v>0</v>
      </c>
      <c r="F4" s="1" t="s">
        <v>11</v>
      </c>
      <c r="G4" s="1">
        <f>SUMIF($B$2:$B$8,F4,$D$2:$D$8)-SUMIF($A$2:$A$8,F4,$D$2:$D$8)</f>
        <v>0</v>
      </c>
      <c r="H4" s="1" t="s">
        <v>9</v>
      </c>
      <c r="I4" s="1">
        <v>0</v>
      </c>
    </row>
    <row r="5" spans="1:12" x14ac:dyDescent="0.35">
      <c r="A5" s="1" t="s">
        <v>12</v>
      </c>
      <c r="B5" s="1" t="s">
        <v>11</v>
      </c>
      <c r="C5" s="1">
        <v>3</v>
      </c>
      <c r="D5" s="1">
        <v>40</v>
      </c>
      <c r="F5" s="1" t="s">
        <v>8</v>
      </c>
      <c r="G5" s="1">
        <f>SUMIF($B$2:$B$8,F5,$D$2:$D$8)-SUMIF($A$2:$A$8,F5,$D$2:$D$8)</f>
        <v>30</v>
      </c>
      <c r="H5" s="3" t="s">
        <v>14</v>
      </c>
      <c r="I5" s="1">
        <v>40</v>
      </c>
    </row>
    <row r="6" spans="1:12" x14ac:dyDescent="0.35">
      <c r="A6" s="1" t="s">
        <v>11</v>
      </c>
      <c r="B6" s="1" t="s">
        <v>13</v>
      </c>
      <c r="C6" s="1">
        <v>1</v>
      </c>
      <c r="D6" s="1">
        <v>80</v>
      </c>
      <c r="F6" s="1" t="s">
        <v>13</v>
      </c>
      <c r="G6" s="1">
        <f>SUMIF($B$2:$B$8,F6,$D$2:$D$8)-SUMIF($A$2:$A$8,F6,$D$2:$D$8)</f>
        <v>60</v>
      </c>
      <c r="H6" s="3" t="s">
        <v>14</v>
      </c>
      <c r="I6" s="1">
        <v>60</v>
      </c>
    </row>
    <row r="7" spans="1:12" x14ac:dyDescent="0.35">
      <c r="A7" s="1" t="s">
        <v>8</v>
      </c>
      <c r="B7" s="1" t="s">
        <v>13</v>
      </c>
      <c r="C7" s="1">
        <v>3</v>
      </c>
      <c r="D7" s="1">
        <v>0</v>
      </c>
    </row>
    <row r="8" spans="1:12" x14ac:dyDescent="0.35">
      <c r="A8" s="1" t="s">
        <v>13</v>
      </c>
      <c r="B8" s="1" t="s">
        <v>8</v>
      </c>
      <c r="C8" s="1">
        <v>2</v>
      </c>
      <c r="D8" s="1">
        <v>20</v>
      </c>
      <c r="G8" s="1">
        <f>D4</f>
        <v>0</v>
      </c>
      <c r="H8" s="3" t="s">
        <v>14</v>
      </c>
      <c r="I8" s="1">
        <v>10</v>
      </c>
    </row>
    <row r="9" spans="1:12" x14ac:dyDescent="0.35">
      <c r="G9" s="1">
        <f>D6</f>
        <v>80</v>
      </c>
      <c r="H9" s="3" t="s">
        <v>14</v>
      </c>
      <c r="I9" s="1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B8B6-E3B9-4F59-BD0B-387131EDA029}">
  <dimension ref="A1:N15"/>
  <sheetViews>
    <sheetView tabSelected="1" topLeftCell="D1" zoomScale="132" zoomScaleNormal="205" workbookViewId="0">
      <selection activeCell="Q15" sqref="Q15"/>
    </sheetView>
  </sheetViews>
  <sheetFormatPr defaultRowHeight="14.5" x14ac:dyDescent="0.35"/>
  <cols>
    <col min="1" max="1" width="4.7265625" style="1" customWidth="1"/>
    <col min="2" max="2" width="6.1796875" style="1" customWidth="1"/>
    <col min="3" max="3" width="7.26953125" style="1" customWidth="1"/>
    <col min="4" max="4" width="6.26953125" style="1" customWidth="1"/>
    <col min="5" max="5" width="1.26953125" style="1" customWidth="1"/>
    <col min="6" max="6" width="5" style="1" customWidth="1"/>
    <col min="7" max="7" width="5.7265625" style="1" customWidth="1"/>
    <col min="8" max="8" width="4.81640625" style="1" customWidth="1"/>
    <col min="9" max="9" width="6.1796875" style="1" customWidth="1"/>
    <col min="10" max="10" width="3.1796875" style="1" customWidth="1"/>
    <col min="11" max="12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</row>
    <row r="2" spans="1:14" x14ac:dyDescent="0.35">
      <c r="M2" t="s">
        <v>16</v>
      </c>
    </row>
    <row r="3" spans="1:14" x14ac:dyDescent="0.35">
      <c r="M3" t="s">
        <v>17</v>
      </c>
    </row>
    <row r="4" spans="1:14" x14ac:dyDescent="0.35">
      <c r="M4" t="s">
        <v>18</v>
      </c>
    </row>
    <row r="5" spans="1:14" x14ac:dyDescent="0.35">
      <c r="H5" s="3"/>
    </row>
    <row r="6" spans="1:14" x14ac:dyDescent="0.35">
      <c r="H6" s="3"/>
      <c r="M6" t="s">
        <v>19</v>
      </c>
    </row>
    <row r="8" spans="1:14" x14ac:dyDescent="0.35">
      <c r="H8" s="3"/>
      <c r="M8" t="s">
        <v>20</v>
      </c>
      <c r="N8" t="s">
        <v>27</v>
      </c>
    </row>
    <row r="9" spans="1:14" x14ac:dyDescent="0.35">
      <c r="H9" s="3"/>
      <c r="N9" t="s">
        <v>28</v>
      </c>
    </row>
    <row r="10" spans="1:14" x14ac:dyDescent="0.35">
      <c r="N10" t="s">
        <v>21</v>
      </c>
    </row>
    <row r="11" spans="1:14" x14ac:dyDescent="0.35">
      <c r="N11" t="s">
        <v>22</v>
      </c>
    </row>
    <row r="12" spans="1:14" x14ac:dyDescent="0.35">
      <c r="N12" t="s">
        <v>23</v>
      </c>
    </row>
    <row r="13" spans="1:14" x14ac:dyDescent="0.35">
      <c r="N13" t="s">
        <v>24</v>
      </c>
    </row>
    <row r="14" spans="1:14" x14ac:dyDescent="0.35">
      <c r="N14" t="s">
        <v>25</v>
      </c>
    </row>
    <row r="15" spans="1:14" x14ac:dyDescent="0.35">
      <c r="N15" t="s">
        <v>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456E7AC6B9D41BFE91B4A0BD27634" ma:contentTypeVersion="4" ma:contentTypeDescription="Create a new document." ma:contentTypeScope="" ma:versionID="ea72a3e4310fcacac2645d260cf32ca8">
  <xsd:schema xmlns:xsd="http://www.w3.org/2001/XMLSchema" xmlns:xs="http://www.w3.org/2001/XMLSchema" xmlns:p="http://schemas.microsoft.com/office/2006/metadata/properties" xmlns:ns2="879fb474-7d74-4178-b347-af92727129fb" targetNamespace="http://schemas.microsoft.com/office/2006/metadata/properties" ma:root="true" ma:fieldsID="70109b4f455ae372a07ad5e2e1508732" ns2:_="">
    <xsd:import namespace="879fb474-7d74-4178-b347-af927271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fb474-7d74-4178-b347-af9272712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CB32AD-EE95-41AD-A860-CBCECA0680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D56857-602E-4F35-B2A4-341785299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fb474-7d74-4178-b347-af927271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96C367-2A55-41B4-BAE7-42236152DA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 1</vt:lpstr>
      <vt:lpstr>Ex 1 Cap&gt;Dem</vt:lpstr>
      <vt:lpstr>Ex 1 Cap&lt;Dem</vt:lpstr>
      <vt:lpstr>Ex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Aluno0101</dc:creator>
  <cp:keywords/>
  <dc:description/>
  <cp:lastModifiedBy>Lucas Martha</cp:lastModifiedBy>
  <cp:revision/>
  <dcterms:created xsi:type="dcterms:W3CDTF">2016-09-01T00:10:38Z</dcterms:created>
  <dcterms:modified xsi:type="dcterms:W3CDTF">2024-09-17T17:39:51Z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0x01010003A456E7AC6B9D41BFE91B4A0BD27634</vt:lpwstr>
  </property>
</Properties>
</file>