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ositivo\Downloads\"/>
    </mc:Choice>
  </mc:AlternateContent>
  <xr:revisionPtr revIDLastSave="0" documentId="13_ncr:1_{AAE00702-1751-4365-961D-36CB6ACC5C0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incipal" sheetId="1" r:id="rId1"/>
    <sheet name="ChatGPT" sheetId="4" r:id="rId2"/>
    <sheet name="Total_de_acoes" sheetId="2" r:id="rId3"/>
    <sheet name="Ticke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2" i="1"/>
  <c r="AB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2" i="1"/>
  <c r="AA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2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X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W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T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  <c r="R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P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O2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Q2" i="1"/>
  <c r="Q3" i="1"/>
  <c r="U3" i="1"/>
  <c r="Y3" i="1"/>
  <c r="AC3" i="1"/>
  <c r="Q4" i="1"/>
  <c r="U4" i="1"/>
  <c r="Y4" i="1"/>
  <c r="AC4" i="1"/>
  <c r="Q5" i="1"/>
  <c r="U5" i="1"/>
  <c r="Y5" i="1"/>
  <c r="AC5" i="1"/>
  <c r="Q6" i="1"/>
  <c r="U6" i="1"/>
  <c r="Y6" i="1"/>
  <c r="AC6" i="1"/>
  <c r="Q7" i="1"/>
  <c r="U7" i="1"/>
  <c r="Y7" i="1"/>
  <c r="AC7" i="1"/>
  <c r="Q8" i="1"/>
  <c r="U8" i="1"/>
  <c r="Y8" i="1"/>
  <c r="AC8" i="1"/>
  <c r="Q9" i="1"/>
  <c r="U9" i="1"/>
  <c r="Y9" i="1"/>
  <c r="AC9" i="1"/>
  <c r="Q10" i="1"/>
  <c r="U10" i="1"/>
  <c r="Y10" i="1"/>
  <c r="AC10" i="1"/>
  <c r="Q11" i="1"/>
  <c r="U11" i="1"/>
  <c r="Y11" i="1"/>
  <c r="AC11" i="1"/>
  <c r="Q12" i="1"/>
  <c r="U12" i="1"/>
  <c r="Y12" i="1"/>
  <c r="AC12" i="1"/>
  <c r="Q13" i="1"/>
  <c r="U13" i="1"/>
  <c r="Y13" i="1"/>
  <c r="AC13" i="1"/>
  <c r="Q14" i="1"/>
  <c r="U14" i="1"/>
  <c r="Y14" i="1"/>
  <c r="AC14" i="1"/>
  <c r="Q15" i="1"/>
  <c r="U15" i="1"/>
  <c r="Y15" i="1"/>
  <c r="AC15" i="1"/>
  <c r="Q16" i="1"/>
  <c r="U16" i="1"/>
  <c r="Y16" i="1"/>
  <c r="AC16" i="1"/>
  <c r="Q17" i="1"/>
  <c r="U17" i="1"/>
  <c r="Y17" i="1"/>
  <c r="AC17" i="1"/>
  <c r="Q18" i="1"/>
  <c r="U18" i="1"/>
  <c r="Y18" i="1"/>
  <c r="AC18" i="1"/>
  <c r="Q19" i="1"/>
  <c r="U19" i="1"/>
  <c r="Y19" i="1"/>
  <c r="AC19" i="1"/>
  <c r="Q20" i="1"/>
  <c r="U20" i="1"/>
  <c r="Y20" i="1"/>
  <c r="AC20" i="1"/>
  <c r="Q21" i="1"/>
  <c r="U21" i="1"/>
  <c r="Y21" i="1"/>
  <c r="AC21" i="1"/>
  <c r="Q22" i="1"/>
  <c r="U22" i="1"/>
  <c r="Y22" i="1"/>
  <c r="AC22" i="1"/>
  <c r="Q23" i="1"/>
  <c r="U23" i="1"/>
  <c r="Y23" i="1"/>
  <c r="AC23" i="1"/>
  <c r="Q24" i="1"/>
  <c r="U24" i="1"/>
  <c r="Y24" i="1"/>
  <c r="AC24" i="1"/>
  <c r="Q25" i="1"/>
  <c r="U25" i="1"/>
  <c r="Y25" i="1"/>
  <c r="AC25" i="1"/>
  <c r="Q26" i="1"/>
  <c r="U26" i="1"/>
  <c r="Y26" i="1"/>
  <c r="AC26" i="1"/>
  <c r="Q27" i="1"/>
  <c r="U27" i="1"/>
  <c r="Y27" i="1"/>
  <c r="AC27" i="1"/>
  <c r="Q28" i="1"/>
  <c r="U28" i="1"/>
  <c r="Y28" i="1"/>
  <c r="AC28" i="1"/>
  <c r="Q29" i="1"/>
  <c r="U29" i="1"/>
  <c r="Y29" i="1"/>
  <c r="AC29" i="1"/>
  <c r="Q30" i="1"/>
  <c r="U30" i="1"/>
  <c r="Y30" i="1"/>
  <c r="AC30" i="1"/>
  <c r="Q31" i="1"/>
  <c r="U31" i="1"/>
  <c r="Y31" i="1"/>
  <c r="AC31" i="1"/>
  <c r="Q32" i="1"/>
  <c r="U32" i="1"/>
  <c r="Y32" i="1"/>
  <c r="AC32" i="1"/>
  <c r="Q33" i="1"/>
  <c r="U33" i="1"/>
  <c r="Y33" i="1"/>
  <c r="AC33" i="1"/>
  <c r="Q34" i="1"/>
  <c r="U34" i="1"/>
  <c r="Y34" i="1"/>
  <c r="AC34" i="1"/>
  <c r="Q35" i="1"/>
  <c r="U35" i="1"/>
  <c r="Y35" i="1"/>
  <c r="AC35" i="1"/>
  <c r="Q36" i="1"/>
  <c r="U36" i="1"/>
  <c r="Y36" i="1"/>
  <c r="AC36" i="1"/>
  <c r="Q37" i="1"/>
  <c r="U37" i="1"/>
  <c r="Y37" i="1"/>
  <c r="AC37" i="1"/>
  <c r="Q38" i="1"/>
  <c r="U38" i="1"/>
  <c r="Y38" i="1"/>
  <c r="AC38" i="1"/>
  <c r="Q39" i="1"/>
  <c r="U39" i="1"/>
  <c r="Y39" i="1"/>
  <c r="AC39" i="1"/>
  <c r="Q40" i="1"/>
  <c r="U40" i="1"/>
  <c r="Y40" i="1"/>
  <c r="AC40" i="1"/>
  <c r="Q41" i="1"/>
  <c r="U41" i="1"/>
  <c r="Y41" i="1"/>
  <c r="AC41" i="1"/>
  <c r="Q42" i="1"/>
  <c r="U42" i="1"/>
  <c r="Y42" i="1"/>
  <c r="AC42" i="1"/>
  <c r="Q43" i="1"/>
  <c r="U43" i="1"/>
  <c r="Y43" i="1"/>
  <c r="AC43" i="1"/>
  <c r="Q44" i="1"/>
  <c r="U44" i="1"/>
  <c r="Y44" i="1"/>
  <c r="AC44" i="1"/>
  <c r="Q45" i="1"/>
  <c r="U45" i="1"/>
  <c r="Y45" i="1"/>
  <c r="AC45" i="1"/>
  <c r="Q46" i="1"/>
  <c r="U46" i="1"/>
  <c r="Y46" i="1"/>
  <c r="AC46" i="1"/>
  <c r="Q47" i="1"/>
  <c r="U47" i="1"/>
  <c r="Y47" i="1"/>
  <c r="AC47" i="1"/>
  <c r="Q48" i="1"/>
  <c r="U48" i="1"/>
  <c r="Y48" i="1"/>
  <c r="AC48" i="1"/>
  <c r="Q49" i="1"/>
  <c r="U49" i="1"/>
  <c r="Y49" i="1"/>
  <c r="AC49" i="1"/>
  <c r="Q50" i="1"/>
  <c r="U50" i="1"/>
  <c r="Y50" i="1"/>
  <c r="AC50" i="1"/>
  <c r="Q51" i="1"/>
  <c r="U51" i="1"/>
  <c r="Y51" i="1"/>
  <c r="AC51" i="1"/>
  <c r="Q52" i="1"/>
  <c r="U52" i="1"/>
  <c r="Y52" i="1"/>
  <c r="AC52" i="1"/>
  <c r="Q53" i="1"/>
  <c r="U53" i="1"/>
  <c r="Y53" i="1"/>
  <c r="AC53" i="1"/>
  <c r="Q54" i="1"/>
  <c r="U54" i="1"/>
  <c r="Y54" i="1"/>
  <c r="AC54" i="1"/>
  <c r="Q55" i="1"/>
  <c r="U55" i="1"/>
  <c r="Y55" i="1"/>
  <c r="AC55" i="1"/>
  <c r="Q56" i="1"/>
  <c r="U56" i="1"/>
  <c r="Y56" i="1"/>
  <c r="AC56" i="1"/>
  <c r="Q57" i="1"/>
  <c r="U57" i="1"/>
  <c r="Y57" i="1"/>
  <c r="AC57" i="1"/>
  <c r="Q58" i="1"/>
  <c r="U58" i="1"/>
  <c r="Y58" i="1"/>
  <c r="AC58" i="1"/>
  <c r="Q59" i="1"/>
  <c r="U59" i="1"/>
  <c r="Y59" i="1"/>
  <c r="AC59" i="1"/>
  <c r="Q60" i="1"/>
  <c r="U60" i="1"/>
  <c r="Y60" i="1"/>
  <c r="AC60" i="1"/>
  <c r="Q61" i="1"/>
  <c r="U61" i="1"/>
  <c r="Y61" i="1"/>
  <c r="AC61" i="1"/>
  <c r="Q62" i="1"/>
  <c r="U62" i="1"/>
  <c r="Y62" i="1"/>
  <c r="AC62" i="1"/>
  <c r="Q63" i="1"/>
  <c r="U63" i="1"/>
  <c r="Y63" i="1"/>
  <c r="AC63" i="1"/>
  <c r="Q64" i="1"/>
  <c r="U64" i="1"/>
  <c r="Y64" i="1"/>
  <c r="AC64" i="1"/>
  <c r="Q65" i="1"/>
  <c r="U65" i="1"/>
  <c r="Y65" i="1"/>
  <c r="AC65" i="1"/>
  <c r="Q66" i="1"/>
  <c r="U66" i="1"/>
  <c r="Y66" i="1"/>
  <c r="AC66" i="1"/>
  <c r="Q67" i="1"/>
  <c r="U67" i="1"/>
  <c r="Y67" i="1"/>
  <c r="AC67" i="1"/>
  <c r="Q68" i="1"/>
  <c r="U68" i="1"/>
  <c r="Y68" i="1"/>
  <c r="AC68" i="1"/>
  <c r="Q69" i="1"/>
  <c r="U69" i="1"/>
  <c r="Y69" i="1"/>
  <c r="AC69" i="1"/>
  <c r="Q70" i="1"/>
  <c r="U70" i="1"/>
  <c r="Y70" i="1"/>
  <c r="AC70" i="1"/>
  <c r="Q71" i="1"/>
  <c r="U71" i="1"/>
  <c r="Y71" i="1"/>
  <c r="AC71" i="1"/>
  <c r="Q72" i="1"/>
  <c r="U72" i="1"/>
  <c r="Y72" i="1"/>
  <c r="AC72" i="1"/>
  <c r="Q73" i="1"/>
  <c r="U73" i="1"/>
  <c r="Y73" i="1"/>
  <c r="AC73" i="1"/>
  <c r="Q74" i="1"/>
  <c r="U74" i="1"/>
  <c r="Y74" i="1"/>
  <c r="AC74" i="1"/>
  <c r="Q75" i="1"/>
  <c r="U75" i="1"/>
  <c r="Y75" i="1"/>
  <c r="AC75" i="1"/>
  <c r="Q76" i="1"/>
  <c r="U76" i="1"/>
  <c r="Y76" i="1"/>
  <c r="AC76" i="1"/>
  <c r="Q77" i="1"/>
  <c r="U77" i="1"/>
  <c r="Y77" i="1"/>
  <c r="AC77" i="1"/>
  <c r="Q78" i="1"/>
  <c r="U78" i="1"/>
  <c r="Y78" i="1"/>
  <c r="AC78" i="1"/>
  <c r="Q79" i="1"/>
  <c r="U79" i="1"/>
  <c r="Y79" i="1"/>
  <c r="AC79" i="1"/>
  <c r="Q80" i="1"/>
  <c r="U80" i="1"/>
  <c r="Y80" i="1"/>
  <c r="AC80" i="1"/>
  <c r="Q81" i="1"/>
  <c r="U81" i="1"/>
  <c r="Y81" i="1"/>
  <c r="AC81" i="1"/>
  <c r="Q82" i="1"/>
  <c r="U82" i="1"/>
  <c r="Y82" i="1"/>
  <c r="AC82" i="1"/>
  <c r="AC2" i="1"/>
  <c r="Y2" i="1"/>
  <c r="U2" i="1"/>
  <c r="AG82" i="1"/>
  <c r="AI82" i="1" s="1"/>
  <c r="AJ82" i="1" s="1"/>
  <c r="AG81" i="1"/>
  <c r="AK81" i="1" s="1"/>
  <c r="AG80" i="1"/>
  <c r="AK80" i="1" s="1"/>
  <c r="AG79" i="1"/>
  <c r="AK79" i="1" s="1"/>
  <c r="AG78" i="1"/>
  <c r="AI78" i="1" s="1"/>
  <c r="AJ78" i="1" s="1"/>
  <c r="AG77" i="1"/>
  <c r="AI77" i="1" s="1"/>
  <c r="AJ77" i="1" s="1"/>
  <c r="AG76" i="1"/>
  <c r="AH76" i="1" s="1"/>
  <c r="AG75" i="1"/>
  <c r="AH75" i="1" s="1"/>
  <c r="AG74" i="1"/>
  <c r="AI74" i="1" s="1"/>
  <c r="AJ74" i="1" s="1"/>
  <c r="AG73" i="1"/>
  <c r="AI73" i="1" s="1"/>
  <c r="AJ73" i="1" s="1"/>
  <c r="AG72" i="1"/>
  <c r="AH72" i="1" s="1"/>
  <c r="AG71" i="1"/>
  <c r="AH71" i="1" s="1"/>
  <c r="AG70" i="1"/>
  <c r="AI70" i="1" s="1"/>
  <c r="AJ70" i="1" s="1"/>
  <c r="AG69" i="1"/>
  <c r="AI69" i="1" s="1"/>
  <c r="AJ69" i="1" s="1"/>
  <c r="AG68" i="1"/>
  <c r="AI68" i="1" s="1"/>
  <c r="AJ68" i="1" s="1"/>
  <c r="AG67" i="1"/>
  <c r="AH67" i="1" s="1"/>
  <c r="AG66" i="1"/>
  <c r="AI66" i="1" s="1"/>
  <c r="AJ66" i="1" s="1"/>
  <c r="AG65" i="1"/>
  <c r="AK65" i="1" s="1"/>
  <c r="AG64" i="1"/>
  <c r="AK64" i="1" s="1"/>
  <c r="AG63" i="1"/>
  <c r="AK63" i="1" s="1"/>
  <c r="AG62" i="1"/>
  <c r="AI62" i="1" s="1"/>
  <c r="AJ62" i="1" s="1"/>
  <c r="AG61" i="1"/>
  <c r="AI61" i="1" s="1"/>
  <c r="AJ61" i="1" s="1"/>
  <c r="AG60" i="1"/>
  <c r="AI60" i="1" s="1"/>
  <c r="AJ60" i="1" s="1"/>
  <c r="AG59" i="1"/>
  <c r="AH59" i="1" s="1"/>
  <c r="AG58" i="1"/>
  <c r="AI58" i="1" s="1"/>
  <c r="AJ58" i="1" s="1"/>
  <c r="AG57" i="1"/>
  <c r="AI57" i="1" s="1"/>
  <c r="AJ57" i="1" s="1"/>
  <c r="AG56" i="1"/>
  <c r="AI56" i="1" s="1"/>
  <c r="AJ56" i="1" s="1"/>
  <c r="AG55" i="1"/>
  <c r="AH55" i="1" s="1"/>
  <c r="AG54" i="1"/>
  <c r="AI54" i="1" s="1"/>
  <c r="AJ54" i="1" s="1"/>
  <c r="AG53" i="1"/>
  <c r="AI53" i="1" s="1"/>
  <c r="AJ53" i="1" s="1"/>
  <c r="AG52" i="1"/>
  <c r="AI52" i="1" s="1"/>
  <c r="AJ52" i="1" s="1"/>
  <c r="AG51" i="1"/>
  <c r="AK51" i="1" s="1"/>
  <c r="AG50" i="1"/>
  <c r="AI50" i="1" s="1"/>
  <c r="AJ50" i="1" s="1"/>
  <c r="AG49" i="1"/>
  <c r="AI49" i="1" s="1"/>
  <c r="AJ49" i="1" s="1"/>
  <c r="AG48" i="1"/>
  <c r="AI48" i="1" s="1"/>
  <c r="AJ48" i="1" s="1"/>
  <c r="AG47" i="1"/>
  <c r="AH47" i="1" s="1"/>
  <c r="AG46" i="1"/>
  <c r="AI46" i="1" s="1"/>
  <c r="AJ46" i="1" s="1"/>
  <c r="AG45" i="1"/>
  <c r="AI45" i="1" s="1"/>
  <c r="AJ45" i="1" s="1"/>
  <c r="AG44" i="1"/>
  <c r="AI44" i="1" s="1"/>
  <c r="AJ44" i="1" s="1"/>
  <c r="AG43" i="1"/>
  <c r="AK43" i="1" s="1"/>
  <c r="AG42" i="1"/>
  <c r="AI42" i="1" s="1"/>
  <c r="AJ42" i="1" s="1"/>
  <c r="AG41" i="1"/>
  <c r="AI41" i="1" s="1"/>
  <c r="AJ41" i="1" s="1"/>
  <c r="AG40" i="1"/>
  <c r="AH40" i="1" s="1"/>
  <c r="AG39" i="1"/>
  <c r="AI39" i="1" s="1"/>
  <c r="AJ39" i="1" s="1"/>
  <c r="AG38" i="1"/>
  <c r="AI38" i="1" s="1"/>
  <c r="AJ38" i="1" s="1"/>
  <c r="AG37" i="1"/>
  <c r="AI37" i="1" s="1"/>
  <c r="AJ37" i="1" s="1"/>
  <c r="AG36" i="1"/>
  <c r="AI36" i="1" s="1"/>
  <c r="AJ36" i="1" s="1"/>
  <c r="AG35" i="1"/>
  <c r="AK35" i="1" s="1"/>
  <c r="AG34" i="1"/>
  <c r="AI34" i="1" s="1"/>
  <c r="AJ34" i="1" s="1"/>
  <c r="AG33" i="1"/>
  <c r="AI33" i="1" s="1"/>
  <c r="AJ33" i="1" s="1"/>
  <c r="AG32" i="1"/>
  <c r="AH32" i="1" s="1"/>
  <c r="AG31" i="1"/>
  <c r="AH31" i="1" s="1"/>
  <c r="AG30" i="1"/>
  <c r="AI30" i="1" s="1"/>
  <c r="AJ30" i="1" s="1"/>
  <c r="AG29" i="1"/>
  <c r="AI29" i="1" s="1"/>
  <c r="AJ29" i="1" s="1"/>
  <c r="AG28" i="1"/>
  <c r="AI28" i="1" s="1"/>
  <c r="AJ28" i="1" s="1"/>
  <c r="AG27" i="1"/>
  <c r="AK27" i="1" s="1"/>
  <c r="AG26" i="1"/>
  <c r="AI26" i="1" s="1"/>
  <c r="AJ26" i="1" s="1"/>
  <c r="AG25" i="1"/>
  <c r="AI25" i="1" s="1"/>
  <c r="AJ25" i="1" s="1"/>
  <c r="AG24" i="1"/>
  <c r="AI24" i="1" s="1"/>
  <c r="AJ24" i="1" s="1"/>
  <c r="AG23" i="1"/>
  <c r="AH23" i="1" s="1"/>
  <c r="AG22" i="1"/>
  <c r="AI22" i="1" s="1"/>
  <c r="AJ22" i="1" s="1"/>
  <c r="AG21" i="1"/>
  <c r="AI21" i="1" s="1"/>
  <c r="AJ21" i="1" s="1"/>
  <c r="AG20" i="1"/>
  <c r="AI20" i="1" s="1"/>
  <c r="AJ20" i="1" s="1"/>
  <c r="AG19" i="1"/>
  <c r="AK19" i="1" s="1"/>
  <c r="AG18" i="1"/>
  <c r="AI18" i="1" s="1"/>
  <c r="AJ18" i="1" s="1"/>
  <c r="AG17" i="1"/>
  <c r="AI17" i="1" s="1"/>
  <c r="AJ17" i="1" s="1"/>
  <c r="AG16" i="1"/>
  <c r="AI16" i="1" s="1"/>
  <c r="AJ16" i="1" s="1"/>
  <c r="AG15" i="1"/>
  <c r="AI15" i="1" s="1"/>
  <c r="AJ15" i="1" s="1"/>
  <c r="AG14" i="1"/>
  <c r="AI14" i="1" s="1"/>
  <c r="AJ14" i="1" s="1"/>
  <c r="AG13" i="1"/>
  <c r="AI13" i="1" s="1"/>
  <c r="AJ13" i="1" s="1"/>
  <c r="AG12" i="1"/>
  <c r="AI12" i="1" s="1"/>
  <c r="AJ12" i="1" s="1"/>
  <c r="AG11" i="1"/>
  <c r="AK11" i="1" s="1"/>
  <c r="AG10" i="1"/>
  <c r="AI10" i="1" s="1"/>
  <c r="AJ10" i="1" s="1"/>
  <c r="AG9" i="1"/>
  <c r="AI9" i="1" s="1"/>
  <c r="AJ9" i="1" s="1"/>
  <c r="AG8" i="1"/>
  <c r="AI8" i="1" s="1"/>
  <c r="AJ8" i="1" s="1"/>
  <c r="AG7" i="1"/>
  <c r="AH7" i="1" s="1"/>
  <c r="AG6" i="1"/>
  <c r="AI6" i="1" s="1"/>
  <c r="AJ6" i="1" s="1"/>
  <c r="AG5" i="1"/>
  <c r="AI5" i="1" s="1"/>
  <c r="AJ5" i="1" s="1"/>
  <c r="AG4" i="1"/>
  <c r="AI4" i="1" s="1"/>
  <c r="AJ4" i="1" s="1"/>
  <c r="AG3" i="1"/>
  <c r="AK3" i="1" s="1"/>
  <c r="AG2" i="1"/>
  <c r="AI2" i="1" s="1"/>
  <c r="AJ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2" i="1"/>
  <c r="M2" i="1" s="1"/>
  <c r="AL2" i="1" l="1"/>
  <c r="AK53" i="1"/>
  <c r="AL61" i="1"/>
  <c r="AL13" i="1"/>
  <c r="AK42" i="1"/>
  <c r="AL57" i="1"/>
  <c r="AL25" i="1"/>
  <c r="AK17" i="1"/>
  <c r="AL73" i="1"/>
  <c r="AL53" i="1"/>
  <c r="AL37" i="1"/>
  <c r="AL21" i="1"/>
  <c r="AL5" i="1"/>
  <c r="AL45" i="1"/>
  <c r="AL29" i="1"/>
  <c r="AL77" i="1"/>
  <c r="AL41" i="1"/>
  <c r="AL9" i="1"/>
  <c r="AK69" i="1"/>
  <c r="AK9" i="1"/>
  <c r="AL69" i="1"/>
  <c r="AL49" i="1"/>
  <c r="AL33" i="1"/>
  <c r="AL17" i="1"/>
  <c r="AL60" i="1"/>
  <c r="AL56" i="1"/>
  <c r="AL48" i="1"/>
  <c r="AL24" i="1"/>
  <c r="AL16" i="1"/>
  <c r="AL12" i="1"/>
  <c r="AL4" i="1"/>
  <c r="AL39" i="1"/>
  <c r="AL15" i="1"/>
  <c r="AL68" i="1"/>
  <c r="AL52" i="1"/>
  <c r="AL44" i="1"/>
  <c r="AL36" i="1"/>
  <c r="AL28" i="1"/>
  <c r="AL20" i="1"/>
  <c r="AL8" i="1"/>
  <c r="AK25" i="1"/>
  <c r="AL82" i="1"/>
  <c r="AL78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8" i="1"/>
  <c r="AL14" i="1"/>
  <c r="AL10" i="1"/>
  <c r="AL6" i="1"/>
  <c r="AI32" i="1"/>
  <c r="AK82" i="1"/>
  <c r="AK49" i="1"/>
  <c r="AK38" i="1"/>
  <c r="AK22" i="1"/>
  <c r="AK14" i="1"/>
  <c r="AK6" i="1"/>
  <c r="AI76" i="1"/>
  <c r="AK78" i="1"/>
  <c r="AK61" i="1"/>
  <c r="AK46" i="1"/>
  <c r="AK34" i="1"/>
  <c r="AK21" i="1"/>
  <c r="AK13" i="1"/>
  <c r="AK5" i="1"/>
  <c r="AK73" i="1"/>
  <c r="AK57" i="1"/>
  <c r="AK45" i="1"/>
  <c r="AK29" i="1"/>
  <c r="AK18" i="1"/>
  <c r="AK10" i="1"/>
  <c r="AK2" i="1"/>
  <c r="AK70" i="1"/>
  <c r="AK62" i="1"/>
  <c r="AK58" i="1"/>
  <c r="AK26" i="1"/>
  <c r="AI47" i="1"/>
  <c r="AK77" i="1"/>
  <c r="AK41" i="1"/>
  <c r="AK33" i="1"/>
  <c r="AH41" i="1"/>
  <c r="AK76" i="1"/>
  <c r="AK72" i="1"/>
  <c r="AK68" i="1"/>
  <c r="AK60" i="1"/>
  <c r="AK56" i="1"/>
  <c r="AK52" i="1"/>
  <c r="AK48" i="1"/>
  <c r="AK44" i="1"/>
  <c r="AK40" i="1"/>
  <c r="AK36" i="1"/>
  <c r="AK32" i="1"/>
  <c r="AK28" i="1"/>
  <c r="AK24" i="1"/>
  <c r="AK20" i="1"/>
  <c r="AK16" i="1"/>
  <c r="AK12" i="1"/>
  <c r="AK8" i="1"/>
  <c r="AK4" i="1"/>
  <c r="AK74" i="1"/>
  <c r="AK66" i="1"/>
  <c r="AK54" i="1"/>
  <c r="AK50" i="1"/>
  <c r="AK30" i="1"/>
  <c r="AI23" i="1"/>
  <c r="AK37" i="1"/>
  <c r="AK75" i="1"/>
  <c r="AK71" i="1"/>
  <c r="AK67" i="1"/>
  <c r="AK59" i="1"/>
  <c r="AK55" i="1"/>
  <c r="AK47" i="1"/>
  <c r="AK39" i="1"/>
  <c r="AK31" i="1"/>
  <c r="AK23" i="1"/>
  <c r="AK15" i="1"/>
  <c r="AK7" i="1"/>
  <c r="AH15" i="1"/>
  <c r="AI55" i="1"/>
  <c r="AH9" i="1"/>
  <c r="AH24" i="1"/>
  <c r="AI59" i="1"/>
  <c r="AI7" i="1"/>
  <c r="AH33" i="1"/>
  <c r="AH17" i="1"/>
  <c r="AH8" i="1"/>
  <c r="AH49" i="1"/>
  <c r="AH57" i="1"/>
  <c r="AI72" i="1"/>
  <c r="AI75" i="1"/>
  <c r="AH16" i="1"/>
  <c r="AH25" i="1"/>
  <c r="AI31" i="1"/>
  <c r="AH39" i="1"/>
  <c r="AI40" i="1"/>
  <c r="AH48" i="1"/>
  <c r="AH56" i="1"/>
  <c r="AH60" i="1"/>
  <c r="AH77" i="1"/>
  <c r="AH61" i="1"/>
  <c r="O80" i="1"/>
  <c r="P80" i="1" s="1"/>
  <c r="O76" i="1"/>
  <c r="P76" i="1" s="1"/>
  <c r="O72" i="1"/>
  <c r="P72" i="1" s="1"/>
  <c r="O68" i="1"/>
  <c r="P68" i="1" s="1"/>
  <c r="O64" i="1"/>
  <c r="P64" i="1" s="1"/>
  <c r="O60" i="1"/>
  <c r="P60" i="1" s="1"/>
  <c r="O56" i="1"/>
  <c r="P56" i="1" s="1"/>
  <c r="O52" i="1"/>
  <c r="P52" i="1" s="1"/>
  <c r="O48" i="1"/>
  <c r="P48" i="1" s="1"/>
  <c r="O44" i="1"/>
  <c r="P44" i="1" s="1"/>
  <c r="O40" i="1"/>
  <c r="P40" i="1" s="1"/>
  <c r="O36" i="1"/>
  <c r="P36" i="1" s="1"/>
  <c r="O32" i="1"/>
  <c r="P32" i="1" s="1"/>
  <c r="O28" i="1"/>
  <c r="P28" i="1" s="1"/>
  <c r="O24" i="1"/>
  <c r="P24" i="1" s="1"/>
  <c r="O20" i="1"/>
  <c r="P20" i="1" s="1"/>
  <c r="O16" i="1"/>
  <c r="P16" i="1" s="1"/>
  <c r="O12" i="1"/>
  <c r="P12" i="1" s="1"/>
  <c r="O8" i="1"/>
  <c r="P8" i="1" s="1"/>
  <c r="O4" i="1"/>
  <c r="P4" i="1" s="1"/>
  <c r="O82" i="1"/>
  <c r="P82" i="1" s="1"/>
  <c r="O70" i="1"/>
  <c r="P70" i="1" s="1"/>
  <c r="O62" i="1"/>
  <c r="P62" i="1" s="1"/>
  <c r="O54" i="1"/>
  <c r="P54" i="1" s="1"/>
  <c r="O46" i="1"/>
  <c r="P46" i="1" s="1"/>
  <c r="O34" i="1"/>
  <c r="P34" i="1" s="1"/>
  <c r="O26" i="1"/>
  <c r="P26" i="1" s="1"/>
  <c r="O18" i="1"/>
  <c r="P18" i="1" s="1"/>
  <c r="O10" i="1"/>
  <c r="P10" i="1" s="1"/>
  <c r="O78" i="1"/>
  <c r="P78" i="1" s="1"/>
  <c r="O74" i="1"/>
  <c r="P74" i="1" s="1"/>
  <c r="O66" i="1"/>
  <c r="P66" i="1" s="1"/>
  <c r="O58" i="1"/>
  <c r="P58" i="1" s="1"/>
  <c r="O50" i="1"/>
  <c r="P50" i="1" s="1"/>
  <c r="O42" i="1"/>
  <c r="P42" i="1" s="1"/>
  <c r="O38" i="1"/>
  <c r="P38" i="1" s="1"/>
  <c r="O30" i="1"/>
  <c r="P30" i="1" s="1"/>
  <c r="O22" i="1"/>
  <c r="P22" i="1" s="1"/>
  <c r="O14" i="1"/>
  <c r="P14" i="1" s="1"/>
  <c r="O6" i="1"/>
  <c r="P6" i="1" s="1"/>
  <c r="AI19" i="1"/>
  <c r="AH19" i="1"/>
  <c r="AH79" i="1"/>
  <c r="AI79" i="1"/>
  <c r="AH63" i="1"/>
  <c r="AI63" i="1"/>
  <c r="AI35" i="1"/>
  <c r="AH35" i="1"/>
  <c r="AH64" i="1"/>
  <c r="AI64" i="1"/>
  <c r="AI81" i="1"/>
  <c r="AH81" i="1"/>
  <c r="AH51" i="1"/>
  <c r="AI51" i="1"/>
  <c r="AI11" i="1"/>
  <c r="AH11" i="1"/>
  <c r="AI43" i="1"/>
  <c r="AH43" i="1"/>
  <c r="AH80" i="1"/>
  <c r="AI80" i="1"/>
  <c r="AH3" i="1"/>
  <c r="AI3" i="1"/>
  <c r="AH27" i="1"/>
  <c r="AI27" i="1"/>
  <c r="AI65" i="1"/>
  <c r="AH65" i="1"/>
  <c r="AH4" i="1"/>
  <c r="AH5" i="1"/>
  <c r="AH12" i="1"/>
  <c r="AH13" i="1"/>
  <c r="AH20" i="1"/>
  <c r="AH21" i="1"/>
  <c r="AH28" i="1"/>
  <c r="AH29" i="1"/>
  <c r="AH36" i="1"/>
  <c r="AH37" i="1"/>
  <c r="AH44" i="1"/>
  <c r="AH45" i="1"/>
  <c r="AH52" i="1"/>
  <c r="AH53" i="1"/>
  <c r="AI67" i="1"/>
  <c r="AH68" i="1"/>
  <c r="AH69" i="1"/>
  <c r="O79" i="1"/>
  <c r="P79" i="1" s="1"/>
  <c r="O75" i="1"/>
  <c r="P75" i="1" s="1"/>
  <c r="O71" i="1"/>
  <c r="P71" i="1" s="1"/>
  <c r="O67" i="1"/>
  <c r="P67" i="1" s="1"/>
  <c r="O63" i="1"/>
  <c r="P63" i="1" s="1"/>
  <c r="O59" i="1"/>
  <c r="P59" i="1" s="1"/>
  <c r="O55" i="1"/>
  <c r="P55" i="1" s="1"/>
  <c r="O51" i="1"/>
  <c r="P51" i="1" s="1"/>
  <c r="O47" i="1"/>
  <c r="P47" i="1" s="1"/>
  <c r="O43" i="1"/>
  <c r="P43" i="1" s="1"/>
  <c r="O39" i="1"/>
  <c r="P39" i="1" s="1"/>
  <c r="O35" i="1"/>
  <c r="P35" i="1" s="1"/>
  <c r="O31" i="1"/>
  <c r="P31" i="1" s="1"/>
  <c r="O27" i="1"/>
  <c r="P27" i="1" s="1"/>
  <c r="O23" i="1"/>
  <c r="P23" i="1" s="1"/>
  <c r="O19" i="1"/>
  <c r="P19" i="1" s="1"/>
  <c r="O15" i="1"/>
  <c r="P15" i="1" s="1"/>
  <c r="O11" i="1"/>
  <c r="P11" i="1" s="1"/>
  <c r="O7" i="1"/>
  <c r="P7" i="1" s="1"/>
  <c r="O3" i="1"/>
  <c r="P3" i="1" s="1"/>
  <c r="AI71" i="1"/>
  <c r="AH73" i="1"/>
  <c r="AH2" i="1"/>
  <c r="AH6" i="1"/>
  <c r="AH10" i="1"/>
  <c r="AH14" i="1"/>
  <c r="AH18" i="1"/>
  <c r="AH22" i="1"/>
  <c r="AH26" i="1"/>
  <c r="AH30" i="1"/>
  <c r="AH34" i="1"/>
  <c r="AH38" i="1"/>
  <c r="AH42" i="1"/>
  <c r="AH46" i="1"/>
  <c r="AH50" i="1"/>
  <c r="AH54" i="1"/>
  <c r="AH58" i="1"/>
  <c r="AH62" i="1"/>
  <c r="AH66" i="1"/>
  <c r="AH70" i="1"/>
  <c r="AH74" i="1"/>
  <c r="AH78" i="1"/>
  <c r="AH82" i="1"/>
  <c r="O81" i="1"/>
  <c r="P81" i="1" s="1"/>
  <c r="O77" i="1"/>
  <c r="P77" i="1" s="1"/>
  <c r="O73" i="1"/>
  <c r="P73" i="1" s="1"/>
  <c r="O69" i="1"/>
  <c r="P69" i="1" s="1"/>
  <c r="O65" i="1"/>
  <c r="P65" i="1" s="1"/>
  <c r="O61" i="1"/>
  <c r="P61" i="1" s="1"/>
  <c r="O57" i="1"/>
  <c r="P57" i="1" s="1"/>
  <c r="O53" i="1"/>
  <c r="P53" i="1" s="1"/>
  <c r="O49" i="1"/>
  <c r="P49" i="1" s="1"/>
  <c r="O45" i="1"/>
  <c r="P45" i="1" s="1"/>
  <c r="O41" i="1"/>
  <c r="P41" i="1" s="1"/>
  <c r="O37" i="1"/>
  <c r="P37" i="1" s="1"/>
  <c r="O33" i="1"/>
  <c r="P33" i="1" s="1"/>
  <c r="O29" i="1"/>
  <c r="P29" i="1" s="1"/>
  <c r="O25" i="1"/>
  <c r="P25" i="1" s="1"/>
  <c r="O21" i="1"/>
  <c r="P21" i="1" s="1"/>
  <c r="O17" i="1"/>
  <c r="P17" i="1" s="1"/>
  <c r="O13" i="1"/>
  <c r="P13" i="1" s="1"/>
  <c r="O9" i="1"/>
  <c r="P9" i="1" s="1"/>
  <c r="O5" i="1"/>
  <c r="P5" i="1" s="1"/>
  <c r="AJ71" i="1" l="1"/>
  <c r="AL71" i="1"/>
  <c r="AJ65" i="1"/>
  <c r="AL65" i="1"/>
  <c r="AJ31" i="1"/>
  <c r="AL31" i="1"/>
  <c r="AJ23" i="1"/>
  <c r="AL23" i="1"/>
  <c r="AJ80" i="1"/>
  <c r="AL80" i="1"/>
  <c r="AJ79" i="1"/>
  <c r="AL79" i="1"/>
  <c r="AJ11" i="1"/>
  <c r="AL11" i="1"/>
  <c r="AJ81" i="1"/>
  <c r="AL81" i="1"/>
  <c r="AJ35" i="1"/>
  <c r="AL35" i="1"/>
  <c r="AJ40" i="1"/>
  <c r="AL40" i="1"/>
  <c r="AJ7" i="1"/>
  <c r="AL7" i="1"/>
  <c r="AJ55" i="1"/>
  <c r="AL55" i="1"/>
  <c r="AJ32" i="1"/>
  <c r="AL32" i="1"/>
  <c r="AJ67" i="1"/>
  <c r="AL67" i="1"/>
  <c r="AJ43" i="1"/>
  <c r="AL43" i="1"/>
  <c r="AJ19" i="1"/>
  <c r="AL19" i="1"/>
  <c r="AJ72" i="1"/>
  <c r="AL72" i="1"/>
  <c r="AJ47" i="1"/>
  <c r="AL47" i="1"/>
  <c r="AJ27" i="1"/>
  <c r="AL27" i="1"/>
  <c r="AJ3" i="1"/>
  <c r="AL3" i="1"/>
  <c r="AJ51" i="1"/>
  <c r="AL51" i="1"/>
  <c r="AJ64" i="1"/>
  <c r="AL64" i="1"/>
  <c r="AJ63" i="1"/>
  <c r="AL63" i="1"/>
  <c r="AJ75" i="1"/>
  <c r="AL75" i="1"/>
  <c r="AJ59" i="1"/>
  <c r="AL59" i="1"/>
  <c r="AJ76" i="1"/>
  <c r="AL76" i="1"/>
</calcChain>
</file>

<file path=xl/sharedStrings.xml><?xml version="1.0" encoding="utf-8"?>
<sst xmlns="http://schemas.openxmlformats.org/spreadsheetml/2006/main" count="1612" uniqueCount="1083">
  <si>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</si>
  <si>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</si>
  <si>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</si>
  <si>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</si>
  <si>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</si>
  <si>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</si>
  <si>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</si>
  <si>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</si>
  <si>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</si>
  <si>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</si>
  <si>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</si>
  <si>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</si>
  <si>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</si>
  <si>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</si>
  <si>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</si>
  <si>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</si>
  <si>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</si>
  <si>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</si>
  <si>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</si>
  <si>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</si>
  <si>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</si>
  <si>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</si>
  <si>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</si>
  <si>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</si>
  <si>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</si>
  <si>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</si>
  <si>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</si>
  <si>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</si>
  <si>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</si>
  <si>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</si>
  <si>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</si>
  <si>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</si>
  <si>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</si>
  <si>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</si>
  <si>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</si>
  <si>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</si>
  <si>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</si>
  <si>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</si>
  <si>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</si>
  <si>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</si>
  <si>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</si>
  <si>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</si>
  <si>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</si>
  <si>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</si>
  <si>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</si>
  <si>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</si>
  <si>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</si>
  <si>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</si>
  <si>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</si>
  <si>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</si>
  <si>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</si>
  <si>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</si>
  <si>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</si>
  <si>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</si>
  <si>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</si>
  <si>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</si>
  <si>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</si>
  <si>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</si>
  <si>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</si>
  <si>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</si>
  <si>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</si>
  <si>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</si>
  <si>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</si>
  <si>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</si>
  <si>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</si>
  <si>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</si>
  <si>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</si>
  <si>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</si>
  <si>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</si>
  <si>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</si>
  <si>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</si>
  <si>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</si>
  <si>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</si>
  <si>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</si>
  <si>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</si>
  <si>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</si>
  <si>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</si>
  <si>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</si>
  <si>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</si>
  <si>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</si>
  <si>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</si>
  <si>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</si>
  <si>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</si>
  <si>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</si>
  <si>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</si>
  <si>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</si>
  <si>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</si>
  <si>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</si>
  <si>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</si>
  <si>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</si>
  <si>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</si>
  <si>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</si>
  <si>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</si>
  <si>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</si>
  <si>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</si>
  <si>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</si>
  <si>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</si>
  <si>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</si>
  <si>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</si>
  <si>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</si>
  <si>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</si>
  <si>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</si>
  <si>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</si>
  <si>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</si>
  <si>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</si>
  <si>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</si>
  <si>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</si>
  <si>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</si>
  <si>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</si>
  <si>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</si>
  <si>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</si>
  <si>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</si>
  <si>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</si>
  <si>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</si>
  <si>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</si>
  <si>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</si>
  <si>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</si>
  <si>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</si>
  <si>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</si>
  <si>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</si>
  <si>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</si>
  <si>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</si>
  <si>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</si>
  <si>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</si>
  <si>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</si>
  <si>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</si>
  <si>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</si>
  <si>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</si>
  <si>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</si>
  <si>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</si>
  <si>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</si>
  <si>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</si>
  <si>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</si>
  <si>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</si>
  <si>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</si>
  <si>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</si>
  <si>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</si>
  <si>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</si>
  <si>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</si>
  <si>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</si>
  <si>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</si>
  <si>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</si>
  <si>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</si>
  <si>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</si>
  <si>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</si>
  <si>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</si>
  <si>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</si>
  <si>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</si>
  <si>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</si>
  <si>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</si>
  <si>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</si>
  <si>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</si>
  <si>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</si>
  <si>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</si>
  <si>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</si>
  <si>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</si>
  <si>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</si>
  <si>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</si>
  <si>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</si>
  <si>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</si>
  <si>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</si>
  <si>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</si>
  <si>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</si>
  <si>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</si>
  <si>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</si>
  <si>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</si>
  <si>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</si>
  <si>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</si>
  <si>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</si>
  <si>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</si>
  <si>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</si>
  <si>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</si>
  <si>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</si>
  <si>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</si>
  <si>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</si>
  <si>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</si>
  <si>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</si>
  <si>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</si>
  <si>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</si>
  <si>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</si>
  <si>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</si>
  <si>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</si>
  <si>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</si>
  <si>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</si>
  <si>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</si>
  <si>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</si>
  <si>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</si>
  <si>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</si>
  <si>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</si>
  <si>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</si>
  <si>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</si>
  <si>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</si>
  <si>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</si>
  <si>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</si>
  <si>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</si>
  <si>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</si>
  <si>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</si>
  <si>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</si>
  <si>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</si>
  <si>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</si>
  <si>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</si>
  <si>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</si>
  <si>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</si>
  <si>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</si>
  <si>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</si>
  <si>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</si>
  <si>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</si>
  <si>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</si>
  <si>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</si>
  <si>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</si>
  <si>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</si>
  <si>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</si>
  <si>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</si>
  <si>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</si>
  <si>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</si>
  <si>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</si>
  <si>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</si>
  <si>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</si>
  <si>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</si>
  <si>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</si>
  <si>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</si>
  <si>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</si>
  <si>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</si>
  <si>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</si>
  <si>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</si>
  <si>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</si>
  <si>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</si>
  <si>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</si>
  <si>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</si>
  <si>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</si>
  <si>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</si>
  <si>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</si>
  <si>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</si>
  <si>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</si>
  <si>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</si>
  <si>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</si>
  <si>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</si>
  <si>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</si>
  <si>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</si>
  <si>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</si>
  <si>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</si>
  <si>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</si>
  <si>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</si>
  <si>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</si>
  <si>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</si>
  <si>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</si>
  <si>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</si>
  <si>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</si>
  <si>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</si>
  <si>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</si>
  <si>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</si>
  <si>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</si>
  <si>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</si>
  <si>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</si>
  <si>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</si>
  <si>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</si>
  <si>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</si>
  <si>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</si>
  <si>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</si>
  <si>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</si>
  <si>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</si>
  <si>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</si>
  <si>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</si>
  <si>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</si>
  <si>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</si>
  <si>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</si>
  <si>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</si>
  <si>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</si>
  <si>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</si>
  <si>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</si>
  <si>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</si>
  <si>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</si>
  <si>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</si>
  <si>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</si>
  <si>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</si>
  <si>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</si>
  <si>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</si>
  <si>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</si>
  <si>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</si>
  <si>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</si>
  <si>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</si>
  <si>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</si>
  <si>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</si>
  <si>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</si>
  <si>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</si>
  <si>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</si>
  <si>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</si>
  <si>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</si>
  <si>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</si>
  <si>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</si>
  <si>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</si>
  <si>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</si>
  <si>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</si>
  <si>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</si>
  <si>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</si>
  <si>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</si>
  <si>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</si>
  <si>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</si>
  <si>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</si>
  <si>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</si>
  <si>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</si>
  <si>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</si>
  <si>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</si>
  <si>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</si>
  <si>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</si>
  <si>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</si>
  <si>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</si>
  <si>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</si>
  <si>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</si>
  <si>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</si>
  <si>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</si>
  <si>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</si>
  <si>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</si>
  <si>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</si>
  <si>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</si>
  <si>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</si>
  <si>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</si>
  <si>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</si>
  <si>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</si>
  <si>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</si>
  <si>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</si>
  <si>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</si>
  <si>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</si>
  <si>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</si>
  <si>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</si>
  <si>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</si>
  <si>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</si>
  <si>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</si>
  <si>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</si>
  <si>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</si>
  <si>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</si>
  <si>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</si>
  <si>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</si>
  <si>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</si>
  <si>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</si>
  <si>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</si>
  <si>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</si>
  <si>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</si>
  <si>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</si>
  <si>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</si>
  <si>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</si>
  <si>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</si>
  <si>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</si>
  <si>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</si>
  <si>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</si>
  <si>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</si>
  <si>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</si>
  <si>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</si>
  <si>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</si>
  <si>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</si>
  <si>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</si>
  <si>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</si>
  <si>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</si>
  <si>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</si>
  <si>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</si>
  <si>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</si>
  <si>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</si>
  <si>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</si>
  <si>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</si>
  <si>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</si>
  <si>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</si>
  <si>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</si>
  <si>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</si>
  <si>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</si>
  <si>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</si>
  <si>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</si>
  <si>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</si>
  <si>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</si>
  <si>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</si>
  <si>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</si>
  <si>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</si>
  <si>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</si>
  <si>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</si>
  <si>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</si>
  <si>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</si>
  <si>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</si>
  <si>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</si>
  <si>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</si>
  <si>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</si>
  <si>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</si>
  <si>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</si>
  <si>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</si>
  <si>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</si>
  <si>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</si>
  <si>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</si>
  <si>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</si>
  <si>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</si>
  <si>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</si>
  <si>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</si>
  <si>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</si>
  <si>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</si>
  <si>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</si>
  <si>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</si>
  <si>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</si>
  <si>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</si>
  <si>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</si>
  <si>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</si>
  <si>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</si>
  <si>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</si>
  <si>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</si>
  <si>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</si>
  <si>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</si>
  <si>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</si>
  <si>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</si>
  <si>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</si>
  <si>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</si>
  <si>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</si>
  <si>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</si>
  <si>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</si>
  <si>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</si>
  <si>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</si>
  <si>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</si>
  <si>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</si>
  <si>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</si>
  <si>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</si>
  <si>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</si>
  <si>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</si>
  <si>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</si>
  <si>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</si>
  <si>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</si>
  <si>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</si>
  <si>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</si>
  <si>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</si>
  <si>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</si>
  <si>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</si>
  <si>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</si>
  <si>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</si>
  <si>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</si>
  <si>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</si>
  <si>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</si>
  <si>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</si>
  <si>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</si>
  <si>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</si>
  <si>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</si>
  <si>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</si>
  <si>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</si>
  <si>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</si>
  <si>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</si>
  <si>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</si>
  <si>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</si>
  <si>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</si>
  <si>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</si>
  <si>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</si>
  <si>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</si>
  <si>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</si>
  <si>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</si>
  <si>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</si>
  <si>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</si>
  <si>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</si>
  <si>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</si>
  <si>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</si>
  <si>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</si>
  <si>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</si>
  <si>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</si>
  <si>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</si>
  <si>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</si>
  <si>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</si>
  <si>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</si>
  <si>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</si>
  <si>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</si>
  <si>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</si>
  <si>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</si>
  <si>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</si>
  <si>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</si>
  <si>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</si>
  <si>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</si>
  <si>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</si>
  <si>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</si>
  <si>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</si>
  <si>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</si>
  <si>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</si>
  <si>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</si>
  <si>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</si>
  <si>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</si>
  <si>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</si>
  <si>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</si>
  <si>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</si>
  <si>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</si>
  <si>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</si>
  <si>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</si>
  <si>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</si>
  <si>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</si>
  <si>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</si>
  <si>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</si>
  <si>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</si>
  <si>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</si>
  <si>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</si>
  <si>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</si>
  <si>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</si>
  <si>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</si>
  <si>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</si>
  <si>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</si>
  <si>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</si>
  <si>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</si>
  <si>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</si>
  <si>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</si>
  <si>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</si>
  <si>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</si>
  <si>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</si>
  <si>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</si>
  <si>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</si>
  <si>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</si>
  <si>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</si>
  <si>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</si>
  <si>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</si>
  <si>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</si>
  <si>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</si>
  <si>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</si>
  <si>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</si>
  <si>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</si>
  <si>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</si>
  <si>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</si>
  <si>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</si>
  <si>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</si>
  <si>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</si>
  <si>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</si>
  <si>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</si>
  <si>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</si>
  <si>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</si>
  <si>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</si>
  <si>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</si>
  <si>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</si>
  <si>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</si>
  <si>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</si>
  <si>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</si>
  <si>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</si>
  <si>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</si>
  <si>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</si>
  <si>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</si>
  <si>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</si>
  <si>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</si>
  <si>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</si>
  <si>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</si>
  <si>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</si>
  <si>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</si>
  <si>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</si>
  <si>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</si>
  <si>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</si>
  <si>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</si>
  <si>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</si>
  <si>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</si>
  <si>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</si>
  <si>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</si>
  <si>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</si>
  <si>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</si>
  <si>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</si>
  <si>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</si>
  <si>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</si>
  <si>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</si>
  <si>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</si>
  <si>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</si>
  <si>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</si>
  <si>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</si>
  <si>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</si>
  <si>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</si>
  <si>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</si>
  <si>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</si>
  <si>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</si>
  <si>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</si>
  <si>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</si>
  <si>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</si>
  <si>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</si>
  <si>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</si>
  <si>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</si>
  <si>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</si>
  <si>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</si>
  <si>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</si>
  <si>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</si>
  <si>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</si>
  <si>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</si>
  <si>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</si>
  <si>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</si>
  <si>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</si>
  <si>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</si>
  <si>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</si>
  <si>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</si>
  <si>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</si>
  <si>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</si>
  <si>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</si>
  <si>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</si>
  <si>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</si>
  <si>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</si>
  <si>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</si>
  <si>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</si>
  <si>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</si>
  <si>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</si>
  <si>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</si>
  <si>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</si>
  <si>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</si>
  <si>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</si>
  <si>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</si>
  <si>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</si>
  <si>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</si>
  <si>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</si>
  <si>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</si>
  <si>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</si>
  <si>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</si>
  <si>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</si>
  <si>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</si>
  <si>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</si>
  <si>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</si>
  <si>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</si>
  <si>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</si>
  <si>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</si>
  <si>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</si>
  <si>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</si>
  <si>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</si>
  <si>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</si>
  <si>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</si>
  <si>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</si>
  <si>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</si>
  <si>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</si>
  <si>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</si>
  <si>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</si>
  <si>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</si>
  <si>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</si>
  <si>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</si>
  <si>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</si>
  <si>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</si>
  <si>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</si>
  <si>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</si>
  <si>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</si>
  <si>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</si>
  <si>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</si>
  <si>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</si>
  <si>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</si>
  <si>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</si>
  <si>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</si>
  <si>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</si>
  <si>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</si>
  <si>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</si>
  <si>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</si>
  <si>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</si>
  <si>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</si>
  <si>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</si>
  <si>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</si>
  <si>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</si>
  <si>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</si>
  <si>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</si>
  <si>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</si>
  <si>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</si>
  <si>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</si>
  <si>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</si>
  <si>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</si>
  <si>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</si>
  <si>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</si>
  <si>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</si>
  <si>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</si>
  <si>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</si>
  <si>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</si>
  <si>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</si>
  <si>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</si>
  <si>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</si>
  <si>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</si>
  <si>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</si>
  <si>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</si>
  <si>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</si>
  <si>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</si>
  <si>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</si>
  <si>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</si>
  <si>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</si>
  <si>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</si>
  <si>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</si>
  <si>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</si>
  <si>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</si>
  <si>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</si>
  <si>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</si>
  <si>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</si>
  <si>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</si>
  <si>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</si>
  <si>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</si>
  <si>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</si>
  <si>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</si>
  <si>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</si>
  <si>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</si>
  <si>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</si>
  <si>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</si>
  <si>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</si>
  <si>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</si>
  <si>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</si>
  <si>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</si>
  <si>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</si>
  <si>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</si>
  <si>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</si>
  <si>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</si>
  <si>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</si>
  <si>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</si>
  <si>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</si>
  <si>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</si>
  <si>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</si>
  <si>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</si>
  <si>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</si>
  <si>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</si>
  <si>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</si>
  <si>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</si>
  <si>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</si>
  <si>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</si>
  <si>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</si>
  <si>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</si>
  <si>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</si>
  <si>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</si>
  <si>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</si>
  <si>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</si>
  <si>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</si>
  <si>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</si>
  <si>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</si>
  <si>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</si>
  <si>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</si>
  <si>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</si>
  <si>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</si>
  <si>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</si>
  <si>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</si>
  <si>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</si>
  <si>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</si>
  <si>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</si>
  <si>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</si>
  <si>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</si>
  <si>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</si>
  <si>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</si>
  <si>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</si>
  <si>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</si>
  <si>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</si>
  <si>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</si>
  <si>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</si>
  <si>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</si>
  <si>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</si>
  <si>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</si>
  <si>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</si>
  <si>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</si>
  <si>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</si>
  <si>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</si>
  <si>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</si>
  <si>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</si>
  <si>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</si>
  <si>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</si>
  <si>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</si>
  <si>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</si>
  <si>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</si>
  <si>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</si>
  <si>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</si>
  <si>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</si>
  <si>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</si>
  <si>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</si>
  <si>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</si>
  <si>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</si>
  <si>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</si>
  <si>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</si>
  <si>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</si>
  <si>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</si>
  <si>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</si>
  <si>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</si>
  <si>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</si>
  <si>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</si>
  <si>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</si>
  <si>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</si>
  <si>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</si>
  <si>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</si>
  <si>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</si>
  <si>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</si>
  <si>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</si>
  <si>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</si>
  <si>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</si>
  <si>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</si>
  <si>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</si>
  <si>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</si>
  <si>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</si>
  <si>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</si>
  <si>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</si>
  <si>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</si>
  <si>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</si>
  <si>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</si>
  <si>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</si>
  <si>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</si>
  <si>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</si>
  <si>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</si>
  <si>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</si>
  <si>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</si>
  <si>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</si>
  <si>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</si>
  <si>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</si>
  <si>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</si>
  <si>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</si>
  <si>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</si>
  <si>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</si>
  <si>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</si>
  <si>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</si>
  <si>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</si>
  <si>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</si>
  <si>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</si>
  <si>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</si>
  <si>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</si>
  <si>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</si>
  <si>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</si>
  <si>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</si>
  <si>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</si>
  <si>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</si>
  <si>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</si>
  <si>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</si>
  <si>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</si>
  <si>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</si>
  <si>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</si>
  <si>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</si>
  <si>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</si>
  <si>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</si>
  <si>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</si>
  <si>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</si>
  <si>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</si>
  <si>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</si>
  <si>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</si>
  <si>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</si>
  <si>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</si>
  <si>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</si>
  <si>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</si>
  <si>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</si>
  <si>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</si>
  <si>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</si>
  <si>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</si>
  <si>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</si>
  <si>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</si>
  <si>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</si>
  <si>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</si>
  <si>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</si>
  <si>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</si>
  <si>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</si>
  <si>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</si>
  <si>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</si>
  <si>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</si>
  <si>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</si>
  <si>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</si>
  <si>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</si>
  <si>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</si>
  <si>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</si>
  <si>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</si>
  <si>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</si>
  <si>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</si>
  <si>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</si>
  <si>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</si>
  <si>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</si>
  <si>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</si>
  <si>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</si>
  <si>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</si>
  <si>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</si>
  <si>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</si>
  <si>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</si>
  <si>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</si>
  <si>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</si>
  <si>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</si>
  <si>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</si>
  <si>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</si>
  <si>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</si>
  <si>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</si>
  <si>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</si>
  <si>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</si>
  <si>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</si>
  <si>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</si>
  <si>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</si>
  <si>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</si>
  <si>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</si>
  <si>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</si>
  <si>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</si>
  <si>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</si>
  <si>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</si>
  <si>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</si>
  <si>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</si>
  <si>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</si>
  <si>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</si>
  <si>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</si>
  <si>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</si>
  <si>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</si>
  <si>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</si>
  <si>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</si>
  <si>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</si>
  <si>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</si>
  <si>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</si>
  <si>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</si>
  <si>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</si>
  <si>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</si>
  <si>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</si>
  <si>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</si>
  <si>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</si>
  <si>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</si>
  <si>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</si>
  <si>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</si>
  <si>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</si>
  <si>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</si>
  <si>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</si>
  <si>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</si>
  <si>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</si>
  <si>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</si>
  <si>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</si>
  <si>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</si>
  <si>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</si>
  <si>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</si>
  <si>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</si>
  <si>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</si>
  <si>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</si>
  <si>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</si>
  <si>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</si>
  <si>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</si>
  <si>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</si>
  <si>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</si>
  <si>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</si>
  <si>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</si>
  <si>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</si>
  <si>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</si>
  <si>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</si>
  <si>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</si>
  <si>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</si>
  <si>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</si>
  <si>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</si>
  <si>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</si>
  <si>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</si>
  <si>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</si>
  <si>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</si>
  <si>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</si>
  <si>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</si>
  <si>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</si>
  <si>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</si>
  <si>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</si>
  <si>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</si>
  <si>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</si>
  <si>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</si>
  <si>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</si>
  <si>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</si>
  <si>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</si>
  <si>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</si>
  <si>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</si>
  <si>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</si>
  <si>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</si>
  <si>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</si>
  <si>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</si>
  <si>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</si>
  <si>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</si>
  <si>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</si>
  <si>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</si>
  <si>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</si>
  <si>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</si>
  <si>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</si>
  <si>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</si>
  <si>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</si>
  <si>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</si>
  <si>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</si>
  <si>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</si>
  <si>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</si>
  <si>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</si>
  <si>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</si>
  <si>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</si>
  <si>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</si>
  <si>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</si>
  <si>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</si>
  <si>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</si>
  <si>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</si>
  <si>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</si>
  <si>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</si>
  <si>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</si>
  <si>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</si>
  <si>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</si>
  <si>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</si>
  <si>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</si>
  <si>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</si>
  <si>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</si>
  <si>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</si>
  <si>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</si>
  <si>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</si>
  <si>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</si>
  <si>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</si>
  <si>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</si>
  <si>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</si>
  <si>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</si>
  <si>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</si>
  <si>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</si>
  <si>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</si>
  <si>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</si>
  <si>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</si>
  <si>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</si>
  <si>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</si>
  <si>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</si>
  <si>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</si>
  <si>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</si>
  <si>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</si>
  <si>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</si>
  <si>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</si>
  <si>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</si>
  <si>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</si>
  <si>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</si>
  <si>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</si>
  <si>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</si>
  <si>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</si>
  <si>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</si>
  <si>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</si>
  <si>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</si>
  <si>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</si>
  <si>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</si>
  <si>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</si>
  <si>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</si>
  <si>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</si>
  <si>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</si>
  <si>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</si>
  <si>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</si>
  <si>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</si>
  <si>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</si>
  <si>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</si>
  <si>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</si>
  <si>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</si>
  <si>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</si>
  <si>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</si>
  <si>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</si>
  <si>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</si>
  <si>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</si>
  <si>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</si>
  <si>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</si>
  <si>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(%)</t>
  </si>
  <si>
    <t>Quantidade de Ações</t>
  </si>
  <si>
    <t>Valor Inicial (R$)</t>
  </si>
  <si>
    <t>Soma</t>
  </si>
  <si>
    <t>Média</t>
  </si>
  <si>
    <t>Soma Acumulada</t>
  </si>
  <si>
    <t>Contagem</t>
  </si>
  <si>
    <t>Variação (R$)</t>
  </si>
  <si>
    <t>Resultado</t>
  </si>
  <si>
    <t>Nome da Empresa</t>
  </si>
  <si>
    <t>Segmento</t>
  </si>
  <si>
    <t>Idade (em anos)</t>
  </si>
  <si>
    <t>Siderurgia</t>
  </si>
  <si>
    <t>Mineração</t>
  </si>
  <si>
    <t>Petróleo e Gás</t>
  </si>
  <si>
    <t>Papel e Celulose</t>
  </si>
  <si>
    <t>Energia</t>
  </si>
  <si>
    <t>Petróleo</t>
  </si>
  <si>
    <t>Shopping Centers</t>
  </si>
  <si>
    <t>Banco</t>
  </si>
  <si>
    <t>Saúde</t>
  </si>
  <si>
    <t>Petroquímica</t>
  </si>
  <si>
    <t>Transporte Aéreo</t>
  </si>
  <si>
    <t>Educação</t>
  </si>
  <si>
    <t>Química</t>
  </si>
  <si>
    <t>Construção Civil</t>
  </si>
  <si>
    <t>Calçados</t>
  </si>
  <si>
    <t>Alimentos</t>
  </si>
  <si>
    <t>Varejo</t>
  </si>
  <si>
    <t>Telecomunicações</t>
  </si>
  <si>
    <t>Logística</t>
  </si>
  <si>
    <t>Serviços Financeiros</t>
  </si>
  <si>
    <t>Holding</t>
  </si>
  <si>
    <t>Tecnologia</t>
  </si>
  <si>
    <t>Bebidas</t>
  </si>
  <si>
    <t>Seguros</t>
  </si>
  <si>
    <t>Saneamento</t>
  </si>
  <si>
    <t>Equipamentos Elétricos</t>
  </si>
  <si>
    <t>Agronegócio</t>
  </si>
  <si>
    <t>Infraestrutura</t>
  </si>
  <si>
    <t>Pet Shop</t>
  </si>
  <si>
    <t>Vestuário</t>
  </si>
  <si>
    <t>Aeroespacial</t>
  </si>
  <si>
    <t>Cosméticos</t>
  </si>
  <si>
    <t>Bolsa de Valores</t>
  </si>
  <si>
    <t>Farmacêutica</t>
  </si>
  <si>
    <t>Aluguel de Carros</t>
  </si>
  <si>
    <t>Turismo</t>
  </si>
  <si>
    <t>Idade</t>
  </si>
  <si>
    <t>Variação Semanal (%)</t>
  </si>
  <si>
    <t>Variação Mensal (%)</t>
  </si>
  <si>
    <t>Variação Anual (%)</t>
  </si>
  <si>
    <t>Variação 12 meses (%)</t>
  </si>
  <si>
    <t>Faixa de Idades</t>
  </si>
  <si>
    <t>51-60</t>
  </si>
  <si>
    <t>81-90</t>
  </si>
  <si>
    <t>61-70</t>
  </si>
  <si>
    <t>91-100</t>
  </si>
  <si>
    <t>Mais de 100</t>
  </si>
  <si>
    <t>71-80</t>
  </si>
  <si>
    <t>41-50</t>
  </si>
  <si>
    <t>21-30</t>
  </si>
  <si>
    <t>31-40</t>
  </si>
  <si>
    <t>Menor que 10</t>
  </si>
  <si>
    <t>Maior que 100</t>
  </si>
  <si>
    <t>Maior que 80</t>
  </si>
  <si>
    <t>Maior que 200</t>
  </si>
  <si>
    <t>11-20</t>
  </si>
  <si>
    <t>Faixas de Idade</t>
  </si>
  <si>
    <t>Cat_Idade</t>
  </si>
  <si>
    <t>ChatGPT_ Faixas_Idade</t>
  </si>
  <si>
    <t>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</si>
</sst>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6" formatCode="m/d/yyyy;@"/>
    <numFmt numFmtId="172" formatCode="0.000"/>
    <numFmt numFmtId="174" formatCode="_-* #,##0_-;\-* #,##0_-;_-* &quot;-&quot;??_-;_-@_-"/>
    <numFmt numFmtId="179" formatCode="_-[$R$-416]\ * #,##0.00_-;\-[$R$-416]\ * #,##0.00_-;_-[$R$-416]\ * &quot;-&quot;??_-;_-@_-"/>
  </numFmts>
  <fonts count="11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5"/>
        <bgColor rgb="FF4EA72E"/>
      </patternFill>
    </fill>
    <fill>
      <patternFill patternType="solid">
        <fgColor theme="6"/>
        <bgColor rgb="FF4EA72E"/>
      </patternFill>
    </fill>
    <fill>
      <patternFill patternType="solid">
        <fgColor theme="4"/>
        <bgColor rgb="FF4EA72E"/>
      </patternFill>
    </fill>
    <fill>
      <patternFill patternType="solid">
        <fgColor theme="0" tint="-0.499984740745262"/>
        <bgColor rgb="FF4EA72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2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7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72" fontId="10" fillId="3" borderId="0" xfId="0" applyNumberFormat="1" applyFont="1" applyFill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174" fontId="10" fillId="3" borderId="0" xfId="1" applyNumberFormat="1" applyFont="1" applyFill="1" applyAlignment="1">
      <alignment horizontal="center" vertical="center"/>
    </xf>
    <xf numFmtId="179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6" fontId="1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72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74" fontId="10" fillId="4" borderId="0" xfId="1" applyNumberFormat="1" applyFont="1" applyFill="1" applyAlignment="1">
      <alignment horizontal="center" vertical="center"/>
    </xf>
    <xf numFmtId="179" fontId="10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6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6" fontId="6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10" fillId="4" borderId="0" xfId="0" applyNumberFormat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44" fontId="10" fillId="3" borderId="0" xfId="2" applyFont="1" applyFill="1" applyAlignment="1">
      <alignment horizontal="center" vertical="center"/>
    </xf>
    <xf numFmtId="44" fontId="10" fillId="4" borderId="0" xfId="2" applyFont="1" applyFill="1" applyAlignment="1">
      <alignment horizontal="center" vertical="center"/>
    </xf>
    <xf numFmtId="44" fontId="7" fillId="8" borderId="0" xfId="2" applyFont="1" applyFill="1" applyAlignment="1">
      <alignment horizontal="center" vertical="center"/>
    </xf>
    <xf numFmtId="44" fontId="2" fillId="4" borderId="0" xfId="2" applyFont="1" applyFill="1" applyAlignment="1">
      <alignment horizontal="center" vertical="center"/>
    </xf>
    <xf numFmtId="44" fontId="2" fillId="3" borderId="0" xfId="2" applyFont="1" applyFill="1" applyAlignment="1">
      <alignment horizontal="center" vertical="center"/>
    </xf>
    <xf numFmtId="44" fontId="0" fillId="0" borderId="0" xfId="2" applyFont="1"/>
  </cellXfs>
  <cellStyles count="3">
    <cellStyle name="Moeda" xfId="2" builtinId="4"/>
    <cellStyle name="Normal" xfId="0" builtinId="0"/>
    <cellStyle name="Vírgula" xfId="1" builtinId="3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topLeftCell="AD1" zoomScaleNormal="100" workbookViewId="0">
      <selection activeCell="AM11" sqref="AM11"/>
    </sheetView>
  </sheetViews>
  <sheetFormatPr defaultColWidth="12.5703125" defaultRowHeight="15.75" customHeight="1"/>
  <cols>
    <col min="1" max="1" width="7" customWidth="1"/>
    <col min="2" max="2" width="9.140625" bestFit="1" customWidth="1"/>
    <col min="3" max="3" width="12.140625" bestFit="1" customWidth="1"/>
    <col min="4" max="4" width="12.5703125" bestFit="1" customWidth="1"/>
    <col min="5" max="5" width="14.42578125" bestFit="1" customWidth="1"/>
    <col min="6" max="6" width="13.7109375" bestFit="1" customWidth="1"/>
    <col min="7" max="7" width="13.28515625" bestFit="1" customWidth="1"/>
    <col min="8" max="8" width="13.5703125" bestFit="1" customWidth="1"/>
    <col min="9" max="9" width="8.85546875" bestFit="1" customWidth="1"/>
    <col min="10" max="10" width="9.28515625" bestFit="1" customWidth="1"/>
    <col min="11" max="11" width="10.7109375" customWidth="1"/>
    <col min="12" max="12" width="13.5703125" bestFit="1" customWidth="1"/>
    <col min="13" max="13" width="17.5703125" bestFit="1" customWidth="1"/>
    <col min="14" max="14" width="23" bestFit="1" customWidth="1"/>
    <col min="15" max="15" width="19.5703125" bestFit="1" customWidth="1"/>
    <col min="16" max="16" width="11.28515625" bestFit="1" customWidth="1"/>
    <col min="17" max="17" width="23" bestFit="1" customWidth="1"/>
    <col min="18" max="18" width="17.5703125" bestFit="1" customWidth="1"/>
    <col min="19" max="19" width="23" bestFit="1" customWidth="1"/>
    <col min="20" max="20" width="11.28515625" bestFit="1" customWidth="1"/>
    <col min="21" max="24" width="21.7109375" bestFit="1" customWidth="1"/>
    <col min="25" max="26" width="19.85546875" bestFit="1" customWidth="1"/>
    <col min="27" max="27" width="20.5703125" bestFit="1" customWidth="1"/>
    <col min="28" max="28" width="19.85546875" bestFit="1" customWidth="1"/>
    <col min="29" max="29" width="23.85546875" bestFit="1" customWidth="1"/>
    <col min="30" max="30" width="23.85546875" customWidth="1"/>
    <col min="31" max="31" width="23.85546875" style="46" customWidth="1"/>
    <col min="32" max="32" width="23.85546875" customWidth="1"/>
    <col min="33" max="33" width="20.5703125" customWidth="1"/>
    <col min="34" max="34" width="22.5703125" bestFit="1" customWidth="1"/>
    <col min="35" max="35" width="6.5703125" bestFit="1" customWidth="1"/>
    <col min="36" max="37" width="17.28515625" bestFit="1" customWidth="1"/>
    <col min="38" max="38" width="25.7109375" bestFit="1" customWidth="1"/>
  </cols>
  <sheetData>
    <row r="1" spans="1:38" ht="15.75" customHeight="1">
      <c r="A1" s="29" t="s">
        <v>0</v>
      </c>
      <c r="B1" s="30" t="s">
        <v>1</v>
      </c>
      <c r="C1" s="31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9" t="s">
        <v>1011</v>
      </c>
      <c r="M1" s="9" t="s">
        <v>1013</v>
      </c>
      <c r="N1" s="9" t="s">
        <v>1012</v>
      </c>
      <c r="O1" s="9" t="s">
        <v>1018</v>
      </c>
      <c r="P1" s="9" t="s">
        <v>1019</v>
      </c>
      <c r="Q1" s="37" t="s">
        <v>1060</v>
      </c>
      <c r="R1" s="37" t="s">
        <v>1013</v>
      </c>
      <c r="S1" s="37" t="s">
        <v>1082</v>
      </c>
      <c r="T1" s="37" t="s">
        <v>1019</v>
      </c>
      <c r="U1" s="38" t="s">
        <v>1061</v>
      </c>
      <c r="V1" s="38" t="s">
        <v>1013</v>
      </c>
      <c r="W1" s="38" t="s">
        <v>1082</v>
      </c>
      <c r="X1" s="38" t="s">
        <v>1019</v>
      </c>
      <c r="Y1" s="39" t="s">
        <v>1062</v>
      </c>
      <c r="Z1" s="39" t="s">
        <v>1013</v>
      </c>
      <c r="AA1" s="39" t="s">
        <v>1082</v>
      </c>
      <c r="AB1" s="39" t="s">
        <v>1019</v>
      </c>
      <c r="AC1" s="40" t="s">
        <v>1063</v>
      </c>
      <c r="AD1" s="40" t="s">
        <v>1013</v>
      </c>
      <c r="AE1" s="43" t="s">
        <v>1082</v>
      </c>
      <c r="AF1" s="40" t="s">
        <v>1019</v>
      </c>
      <c r="AG1" s="9" t="s">
        <v>1020</v>
      </c>
      <c r="AH1" s="9" t="s">
        <v>1021</v>
      </c>
      <c r="AI1" s="9" t="s">
        <v>1059</v>
      </c>
      <c r="AJ1" s="9" t="s">
        <v>1080</v>
      </c>
      <c r="AK1" s="9" t="s">
        <v>1079</v>
      </c>
      <c r="AL1" s="9" t="s">
        <v>1081</v>
      </c>
    </row>
    <row r="2" spans="1:38" ht="12.75">
      <c r="A2" s="32" t="s">
        <v>11</v>
      </c>
      <c r="B2" s="33">
        <v>45317</v>
      </c>
      <c r="C2" s="34">
        <v>9.5</v>
      </c>
      <c r="D2" s="34">
        <v>5.2</v>
      </c>
      <c r="E2" s="34">
        <v>11.76</v>
      </c>
      <c r="F2" s="34">
        <v>2.2599999999999998</v>
      </c>
      <c r="G2" s="34">
        <v>2.2599999999999998</v>
      </c>
      <c r="H2" s="34">
        <v>15.97</v>
      </c>
      <c r="I2" s="34">
        <v>9.18</v>
      </c>
      <c r="J2" s="34">
        <v>9.56</v>
      </c>
      <c r="K2" s="32" t="s">
        <v>12</v>
      </c>
      <c r="L2" s="13">
        <f>D2/100</f>
        <v>5.2000000000000005E-2</v>
      </c>
      <c r="M2" s="13">
        <f>C2/(L2+1)</f>
        <v>9.0304182509505697</v>
      </c>
      <c r="N2" s="15">
        <f>VLOOKUP(A2,Total_de_acoes!A:B,2,0)</f>
        <v>515117391</v>
      </c>
      <c r="O2" s="16">
        <f>(C2-M2)*N2</f>
        <v>241889725.43155926</v>
      </c>
      <c r="P2" s="17" t="str">
        <f>IF(O2&gt;0,"Subiu",IF(O2&lt;0,"Desceu","Estável"))</f>
        <v>Subiu</v>
      </c>
      <c r="Q2" s="13">
        <f>E2/100</f>
        <v>0.1176</v>
      </c>
      <c r="R2" s="13">
        <f>C2/(Q2+1)</f>
        <v>8.5003579098067288</v>
      </c>
      <c r="S2" s="16">
        <f>(C2-R2)*N2</f>
        <v>514933025.43414456</v>
      </c>
      <c r="T2" s="13" t="str">
        <f>IF(S2&gt;0,"Subiu",IF(S2&lt;0,"Desceu","Estável"))</f>
        <v>Subiu</v>
      </c>
      <c r="U2" s="13">
        <f>F2/100</f>
        <v>2.2599999999999999E-2</v>
      </c>
      <c r="V2" s="13">
        <f>C2/(U2+1)</f>
        <v>9.2900449833757097</v>
      </c>
      <c r="W2" s="41">
        <f>(C2-V2)*N2</f>
        <v>108151480.39086604</v>
      </c>
      <c r="X2" s="13" t="str">
        <f>IF(W2&gt;0,"Subiu",IF(W2&lt;0,"Desceu","Estável"))</f>
        <v>Subiu</v>
      </c>
      <c r="Y2" s="14">
        <f>G2/100</f>
        <v>2.2599999999999999E-2</v>
      </c>
      <c r="Z2" s="13">
        <f>C2/(Y2+1)</f>
        <v>9.2900449833757097</v>
      </c>
      <c r="AA2" s="41">
        <f>(C2-Z2)*N2</f>
        <v>108151480.39086604</v>
      </c>
      <c r="AB2" s="13" t="str">
        <f>IF(AA2&gt;0,"Subiu",IF(AA2&lt;0,"Desceu","Estável"))</f>
        <v>Subiu</v>
      </c>
      <c r="AC2" s="13">
        <f>H2/100</f>
        <v>0.15970000000000001</v>
      </c>
      <c r="AD2" s="13">
        <f>C2/(AC2+1)</f>
        <v>8.1917737345865316</v>
      </c>
      <c r="AE2" s="41">
        <f>(C2-AD2)*N2</f>
        <v>673890100.67745936</v>
      </c>
      <c r="AF2" s="13" t="str">
        <f>IF(AE2&gt;0,"Subiu",IF(AE2&lt;0,"Desceu","Estável"))</f>
        <v>Subiu</v>
      </c>
      <c r="AG2" s="17" t="str">
        <f>VLOOKUP(A2,Ticker!A:B,2,0)</f>
        <v>Usiminas</v>
      </c>
      <c r="AH2" s="17" t="str">
        <f>VLOOKUP(AG2,ChatGPT!A:C,2,0)</f>
        <v>Siderurgia</v>
      </c>
      <c r="AI2" s="17">
        <f>VLOOKUP(AG2,ChatGPT!A:C,3,0)</f>
        <v>64</v>
      </c>
      <c r="AJ2" s="17" t="str">
        <f>IF(AI2&gt;100,"Mais de 100 anos",IF(AI2&lt;50,"Menos de 50 anos","Entre 50 e 100"))</f>
        <v>Entre 50 e 100</v>
      </c>
      <c r="AK2" s="17" t="str">
        <f>VLOOKUP(AG2,ChatGPT!A:D,4,0)</f>
        <v>61-70</v>
      </c>
      <c r="AL2" s="17" t="str">
        <f>IF(AI2&lt;11, "Menor que 10", IF(AI2&lt; 21, "11-20", IF(AI2&lt; 31, "21-30", IF(AI2&lt;41, "31-40", IF(AI2&lt;51, "41-50", IF(AI2&lt;61, "51-60", IF(AI2&lt;71, "61-70", IF(AI2&lt;81, "71-80", IF(AI2&lt;91, "81-90", IF(AI2&lt;101, "91-100",  "Maior que 100"))))))))))</f>
        <v>61-70</v>
      </c>
    </row>
    <row r="3" spans="1:38" ht="12.75">
      <c r="A3" s="18" t="s">
        <v>13</v>
      </c>
      <c r="B3" s="19">
        <v>45317</v>
      </c>
      <c r="C3" s="20">
        <v>6.82</v>
      </c>
      <c r="D3" s="20">
        <v>2.4</v>
      </c>
      <c r="E3" s="20">
        <v>2.4</v>
      </c>
      <c r="F3" s="20">
        <v>-12.11</v>
      </c>
      <c r="G3" s="20">
        <v>-12.11</v>
      </c>
      <c r="H3" s="20">
        <v>50.56</v>
      </c>
      <c r="I3" s="20">
        <v>6.66</v>
      </c>
      <c r="J3" s="20">
        <v>6.86</v>
      </c>
      <c r="K3" s="18" t="s">
        <v>14</v>
      </c>
      <c r="L3" s="21">
        <f t="shared" ref="L3:L66" si="0">D3/100</f>
        <v>2.4E-2</v>
      </c>
      <c r="M3" s="21">
        <f>C3/(L3+1)</f>
        <v>6.66015625</v>
      </c>
      <c r="N3" s="23">
        <f>VLOOKUP(A3,Total_de_acoes!A:B,2,0)</f>
        <v>1110559345</v>
      </c>
      <c r="O3" s="24">
        <f>(C3-M3)*N3</f>
        <v>177515970.30234405</v>
      </c>
      <c r="P3" s="22" t="str">
        <f>IF(O3&gt;0,"Subiu",IF(O3&lt;0,"Desceu","Estável"))</f>
        <v>Subiu</v>
      </c>
      <c r="Q3" s="21">
        <f>E3/100</f>
        <v>2.4E-2</v>
      </c>
      <c r="R3" s="21">
        <f t="shared" ref="R3:R66" si="1">C3/(Q3+1)</f>
        <v>6.66015625</v>
      </c>
      <c r="S3" s="24">
        <f t="shared" ref="S3:S66" si="2">(C3-R3)*N3</f>
        <v>177515970.30234405</v>
      </c>
      <c r="T3" s="21" t="str">
        <f t="shared" ref="T3:T66" si="3">IF(S3&gt;0,"Subiu",IF(S3&lt;0,"Desceu","Estável"))</f>
        <v>Subiu</v>
      </c>
      <c r="U3" s="21">
        <f>F3/100</f>
        <v>-0.1211</v>
      </c>
      <c r="V3" s="21">
        <f t="shared" ref="V3:V66" si="4">C3/(U3+1)</f>
        <v>7.7596996245306631</v>
      </c>
      <c r="W3" s="42">
        <f t="shared" ref="W3:W66" si="5">(C3-V3)*N3</f>
        <v>-1043592199.5155188</v>
      </c>
      <c r="X3" s="21" t="str">
        <f t="shared" ref="X3:X66" si="6">IF(W3&gt;0,"Subiu",IF(W3&lt;0,"Desceu","Estável"))</f>
        <v>Desceu</v>
      </c>
      <c r="Y3" s="35">
        <f>G3/100</f>
        <v>-0.1211</v>
      </c>
      <c r="Z3" s="21">
        <f t="shared" ref="Z3:Z66" si="7">C3/(Y3+1)</f>
        <v>7.7596996245306631</v>
      </c>
      <c r="AA3" s="42">
        <f t="shared" ref="AA3:AA66" si="8">(C3-Z3)*N3</f>
        <v>-1043592199.5155188</v>
      </c>
      <c r="AB3" s="21" t="str">
        <f t="shared" ref="AB3:AB66" si="9">IF(AA3&gt;0,"Subiu",IF(AA3&lt;0,"Desceu","Estável"))</f>
        <v>Desceu</v>
      </c>
      <c r="AC3" s="21">
        <f>H3/100</f>
        <v>0.50560000000000005</v>
      </c>
      <c r="AD3" s="21">
        <f t="shared" ref="AD3:AD66" si="10">C3/(AC3+1)</f>
        <v>4.5297555791710948</v>
      </c>
      <c r="AE3" s="42">
        <f t="shared" ref="AE3:AE66" si="11">(C3-AD3)*N3</f>
        <v>2543452343.8856535</v>
      </c>
      <c r="AF3" s="21" t="str">
        <f t="shared" ref="AF3:AF66" si="12">IF(AE3&gt;0,"Subiu",IF(AE3&lt;0,"Desceu","Estável"))</f>
        <v>Subiu</v>
      </c>
      <c r="AG3" s="22" t="str">
        <f>VLOOKUP(A3,Ticker!A:B,2,0)</f>
        <v>CSN Mineração</v>
      </c>
      <c r="AH3" s="22" t="str">
        <f>VLOOKUP(AG3,ChatGPT!A:C,2,0)</f>
        <v>Mineração</v>
      </c>
      <c r="AI3" s="22">
        <f>VLOOKUP(AG3,ChatGPT!A:C,3,0)</f>
        <v>80</v>
      </c>
      <c r="AJ3" s="22" t="str">
        <f t="shared" ref="AJ3:AJ66" si="13">IF(AI3&gt;100,"Mais de 100 anos",IF(AI3&lt;50,"Menos de 50 anos","Entre 50 e 100"))</f>
        <v>Entre 50 e 100</v>
      </c>
      <c r="AK3" s="22" t="str">
        <f>VLOOKUP(AG3,ChatGPT!A:D,4,0)</f>
        <v>71-80</v>
      </c>
      <c r="AL3" s="22" t="str">
        <f t="shared" ref="AL3:AL66" si="14">IF(AI3&lt;11, "Menor que 10", IF(AI3&lt; 21, "11-20", IF(AI3&lt; 31, "21-30", IF(AI3&lt;41, "31-40", IF(AI3&lt;51, "41-50", IF(AI3&lt;61, "51-60", IF(AI3&lt;71, "61-70", IF(AI3&lt;81, "71-80", IF(AI3&lt;91, "81-90", IF(AI3&lt;101, "91-100",  "Maior que 100"))))))))))</f>
        <v>71-80</v>
      </c>
    </row>
    <row r="4" spans="1:38" ht="12.75">
      <c r="A4" s="10" t="s">
        <v>15</v>
      </c>
      <c r="B4" s="11">
        <v>45317</v>
      </c>
      <c r="C4" s="12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10" t="s">
        <v>16</v>
      </c>
      <c r="L4" s="13">
        <f t="shared" si="0"/>
        <v>2.1899999999999999E-2</v>
      </c>
      <c r="M4" s="13">
        <f>C4/(L4+1)</f>
        <v>41.060769155494668</v>
      </c>
      <c r="N4" s="15">
        <f>VLOOKUP(A4,Total_de_acoes!A:B,2,0)</f>
        <v>2379877655</v>
      </c>
      <c r="O4" s="16">
        <f>(C4-M4)*N4</f>
        <v>2140059393.5250204</v>
      </c>
      <c r="P4" s="17" t="str">
        <f>IF(O4&gt;0,"Subiu",IF(O4&lt;0,"Desceu","Estável"))</f>
        <v>Subiu</v>
      </c>
      <c r="Q4" s="13">
        <f>E4/100</f>
        <v>7.7300000000000008E-2</v>
      </c>
      <c r="R4" s="13">
        <f t="shared" si="1"/>
        <v>38.949224914137197</v>
      </c>
      <c r="S4" s="16">
        <f t="shared" si="2"/>
        <v>7165276351.075593</v>
      </c>
      <c r="T4" s="13" t="str">
        <f t="shared" si="3"/>
        <v>Subiu</v>
      </c>
      <c r="U4" s="13">
        <f>F4/100</f>
        <v>7.6399999999999996E-2</v>
      </c>
      <c r="V4" s="13">
        <f t="shared" si="4"/>
        <v>38.981791155704201</v>
      </c>
      <c r="W4" s="41">
        <f t="shared" si="5"/>
        <v>7087772680.4629488</v>
      </c>
      <c r="X4" s="13" t="str">
        <f t="shared" si="6"/>
        <v>Subiu</v>
      </c>
      <c r="Y4" s="14">
        <f>G4/100</f>
        <v>7.6399999999999996E-2</v>
      </c>
      <c r="Z4" s="13">
        <f t="shared" si="7"/>
        <v>38.981791155704201</v>
      </c>
      <c r="AA4" s="41">
        <f t="shared" si="8"/>
        <v>7087772680.4629488</v>
      </c>
      <c r="AB4" s="13" t="str">
        <f t="shared" si="9"/>
        <v>Subiu</v>
      </c>
      <c r="AC4" s="13">
        <f>H4/100</f>
        <v>0.77549999999999997</v>
      </c>
      <c r="AD4" s="13">
        <f t="shared" si="10"/>
        <v>23.632779498732752</v>
      </c>
      <c r="AE4" s="41">
        <f t="shared" si="11"/>
        <v>43616542549.223824</v>
      </c>
      <c r="AF4" s="13" t="str">
        <f t="shared" si="12"/>
        <v>Subiu</v>
      </c>
      <c r="AG4" s="17" t="str">
        <f>VLOOKUP(A4,Ticker!A:B,2,0)</f>
        <v>Petrobras</v>
      </c>
      <c r="AH4" s="17" t="str">
        <f>VLOOKUP(AG4,ChatGPT!A:C,2,0)</f>
        <v>Petróleo e Gás</v>
      </c>
      <c r="AI4" s="17">
        <f>VLOOKUP(AG4,ChatGPT!A:C,3,0)</f>
        <v>69</v>
      </c>
      <c r="AJ4" s="17" t="str">
        <f t="shared" si="13"/>
        <v>Entre 50 e 100</v>
      </c>
      <c r="AK4" s="17" t="str">
        <f>VLOOKUP(AG4,ChatGPT!A:D,4,0)</f>
        <v>61-70</v>
      </c>
      <c r="AL4" s="17" t="str">
        <f t="shared" si="14"/>
        <v>61-70</v>
      </c>
    </row>
    <row r="5" spans="1:38" ht="12.75">
      <c r="A5" s="18" t="s">
        <v>17</v>
      </c>
      <c r="B5" s="19">
        <v>45317</v>
      </c>
      <c r="C5" s="20">
        <v>52.91</v>
      </c>
      <c r="D5" s="20">
        <v>2.04</v>
      </c>
      <c r="E5" s="20">
        <v>2.14</v>
      </c>
      <c r="F5" s="20">
        <v>-4.8899999999999997</v>
      </c>
      <c r="G5" s="20">
        <v>-4.8899999999999997</v>
      </c>
      <c r="H5" s="20">
        <v>18.850000000000001</v>
      </c>
      <c r="I5" s="20">
        <v>51.89</v>
      </c>
      <c r="J5" s="20">
        <v>53.17</v>
      </c>
      <c r="K5" s="18" t="s">
        <v>18</v>
      </c>
      <c r="L5" s="21">
        <f t="shared" si="0"/>
        <v>2.0400000000000001E-2</v>
      </c>
      <c r="M5" s="21">
        <f>C5/(L5+1)</f>
        <v>51.85221481771854</v>
      </c>
      <c r="N5" s="23">
        <f>VLOOKUP(A5,Total_de_acoes!A:B,2,0)</f>
        <v>683452836</v>
      </c>
      <c r="O5" s="24">
        <f>(C5-M5)*N5</f>
        <v>722946282.7090385</v>
      </c>
      <c r="P5" s="22" t="str">
        <f>IF(O5&gt;0,"Subiu",IF(O5&lt;0,"Desceu","Estável"))</f>
        <v>Subiu</v>
      </c>
      <c r="Q5" s="21">
        <f>E5/100</f>
        <v>2.1400000000000002E-2</v>
      </c>
      <c r="R5" s="21">
        <f t="shared" si="1"/>
        <v>51.801448991580173</v>
      </c>
      <c r="S5" s="24">
        <f t="shared" si="2"/>
        <v>757642330.55518818</v>
      </c>
      <c r="T5" s="21" t="str">
        <f t="shared" si="3"/>
        <v>Subiu</v>
      </c>
      <c r="U5" s="21">
        <f>F5/100</f>
        <v>-4.8899999999999999E-2</v>
      </c>
      <c r="V5" s="21">
        <f t="shared" si="4"/>
        <v>55.630322784144667</v>
      </c>
      <c r="W5" s="42">
        <f t="shared" si="5"/>
        <v>-1859212321.6590908</v>
      </c>
      <c r="X5" s="21" t="str">
        <f t="shared" si="6"/>
        <v>Desceu</v>
      </c>
      <c r="Y5" s="35">
        <f>G5/100</f>
        <v>-4.8899999999999999E-2</v>
      </c>
      <c r="Z5" s="21">
        <f t="shared" si="7"/>
        <v>55.630322784144667</v>
      </c>
      <c r="AA5" s="42">
        <f t="shared" si="8"/>
        <v>-1859212321.6590908</v>
      </c>
      <c r="AB5" s="21" t="str">
        <f t="shared" si="9"/>
        <v>Desceu</v>
      </c>
      <c r="AC5" s="21">
        <f>H5/100</f>
        <v>0.1885</v>
      </c>
      <c r="AD5" s="21">
        <f t="shared" si="10"/>
        <v>44.518300378628524</v>
      </c>
      <c r="AE5" s="42">
        <f t="shared" si="11"/>
        <v>5735330905.0864592</v>
      </c>
      <c r="AF5" s="21" t="str">
        <f t="shared" si="12"/>
        <v>Subiu</v>
      </c>
      <c r="AG5" s="22" t="str">
        <f>VLOOKUP(A5,Ticker!A:B,2,0)</f>
        <v>Suzano</v>
      </c>
      <c r="AH5" s="22" t="str">
        <f>VLOOKUP(AG5,ChatGPT!A:C,2,0)</f>
        <v>Papel e Celulose</v>
      </c>
      <c r="AI5" s="22">
        <f>VLOOKUP(AG5,ChatGPT!A:C,3,0)</f>
        <v>99</v>
      </c>
      <c r="AJ5" s="22" t="str">
        <f t="shared" si="13"/>
        <v>Entre 50 e 100</v>
      </c>
      <c r="AK5" s="22" t="str">
        <f>VLOOKUP(AG5,ChatGPT!A:D,4,0)</f>
        <v>91-100</v>
      </c>
      <c r="AL5" s="22" t="str">
        <f t="shared" si="14"/>
        <v>91-100</v>
      </c>
    </row>
    <row r="6" spans="1:38" ht="12.75">
      <c r="A6" s="10" t="s">
        <v>19</v>
      </c>
      <c r="B6" s="11">
        <v>45317</v>
      </c>
      <c r="C6" s="12">
        <v>37.1</v>
      </c>
      <c r="D6" s="12">
        <v>2.0299999999999998</v>
      </c>
      <c r="E6" s="12">
        <v>2.4900000000000002</v>
      </c>
      <c r="F6" s="12">
        <v>-3.66</v>
      </c>
      <c r="G6" s="12">
        <v>-3.66</v>
      </c>
      <c r="H6" s="12">
        <v>20.7</v>
      </c>
      <c r="I6" s="12">
        <v>36.369999999999997</v>
      </c>
      <c r="J6" s="12">
        <v>37.32</v>
      </c>
      <c r="K6" s="10" t="s">
        <v>20</v>
      </c>
      <c r="L6" s="13">
        <f t="shared" si="0"/>
        <v>2.0299999999999999E-2</v>
      </c>
      <c r="M6" s="13">
        <f>C6/(L6+1)</f>
        <v>36.3618543565618</v>
      </c>
      <c r="N6" s="15">
        <f>VLOOKUP(A6,Total_de_acoes!A:B,2,0)</f>
        <v>187732538</v>
      </c>
      <c r="O6" s="16">
        <f>(C6-M6)*N6</f>
        <v>138573955.05629665</v>
      </c>
      <c r="P6" s="17" t="str">
        <f>IF(O6&gt;0,"Subiu",IF(O6&lt;0,"Desceu","Estável"))</f>
        <v>Subiu</v>
      </c>
      <c r="Q6" s="13">
        <f>E6/100</f>
        <v>2.4900000000000002E-2</v>
      </c>
      <c r="R6" s="13">
        <f t="shared" si="1"/>
        <v>36.198653527173384</v>
      </c>
      <c r="S6" s="16">
        <f t="shared" si="2"/>
        <v>169212060.96108887</v>
      </c>
      <c r="T6" s="13" t="str">
        <f t="shared" si="3"/>
        <v>Subiu</v>
      </c>
      <c r="U6" s="13">
        <f>F6/100</f>
        <v>-3.6600000000000001E-2</v>
      </c>
      <c r="V6" s="13">
        <f t="shared" si="4"/>
        <v>38.509445713099439</v>
      </c>
      <c r="W6" s="41">
        <f t="shared" si="5"/>
        <v>-264598820.89337718</v>
      </c>
      <c r="X6" s="13" t="str">
        <f t="shared" si="6"/>
        <v>Desceu</v>
      </c>
      <c r="Y6" s="14">
        <f>G6/100</f>
        <v>-3.6600000000000001E-2</v>
      </c>
      <c r="Z6" s="13">
        <f t="shared" si="7"/>
        <v>38.509445713099439</v>
      </c>
      <c r="AA6" s="41">
        <f t="shared" si="8"/>
        <v>-264598820.89337718</v>
      </c>
      <c r="AB6" s="13" t="str">
        <f t="shared" si="9"/>
        <v>Desceu</v>
      </c>
      <c r="AC6" s="13">
        <f>H6/100</f>
        <v>0.20699999999999999</v>
      </c>
      <c r="AD6" s="13">
        <f t="shared" si="10"/>
        <v>30.737365368682685</v>
      </c>
      <c r="AE6" s="41">
        <f t="shared" si="11"/>
        <v>1194473547.7038941</v>
      </c>
      <c r="AF6" s="13" t="str">
        <f t="shared" si="12"/>
        <v>Subiu</v>
      </c>
      <c r="AG6" s="17" t="str">
        <f>VLOOKUP(A6,Ticker!A:B,2,0)</f>
        <v>CPFL Energia</v>
      </c>
      <c r="AH6" s="17" t="str">
        <f>VLOOKUP(AG6,ChatGPT!A:C,2,0)</f>
        <v>Energia</v>
      </c>
      <c r="AI6" s="17">
        <f>VLOOKUP(AG6,ChatGPT!A:C,3,0)</f>
        <v>109</v>
      </c>
      <c r="AJ6" s="17" t="str">
        <f t="shared" si="13"/>
        <v>Mais de 100 anos</v>
      </c>
      <c r="AK6" s="17" t="str">
        <f>VLOOKUP(AG6,ChatGPT!A:D,4,0)</f>
        <v>Maior que 100</v>
      </c>
      <c r="AL6" s="17" t="str">
        <f t="shared" si="14"/>
        <v>Maior que 100</v>
      </c>
    </row>
    <row r="7" spans="1:38" ht="12.75">
      <c r="A7" s="18" t="s">
        <v>21</v>
      </c>
      <c r="B7" s="19">
        <v>45317</v>
      </c>
      <c r="C7" s="20">
        <v>45.69</v>
      </c>
      <c r="D7" s="20">
        <v>1.98</v>
      </c>
      <c r="E7" s="20">
        <v>2.42</v>
      </c>
      <c r="F7" s="20">
        <v>-0.78</v>
      </c>
      <c r="G7" s="20">
        <v>-0.78</v>
      </c>
      <c r="H7" s="20">
        <v>8.08</v>
      </c>
      <c r="I7" s="20">
        <v>44.25</v>
      </c>
      <c r="J7" s="20">
        <v>45.69</v>
      </c>
      <c r="K7" s="18" t="s">
        <v>22</v>
      </c>
      <c r="L7" s="21">
        <f t="shared" si="0"/>
        <v>1.9799999999999998E-2</v>
      </c>
      <c r="M7" s="21">
        <f>C7/(L7+1)</f>
        <v>44.802902529907819</v>
      </c>
      <c r="N7" s="23">
        <f>VLOOKUP(A7,Total_de_acoes!A:B,2,0)</f>
        <v>800010734</v>
      </c>
      <c r="O7" s="24">
        <f>(C7-M7)*N7</f>
        <v>709687498.17798734</v>
      </c>
      <c r="P7" s="22" t="str">
        <f>IF(O7&gt;0,"Subiu",IF(O7&lt;0,"Desceu","Estável"))</f>
        <v>Subiu</v>
      </c>
      <c r="Q7" s="21">
        <f>E7/100</f>
        <v>2.4199999999999999E-2</v>
      </c>
      <c r="R7" s="21">
        <f t="shared" si="1"/>
        <v>44.610427650849438</v>
      </c>
      <c r="S7" s="24">
        <f t="shared" si="2"/>
        <v>863669467.45004356</v>
      </c>
      <c r="T7" s="21" t="str">
        <f t="shared" si="3"/>
        <v>Subiu</v>
      </c>
      <c r="U7" s="21">
        <f>F7/100</f>
        <v>-7.8000000000000005E-3</v>
      </c>
      <c r="V7" s="21">
        <f t="shared" si="4"/>
        <v>46.049183632332188</v>
      </c>
      <c r="W7" s="42">
        <f t="shared" si="5"/>
        <v>-287350761.34286141</v>
      </c>
      <c r="X7" s="21" t="str">
        <f t="shared" si="6"/>
        <v>Desceu</v>
      </c>
      <c r="Y7" s="35">
        <f>G7/100</f>
        <v>-7.8000000000000005E-3</v>
      </c>
      <c r="Z7" s="21">
        <f t="shared" si="7"/>
        <v>46.049183632332188</v>
      </c>
      <c r="AA7" s="42">
        <f t="shared" si="8"/>
        <v>-287350761.34286141</v>
      </c>
      <c r="AB7" s="21" t="str">
        <f t="shared" si="9"/>
        <v>Desceu</v>
      </c>
      <c r="AC7" s="21">
        <f>H7/100</f>
        <v>8.0799999999999997E-2</v>
      </c>
      <c r="AD7" s="21">
        <f t="shared" si="10"/>
        <v>42.274241302738709</v>
      </c>
      <c r="AE7" s="42">
        <f t="shared" si="11"/>
        <v>2732643622.5628877</v>
      </c>
      <c r="AF7" s="21" t="str">
        <f t="shared" si="12"/>
        <v>Subiu</v>
      </c>
      <c r="AG7" s="22" t="str">
        <f>VLOOKUP(A7,Ticker!A:B,2,0)</f>
        <v>PetroRio</v>
      </c>
      <c r="AH7" s="22" t="str">
        <f>VLOOKUP(AG7,ChatGPT!A:C,2,0)</f>
        <v>Petróleo</v>
      </c>
      <c r="AI7" s="22">
        <f>VLOOKUP(AG7,ChatGPT!A:C,3,0)</f>
        <v>7</v>
      </c>
      <c r="AJ7" s="22" t="str">
        <f t="shared" si="13"/>
        <v>Menos de 50 anos</v>
      </c>
      <c r="AK7" s="22" t="str">
        <f>VLOOKUP(AG7,ChatGPT!A:D,4,0)</f>
        <v>Menor que 10</v>
      </c>
      <c r="AL7" s="22" t="str">
        <f t="shared" si="14"/>
        <v>Menor que 10</v>
      </c>
    </row>
    <row r="8" spans="1:38" ht="12.75">
      <c r="A8" s="10" t="s">
        <v>23</v>
      </c>
      <c r="B8" s="11">
        <v>45317</v>
      </c>
      <c r="C8" s="12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38.909999999999997</v>
      </c>
      <c r="J8" s="12">
        <v>40.090000000000003</v>
      </c>
      <c r="K8" s="10" t="s">
        <v>24</v>
      </c>
      <c r="L8" s="13">
        <f t="shared" si="0"/>
        <v>1.7299999999999999E-2</v>
      </c>
      <c r="M8" s="13">
        <f>C8/(L8+1)</f>
        <v>39.280448245355352</v>
      </c>
      <c r="N8" s="15">
        <f>VLOOKUP(A8,Total_de_acoes!A:B,2,0)</f>
        <v>4566445852</v>
      </c>
      <c r="O8" s="16">
        <f>(C8-M8)*N8</f>
        <v>3103136291.2163792</v>
      </c>
      <c r="P8" s="17" t="str">
        <f>IF(O8&gt;0,"Subiu",IF(O8&lt;0,"Desceu","Estável"))</f>
        <v>Subiu</v>
      </c>
      <c r="Q8" s="13">
        <f>E8/100</f>
        <v>6.4699999999999994E-2</v>
      </c>
      <c r="R8" s="13">
        <f t="shared" si="1"/>
        <v>37.531699070160613</v>
      </c>
      <c r="S8" s="16">
        <f t="shared" si="2"/>
        <v>11088704708.472816</v>
      </c>
      <c r="T8" s="13" t="str">
        <f t="shared" si="3"/>
        <v>Subiu</v>
      </c>
      <c r="U8" s="13">
        <f>F8/100</f>
        <v>7.2999999999999995E-2</v>
      </c>
      <c r="V8" s="13">
        <f t="shared" si="4"/>
        <v>37.241379310344833</v>
      </c>
      <c r="W8" s="41">
        <f t="shared" si="5"/>
        <v>12414434171.437222</v>
      </c>
      <c r="X8" s="13" t="str">
        <f t="shared" si="6"/>
        <v>Subiu</v>
      </c>
      <c r="Y8" s="14">
        <f>G8/100</f>
        <v>7.2999999999999995E-2</v>
      </c>
      <c r="Z8" s="13">
        <f t="shared" si="7"/>
        <v>37.241379310344833</v>
      </c>
      <c r="AA8" s="41">
        <f t="shared" si="8"/>
        <v>12414434171.437222</v>
      </c>
      <c r="AB8" s="13" t="str">
        <f t="shared" si="9"/>
        <v>Subiu</v>
      </c>
      <c r="AC8" s="13">
        <f>H8/100</f>
        <v>0.95010000000000006</v>
      </c>
      <c r="AD8" s="13">
        <f t="shared" si="10"/>
        <v>20.491256858622634</v>
      </c>
      <c r="AE8" s="41">
        <f t="shared" si="11"/>
        <v>88902961361.59613</v>
      </c>
      <c r="AF8" s="13" t="str">
        <f t="shared" si="12"/>
        <v>Subiu</v>
      </c>
      <c r="AG8" s="17" t="str">
        <f>VLOOKUP(A8,Ticker!A:B,2,0)</f>
        <v>Petrobras</v>
      </c>
      <c r="AH8" s="17" t="str">
        <f>VLOOKUP(AG8,ChatGPT!A:C,2,0)</f>
        <v>Petróleo e Gás</v>
      </c>
      <c r="AI8" s="17">
        <f>VLOOKUP(AG8,ChatGPT!A:C,3,0)</f>
        <v>69</v>
      </c>
      <c r="AJ8" s="17" t="str">
        <f t="shared" si="13"/>
        <v>Entre 50 e 100</v>
      </c>
      <c r="AK8" s="17" t="str">
        <f>VLOOKUP(AG8,ChatGPT!A:D,4,0)</f>
        <v>61-70</v>
      </c>
      <c r="AL8" s="17" t="str">
        <f t="shared" si="14"/>
        <v>61-70</v>
      </c>
    </row>
    <row r="9" spans="1:38" ht="12.75">
      <c r="A9" s="18" t="s">
        <v>25</v>
      </c>
      <c r="B9" s="19">
        <v>45317</v>
      </c>
      <c r="C9" s="20">
        <v>69.5</v>
      </c>
      <c r="D9" s="20">
        <v>1.66</v>
      </c>
      <c r="E9" s="20">
        <v>2.06</v>
      </c>
      <c r="F9" s="20">
        <v>-9.9700000000000006</v>
      </c>
      <c r="G9" s="20">
        <v>-9.9700000000000006</v>
      </c>
      <c r="H9" s="20">
        <v>-23.49</v>
      </c>
      <c r="I9" s="20">
        <v>67.5</v>
      </c>
      <c r="J9" s="20">
        <v>69.81</v>
      </c>
      <c r="K9" s="18" t="s">
        <v>26</v>
      </c>
      <c r="L9" s="21">
        <f t="shared" si="0"/>
        <v>1.66E-2</v>
      </c>
      <c r="M9" s="21">
        <f>C9/(L9+1)</f>
        <v>68.365138697619514</v>
      </c>
      <c r="N9" s="23">
        <f>VLOOKUP(A9,Total_de_acoes!A:B,2,0)</f>
        <v>4196924316</v>
      </c>
      <c r="O9" s="24">
        <f>(C9-M9)*N9</f>
        <v>4762926995.2480898</v>
      </c>
      <c r="P9" s="22" t="str">
        <f>IF(O9&gt;0,"Subiu",IF(O9&lt;0,"Desceu","Estável"))</f>
        <v>Subiu</v>
      </c>
      <c r="Q9" s="21">
        <f>E9/100</f>
        <v>2.06E-2</v>
      </c>
      <c r="R9" s="21">
        <f t="shared" si="1"/>
        <v>68.09719772682736</v>
      </c>
      <c r="S9" s="24">
        <f t="shared" si="2"/>
        <v>5887454970.818325</v>
      </c>
      <c r="T9" s="21" t="str">
        <f t="shared" si="3"/>
        <v>Subiu</v>
      </c>
      <c r="U9" s="21">
        <f>F9/100</f>
        <v>-9.9700000000000011E-2</v>
      </c>
      <c r="V9" s="21">
        <f t="shared" si="4"/>
        <v>77.196490058869273</v>
      </c>
      <c r="W9" s="42">
        <f t="shared" si="5"/>
        <v>-32301586275.920723</v>
      </c>
      <c r="X9" s="21" t="str">
        <f t="shared" si="6"/>
        <v>Desceu</v>
      </c>
      <c r="Y9" s="35">
        <f>G9/100</f>
        <v>-9.9700000000000011E-2</v>
      </c>
      <c r="Z9" s="21">
        <f t="shared" si="7"/>
        <v>77.196490058869273</v>
      </c>
      <c r="AA9" s="42">
        <f t="shared" si="8"/>
        <v>-32301586275.920723</v>
      </c>
      <c r="AB9" s="21" t="str">
        <f t="shared" si="9"/>
        <v>Desceu</v>
      </c>
      <c r="AC9" s="21">
        <f>H9/100</f>
        <v>-0.2349</v>
      </c>
      <c r="AD9" s="21">
        <f t="shared" si="10"/>
        <v>90.83779898052542</v>
      </c>
      <c r="AE9" s="42">
        <f t="shared" si="11"/>
        <v>-89553127391.28714</v>
      </c>
      <c r="AF9" s="21" t="str">
        <f t="shared" si="12"/>
        <v>Desceu</v>
      </c>
      <c r="AG9" s="22" t="str">
        <f>VLOOKUP(A9,Ticker!A:B,2,0)</f>
        <v>Vale</v>
      </c>
      <c r="AH9" s="22" t="str">
        <f>VLOOKUP(AG9,ChatGPT!A:C,2,0)</f>
        <v>Mineração</v>
      </c>
      <c r="AI9" s="22">
        <f>VLOOKUP(AG9,ChatGPT!A:C,3,0)</f>
        <v>79</v>
      </c>
      <c r="AJ9" s="22" t="str">
        <f t="shared" si="13"/>
        <v>Entre 50 e 100</v>
      </c>
      <c r="AK9" s="22" t="str">
        <f>VLOOKUP(AG9,ChatGPT!A:D,4,0)</f>
        <v>71-80</v>
      </c>
      <c r="AL9" s="22" t="str">
        <f t="shared" si="14"/>
        <v>71-80</v>
      </c>
    </row>
    <row r="10" spans="1:38" ht="12.75">
      <c r="A10" s="10" t="s">
        <v>27</v>
      </c>
      <c r="B10" s="11">
        <v>45317</v>
      </c>
      <c r="C10" s="12">
        <v>28.19</v>
      </c>
      <c r="D10" s="12">
        <v>1.58</v>
      </c>
      <c r="E10" s="12">
        <v>2.0299999999999998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10" t="s">
        <v>28</v>
      </c>
      <c r="L10" s="13">
        <f t="shared" si="0"/>
        <v>1.5800000000000002E-2</v>
      </c>
      <c r="M10" s="13">
        <f>C10/(L10+1)</f>
        <v>27.751525890923411</v>
      </c>
      <c r="N10" s="15">
        <f>VLOOKUP(A10,Total_de_acoes!A:B,2,0)</f>
        <v>268505432</v>
      </c>
      <c r="O10" s="16">
        <f>(C10-M10)*N10</f>
        <v>117732680.07842509</v>
      </c>
      <c r="P10" s="17" t="str">
        <f>IF(O10&gt;0,"Subiu",IF(O10&lt;0,"Desceu","Estável"))</f>
        <v>Subiu</v>
      </c>
      <c r="Q10" s="13">
        <f>E10/100</f>
        <v>2.0299999999999999E-2</v>
      </c>
      <c r="R10" s="13">
        <f t="shared" si="1"/>
        <v>27.629128687640893</v>
      </c>
      <c r="S10" s="16">
        <f t="shared" si="2"/>
        <v>150596994.02138925</v>
      </c>
      <c r="T10" s="13" t="str">
        <f t="shared" si="3"/>
        <v>Subiu</v>
      </c>
      <c r="U10" s="13">
        <f>F10/100</f>
        <v>-8.1000000000000013E-3</v>
      </c>
      <c r="V10" s="13">
        <f t="shared" si="4"/>
        <v>28.420203649561447</v>
      </c>
      <c r="W10" s="41">
        <f t="shared" si="5"/>
        <v>-61810930.373472638</v>
      </c>
      <c r="X10" s="13" t="str">
        <f t="shared" si="6"/>
        <v>Desceu</v>
      </c>
      <c r="Y10" s="14">
        <f>G10/100</f>
        <v>-8.1000000000000013E-3</v>
      </c>
      <c r="Z10" s="13">
        <f t="shared" si="7"/>
        <v>28.420203649561447</v>
      </c>
      <c r="AA10" s="41">
        <f t="shared" si="8"/>
        <v>-61810930.373472638</v>
      </c>
      <c r="AB10" s="13" t="str">
        <f t="shared" si="9"/>
        <v>Desceu</v>
      </c>
      <c r="AC10" s="13">
        <f>H10/100</f>
        <v>0.2402</v>
      </c>
      <c r="AD10" s="13">
        <f t="shared" si="10"/>
        <v>22.730204805676504</v>
      </c>
      <c r="AE10" s="41">
        <f t="shared" si="11"/>
        <v>1465984667.2833545</v>
      </c>
      <c r="AF10" s="13" t="str">
        <f t="shared" si="12"/>
        <v>Subiu</v>
      </c>
      <c r="AG10" s="17" t="str">
        <f>VLOOKUP(A10,Ticker!A:B,2,0)</f>
        <v>Multiplan</v>
      </c>
      <c r="AH10" s="17" t="str">
        <f>VLOOKUP(AG10,ChatGPT!A:C,2,0)</f>
        <v>Shopping Centers</v>
      </c>
      <c r="AI10" s="17">
        <f>VLOOKUP(AG10,ChatGPT!A:C,3,0)</f>
        <v>47</v>
      </c>
      <c r="AJ10" s="17" t="str">
        <f t="shared" si="13"/>
        <v>Menos de 50 anos</v>
      </c>
      <c r="AK10" s="17" t="str">
        <f>VLOOKUP(AG10,ChatGPT!A:D,4,0)</f>
        <v>41-50</v>
      </c>
      <c r="AL10" s="17" t="str">
        <f t="shared" si="14"/>
        <v>41-50</v>
      </c>
    </row>
    <row r="11" spans="1:38" ht="12.75">
      <c r="A11" s="18" t="s">
        <v>29</v>
      </c>
      <c r="B11" s="19">
        <v>45317</v>
      </c>
      <c r="C11" s="20">
        <v>32.81</v>
      </c>
      <c r="D11" s="20">
        <v>1.48</v>
      </c>
      <c r="E11" s="20">
        <v>-0.39</v>
      </c>
      <c r="F11" s="20">
        <v>-3.36</v>
      </c>
      <c r="G11" s="20">
        <v>-3.36</v>
      </c>
      <c r="H11" s="20">
        <v>34.25</v>
      </c>
      <c r="I11" s="20">
        <v>32.35</v>
      </c>
      <c r="J11" s="20">
        <v>32.909999999999997</v>
      </c>
      <c r="K11" s="18" t="s">
        <v>30</v>
      </c>
      <c r="L11" s="21">
        <f t="shared" si="0"/>
        <v>1.4800000000000001E-2</v>
      </c>
      <c r="M11" s="21">
        <f>C11/(L11+1)</f>
        <v>32.331493890421761</v>
      </c>
      <c r="N11" s="23">
        <f>VLOOKUP(A11,Total_de_acoes!A:B,2,0)</f>
        <v>4801593832</v>
      </c>
      <c r="O11" s="24">
        <f>(C11-M11)*N11</f>
        <v>2297591984.3251982</v>
      </c>
      <c r="P11" s="22" t="str">
        <f>IF(O11&gt;0,"Subiu",IF(O11&lt;0,"Desceu","Estável"))</f>
        <v>Subiu</v>
      </c>
      <c r="Q11" s="21">
        <f>E11/100</f>
        <v>-3.9000000000000003E-3</v>
      </c>
      <c r="R11" s="21">
        <f t="shared" si="1"/>
        <v>32.938459993976508</v>
      </c>
      <c r="S11" s="24">
        <f t="shared" si="2"/>
        <v>-616812714.73634779</v>
      </c>
      <c r="T11" s="21" t="str">
        <f t="shared" si="3"/>
        <v>Desceu</v>
      </c>
      <c r="U11" s="21">
        <f>F11/100</f>
        <v>-3.3599999999999998E-2</v>
      </c>
      <c r="V11" s="21">
        <f t="shared" si="4"/>
        <v>33.950745033112582</v>
      </c>
      <c r="W11" s="42">
        <f t="shared" si="5"/>
        <v>-5477394314.8780003</v>
      </c>
      <c r="X11" s="21" t="str">
        <f t="shared" si="6"/>
        <v>Desceu</v>
      </c>
      <c r="Y11" s="35">
        <f>G11/100</f>
        <v>-3.3599999999999998E-2</v>
      </c>
      <c r="Z11" s="21">
        <f t="shared" si="7"/>
        <v>33.950745033112582</v>
      </c>
      <c r="AA11" s="42">
        <f t="shared" si="8"/>
        <v>-5477394314.8780003</v>
      </c>
      <c r="AB11" s="21" t="str">
        <f t="shared" si="9"/>
        <v>Desceu</v>
      </c>
      <c r="AC11" s="21">
        <f>H11/100</f>
        <v>0.34250000000000003</v>
      </c>
      <c r="AD11" s="21">
        <f t="shared" si="10"/>
        <v>24.439478584729983</v>
      </c>
      <c r="AE11" s="42">
        <f t="shared" si="11"/>
        <v>40191843998.184433</v>
      </c>
      <c r="AF11" s="21" t="str">
        <f t="shared" si="12"/>
        <v>Subiu</v>
      </c>
      <c r="AG11" s="22" t="str">
        <f>VLOOKUP(A11,Ticker!A:B,2,0)</f>
        <v>Itaú Unibanco</v>
      </c>
      <c r="AH11" s="22" t="str">
        <f>VLOOKUP(AG11,ChatGPT!A:C,2,0)</f>
        <v>Banco</v>
      </c>
      <c r="AI11" s="22">
        <f>VLOOKUP(AG11,ChatGPT!A:C,3,0)</f>
        <v>13</v>
      </c>
      <c r="AJ11" s="22" t="str">
        <f t="shared" si="13"/>
        <v>Menos de 50 anos</v>
      </c>
      <c r="AK11" s="22" t="str">
        <f>VLOOKUP(AG11,ChatGPT!A:D,4,0)</f>
        <v>11-20</v>
      </c>
      <c r="AL11" s="22" t="str">
        <f t="shared" si="14"/>
        <v>11-20</v>
      </c>
    </row>
    <row r="12" spans="1:38" ht="12.75">
      <c r="A12" s="10" t="s">
        <v>31</v>
      </c>
      <c r="B12" s="11">
        <v>45317</v>
      </c>
      <c r="C12" s="12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10" t="s">
        <v>32</v>
      </c>
      <c r="L12" s="13">
        <f t="shared" si="0"/>
        <v>1.43E-2</v>
      </c>
      <c r="M12" s="13">
        <f>C12/(L12+1)</f>
        <v>27.171448289460709</v>
      </c>
      <c r="N12" s="15">
        <f>VLOOKUP(A12,Total_de_acoes!A:B,2,0)</f>
        <v>1168230366</v>
      </c>
      <c r="O12" s="16">
        <f>(C12-M12)*N12</f>
        <v>453917907.01323998</v>
      </c>
      <c r="P12" s="17" t="str">
        <f>IF(O12&gt;0,"Subiu",IF(O12&lt;0,"Desceu","Estável"))</f>
        <v>Subiu</v>
      </c>
      <c r="Q12" s="13">
        <f>E12/100</f>
        <v>3.4099999999999998E-2</v>
      </c>
      <c r="R12" s="13">
        <f t="shared" si="1"/>
        <v>26.651194275215161</v>
      </c>
      <c r="S12" s="16">
        <f t="shared" si="2"/>
        <v>1061694444.488286</v>
      </c>
      <c r="T12" s="13" t="str">
        <f t="shared" si="3"/>
        <v>Subiu</v>
      </c>
      <c r="U12" s="13">
        <f>F12/100</f>
        <v>-4.1700000000000001E-2</v>
      </c>
      <c r="V12" s="13">
        <f t="shared" si="4"/>
        <v>28.759261191693621</v>
      </c>
      <c r="W12" s="41">
        <f t="shared" si="5"/>
        <v>-1401013340.9018369</v>
      </c>
      <c r="X12" s="13" t="str">
        <f t="shared" si="6"/>
        <v>Desceu</v>
      </c>
      <c r="Y12" s="14">
        <f>G12/100</f>
        <v>-4.1700000000000001E-2</v>
      </c>
      <c r="Z12" s="13">
        <f t="shared" si="7"/>
        <v>28.759261191693621</v>
      </c>
      <c r="AA12" s="41">
        <f t="shared" si="8"/>
        <v>-1401013340.9018369</v>
      </c>
      <c r="AB12" s="13" t="str">
        <f t="shared" si="9"/>
        <v>Desceu</v>
      </c>
      <c r="AC12" s="13">
        <f>H12/100</f>
        <v>-6.0100000000000001E-2</v>
      </c>
      <c r="AD12" s="13">
        <f t="shared" si="10"/>
        <v>29.322268326417703</v>
      </c>
      <c r="AE12" s="41">
        <f t="shared" si="11"/>
        <v>-2058735371.9611621</v>
      </c>
      <c r="AF12" s="13" t="str">
        <f t="shared" si="12"/>
        <v>Desceu</v>
      </c>
      <c r="AG12" s="17" t="str">
        <f>VLOOKUP(A12,Ticker!A:B,2,0)</f>
        <v>Rede D'Or</v>
      </c>
      <c r="AH12" s="17" t="str">
        <f>VLOOKUP(AG12,ChatGPT!A:C,2,0)</f>
        <v>Saúde</v>
      </c>
      <c r="AI12" s="17">
        <f>VLOOKUP(AG12,ChatGPT!A:C,3,0)</f>
        <v>43</v>
      </c>
      <c r="AJ12" s="17" t="str">
        <f t="shared" si="13"/>
        <v>Menos de 50 anos</v>
      </c>
      <c r="AK12" s="17" t="str">
        <f>VLOOKUP(AG12,ChatGPT!A:D,4,0)</f>
        <v>41-50</v>
      </c>
      <c r="AL12" s="17" t="str">
        <f t="shared" si="14"/>
        <v>41-50</v>
      </c>
    </row>
    <row r="13" spans="1:38" ht="12.75">
      <c r="A13" s="18" t="s">
        <v>33</v>
      </c>
      <c r="B13" s="19">
        <v>45317</v>
      </c>
      <c r="C13" s="20">
        <v>18.55</v>
      </c>
      <c r="D13" s="20">
        <v>1.42</v>
      </c>
      <c r="E13" s="20">
        <v>5.0999999999999996</v>
      </c>
      <c r="F13" s="20">
        <v>-15.14</v>
      </c>
      <c r="G13" s="20">
        <v>-15.14</v>
      </c>
      <c r="H13" s="20">
        <v>-18.39</v>
      </c>
      <c r="I13" s="20">
        <v>18.29</v>
      </c>
      <c r="J13" s="20">
        <v>18.73</v>
      </c>
      <c r="K13" s="18" t="s">
        <v>34</v>
      </c>
      <c r="L13" s="21">
        <f t="shared" si="0"/>
        <v>1.4199999999999999E-2</v>
      </c>
      <c r="M13" s="21">
        <f>C13/(L13+1)</f>
        <v>18.290278051666338</v>
      </c>
      <c r="N13" s="23">
        <f>VLOOKUP(A13,Total_de_acoes!A:B,2,0)</f>
        <v>265877867</v>
      </c>
      <c r="O13" s="24">
        <f>(C13-M13)*N13</f>
        <v>69054317.636038527</v>
      </c>
      <c r="P13" s="22" t="str">
        <f>IF(O13&gt;0,"Subiu",IF(O13&lt;0,"Desceu","Estável"))</f>
        <v>Subiu</v>
      </c>
      <c r="Q13" s="21">
        <f>E13/100</f>
        <v>5.0999999999999997E-2</v>
      </c>
      <c r="R13" s="21">
        <f t="shared" si="1"/>
        <v>17.649857278782115</v>
      </c>
      <c r="S13" s="24">
        <f t="shared" si="2"/>
        <v>239328026.71298718</v>
      </c>
      <c r="T13" s="21" t="str">
        <f t="shared" si="3"/>
        <v>Subiu</v>
      </c>
      <c r="U13" s="21">
        <f>F13/100</f>
        <v>-0.15140000000000001</v>
      </c>
      <c r="V13" s="21">
        <f t="shared" si="4"/>
        <v>21.859533349045488</v>
      </c>
      <c r="W13" s="42">
        <f t="shared" si="5"/>
        <v>-879931667.60958076</v>
      </c>
      <c r="X13" s="21" t="str">
        <f t="shared" si="6"/>
        <v>Desceu</v>
      </c>
      <c r="Y13" s="35">
        <f>G13/100</f>
        <v>-0.15140000000000001</v>
      </c>
      <c r="Z13" s="21">
        <f t="shared" si="7"/>
        <v>21.859533349045488</v>
      </c>
      <c r="AA13" s="42">
        <f t="shared" si="8"/>
        <v>-879931667.60958076</v>
      </c>
      <c r="AB13" s="21" t="str">
        <f t="shared" si="9"/>
        <v>Desceu</v>
      </c>
      <c r="AC13" s="21">
        <f>H13/100</f>
        <v>-0.18390000000000001</v>
      </c>
      <c r="AD13" s="21">
        <f t="shared" si="10"/>
        <v>22.730057590981495</v>
      </c>
      <c r="AE13" s="42">
        <f t="shared" si="11"/>
        <v>-1111384796.2273183</v>
      </c>
      <c r="AF13" s="21" t="str">
        <f t="shared" si="12"/>
        <v>Desceu</v>
      </c>
      <c r="AG13" s="22" t="str">
        <f>VLOOKUP(A13,Ticker!A:B,2,0)</f>
        <v>Braskem</v>
      </c>
      <c r="AH13" s="22" t="str">
        <f>VLOOKUP(AG13,ChatGPT!A:C,2,0)</f>
        <v>Petroquímica</v>
      </c>
      <c r="AI13" s="22">
        <f>VLOOKUP(AG13,ChatGPT!A:C,3,0)</f>
        <v>19</v>
      </c>
      <c r="AJ13" s="22" t="str">
        <f t="shared" si="13"/>
        <v>Menos de 50 anos</v>
      </c>
      <c r="AK13" s="22" t="str">
        <f>VLOOKUP(AG13,ChatGPT!A:D,4,0)</f>
        <v>11-20</v>
      </c>
      <c r="AL13" s="22" t="str">
        <f t="shared" si="14"/>
        <v>11-20</v>
      </c>
    </row>
    <row r="14" spans="1:38" ht="12.75">
      <c r="A14" s="10" t="s">
        <v>35</v>
      </c>
      <c r="B14" s="11">
        <v>45317</v>
      </c>
      <c r="C14" s="12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10" t="s">
        <v>36</v>
      </c>
      <c r="L14" s="13">
        <f t="shared" si="0"/>
        <v>1.4199999999999999E-2</v>
      </c>
      <c r="M14" s="13">
        <f>C14/(L14+1)</f>
        <v>14.070203115756261</v>
      </c>
      <c r="N14" s="15">
        <f>VLOOKUP(A14,Total_de_acoes!A:B,2,0)</f>
        <v>327593725</v>
      </c>
      <c r="O14" s="16">
        <f>(C14-M14)*N14</f>
        <v>65452205.552800186</v>
      </c>
      <c r="P14" s="17" t="str">
        <f>IF(O14&gt;0,"Subiu",IF(O14&lt;0,"Desceu","Estável"))</f>
        <v>Subiu</v>
      </c>
      <c r="Q14" s="13">
        <f>E14/100</f>
        <v>8.8499999999999995E-2</v>
      </c>
      <c r="R14" s="13">
        <f t="shared" si="1"/>
        <v>13.109784106568672</v>
      </c>
      <c r="S14" s="16">
        <f t="shared" si="2"/>
        <v>380079446.33337176</v>
      </c>
      <c r="T14" s="13" t="str">
        <f t="shared" si="3"/>
        <v>Subiu</v>
      </c>
      <c r="U14" s="13">
        <f>F14/100</f>
        <v>-0.10869999999999999</v>
      </c>
      <c r="V14" s="13">
        <f t="shared" si="4"/>
        <v>16.010322001570739</v>
      </c>
      <c r="W14" s="41">
        <f t="shared" si="5"/>
        <v>-570118567.19401419</v>
      </c>
      <c r="X14" s="13" t="str">
        <f t="shared" si="6"/>
        <v>Desceu</v>
      </c>
      <c r="Y14" s="14">
        <f>G14/100</f>
        <v>-0.10869999999999999</v>
      </c>
      <c r="Z14" s="13">
        <f t="shared" si="7"/>
        <v>16.010322001570739</v>
      </c>
      <c r="AA14" s="41">
        <f t="shared" si="8"/>
        <v>-570118567.19401419</v>
      </c>
      <c r="AB14" s="13" t="str">
        <f t="shared" si="9"/>
        <v>Desceu</v>
      </c>
      <c r="AC14" s="13">
        <f>H14/100</f>
        <v>0.1852</v>
      </c>
      <c r="AD14" s="13">
        <f t="shared" si="10"/>
        <v>12.040161997975025</v>
      </c>
      <c r="AE14" s="41">
        <f t="shared" si="11"/>
        <v>730480937.22991908</v>
      </c>
      <c r="AF14" s="13" t="str">
        <f t="shared" si="12"/>
        <v>Subiu</v>
      </c>
      <c r="AG14" s="17" t="str">
        <f>VLOOKUP(A14,Ticker!A:B,2,0)</f>
        <v>Azul</v>
      </c>
      <c r="AH14" s="17" t="str">
        <f>VLOOKUP(AG14,ChatGPT!A:C,2,0)</f>
        <v>Transporte Aéreo</v>
      </c>
      <c r="AI14" s="17">
        <f>VLOOKUP(AG14,ChatGPT!A:C,3,0)</f>
        <v>14</v>
      </c>
      <c r="AJ14" s="17" t="str">
        <f t="shared" si="13"/>
        <v>Menos de 50 anos</v>
      </c>
      <c r="AK14" s="17" t="str">
        <f>VLOOKUP(AG14,ChatGPT!A:D,4,0)</f>
        <v>11-20</v>
      </c>
      <c r="AL14" s="17" t="str">
        <f t="shared" si="14"/>
        <v>11-20</v>
      </c>
    </row>
    <row r="15" spans="1:38" ht="12.75">
      <c r="A15" s="18" t="s">
        <v>37</v>
      </c>
      <c r="B15" s="19">
        <v>45317</v>
      </c>
      <c r="C15" s="20">
        <v>28.75</v>
      </c>
      <c r="D15" s="20">
        <v>1.41</v>
      </c>
      <c r="E15" s="20">
        <v>-2.71</v>
      </c>
      <c r="F15" s="20">
        <v>9.4</v>
      </c>
      <c r="G15" s="20">
        <v>9.4</v>
      </c>
      <c r="H15" s="20">
        <v>-37.700000000000003</v>
      </c>
      <c r="I15" s="20">
        <v>28</v>
      </c>
      <c r="J15" s="20">
        <v>28.75</v>
      </c>
      <c r="K15" s="18" t="s">
        <v>38</v>
      </c>
      <c r="L15" s="21">
        <f t="shared" si="0"/>
        <v>1.41E-2</v>
      </c>
      <c r="M15" s="21">
        <f>C15/(L15+1)</f>
        <v>28.350261315452126</v>
      </c>
      <c r="N15" s="23">
        <f>VLOOKUP(A15,Total_de_acoes!A:B,2,0)</f>
        <v>235665566</v>
      </c>
      <c r="O15" s="24">
        <f>(C15-M15)*N15</f>
        <v>94204643.346070096</v>
      </c>
      <c r="P15" s="22" t="str">
        <f>IF(O15&gt;0,"Subiu",IF(O15&lt;0,"Desceu","Estável"))</f>
        <v>Subiu</v>
      </c>
      <c r="Q15" s="21">
        <f>E15/100</f>
        <v>-2.7099999999999999E-2</v>
      </c>
      <c r="R15" s="21">
        <f t="shared" si="1"/>
        <v>29.550827423167849</v>
      </c>
      <c r="S15" s="24">
        <f t="shared" si="2"/>
        <v>-188727447.94917268</v>
      </c>
      <c r="T15" s="21" t="str">
        <f t="shared" si="3"/>
        <v>Desceu</v>
      </c>
      <c r="U15" s="21">
        <f>F15/100</f>
        <v>9.4E-2</v>
      </c>
      <c r="V15" s="21">
        <f t="shared" si="4"/>
        <v>26.279707495429616</v>
      </c>
      <c r="W15" s="42">
        <f t="shared" si="5"/>
        <v>582162881.27513719</v>
      </c>
      <c r="X15" s="21" t="str">
        <f t="shared" si="6"/>
        <v>Subiu</v>
      </c>
      <c r="Y15" s="35">
        <f>G15/100</f>
        <v>9.4E-2</v>
      </c>
      <c r="Z15" s="21">
        <f t="shared" si="7"/>
        <v>26.279707495429616</v>
      </c>
      <c r="AA15" s="42">
        <f t="shared" si="8"/>
        <v>582162881.27513719</v>
      </c>
      <c r="AB15" s="21" t="str">
        <f t="shared" si="9"/>
        <v>Subiu</v>
      </c>
      <c r="AC15" s="21">
        <f>H15/100</f>
        <v>-0.377</v>
      </c>
      <c r="AD15" s="21">
        <f t="shared" si="10"/>
        <v>46.147672552166931</v>
      </c>
      <c r="AE15" s="42">
        <f t="shared" si="11"/>
        <v>-4100032349.0890841</v>
      </c>
      <c r="AF15" s="21" t="str">
        <f t="shared" si="12"/>
        <v>Desceu</v>
      </c>
      <c r="AG15" s="22" t="str">
        <f>VLOOKUP(A15,Ticker!A:B,2,0)</f>
        <v>3R Petroleum</v>
      </c>
      <c r="AH15" s="22" t="str">
        <f>VLOOKUP(AG15,ChatGPT!A:C,2,0)</f>
        <v>Petróleo</v>
      </c>
      <c r="AI15" s="22">
        <f>VLOOKUP(AG15,ChatGPT!A:C,3,0)</f>
        <v>10</v>
      </c>
      <c r="AJ15" s="22" t="str">
        <f t="shared" si="13"/>
        <v>Menos de 50 anos</v>
      </c>
      <c r="AK15" s="22" t="str">
        <f>VLOOKUP(AG15,ChatGPT!A:D,4,0)</f>
        <v>Menor que 10</v>
      </c>
      <c r="AL15" s="22" t="str">
        <f t="shared" si="14"/>
        <v>Menor que 10</v>
      </c>
    </row>
    <row r="16" spans="1:38" ht="12.75">
      <c r="A16" s="10" t="s">
        <v>39</v>
      </c>
      <c r="B16" s="11">
        <v>45317</v>
      </c>
      <c r="C16" s="12">
        <v>35.32</v>
      </c>
      <c r="D16" s="12">
        <v>1.34</v>
      </c>
      <c r="E16" s="12">
        <v>2.76</v>
      </c>
      <c r="F16" s="12">
        <v>-1.1200000000000001</v>
      </c>
      <c r="G16" s="12">
        <v>-1.1200000000000001</v>
      </c>
      <c r="H16" s="12">
        <v>28.01</v>
      </c>
      <c r="I16" s="12">
        <v>34.85</v>
      </c>
      <c r="J16" s="12">
        <v>35.76</v>
      </c>
      <c r="K16" s="10" t="s">
        <v>40</v>
      </c>
      <c r="L16" s="13">
        <f t="shared" si="0"/>
        <v>1.34E-2</v>
      </c>
      <c r="M16" s="13">
        <f>C16/(L16+1)</f>
        <v>34.852970199328986</v>
      </c>
      <c r="N16" s="15">
        <f>VLOOKUP(A16,Total_de_acoes!A:B,2,0)</f>
        <v>1095587251</v>
      </c>
      <c r="O16" s="16">
        <f>(C16-M16)*N16</f>
        <v>511671895.45223427</v>
      </c>
      <c r="P16" s="17" t="str">
        <f>IF(O16&gt;0,"Subiu",IF(O16&lt;0,"Desceu","Estável"))</f>
        <v>Subiu</v>
      </c>
      <c r="Q16" s="13">
        <f>E16/100</f>
        <v>2.76E-2</v>
      </c>
      <c r="R16" s="13">
        <f t="shared" si="1"/>
        <v>34.37135072012456</v>
      </c>
      <c r="S16" s="16">
        <f t="shared" si="2"/>
        <v>1039328056.7018627</v>
      </c>
      <c r="T16" s="13" t="str">
        <f t="shared" si="3"/>
        <v>Subiu</v>
      </c>
      <c r="U16" s="13">
        <f>F16/100</f>
        <v>-1.1200000000000002E-2</v>
      </c>
      <c r="V16" s="13">
        <f t="shared" si="4"/>
        <v>35.720064724919091</v>
      </c>
      <c r="W16" s="41">
        <f t="shared" si="5"/>
        <v>-438305812.19617754</v>
      </c>
      <c r="X16" s="13" t="str">
        <f t="shared" si="6"/>
        <v>Desceu</v>
      </c>
      <c r="Y16" s="14">
        <f>G16/100</f>
        <v>-1.1200000000000002E-2</v>
      </c>
      <c r="Z16" s="13">
        <f t="shared" si="7"/>
        <v>35.720064724919091</v>
      </c>
      <c r="AA16" s="41">
        <f t="shared" si="8"/>
        <v>-438305812.19617754</v>
      </c>
      <c r="AB16" s="13" t="str">
        <f t="shared" si="9"/>
        <v>Desceu</v>
      </c>
      <c r="AC16" s="13">
        <f>H16/100</f>
        <v>0.28010000000000002</v>
      </c>
      <c r="AD16" s="13">
        <f t="shared" si="10"/>
        <v>27.591594406686976</v>
      </c>
      <c r="AE16" s="41">
        <f t="shared" si="11"/>
        <v>8467142638.5908403</v>
      </c>
      <c r="AF16" s="13" t="str">
        <f t="shared" si="12"/>
        <v>Subiu</v>
      </c>
      <c r="AG16" s="17" t="str">
        <f>VLOOKUP(A16,Ticker!A:B,2,0)</f>
        <v>Equatorial Energia</v>
      </c>
      <c r="AH16" s="17" t="str">
        <f>VLOOKUP(AG16,ChatGPT!A:C,2,0)</f>
        <v>Energia</v>
      </c>
      <c r="AI16" s="17">
        <f>VLOOKUP(AG16,ChatGPT!A:C,3,0)</f>
        <v>24</v>
      </c>
      <c r="AJ16" s="17" t="str">
        <f t="shared" si="13"/>
        <v>Menos de 50 anos</v>
      </c>
      <c r="AK16" s="17" t="str">
        <f>VLOOKUP(AG16,ChatGPT!A:D,4,0)</f>
        <v>21-30</v>
      </c>
      <c r="AL16" s="17" t="str">
        <f t="shared" si="14"/>
        <v>21-30</v>
      </c>
    </row>
    <row r="17" spans="1:38" ht="12.75">
      <c r="A17" s="18" t="s">
        <v>41</v>
      </c>
      <c r="B17" s="19">
        <v>45317</v>
      </c>
      <c r="C17" s="20">
        <v>18.16</v>
      </c>
      <c r="D17" s="20">
        <v>1.33</v>
      </c>
      <c r="E17" s="20">
        <v>4.79</v>
      </c>
      <c r="F17" s="20">
        <v>-7.63</v>
      </c>
      <c r="G17" s="20">
        <v>-7.63</v>
      </c>
      <c r="H17" s="20">
        <v>12.45</v>
      </c>
      <c r="I17" s="20">
        <v>18</v>
      </c>
      <c r="J17" s="20">
        <v>18.489999999999998</v>
      </c>
      <c r="K17" s="18" t="s">
        <v>42</v>
      </c>
      <c r="L17" s="21">
        <f t="shared" si="0"/>
        <v>1.3300000000000001E-2</v>
      </c>
      <c r="M17" s="21">
        <f>C17/(L17+1)</f>
        <v>17.921642159281554</v>
      </c>
      <c r="N17" s="23">
        <f>VLOOKUP(A17,Total_de_acoes!A:B,2,0)</f>
        <v>600865451</v>
      </c>
      <c r="O17" s="24">
        <f>(C17-M17)*N17</f>
        <v>143220991.46267557</v>
      </c>
      <c r="P17" s="22" t="str">
        <f>IF(O17&gt;0,"Subiu",IF(O17&lt;0,"Desceu","Estável"))</f>
        <v>Subiu</v>
      </c>
      <c r="Q17" s="21">
        <f>E17/100</f>
        <v>4.7899999999999998E-2</v>
      </c>
      <c r="R17" s="21">
        <f t="shared" si="1"/>
        <v>17.329897891020135</v>
      </c>
      <c r="S17" s="24">
        <f t="shared" si="2"/>
        <v>498779678.08823788</v>
      </c>
      <c r="T17" s="21" t="str">
        <f t="shared" si="3"/>
        <v>Subiu</v>
      </c>
      <c r="U17" s="21">
        <f>F17/100</f>
        <v>-7.6299999999999993E-2</v>
      </c>
      <c r="V17" s="21">
        <f t="shared" si="4"/>
        <v>19.660062790949443</v>
      </c>
      <c r="W17" s="42">
        <f t="shared" si="5"/>
        <v>-901335905.41215551</v>
      </c>
      <c r="X17" s="21" t="str">
        <f t="shared" si="6"/>
        <v>Desceu</v>
      </c>
      <c r="Y17" s="35">
        <f>G17/100</f>
        <v>-7.6299999999999993E-2</v>
      </c>
      <c r="Z17" s="21">
        <f t="shared" si="7"/>
        <v>19.660062790949443</v>
      </c>
      <c r="AA17" s="42">
        <f t="shared" si="8"/>
        <v>-901335905.41215551</v>
      </c>
      <c r="AB17" s="21" t="str">
        <f t="shared" si="9"/>
        <v>Desceu</v>
      </c>
      <c r="AC17" s="21">
        <f>H17/100</f>
        <v>0.1245</v>
      </c>
      <c r="AD17" s="21">
        <f t="shared" si="10"/>
        <v>16.149399733214761</v>
      </c>
      <c r="AE17" s="42">
        <f t="shared" si="11"/>
        <v>1208100236.0826333</v>
      </c>
      <c r="AF17" s="21" t="str">
        <f t="shared" si="12"/>
        <v>Subiu</v>
      </c>
      <c r="AG17" s="22" t="str">
        <f>VLOOKUP(A17,Ticker!A:B,2,0)</f>
        <v>Siderúrgica Nacional</v>
      </c>
      <c r="AH17" s="22" t="str">
        <f>VLOOKUP(AG17,ChatGPT!A:C,2,0)</f>
        <v>Siderurgia</v>
      </c>
      <c r="AI17" s="22">
        <f>VLOOKUP(AG17,ChatGPT!A:C,3,0)</f>
        <v>81</v>
      </c>
      <c r="AJ17" s="22" t="str">
        <f t="shared" si="13"/>
        <v>Entre 50 e 100</v>
      </c>
      <c r="AK17" s="22" t="str">
        <f>VLOOKUP(AG17,ChatGPT!A:D,4,0)</f>
        <v>Maior que 80</v>
      </c>
      <c r="AL17" s="22" t="str">
        <f t="shared" si="14"/>
        <v>81-90</v>
      </c>
    </row>
    <row r="18" spans="1:38" ht="12.75">
      <c r="A18" s="10" t="s">
        <v>43</v>
      </c>
      <c r="B18" s="11">
        <v>45317</v>
      </c>
      <c r="C18" s="12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18.989999999999998</v>
      </c>
      <c r="J18" s="12">
        <v>19.78</v>
      </c>
      <c r="K18" s="10" t="s">
        <v>44</v>
      </c>
      <c r="L18" s="13">
        <f t="shared" si="0"/>
        <v>1.2800000000000001E-2</v>
      </c>
      <c r="M18" s="13">
        <f>C18/(L18+1)</f>
        <v>19.520142180094787</v>
      </c>
      <c r="N18" s="15">
        <f>VLOOKUP(A18,Total_de_acoes!A:B,2,0)</f>
        <v>289347914</v>
      </c>
      <c r="O18" s="16">
        <f>(C18-M18)*N18</f>
        <v>72295838.986160949</v>
      </c>
      <c r="P18" s="17" t="str">
        <f>IF(O18&gt;0,"Subiu",IF(O18&lt;0,"Desceu","Estável"))</f>
        <v>Subiu</v>
      </c>
      <c r="Q18" s="13">
        <f>E18/100</f>
        <v>-5.9000000000000004E-2</v>
      </c>
      <c r="R18" s="13">
        <f t="shared" si="1"/>
        <v>21.009564293304994</v>
      </c>
      <c r="S18" s="16">
        <f t="shared" si="2"/>
        <v>-358665342.53668422</v>
      </c>
      <c r="T18" s="13" t="str">
        <f t="shared" si="3"/>
        <v>Desceu</v>
      </c>
      <c r="U18" s="13">
        <f>F18/100</f>
        <v>-0.1182</v>
      </c>
      <c r="V18" s="13">
        <f t="shared" si="4"/>
        <v>22.420049897936039</v>
      </c>
      <c r="W18" s="41">
        <f t="shared" si="5"/>
        <v>-766786409.9637059</v>
      </c>
      <c r="X18" s="13" t="str">
        <f t="shared" si="6"/>
        <v>Desceu</v>
      </c>
      <c r="Y18" s="14">
        <f>G18/100</f>
        <v>-0.1182</v>
      </c>
      <c r="Z18" s="13">
        <f t="shared" si="7"/>
        <v>22.420049897936039</v>
      </c>
      <c r="AA18" s="41">
        <f t="shared" si="8"/>
        <v>-766786409.9637059</v>
      </c>
      <c r="AB18" s="13" t="str">
        <f t="shared" si="9"/>
        <v>Desceu</v>
      </c>
      <c r="AC18" s="13">
        <f>H18/100</f>
        <v>1.0845</v>
      </c>
      <c r="AD18" s="13">
        <f t="shared" si="10"/>
        <v>9.4842887982729653</v>
      </c>
      <c r="AE18" s="41">
        <f t="shared" si="11"/>
        <v>2976149080.2261505</v>
      </c>
      <c r="AF18" s="13" t="str">
        <f t="shared" si="12"/>
        <v>Subiu</v>
      </c>
      <c r="AG18" s="17" t="str">
        <f>VLOOKUP(A18,Ticker!A:B,2,0)</f>
        <v>YDUQS</v>
      </c>
      <c r="AH18" s="17" t="str">
        <f>VLOOKUP(AG18,ChatGPT!A:C,2,0)</f>
        <v>Educação</v>
      </c>
      <c r="AI18" s="17">
        <f>VLOOKUP(AG18,ChatGPT!A:C,3,0)</f>
        <v>54</v>
      </c>
      <c r="AJ18" s="17" t="str">
        <f t="shared" si="13"/>
        <v>Entre 50 e 100</v>
      </c>
      <c r="AK18" s="17" t="str">
        <f>VLOOKUP(AG18,ChatGPT!A:D,4,0)</f>
        <v>51-60</v>
      </c>
      <c r="AL18" s="17" t="str">
        <f t="shared" si="14"/>
        <v>51-60</v>
      </c>
    </row>
    <row r="19" spans="1:38" ht="12.75">
      <c r="A19" s="18" t="s">
        <v>45</v>
      </c>
      <c r="B19" s="19">
        <v>45317</v>
      </c>
      <c r="C19" s="20">
        <v>28.31</v>
      </c>
      <c r="D19" s="20">
        <v>1.28</v>
      </c>
      <c r="E19" s="20">
        <v>2.35</v>
      </c>
      <c r="F19" s="20">
        <v>6.79</v>
      </c>
      <c r="G19" s="20">
        <v>6.79</v>
      </c>
      <c r="H19" s="20">
        <v>119.82</v>
      </c>
      <c r="I19" s="20">
        <v>27.84</v>
      </c>
      <c r="J19" s="20">
        <v>28.39</v>
      </c>
      <c r="K19" s="18" t="s">
        <v>46</v>
      </c>
      <c r="L19" s="21">
        <f t="shared" si="0"/>
        <v>1.2800000000000001E-2</v>
      </c>
      <c r="M19" s="21">
        <f>C19/(L19+1)</f>
        <v>27.952211690363349</v>
      </c>
      <c r="N19" s="23">
        <f>VLOOKUP(A19,Total_de_acoes!A:B,2,0)</f>
        <v>1086411192</v>
      </c>
      <c r="O19" s="24">
        <f>(C19-M19)*N19</f>
        <v>388705223.95601785</v>
      </c>
      <c r="P19" s="22" t="str">
        <f>IF(O19&gt;0,"Subiu",IF(O19&lt;0,"Desceu","Estável"))</f>
        <v>Subiu</v>
      </c>
      <c r="Q19" s="21">
        <f>E19/100</f>
        <v>2.35E-2</v>
      </c>
      <c r="R19" s="21">
        <f t="shared" si="1"/>
        <v>27.659990229604297</v>
      </c>
      <c r="S19" s="24">
        <f t="shared" si="2"/>
        <v>706177889.46724069</v>
      </c>
      <c r="T19" s="21" t="str">
        <f t="shared" si="3"/>
        <v>Subiu</v>
      </c>
      <c r="U19" s="21">
        <f>F19/100</f>
        <v>6.7900000000000002E-2</v>
      </c>
      <c r="V19" s="21">
        <f t="shared" si="4"/>
        <v>26.509972843899238</v>
      </c>
      <c r="W19" s="42">
        <f t="shared" si="5"/>
        <v>1955569648.2917976</v>
      </c>
      <c r="X19" s="21" t="str">
        <f t="shared" si="6"/>
        <v>Subiu</v>
      </c>
      <c r="Y19" s="35">
        <f>G19/100</f>
        <v>6.7900000000000002E-2</v>
      </c>
      <c r="Z19" s="21">
        <f t="shared" si="7"/>
        <v>26.509972843899238</v>
      </c>
      <c r="AA19" s="42">
        <f t="shared" si="8"/>
        <v>1955569648.2917976</v>
      </c>
      <c r="AB19" s="21" t="str">
        <f t="shared" si="9"/>
        <v>Subiu</v>
      </c>
      <c r="AC19" s="21">
        <f>H19/100</f>
        <v>1.1981999999999999</v>
      </c>
      <c r="AD19" s="21">
        <f t="shared" si="10"/>
        <v>12.878718951869711</v>
      </c>
      <c r="AE19" s="42">
        <f t="shared" si="11"/>
        <v>16764716437.586235</v>
      </c>
      <c r="AF19" s="21" t="str">
        <f t="shared" si="12"/>
        <v>Subiu</v>
      </c>
      <c r="AG19" s="22" t="str">
        <f>VLOOKUP(A19,Ticker!A:B,2,0)</f>
        <v>Ultrapar</v>
      </c>
      <c r="AH19" s="22" t="str">
        <f>VLOOKUP(AG19,ChatGPT!A:C,2,0)</f>
        <v>Química</v>
      </c>
      <c r="AI19" s="22">
        <f>VLOOKUP(AG19,ChatGPT!A:C,3,0)</f>
        <v>84</v>
      </c>
      <c r="AJ19" s="22" t="str">
        <f t="shared" si="13"/>
        <v>Entre 50 e 100</v>
      </c>
      <c r="AK19" s="22" t="str">
        <f>VLOOKUP(AG19,ChatGPT!A:D,4,0)</f>
        <v>Maior que 80</v>
      </c>
      <c r="AL19" s="22" t="str">
        <f t="shared" si="14"/>
        <v>81-90</v>
      </c>
    </row>
    <row r="20" spans="1:38" ht="12.75">
      <c r="A20" s="10" t="s">
        <v>47</v>
      </c>
      <c r="B20" s="11">
        <v>45317</v>
      </c>
      <c r="C20" s="12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10" t="s">
        <v>48</v>
      </c>
      <c r="L20" s="13">
        <f t="shared" si="0"/>
        <v>1.2500000000000001E-2</v>
      </c>
      <c r="M20" s="13">
        <f>C20/(L20+1)</f>
        <v>7.9802469135802472</v>
      </c>
      <c r="N20" s="15">
        <f>VLOOKUP(A20,Total_de_acoes!A:B,2,0)</f>
        <v>376187582</v>
      </c>
      <c r="O20" s="16">
        <f>(C20-M20)*N20</f>
        <v>37525872.377283879</v>
      </c>
      <c r="P20" s="17" t="str">
        <f>IF(O20&gt;0,"Subiu",IF(O20&lt;0,"Desceu","Estável"))</f>
        <v>Subiu</v>
      </c>
      <c r="Q20" s="13">
        <f>E20/100</f>
        <v>1.38E-2</v>
      </c>
      <c r="R20" s="13">
        <f t="shared" si="1"/>
        <v>7.9700138094298678</v>
      </c>
      <c r="S20" s="16">
        <f t="shared" si="2"/>
        <v>41375439.083969258</v>
      </c>
      <c r="T20" s="13" t="str">
        <f t="shared" si="3"/>
        <v>Subiu</v>
      </c>
      <c r="U20" s="13">
        <f>F20/100</f>
        <v>-0.28050000000000003</v>
      </c>
      <c r="V20" s="13">
        <f t="shared" si="4"/>
        <v>11.23002084781098</v>
      </c>
      <c r="W20" s="41">
        <f t="shared" si="5"/>
        <v>-1184998725.9876027</v>
      </c>
      <c r="X20" s="13" t="str">
        <f t="shared" si="6"/>
        <v>Desceu</v>
      </c>
      <c r="Y20" s="14">
        <f>G20/100</f>
        <v>-0.28050000000000003</v>
      </c>
      <c r="Z20" s="13">
        <f t="shared" si="7"/>
        <v>11.23002084781098</v>
      </c>
      <c r="AA20" s="41">
        <f t="shared" si="8"/>
        <v>-1184998725.9876027</v>
      </c>
      <c r="AB20" s="13" t="str">
        <f t="shared" si="9"/>
        <v>Desceu</v>
      </c>
      <c r="AC20" s="13">
        <f>H20/100</f>
        <v>0.14119999999999999</v>
      </c>
      <c r="AD20" s="13">
        <f t="shared" si="10"/>
        <v>7.0802663862600772</v>
      </c>
      <c r="AE20" s="41">
        <f t="shared" si="11"/>
        <v>376087370.79694355</v>
      </c>
      <c r="AF20" s="13" t="str">
        <f t="shared" si="12"/>
        <v>Subiu</v>
      </c>
      <c r="AG20" s="17" t="str">
        <f>VLOOKUP(A20,Ticker!A:B,2,0)</f>
        <v>MRV</v>
      </c>
      <c r="AH20" s="17" t="str">
        <f>VLOOKUP(AG20,ChatGPT!A:C,2,0)</f>
        <v>Construção Civil</v>
      </c>
      <c r="AI20" s="17">
        <f>VLOOKUP(AG20,ChatGPT!A:C,3,0)</f>
        <v>42</v>
      </c>
      <c r="AJ20" s="17" t="str">
        <f t="shared" si="13"/>
        <v>Menos de 50 anos</v>
      </c>
      <c r="AK20" s="17" t="str">
        <f>VLOOKUP(AG20,ChatGPT!A:D,4,0)</f>
        <v>41-50</v>
      </c>
      <c r="AL20" s="17" t="str">
        <f t="shared" si="14"/>
        <v>41-50</v>
      </c>
    </row>
    <row r="21" spans="1:38" ht="12.75">
      <c r="A21" s="18" t="s">
        <v>49</v>
      </c>
      <c r="B21" s="19">
        <v>45317</v>
      </c>
      <c r="C21" s="20">
        <v>57.91</v>
      </c>
      <c r="D21" s="20">
        <v>1.1499999999999999</v>
      </c>
      <c r="E21" s="20">
        <v>-1.03</v>
      </c>
      <c r="F21" s="20">
        <v>-10.26</v>
      </c>
      <c r="G21" s="20">
        <v>-10.26</v>
      </c>
      <c r="H21" s="20">
        <v>-28.97</v>
      </c>
      <c r="I21" s="20">
        <v>56.22</v>
      </c>
      <c r="J21" s="20">
        <v>59.29</v>
      </c>
      <c r="K21" s="18" t="s">
        <v>50</v>
      </c>
      <c r="L21" s="21">
        <f t="shared" si="0"/>
        <v>1.15E-2</v>
      </c>
      <c r="M21" s="21">
        <f>C21/(L21+1)</f>
        <v>57.251606524962916</v>
      </c>
      <c r="N21" s="23">
        <f>VLOOKUP(A21,Total_de_acoes!A:B,2,0)</f>
        <v>62305891</v>
      </c>
      <c r="O21" s="24">
        <f>(C21-M21)*N21</f>
        <v>41021792.090771534</v>
      </c>
      <c r="P21" s="22" t="str">
        <f>IF(O21&gt;0,"Subiu",IF(O21&lt;0,"Desceu","Estável"))</f>
        <v>Subiu</v>
      </c>
      <c r="Q21" s="21">
        <f>E21/100</f>
        <v>-1.03E-2</v>
      </c>
      <c r="R21" s="21">
        <f t="shared" si="1"/>
        <v>58.51268061028594</v>
      </c>
      <c r="S21" s="24">
        <f t="shared" si="2"/>
        <v>-37550552.4122895</v>
      </c>
      <c r="T21" s="21" t="str">
        <f t="shared" si="3"/>
        <v>Desceu</v>
      </c>
      <c r="U21" s="21">
        <f>F21/100</f>
        <v>-0.1026</v>
      </c>
      <c r="V21" s="21">
        <f t="shared" si="4"/>
        <v>64.530866948963677</v>
      </c>
      <c r="W21" s="42">
        <f t="shared" si="5"/>
        <v>-412519014.44763362</v>
      </c>
      <c r="X21" s="21" t="str">
        <f t="shared" si="6"/>
        <v>Desceu</v>
      </c>
      <c r="Y21" s="35">
        <f>G21/100</f>
        <v>-0.1026</v>
      </c>
      <c r="Z21" s="21">
        <f t="shared" si="7"/>
        <v>64.530866948963677</v>
      </c>
      <c r="AA21" s="42">
        <f t="shared" si="8"/>
        <v>-412519014.44763362</v>
      </c>
      <c r="AB21" s="21" t="str">
        <f t="shared" si="9"/>
        <v>Desceu</v>
      </c>
      <c r="AC21" s="21">
        <f>H21/100</f>
        <v>-0.28970000000000001</v>
      </c>
      <c r="AD21" s="21">
        <f t="shared" si="10"/>
        <v>81.528931437420809</v>
      </c>
      <c r="AE21" s="42">
        <f t="shared" si="11"/>
        <v>-1471598567.6764145</v>
      </c>
      <c r="AF21" s="21" t="str">
        <f t="shared" si="12"/>
        <v>Desceu</v>
      </c>
      <c r="AG21" s="22" t="str">
        <f>VLOOKUP(A21,Ticker!A:B,2,0)</f>
        <v>Arezzo</v>
      </c>
      <c r="AH21" s="22" t="str">
        <f>VLOOKUP(AG21,ChatGPT!A:C,2,0)</f>
        <v>Calçados</v>
      </c>
      <c r="AI21" s="22">
        <f>VLOOKUP(AG21,ChatGPT!A:C,3,0)</f>
        <v>50</v>
      </c>
      <c r="AJ21" s="22" t="str">
        <f t="shared" si="13"/>
        <v>Entre 50 e 100</v>
      </c>
      <c r="AK21" s="22" t="str">
        <f>VLOOKUP(AG21,ChatGPT!A:D,4,0)</f>
        <v>51-60</v>
      </c>
      <c r="AL21" s="22" t="str">
        <f t="shared" si="14"/>
        <v>41-50</v>
      </c>
    </row>
    <row r="22" spans="1:38" ht="12.75">
      <c r="A22" s="10" t="s">
        <v>51</v>
      </c>
      <c r="B22" s="11">
        <v>45317</v>
      </c>
      <c r="C22" s="12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10" t="s">
        <v>52</v>
      </c>
      <c r="L22" s="13">
        <f t="shared" si="0"/>
        <v>1.04E-2</v>
      </c>
      <c r="M22" s="13">
        <f>C22/(L22+1)</f>
        <v>15.36025336500396</v>
      </c>
      <c r="N22" s="15">
        <f>VLOOKUP(A22,Total_de_acoes!A:B,2,0)</f>
        <v>5146576868</v>
      </c>
      <c r="O22" s="16">
        <f>(C22-M22)*N22</f>
        <v>822148336.41145825</v>
      </c>
      <c r="P22" s="17" t="str">
        <f>IF(O22&gt;0,"Subiu",IF(O22&lt;0,"Desceu","Estável"))</f>
        <v>Subiu</v>
      </c>
      <c r="Q22" s="13">
        <f>E22/100</f>
        <v>-7.7000000000000002E-3</v>
      </c>
      <c r="R22" s="13">
        <f t="shared" si="1"/>
        <v>15.640431321173033</v>
      </c>
      <c r="S22" s="16">
        <f t="shared" si="2"/>
        <v>-619809051.73181033</v>
      </c>
      <c r="T22" s="13" t="str">
        <f t="shared" si="3"/>
        <v>Desceu</v>
      </c>
      <c r="U22" s="13">
        <f>F22/100</f>
        <v>-9.0800000000000006E-2</v>
      </c>
      <c r="V22" s="13">
        <f t="shared" si="4"/>
        <v>17.069951605807301</v>
      </c>
      <c r="W22" s="41">
        <f t="shared" si="5"/>
        <v>-7976945080.9673109</v>
      </c>
      <c r="X22" s="13" t="str">
        <f t="shared" si="6"/>
        <v>Desceu</v>
      </c>
      <c r="Y22" s="14">
        <f>G22/100</f>
        <v>-9.0800000000000006E-2</v>
      </c>
      <c r="Z22" s="13">
        <f t="shared" si="7"/>
        <v>17.069951605807301</v>
      </c>
      <c r="AA22" s="41">
        <f t="shared" si="8"/>
        <v>-7976945080.9673109</v>
      </c>
      <c r="AB22" s="13" t="str">
        <f t="shared" si="9"/>
        <v>Desceu</v>
      </c>
      <c r="AC22" s="13">
        <f>H22/100</f>
        <v>0.16109999999999999</v>
      </c>
      <c r="AD22" s="13">
        <f t="shared" si="10"/>
        <v>13.366635087417103</v>
      </c>
      <c r="AE22" s="41">
        <f t="shared" si="11"/>
        <v>11082458047.461975</v>
      </c>
      <c r="AF22" s="13" t="str">
        <f t="shared" si="12"/>
        <v>Subiu</v>
      </c>
      <c r="AG22" s="17" t="str">
        <f>VLOOKUP(A22,Ticker!A:B,2,0)</f>
        <v>Banco Bradesco</v>
      </c>
      <c r="AH22" s="17" t="str">
        <f>VLOOKUP(AG22,ChatGPT!A:C,2,0)</f>
        <v>Banco</v>
      </c>
      <c r="AI22" s="17">
        <f>VLOOKUP(AG22,ChatGPT!A:C,3,0)</f>
        <v>79</v>
      </c>
      <c r="AJ22" s="17" t="str">
        <f t="shared" si="13"/>
        <v>Entre 50 e 100</v>
      </c>
      <c r="AK22" s="17" t="str">
        <f>VLOOKUP(AG22,ChatGPT!A:D,4,0)</f>
        <v>71-80</v>
      </c>
      <c r="AL22" s="17" t="str">
        <f t="shared" si="14"/>
        <v>71-80</v>
      </c>
    </row>
    <row r="23" spans="1:38" ht="12.75">
      <c r="A23" s="18" t="s">
        <v>53</v>
      </c>
      <c r="B23" s="19">
        <v>45317</v>
      </c>
      <c r="C23" s="20">
        <v>7.19</v>
      </c>
      <c r="D23" s="20">
        <v>0.98</v>
      </c>
      <c r="E23" s="20">
        <v>6.05</v>
      </c>
      <c r="F23" s="20">
        <v>-3.75</v>
      </c>
      <c r="G23" s="20">
        <v>-3.75</v>
      </c>
      <c r="H23" s="20">
        <v>-48.31</v>
      </c>
      <c r="I23" s="20">
        <v>7.11</v>
      </c>
      <c r="J23" s="20">
        <v>7.24</v>
      </c>
      <c r="K23" s="18" t="s">
        <v>54</v>
      </c>
      <c r="L23" s="21">
        <f t="shared" si="0"/>
        <v>9.7999999999999997E-3</v>
      </c>
      <c r="M23" s="21">
        <f>C23/(L23+1)</f>
        <v>7.1202218261041796</v>
      </c>
      <c r="N23" s="23">
        <f>VLOOKUP(A23,Total_de_acoes!A:B,2,0)</f>
        <v>261036182</v>
      </c>
      <c r="O23" s="24">
        <f>(C23-M23)*N23</f>
        <v>18214628.100697115</v>
      </c>
      <c r="P23" s="22" t="str">
        <f>IF(O23&gt;0,"Subiu",IF(O23&lt;0,"Desceu","Estável"))</f>
        <v>Subiu</v>
      </c>
      <c r="Q23" s="21">
        <f>E23/100</f>
        <v>6.0499999999999998E-2</v>
      </c>
      <c r="R23" s="21">
        <f t="shared" si="1"/>
        <v>6.7798208392267805</v>
      </c>
      <c r="S23" s="24">
        <f t="shared" si="2"/>
        <v>107071602.0642055</v>
      </c>
      <c r="T23" s="21" t="str">
        <f t="shared" si="3"/>
        <v>Subiu</v>
      </c>
      <c r="U23" s="21">
        <f>F23/100</f>
        <v>-3.7499999999999999E-2</v>
      </c>
      <c r="V23" s="21">
        <f t="shared" si="4"/>
        <v>7.4701298701298704</v>
      </c>
      <c r="W23" s="42">
        <f t="shared" si="5"/>
        <v>-73124031.762857109</v>
      </c>
      <c r="X23" s="21" t="str">
        <f t="shared" si="6"/>
        <v>Desceu</v>
      </c>
      <c r="Y23" s="35">
        <f>G23/100</f>
        <v>-3.7499999999999999E-2</v>
      </c>
      <c r="Z23" s="21">
        <f t="shared" si="7"/>
        <v>7.4701298701298704</v>
      </c>
      <c r="AA23" s="42">
        <f t="shared" si="8"/>
        <v>-73124031.762857109</v>
      </c>
      <c r="AB23" s="21" t="str">
        <f t="shared" si="9"/>
        <v>Desceu</v>
      </c>
      <c r="AC23" s="21">
        <f>H23/100</f>
        <v>-0.48310000000000003</v>
      </c>
      <c r="AD23" s="21">
        <f t="shared" si="10"/>
        <v>13.909847165796094</v>
      </c>
      <c r="AE23" s="42">
        <f t="shared" si="11"/>
        <v>-1754123247.7829332</v>
      </c>
      <c r="AF23" s="21" t="str">
        <f t="shared" si="12"/>
        <v>Desceu</v>
      </c>
      <c r="AG23" s="22" t="str">
        <f>VLOOKUP(A23,Ticker!A:B,2,0)</f>
        <v>Minerva</v>
      </c>
      <c r="AH23" s="22" t="str">
        <f>VLOOKUP(AG23,ChatGPT!A:C,2,0)</f>
        <v>Alimentos</v>
      </c>
      <c r="AI23" s="22">
        <f>VLOOKUP(AG23,ChatGPT!A:C,3,0)</f>
        <v>31</v>
      </c>
      <c r="AJ23" s="22" t="str">
        <f t="shared" si="13"/>
        <v>Menos de 50 anos</v>
      </c>
      <c r="AK23" s="22" t="str">
        <f>VLOOKUP(AG23,ChatGPT!A:D,4,0)</f>
        <v>31-40</v>
      </c>
      <c r="AL23" s="22" t="str">
        <f t="shared" si="14"/>
        <v>31-40</v>
      </c>
    </row>
    <row r="24" spans="1:38" ht="12.75">
      <c r="A24" s="10" t="s">
        <v>55</v>
      </c>
      <c r="B24" s="11">
        <v>45317</v>
      </c>
      <c r="C24" s="12">
        <v>4.1399999999999997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10" t="s">
        <v>56</v>
      </c>
      <c r="L24" s="13">
        <f t="shared" si="0"/>
        <v>9.7000000000000003E-3</v>
      </c>
      <c r="M24" s="13">
        <f>C24/(L24+1)</f>
        <v>4.1002277904328013</v>
      </c>
      <c r="N24" s="15">
        <f>VLOOKUP(A24,Total_de_acoes!A:B,2,0)</f>
        <v>159430826</v>
      </c>
      <c r="O24" s="16">
        <f>(C24-M24)*N24</f>
        <v>6340916.223143544</v>
      </c>
      <c r="P24" s="17" t="str">
        <f>IF(O24&gt;0,"Subiu",IF(O24&lt;0,"Desceu","Estável"))</f>
        <v>Subiu</v>
      </c>
      <c r="Q24" s="13">
        <f>E24/100</f>
        <v>-6.3299999999999995E-2</v>
      </c>
      <c r="R24" s="13">
        <f t="shared" si="1"/>
        <v>4.4197715383794165</v>
      </c>
      <c r="S24" s="16">
        <f t="shared" si="2"/>
        <v>-44604207.455121122</v>
      </c>
      <c r="T24" s="13" t="str">
        <f t="shared" si="3"/>
        <v>Desceu</v>
      </c>
      <c r="U24" s="13">
        <f>F24/100</f>
        <v>1.9699999999999999E-2</v>
      </c>
      <c r="V24" s="13">
        <f t="shared" si="4"/>
        <v>4.0600176522506617</v>
      </c>
      <c r="W24" s="41">
        <f t="shared" si="5"/>
        <v>12751651.767096197</v>
      </c>
      <c r="X24" s="13" t="str">
        <f t="shared" si="6"/>
        <v>Subiu</v>
      </c>
      <c r="Y24" s="14">
        <f>G24/100</f>
        <v>1.9699999999999999E-2</v>
      </c>
      <c r="Z24" s="13">
        <f t="shared" si="7"/>
        <v>4.0600176522506617</v>
      </c>
      <c r="AA24" s="41">
        <f t="shared" si="8"/>
        <v>12751651.767096197</v>
      </c>
      <c r="AB24" s="13" t="str">
        <f t="shared" si="9"/>
        <v>Subiu</v>
      </c>
      <c r="AC24" s="13">
        <f>H24/100</f>
        <v>-0.51180000000000003</v>
      </c>
      <c r="AD24" s="13">
        <f t="shared" si="10"/>
        <v>8.4801310938140109</v>
      </c>
      <c r="AE24" s="41">
        <f t="shared" si="11"/>
        <v>-691950685.23505127</v>
      </c>
      <c r="AF24" s="13" t="str">
        <f t="shared" si="12"/>
        <v>Desceu</v>
      </c>
      <c r="AG24" s="17" t="str">
        <f>VLOOKUP(A24,Ticker!A:B,2,0)</f>
        <v>Grupo Pão de Açúcar</v>
      </c>
      <c r="AH24" s="17" t="str">
        <f>VLOOKUP(AG24,ChatGPT!A:C,2,0)</f>
        <v>Varejo</v>
      </c>
      <c r="AI24" s="17">
        <f>VLOOKUP(AG24,ChatGPT!A:C,3,0)</f>
        <v>72</v>
      </c>
      <c r="AJ24" s="17" t="str">
        <f t="shared" si="13"/>
        <v>Entre 50 e 100</v>
      </c>
      <c r="AK24" s="17" t="str">
        <f>VLOOKUP(AG24,ChatGPT!A:D,4,0)</f>
        <v>71-80</v>
      </c>
      <c r="AL24" s="17" t="str">
        <f t="shared" si="14"/>
        <v>71-80</v>
      </c>
    </row>
    <row r="25" spans="1:38" ht="12.75">
      <c r="A25" s="18" t="s">
        <v>57</v>
      </c>
      <c r="B25" s="19">
        <v>45317</v>
      </c>
      <c r="C25" s="20">
        <v>14.61</v>
      </c>
      <c r="D25" s="20">
        <v>0.96</v>
      </c>
      <c r="E25" s="20">
        <v>12.38</v>
      </c>
      <c r="F25" s="20">
        <v>5.79</v>
      </c>
      <c r="G25" s="20">
        <v>5.79</v>
      </c>
      <c r="H25" s="20">
        <v>78.17</v>
      </c>
      <c r="I25" s="20">
        <v>14.46</v>
      </c>
      <c r="J25" s="20">
        <v>14.93</v>
      </c>
      <c r="K25" s="18" t="s">
        <v>58</v>
      </c>
      <c r="L25" s="21">
        <f t="shared" si="0"/>
        <v>9.5999999999999992E-3</v>
      </c>
      <c r="M25" s="21">
        <f>C25/(L25+1)</f>
        <v>14.471077654516639</v>
      </c>
      <c r="N25" s="23">
        <f>VLOOKUP(A25,Total_de_acoes!A:B,2,0)</f>
        <v>1677525446</v>
      </c>
      <c r="O25" s="24">
        <f>(C25-M25)*N25</f>
        <v>233045769.56633979</v>
      </c>
      <c r="P25" s="22" t="str">
        <f>IF(O25&gt;0,"Subiu",IF(O25&lt;0,"Desceu","Estável"))</f>
        <v>Subiu</v>
      </c>
      <c r="Q25" s="21">
        <f>E25/100</f>
        <v>0.12380000000000001</v>
      </c>
      <c r="R25" s="21">
        <f t="shared" si="1"/>
        <v>13.000533902829686</v>
      </c>
      <c r="S25" s="24">
        <f t="shared" si="2"/>
        <v>2699920332.47751</v>
      </c>
      <c r="T25" s="21" t="str">
        <f t="shared" si="3"/>
        <v>Subiu</v>
      </c>
      <c r="U25" s="21">
        <f>F25/100</f>
        <v>5.79E-2</v>
      </c>
      <c r="V25" s="21">
        <f t="shared" si="4"/>
        <v>13.810379052840531</v>
      </c>
      <c r="W25" s="42">
        <f t="shared" si="5"/>
        <v>1341384486.0146294</v>
      </c>
      <c r="X25" s="21" t="str">
        <f t="shared" si="6"/>
        <v>Subiu</v>
      </c>
      <c r="Y25" s="35">
        <f>G25/100</f>
        <v>5.79E-2</v>
      </c>
      <c r="Z25" s="21">
        <f t="shared" si="7"/>
        <v>13.810379052840531</v>
      </c>
      <c r="AA25" s="42">
        <f t="shared" si="8"/>
        <v>1341384486.0146294</v>
      </c>
      <c r="AB25" s="21" t="str">
        <f t="shared" si="9"/>
        <v>Subiu</v>
      </c>
      <c r="AC25" s="21">
        <f>H25/100</f>
        <v>0.78170000000000006</v>
      </c>
      <c r="AD25" s="21">
        <f t="shared" si="10"/>
        <v>8.2000336757029793</v>
      </c>
      <c r="AE25" s="42">
        <f t="shared" si="11"/>
        <v>10752881617.011339</v>
      </c>
      <c r="AF25" s="21" t="str">
        <f t="shared" si="12"/>
        <v>Subiu</v>
      </c>
      <c r="AG25" s="22" t="str">
        <f>VLOOKUP(A25,Ticker!A:B,2,0)</f>
        <v>BRF</v>
      </c>
      <c r="AH25" s="22" t="str">
        <f>VLOOKUP(AG25,ChatGPT!A:C,2,0)</f>
        <v>Alimentos</v>
      </c>
      <c r="AI25" s="22">
        <f>VLOOKUP(AG25,ChatGPT!A:C,3,0)</f>
        <v>9</v>
      </c>
      <c r="AJ25" s="22" t="str">
        <f t="shared" si="13"/>
        <v>Menos de 50 anos</v>
      </c>
      <c r="AK25" s="22" t="str">
        <f>VLOOKUP(AG25,ChatGPT!A:D,4,0)</f>
        <v>Menor que 10</v>
      </c>
      <c r="AL25" s="22" t="str">
        <f t="shared" si="14"/>
        <v>Menor que 10</v>
      </c>
    </row>
    <row r="26" spans="1:38" ht="12.75">
      <c r="A26" s="10" t="s">
        <v>59</v>
      </c>
      <c r="B26" s="11">
        <v>45317</v>
      </c>
      <c r="C26" s="12">
        <v>51.2</v>
      </c>
      <c r="D26" s="12">
        <v>0.88</v>
      </c>
      <c r="E26" s="12">
        <v>1.0900000000000001</v>
      </c>
      <c r="F26" s="12">
        <v>-4.1900000000000004</v>
      </c>
      <c r="G26" s="12">
        <v>-4.1900000000000004</v>
      </c>
      <c r="H26" s="12">
        <v>32.78</v>
      </c>
      <c r="I26" s="12">
        <v>50.62</v>
      </c>
      <c r="J26" s="12">
        <v>51.26</v>
      </c>
      <c r="K26" s="10" t="s">
        <v>60</v>
      </c>
      <c r="L26" s="13">
        <f t="shared" si="0"/>
        <v>8.8000000000000005E-3</v>
      </c>
      <c r="M26" s="13">
        <f>C26/(L26+1)</f>
        <v>50.753370340999211</v>
      </c>
      <c r="N26" s="15">
        <f>VLOOKUP(A26,Total_de_acoes!A:B,2,0)</f>
        <v>423091712</v>
      </c>
      <c r="O26" s="16">
        <f>(C26-M26)*N26</f>
        <v>188965307.05662104</v>
      </c>
      <c r="P26" s="17" t="str">
        <f>IF(O26&gt;0,"Subiu",IF(O26&lt;0,"Desceu","Estável"))</f>
        <v>Subiu</v>
      </c>
      <c r="Q26" s="13">
        <f>E26/100</f>
        <v>1.09E-2</v>
      </c>
      <c r="R26" s="13">
        <f t="shared" si="1"/>
        <v>50.647937481452182</v>
      </c>
      <c r="S26" s="16">
        <f t="shared" si="2"/>
        <v>233573076.10342932</v>
      </c>
      <c r="T26" s="13" t="str">
        <f t="shared" si="3"/>
        <v>Subiu</v>
      </c>
      <c r="U26" s="13">
        <f>F26/100</f>
        <v>-4.1900000000000007E-2</v>
      </c>
      <c r="V26" s="13">
        <f t="shared" si="4"/>
        <v>53.439098215217626</v>
      </c>
      <c r="W26" s="41">
        <f t="shared" si="5"/>
        <v>-947343897.21256876</v>
      </c>
      <c r="X26" s="13" t="str">
        <f t="shared" si="6"/>
        <v>Desceu</v>
      </c>
      <c r="Y26" s="14">
        <f>G26/100</f>
        <v>-4.1900000000000007E-2</v>
      </c>
      <c r="Z26" s="13">
        <f t="shared" si="7"/>
        <v>53.439098215217626</v>
      </c>
      <c r="AA26" s="41">
        <f t="shared" si="8"/>
        <v>-947343897.21256876</v>
      </c>
      <c r="AB26" s="13" t="str">
        <f t="shared" si="9"/>
        <v>Desceu</v>
      </c>
      <c r="AC26" s="13">
        <f>H26/100</f>
        <v>0.32780000000000004</v>
      </c>
      <c r="AD26" s="13">
        <f t="shared" si="10"/>
        <v>38.560024100015063</v>
      </c>
      <c r="AE26" s="41">
        <f t="shared" si="11"/>
        <v>5347869043.1633692</v>
      </c>
      <c r="AF26" s="13" t="str">
        <f t="shared" si="12"/>
        <v>Subiu</v>
      </c>
      <c r="AG26" s="17" t="str">
        <f>VLOOKUP(A26,Ticker!A:B,2,0)</f>
        <v>Vivo</v>
      </c>
      <c r="AH26" s="17" t="str">
        <f>VLOOKUP(AG26,ChatGPT!A:C,2,0)</f>
        <v>Telecomunicações</v>
      </c>
      <c r="AI26" s="17">
        <f>VLOOKUP(AG26,ChatGPT!A:C,3,0)</f>
        <v>23</v>
      </c>
      <c r="AJ26" s="17" t="str">
        <f t="shared" si="13"/>
        <v>Menos de 50 anos</v>
      </c>
      <c r="AK26" s="17" t="str">
        <f>VLOOKUP(AG26,ChatGPT!A:D,4,0)</f>
        <v>21-30</v>
      </c>
      <c r="AL26" s="17" t="str">
        <f t="shared" si="14"/>
        <v>21-30</v>
      </c>
    </row>
    <row r="27" spans="1:38" ht="12.75">
      <c r="A27" s="18" t="s">
        <v>61</v>
      </c>
      <c r="B27" s="19">
        <v>45317</v>
      </c>
      <c r="C27" s="20">
        <v>22.64</v>
      </c>
      <c r="D27" s="20">
        <v>0.84</v>
      </c>
      <c r="E27" s="20">
        <v>1.07</v>
      </c>
      <c r="F27" s="20">
        <v>-1.35</v>
      </c>
      <c r="G27" s="20">
        <v>-1.35</v>
      </c>
      <c r="H27" s="20">
        <v>20.93</v>
      </c>
      <c r="I27" s="20">
        <v>22.32</v>
      </c>
      <c r="J27" s="20">
        <v>22.83</v>
      </c>
      <c r="K27" s="18" t="s">
        <v>62</v>
      </c>
      <c r="L27" s="21">
        <f t="shared" si="0"/>
        <v>8.3999999999999995E-3</v>
      </c>
      <c r="M27" s="21">
        <f>C27/(L27+1)</f>
        <v>22.451408171360573</v>
      </c>
      <c r="N27" s="23">
        <f>VLOOKUP(A27,Total_de_acoes!A:B,2,0)</f>
        <v>1218352541</v>
      </c>
      <c r="O27" s="24">
        <f>(C27-M27)*N27</f>
        <v>229771333.63468358</v>
      </c>
      <c r="P27" s="22" t="str">
        <f>IF(O27&gt;0,"Subiu",IF(O27&lt;0,"Desceu","Estável"))</f>
        <v>Subiu</v>
      </c>
      <c r="Q27" s="21">
        <f>E27/100</f>
        <v>1.0700000000000001E-2</v>
      </c>
      <c r="R27" s="21">
        <f t="shared" si="1"/>
        <v>22.40031661224894</v>
      </c>
      <c r="S27" s="24">
        <f t="shared" si="2"/>
        <v>292018864.50199336</v>
      </c>
      <c r="T27" s="21" t="str">
        <f t="shared" si="3"/>
        <v>Subiu</v>
      </c>
      <c r="U27" s="21">
        <f>F27/100</f>
        <v>-1.3500000000000002E-2</v>
      </c>
      <c r="V27" s="21">
        <f t="shared" si="4"/>
        <v>22.949822605169793</v>
      </c>
      <c r="W27" s="42">
        <f t="shared" si="5"/>
        <v>-377473158.26785594</v>
      </c>
      <c r="X27" s="21" t="str">
        <f t="shared" si="6"/>
        <v>Desceu</v>
      </c>
      <c r="Y27" s="35">
        <f>G27/100</f>
        <v>-1.3500000000000002E-2</v>
      </c>
      <c r="Z27" s="21">
        <f t="shared" si="7"/>
        <v>22.949822605169793</v>
      </c>
      <c r="AA27" s="42">
        <f t="shared" si="8"/>
        <v>-377473158.26785594</v>
      </c>
      <c r="AB27" s="21" t="str">
        <f t="shared" si="9"/>
        <v>Desceu</v>
      </c>
      <c r="AC27" s="21">
        <f>H27/100</f>
        <v>0.20929999999999999</v>
      </c>
      <c r="AD27" s="21">
        <f t="shared" si="10"/>
        <v>18.721574464566277</v>
      </c>
      <c r="AE27" s="42">
        <f t="shared" si="11"/>
        <v>4774023707.8149624</v>
      </c>
      <c r="AF27" s="21" t="str">
        <f t="shared" si="12"/>
        <v>Subiu</v>
      </c>
      <c r="AG27" s="22" t="str">
        <f>VLOOKUP(A27,Ticker!A:B,2,0)</f>
        <v>Rumo</v>
      </c>
      <c r="AH27" s="22" t="str">
        <f>VLOOKUP(AG27,ChatGPT!A:C,2,0)</f>
        <v>Logística</v>
      </c>
      <c r="AI27" s="22">
        <f>VLOOKUP(AG27,ChatGPT!A:C,3,0)</f>
        <v>13</v>
      </c>
      <c r="AJ27" s="22" t="str">
        <f t="shared" si="13"/>
        <v>Menos de 50 anos</v>
      </c>
      <c r="AK27" s="22" t="str">
        <f>VLOOKUP(AG27,ChatGPT!A:D,4,0)</f>
        <v>11-20</v>
      </c>
      <c r="AL27" s="22" t="str">
        <f t="shared" si="14"/>
        <v>11-20</v>
      </c>
    </row>
    <row r="28" spans="1:38" ht="12.75">
      <c r="A28" s="10" t="s">
        <v>63</v>
      </c>
      <c r="B28" s="11">
        <v>45317</v>
      </c>
      <c r="C28" s="12">
        <v>4.9000000000000004</v>
      </c>
      <c r="D28" s="12">
        <v>0.82</v>
      </c>
      <c r="E28" s="12">
        <v>9.3800000000000008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10" t="s">
        <v>64</v>
      </c>
      <c r="L28" s="13">
        <f t="shared" si="0"/>
        <v>8.199999999999999E-3</v>
      </c>
      <c r="M28" s="13">
        <f>C28/(L28+1)</f>
        <v>4.8601467962705813</v>
      </c>
      <c r="N28" s="15">
        <f>VLOOKUP(A28,Total_de_acoes!A:B,2,0)</f>
        <v>1095462329</v>
      </c>
      <c r="O28" s="16">
        <f>(C28-M28)*N28</f>
        <v>43657683.375540853</v>
      </c>
      <c r="P28" s="17" t="str">
        <f>IF(O28&gt;0,"Subiu",IF(O28&lt;0,"Desceu","Estável"))</f>
        <v>Subiu</v>
      </c>
      <c r="Q28" s="13">
        <f>E28/100</f>
        <v>9.3800000000000008E-2</v>
      </c>
      <c r="R28" s="13">
        <f t="shared" si="1"/>
        <v>4.4797952093618578</v>
      </c>
      <c r="S28" s="16">
        <f t="shared" si="2"/>
        <v>460318518.60941702</v>
      </c>
      <c r="T28" s="13" t="str">
        <f t="shared" si="3"/>
        <v>Subiu</v>
      </c>
      <c r="U28" s="13">
        <f>F28/100</f>
        <v>5.8299999999999998E-2</v>
      </c>
      <c r="V28" s="13">
        <f t="shared" si="4"/>
        <v>4.6300670887272046</v>
      </c>
      <c r="W28" s="41">
        <f t="shared" si="5"/>
        <v>295701335.65664715</v>
      </c>
      <c r="X28" s="13" t="str">
        <f t="shared" si="6"/>
        <v>Subiu</v>
      </c>
      <c r="Y28" s="14">
        <f>G28/100</f>
        <v>5.8299999999999998E-2</v>
      </c>
      <c r="Z28" s="13">
        <f t="shared" si="7"/>
        <v>4.6300670887272046</v>
      </c>
      <c r="AA28" s="41">
        <f t="shared" si="8"/>
        <v>295701335.65664715</v>
      </c>
      <c r="AB28" s="13" t="str">
        <f t="shared" si="9"/>
        <v>Subiu</v>
      </c>
      <c r="AC28" s="13">
        <f>H28/100</f>
        <v>-2.1899999999999999E-2</v>
      </c>
      <c r="AD28" s="13">
        <f t="shared" si="10"/>
        <v>5.0097127083120343</v>
      </c>
      <c r="AE28" s="41">
        <f t="shared" si="11"/>
        <v>-120186138.96839836</v>
      </c>
      <c r="AF28" s="13" t="str">
        <f t="shared" si="12"/>
        <v>Desceu</v>
      </c>
      <c r="AG28" s="17" t="str">
        <f>VLOOKUP(A28,Ticker!A:B,2,0)</f>
        <v>Cielo</v>
      </c>
      <c r="AH28" s="17" t="str">
        <f>VLOOKUP(AG28,ChatGPT!A:C,2,0)</f>
        <v>Serviços Financeiros</v>
      </c>
      <c r="AI28" s="17">
        <f>VLOOKUP(AG28,ChatGPT!A:C,3,0)</f>
        <v>12</v>
      </c>
      <c r="AJ28" s="17" t="str">
        <f t="shared" si="13"/>
        <v>Menos de 50 anos</v>
      </c>
      <c r="AK28" s="17" t="str">
        <f>VLOOKUP(AG28,ChatGPT!A:D,4,0)</f>
        <v>11-20</v>
      </c>
      <c r="AL28" s="17" t="str">
        <f t="shared" si="14"/>
        <v>11-20</v>
      </c>
    </row>
    <row r="29" spans="1:38" ht="12.75">
      <c r="A29" s="18" t="s">
        <v>65</v>
      </c>
      <c r="B29" s="19">
        <v>45317</v>
      </c>
      <c r="C29" s="20">
        <v>7.81</v>
      </c>
      <c r="D29" s="20">
        <v>0.77</v>
      </c>
      <c r="E29" s="20">
        <v>3.17</v>
      </c>
      <c r="F29" s="20">
        <v>-3.22</v>
      </c>
      <c r="G29" s="20">
        <v>-3.22</v>
      </c>
      <c r="H29" s="20">
        <v>9.94</v>
      </c>
      <c r="I29" s="20">
        <v>7.7</v>
      </c>
      <c r="J29" s="20">
        <v>7.85</v>
      </c>
      <c r="K29" s="18" t="s">
        <v>66</v>
      </c>
      <c r="L29" s="21">
        <f t="shared" si="0"/>
        <v>7.7000000000000002E-3</v>
      </c>
      <c r="M29" s="21">
        <f>C29/(L29+1)</f>
        <v>7.7503225166220098</v>
      </c>
      <c r="N29" s="23">
        <f>VLOOKUP(A29,Total_de_acoes!A:B,2,0)</f>
        <v>302768240</v>
      </c>
      <c r="O29" s="24">
        <f>(C29-M29)*N29</f>
        <v>18068446.609983239</v>
      </c>
      <c r="P29" s="22" t="str">
        <f>IF(O29&gt;0,"Subiu",IF(O29&lt;0,"Desceu","Estável"))</f>
        <v>Subiu</v>
      </c>
      <c r="Q29" s="21">
        <f>E29/100</f>
        <v>3.1699999999999999E-2</v>
      </c>
      <c r="R29" s="21">
        <f t="shared" si="1"/>
        <v>7.5700300474944262</v>
      </c>
      <c r="S29" s="24">
        <f t="shared" si="2"/>
        <v>72655280.172996044</v>
      </c>
      <c r="T29" s="21" t="str">
        <f t="shared" si="3"/>
        <v>Subiu</v>
      </c>
      <c r="U29" s="21">
        <f>F29/100</f>
        <v>-3.2199999999999999E-2</v>
      </c>
      <c r="V29" s="21">
        <f t="shared" si="4"/>
        <v>8.0698491423847898</v>
      </c>
      <c r="W29" s="42">
        <f t="shared" si="5"/>
        <v>-78674067.505352318</v>
      </c>
      <c r="X29" s="21" t="str">
        <f t="shared" si="6"/>
        <v>Desceu</v>
      </c>
      <c r="Y29" s="35">
        <f>G29/100</f>
        <v>-3.2199999999999999E-2</v>
      </c>
      <c r="Z29" s="21">
        <f t="shared" si="7"/>
        <v>8.0698491423847898</v>
      </c>
      <c r="AA29" s="42">
        <f t="shared" si="8"/>
        <v>-78674067.505352318</v>
      </c>
      <c r="AB29" s="21" t="str">
        <f t="shared" si="9"/>
        <v>Desceu</v>
      </c>
      <c r="AC29" s="21">
        <f>H29/100</f>
        <v>9.9399999999999988E-2</v>
      </c>
      <c r="AD29" s="21">
        <f t="shared" si="10"/>
        <v>7.1038748408222672</v>
      </c>
      <c r="AE29" s="42">
        <f t="shared" si="11"/>
        <v>213792271.66396189</v>
      </c>
      <c r="AF29" s="21" t="str">
        <f t="shared" si="12"/>
        <v>Subiu</v>
      </c>
      <c r="AG29" s="22" t="str">
        <f>VLOOKUP(A29,Ticker!A:B,2,0)</f>
        <v>Dexco</v>
      </c>
      <c r="AH29" s="22" t="str">
        <f>VLOOKUP(AG29,ChatGPT!A:C,2,0)</f>
        <v>Energia</v>
      </c>
      <c r="AI29" s="22">
        <f>VLOOKUP(AG29,ChatGPT!A:C,3,0)</f>
        <v>25</v>
      </c>
      <c r="AJ29" s="22" t="str">
        <f t="shared" si="13"/>
        <v>Menos de 50 anos</v>
      </c>
      <c r="AK29" s="22" t="str">
        <f>VLOOKUP(AG29,ChatGPT!A:D,4,0)</f>
        <v>21-30</v>
      </c>
      <c r="AL29" s="22" t="str">
        <f t="shared" si="14"/>
        <v>21-30</v>
      </c>
    </row>
    <row r="30" spans="1:38" ht="12.75">
      <c r="A30" s="10" t="s">
        <v>67</v>
      </c>
      <c r="B30" s="11">
        <v>45317</v>
      </c>
      <c r="C30" s="12">
        <v>17.52</v>
      </c>
      <c r="D30" s="12">
        <v>0.74</v>
      </c>
      <c r="E30" s="12">
        <v>-0.56999999999999995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17.579999999999998</v>
      </c>
      <c r="K30" s="10" t="s">
        <v>68</v>
      </c>
      <c r="L30" s="13">
        <f t="shared" si="0"/>
        <v>7.4000000000000003E-3</v>
      </c>
      <c r="M30" s="13">
        <f>C30/(L30+1)</f>
        <v>17.391304347826086</v>
      </c>
      <c r="N30" s="15">
        <f>VLOOKUP(A30,Total_de_acoes!A:B,2,0)</f>
        <v>807896814</v>
      </c>
      <c r="O30" s="16">
        <f>(C30-M30)*N30</f>
        <v>103972807.36695692</v>
      </c>
      <c r="P30" s="17" t="str">
        <f>IF(O30&gt;0,"Subiu",IF(O30&lt;0,"Desceu","Estável"))</f>
        <v>Subiu</v>
      </c>
      <c r="Q30" s="13">
        <f>E30/100</f>
        <v>-5.6999999999999993E-3</v>
      </c>
      <c r="R30" s="13">
        <f t="shared" si="1"/>
        <v>17.620436487981493</v>
      </c>
      <c r="S30" s="16">
        <f t="shared" si="2"/>
        <v>-81142318.649597988</v>
      </c>
      <c r="T30" s="13" t="str">
        <f t="shared" si="3"/>
        <v>Desceu</v>
      </c>
      <c r="U30" s="13">
        <f>F30/100</f>
        <v>-2.29E-2</v>
      </c>
      <c r="V30" s="13">
        <f t="shared" si="4"/>
        <v>17.930610991710164</v>
      </c>
      <c r="W30" s="41">
        <f t="shared" si="5"/>
        <v>-331731311.99602252</v>
      </c>
      <c r="X30" s="13" t="str">
        <f t="shared" si="6"/>
        <v>Desceu</v>
      </c>
      <c r="Y30" s="14">
        <f>G30/100</f>
        <v>-2.29E-2</v>
      </c>
      <c r="Z30" s="13">
        <f t="shared" si="7"/>
        <v>17.930610991710164</v>
      </c>
      <c r="AA30" s="41">
        <f t="shared" si="8"/>
        <v>-331731311.99602252</v>
      </c>
      <c r="AB30" s="13" t="str">
        <f t="shared" si="9"/>
        <v>Desceu</v>
      </c>
      <c r="AC30" s="13">
        <f>H30/100</f>
        <v>0.56869999999999998</v>
      </c>
      <c r="AD30" s="13">
        <f t="shared" si="10"/>
        <v>11.168483457640084</v>
      </c>
      <c r="AE30" s="41">
        <f t="shared" si="11"/>
        <v>5131369978.640872</v>
      </c>
      <c r="AF30" s="13" t="str">
        <f t="shared" si="12"/>
        <v>Subiu</v>
      </c>
      <c r="AG30" s="17" t="str">
        <f>VLOOKUP(A30,Ticker!A:B,2,0)</f>
        <v>TIM</v>
      </c>
      <c r="AH30" s="17" t="str">
        <f>VLOOKUP(AG30,ChatGPT!A:C,2,0)</f>
        <v>Telecomunicações</v>
      </c>
      <c r="AI30" s="17">
        <f>VLOOKUP(AG30,ChatGPT!A:C,3,0)</f>
        <v>24</v>
      </c>
      <c r="AJ30" s="17" t="str">
        <f t="shared" si="13"/>
        <v>Menos de 50 anos</v>
      </c>
      <c r="AK30" s="17" t="str">
        <f>VLOOKUP(AG30,ChatGPT!A:D,4,0)</f>
        <v>21-30</v>
      </c>
      <c r="AL30" s="17" t="str">
        <f t="shared" si="14"/>
        <v>21-30</v>
      </c>
    </row>
    <row r="31" spans="1:38" ht="12.75">
      <c r="A31" s="18" t="s">
        <v>69</v>
      </c>
      <c r="B31" s="19">
        <v>45317</v>
      </c>
      <c r="C31" s="20">
        <v>23.22</v>
      </c>
      <c r="D31" s="20">
        <v>0.73</v>
      </c>
      <c r="E31" s="20">
        <v>1.93</v>
      </c>
      <c r="F31" s="20">
        <v>-9.51</v>
      </c>
      <c r="G31" s="20">
        <v>-9.51</v>
      </c>
      <c r="H31" s="20">
        <v>-20.399999999999999</v>
      </c>
      <c r="I31" s="20">
        <v>22.69</v>
      </c>
      <c r="J31" s="20">
        <v>23.28</v>
      </c>
      <c r="K31" s="18" t="s">
        <v>70</v>
      </c>
      <c r="L31" s="21">
        <f t="shared" si="0"/>
        <v>7.3000000000000001E-3</v>
      </c>
      <c r="M31" s="21">
        <f>C31/(L31+1)</f>
        <v>23.051722426288094</v>
      </c>
      <c r="N31" s="23">
        <f>VLOOKUP(A31,Total_de_acoes!A:B,2,0)</f>
        <v>251003438</v>
      </c>
      <c r="O31" s="24">
        <f>(C31-M31)*N31</f>
        <v>42238249.539986439</v>
      </c>
      <c r="P31" s="22" t="str">
        <f>IF(O31&gt;0,"Subiu",IF(O31&lt;0,"Desceu","Estável"))</f>
        <v>Subiu</v>
      </c>
      <c r="Q31" s="21">
        <f>E31/100</f>
        <v>1.9299999999999998E-2</v>
      </c>
      <c r="R31" s="21">
        <f t="shared" si="1"/>
        <v>22.780339448641222</v>
      </c>
      <c r="S31" s="24">
        <f t="shared" si="2"/>
        <v>110356309.94402866</v>
      </c>
      <c r="T31" s="21" t="str">
        <f t="shared" si="3"/>
        <v>Subiu</v>
      </c>
      <c r="U31" s="21">
        <f>F31/100</f>
        <v>-9.5100000000000004E-2</v>
      </c>
      <c r="V31" s="21">
        <f t="shared" si="4"/>
        <v>25.660293955133163</v>
      </c>
      <c r="W31" s="42">
        <f t="shared" si="5"/>
        <v>-612522172.46904194</v>
      </c>
      <c r="X31" s="21" t="str">
        <f t="shared" si="6"/>
        <v>Desceu</v>
      </c>
      <c r="Y31" s="35">
        <f>G31/100</f>
        <v>-9.5100000000000004E-2</v>
      </c>
      <c r="Z31" s="21">
        <f t="shared" si="7"/>
        <v>25.660293955133163</v>
      </c>
      <c r="AA31" s="42">
        <f t="shared" si="8"/>
        <v>-612522172.46904194</v>
      </c>
      <c r="AB31" s="21" t="str">
        <f t="shared" si="9"/>
        <v>Desceu</v>
      </c>
      <c r="AC31" s="21">
        <f>H31/100</f>
        <v>-0.20399999999999999</v>
      </c>
      <c r="AD31" s="21">
        <f t="shared" si="10"/>
        <v>29.170854271356781</v>
      </c>
      <c r="AE31" s="42">
        <f t="shared" si="11"/>
        <v>-1493684881.1475372</v>
      </c>
      <c r="AF31" s="21" t="str">
        <f t="shared" si="12"/>
        <v>Desceu</v>
      </c>
      <c r="AG31" s="22" t="str">
        <f>VLOOKUP(A31,Ticker!A:B,2,0)</f>
        <v>Bradespar</v>
      </c>
      <c r="AH31" s="22" t="str">
        <f>VLOOKUP(AG31,ChatGPT!A:C,2,0)</f>
        <v>Holding</v>
      </c>
      <c r="AI31" s="22">
        <f>VLOOKUP(AG31,ChatGPT!A:C,3,0)</f>
        <v>32</v>
      </c>
      <c r="AJ31" s="22" t="str">
        <f t="shared" si="13"/>
        <v>Menos de 50 anos</v>
      </c>
      <c r="AK31" s="22" t="str">
        <f>VLOOKUP(AG31,ChatGPT!A:D,4,0)</f>
        <v>31-40</v>
      </c>
      <c r="AL31" s="22" t="str">
        <f t="shared" si="14"/>
        <v>31-40</v>
      </c>
    </row>
    <row r="32" spans="1:38" ht="12.75">
      <c r="A32" s="10" t="s">
        <v>71</v>
      </c>
      <c r="B32" s="11">
        <v>45317</v>
      </c>
      <c r="C32" s="12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10" t="s">
        <v>72</v>
      </c>
      <c r="L32" s="13">
        <f t="shared" si="0"/>
        <v>7.1999999999999998E-3</v>
      </c>
      <c r="M32" s="13">
        <f>C32/(L32+1)</f>
        <v>5.510325655281969</v>
      </c>
      <c r="N32" s="15">
        <f>VLOOKUP(A32,Total_de_acoes!A:B,2,0)</f>
        <v>393173139</v>
      </c>
      <c r="O32" s="16">
        <f>(C32-M32)*N32</f>
        <v>15598886.650556229</v>
      </c>
      <c r="P32" s="17" t="str">
        <f>IF(O32&gt;0,"Subiu",IF(O32&lt;0,"Desceu","Estável"))</f>
        <v>Subiu</v>
      </c>
      <c r="Q32" s="13">
        <f>E32/100</f>
        <v>-3.6499999999999998E-2</v>
      </c>
      <c r="R32" s="13">
        <f t="shared" si="1"/>
        <v>5.7602490918526206</v>
      </c>
      <c r="S32" s="16">
        <f t="shared" si="2"/>
        <v>-82664295.41559422</v>
      </c>
      <c r="T32" s="13" t="str">
        <f t="shared" si="3"/>
        <v>Desceu</v>
      </c>
      <c r="U32" s="13">
        <f>F32/100</f>
        <v>-7.6499999999999999E-2</v>
      </c>
      <c r="V32" s="13">
        <f t="shared" si="4"/>
        <v>6.0097455332972389</v>
      </c>
      <c r="W32" s="41">
        <f t="shared" si="5"/>
        <v>-180759594.4677045</v>
      </c>
      <c r="X32" s="13" t="str">
        <f t="shared" si="6"/>
        <v>Desceu</v>
      </c>
      <c r="Y32" s="14">
        <f>G32/100</f>
        <v>-7.6499999999999999E-2</v>
      </c>
      <c r="Z32" s="13">
        <f t="shared" si="7"/>
        <v>6.0097455332972389</v>
      </c>
      <c r="AA32" s="41">
        <f t="shared" si="8"/>
        <v>-180759594.4677045</v>
      </c>
      <c r="AB32" s="13" t="str">
        <f t="shared" si="9"/>
        <v>Desceu</v>
      </c>
      <c r="AC32" s="13">
        <f>H32/100</f>
        <v>-0.14029999999999998</v>
      </c>
      <c r="AD32" s="13">
        <f t="shared" si="10"/>
        <v>6.4557403745492614</v>
      </c>
      <c r="AE32" s="41">
        <f t="shared" si="11"/>
        <v>-356112786.18056887</v>
      </c>
      <c r="AF32" s="13" t="str">
        <f t="shared" si="12"/>
        <v>Desceu</v>
      </c>
      <c r="AG32" s="17" t="str">
        <f>VLOOKUP(A32,Ticker!A:B,2,0)</f>
        <v>Locaweb</v>
      </c>
      <c r="AH32" s="17" t="str">
        <f>VLOOKUP(AG32,ChatGPT!A:C,2,0)</f>
        <v>Tecnologia</v>
      </c>
      <c r="AI32" s="17">
        <f>VLOOKUP(AG32,ChatGPT!A:C,3,0)</f>
        <v>24</v>
      </c>
      <c r="AJ32" s="17" t="str">
        <f t="shared" si="13"/>
        <v>Menos de 50 anos</v>
      </c>
      <c r="AK32" s="17" t="str">
        <f>VLOOKUP(AG32,ChatGPT!A:D,4,0)</f>
        <v>21-30</v>
      </c>
      <c r="AL32" s="17" t="str">
        <f t="shared" si="14"/>
        <v>21-30</v>
      </c>
    </row>
    <row r="33" spans="1:38" ht="12.75">
      <c r="A33" s="18" t="s">
        <v>73</v>
      </c>
      <c r="B33" s="19">
        <v>45317</v>
      </c>
      <c r="C33" s="20">
        <v>23.83</v>
      </c>
      <c r="D33" s="20">
        <v>0.71</v>
      </c>
      <c r="E33" s="20">
        <v>1.49</v>
      </c>
      <c r="F33" s="20">
        <v>9.7100000000000009</v>
      </c>
      <c r="G33" s="20">
        <v>9.7100000000000009</v>
      </c>
      <c r="H33" s="20">
        <v>-26.61</v>
      </c>
      <c r="I33" s="20">
        <v>23.36</v>
      </c>
      <c r="J33" s="20">
        <v>23.99</v>
      </c>
      <c r="K33" s="18" t="s">
        <v>74</v>
      </c>
      <c r="L33" s="21">
        <f t="shared" si="0"/>
        <v>7.0999999999999995E-3</v>
      </c>
      <c r="M33" s="21">
        <f>C33/(L33+1)</f>
        <v>23.661999801409983</v>
      </c>
      <c r="N33" s="23">
        <f>VLOOKUP(A33,Total_de_acoes!A:B,2,0)</f>
        <v>275005663</v>
      </c>
      <c r="O33" s="24">
        <f>(C33-M33)*N33</f>
        <v>46201005.997378685</v>
      </c>
      <c r="P33" s="22" t="str">
        <f>IF(O33&gt;0,"Subiu",IF(O33&lt;0,"Desceu","Estável"))</f>
        <v>Subiu</v>
      </c>
      <c r="Q33" s="21">
        <f>E33/100</f>
        <v>1.49E-2</v>
      </c>
      <c r="R33" s="21">
        <f t="shared" si="1"/>
        <v>23.480145827175093</v>
      </c>
      <c r="S33" s="24">
        <f t="shared" si="2"/>
        <v>96211878.751029626</v>
      </c>
      <c r="T33" s="21" t="str">
        <f t="shared" si="3"/>
        <v>Subiu</v>
      </c>
      <c r="U33" s="21">
        <f>F33/100</f>
        <v>9.7100000000000006E-2</v>
      </c>
      <c r="V33" s="21">
        <f t="shared" si="4"/>
        <v>21.720900556011301</v>
      </c>
      <c r="W33" s="42">
        <f t="shared" si="5"/>
        <v>580014290.92704296</v>
      </c>
      <c r="X33" s="21" t="str">
        <f t="shared" si="6"/>
        <v>Subiu</v>
      </c>
      <c r="Y33" s="35">
        <f>G33/100</f>
        <v>9.7100000000000006E-2</v>
      </c>
      <c r="Z33" s="21">
        <f t="shared" si="7"/>
        <v>21.720900556011301</v>
      </c>
      <c r="AA33" s="42">
        <f t="shared" si="8"/>
        <v>580014290.92704296</v>
      </c>
      <c r="AB33" s="21" t="str">
        <f t="shared" si="9"/>
        <v>Subiu</v>
      </c>
      <c r="AC33" s="21">
        <f>H33/100</f>
        <v>-0.2661</v>
      </c>
      <c r="AD33" s="21">
        <f t="shared" si="10"/>
        <v>32.47036380978335</v>
      </c>
      <c r="AE33" s="42">
        <f t="shared" si="11"/>
        <v>-2376148978.0706768</v>
      </c>
      <c r="AF33" s="21" t="str">
        <f t="shared" si="12"/>
        <v>Desceu</v>
      </c>
      <c r="AG33" s="22" t="str">
        <f>VLOOKUP(A33,Ticker!A:B,2,0)</f>
        <v>PetroRecôncavo</v>
      </c>
      <c r="AH33" s="22" t="str">
        <f>VLOOKUP(AG33,ChatGPT!A:C,2,0)</f>
        <v>Petróleo</v>
      </c>
      <c r="AI33" s="22">
        <f>VLOOKUP(AG33,ChatGPT!A:C,3,0)</f>
        <v>6</v>
      </c>
      <c r="AJ33" s="22" t="str">
        <f t="shared" si="13"/>
        <v>Menos de 50 anos</v>
      </c>
      <c r="AK33" s="22" t="str">
        <f>VLOOKUP(AG33,ChatGPT!A:D,4,0)</f>
        <v>Menor que 10</v>
      </c>
      <c r="AL33" s="22" t="str">
        <f t="shared" si="14"/>
        <v>Menor que 10</v>
      </c>
    </row>
    <row r="34" spans="1:38" ht="12.75">
      <c r="A34" s="10" t="s">
        <v>75</v>
      </c>
      <c r="B34" s="11">
        <v>45317</v>
      </c>
      <c r="C34" s="12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</v>
      </c>
      <c r="I34" s="12">
        <v>9.93</v>
      </c>
      <c r="J34" s="12">
        <v>10.06</v>
      </c>
      <c r="K34" s="10" t="s">
        <v>76</v>
      </c>
      <c r="L34" s="13">
        <f t="shared" si="0"/>
        <v>6.9999999999999993E-3</v>
      </c>
      <c r="M34" s="13">
        <f>C34/(L34+1)</f>
        <v>9.9404170804369425</v>
      </c>
      <c r="N34" s="15">
        <f>VLOOKUP(A34,Total_de_acoes!A:B,2,0)</f>
        <v>5372783971</v>
      </c>
      <c r="O34" s="16">
        <f>(C34-M34)*N34</f>
        <v>373853994.88377655</v>
      </c>
      <c r="P34" s="17" t="str">
        <f>IF(O34&gt;0,"Subiu",IF(O34&lt;0,"Desceu","Estável"))</f>
        <v>Subiu</v>
      </c>
      <c r="Q34" s="13">
        <f>E34/100</f>
        <v>-3.0000000000000001E-3</v>
      </c>
      <c r="R34" s="13">
        <f t="shared" si="1"/>
        <v>10.04012036108325</v>
      </c>
      <c r="S34" s="16">
        <f t="shared" si="2"/>
        <v>-161830193.2288208</v>
      </c>
      <c r="T34" s="13" t="str">
        <f t="shared" si="3"/>
        <v>Desceu</v>
      </c>
      <c r="U34" s="13">
        <f>F34/100</f>
        <v>-3.4700000000000002E-2</v>
      </c>
      <c r="V34" s="13">
        <f t="shared" si="4"/>
        <v>10.369833212472805</v>
      </c>
      <c r="W34" s="41">
        <f t="shared" si="5"/>
        <v>-1933306116.2073274</v>
      </c>
      <c r="X34" s="13" t="str">
        <f t="shared" si="6"/>
        <v>Desceu</v>
      </c>
      <c r="Y34" s="14">
        <f>G34/100</f>
        <v>-3.4700000000000002E-2</v>
      </c>
      <c r="Z34" s="13">
        <f t="shared" si="7"/>
        <v>10.369833212472805</v>
      </c>
      <c r="AA34" s="41">
        <f t="shared" si="8"/>
        <v>-1933306116.2073274</v>
      </c>
      <c r="AB34" s="13" t="str">
        <f t="shared" si="9"/>
        <v>Desceu</v>
      </c>
      <c r="AC34" s="13">
        <f>H34/100</f>
        <v>0.28999999999999998</v>
      </c>
      <c r="AD34" s="13">
        <f t="shared" si="10"/>
        <v>7.7596899224806197</v>
      </c>
      <c r="AE34" s="41">
        <f t="shared" si="11"/>
        <v>12090429914.275892</v>
      </c>
      <c r="AF34" s="13" t="str">
        <f t="shared" si="12"/>
        <v>Subiu</v>
      </c>
      <c r="AG34" s="17" t="str">
        <f>VLOOKUP(A34,Ticker!A:B,2,0)</f>
        <v>Itaúsa</v>
      </c>
      <c r="AH34" s="17" t="str">
        <f>VLOOKUP(AG34,ChatGPT!A:C,2,0)</f>
        <v>Holding</v>
      </c>
      <c r="AI34" s="17">
        <f>VLOOKUP(AG34,ChatGPT!A:C,3,0)</f>
        <v>57</v>
      </c>
      <c r="AJ34" s="17" t="str">
        <f t="shared" si="13"/>
        <v>Entre 50 e 100</v>
      </c>
      <c r="AK34" s="17" t="str">
        <f>VLOOKUP(AG34,ChatGPT!A:D,4,0)</f>
        <v>51-60</v>
      </c>
      <c r="AL34" s="17" t="str">
        <f t="shared" si="14"/>
        <v>51-60</v>
      </c>
    </row>
    <row r="35" spans="1:38" ht="12.75">
      <c r="A35" s="18" t="s">
        <v>77</v>
      </c>
      <c r="B35" s="19">
        <v>45317</v>
      </c>
      <c r="C35" s="20">
        <v>56.97</v>
      </c>
      <c r="D35" s="20">
        <v>0.68</v>
      </c>
      <c r="E35" s="20">
        <v>1.88</v>
      </c>
      <c r="F35" s="20">
        <v>2.85</v>
      </c>
      <c r="G35" s="20">
        <v>2.85</v>
      </c>
      <c r="H35" s="20">
        <v>52.87</v>
      </c>
      <c r="I35" s="20">
        <v>56.55</v>
      </c>
      <c r="J35" s="20">
        <v>56.99</v>
      </c>
      <c r="K35" s="18" t="s">
        <v>78</v>
      </c>
      <c r="L35" s="21">
        <f t="shared" si="0"/>
        <v>6.8000000000000005E-3</v>
      </c>
      <c r="M35" s="21">
        <f>C35/(L35+1)</f>
        <v>56.585220500595952</v>
      </c>
      <c r="N35" s="23">
        <f>VLOOKUP(A35,Total_de_acoes!A:B,2,0)</f>
        <v>1420949112</v>
      </c>
      <c r="O35" s="24">
        <f>(C35-M35)*N35</f>
        <v>546752087.99398506</v>
      </c>
      <c r="P35" s="22" t="str">
        <f>IF(O35&gt;0,"Subiu",IF(O35&lt;0,"Desceu","Estável"))</f>
        <v>Subiu</v>
      </c>
      <c r="Q35" s="21">
        <f>E35/100</f>
        <v>1.8799999999999997E-2</v>
      </c>
      <c r="R35" s="21">
        <f t="shared" si="1"/>
        <v>55.918727915194346</v>
      </c>
      <c r="S35" s="24">
        <f t="shared" si="2"/>
        <v>1493804135.3749816</v>
      </c>
      <c r="T35" s="21" t="str">
        <f t="shared" si="3"/>
        <v>Subiu</v>
      </c>
      <c r="U35" s="21">
        <f>F35/100</f>
        <v>2.8500000000000001E-2</v>
      </c>
      <c r="V35" s="21">
        <f t="shared" si="4"/>
        <v>55.391346621293145</v>
      </c>
      <c r="W35" s="42">
        <f t="shared" si="5"/>
        <v>2243186116.629303</v>
      </c>
      <c r="X35" s="21" t="str">
        <f t="shared" si="6"/>
        <v>Subiu</v>
      </c>
      <c r="Y35" s="35">
        <f>G35/100</f>
        <v>2.8500000000000001E-2</v>
      </c>
      <c r="Z35" s="21">
        <f t="shared" si="7"/>
        <v>55.391346621293145</v>
      </c>
      <c r="AA35" s="42">
        <f t="shared" si="8"/>
        <v>2243186116.629303</v>
      </c>
      <c r="AB35" s="21" t="str">
        <f t="shared" si="9"/>
        <v>Subiu</v>
      </c>
      <c r="AC35" s="21">
        <f>H35/100</f>
        <v>0.52869999999999995</v>
      </c>
      <c r="AD35" s="21">
        <f t="shared" si="10"/>
        <v>37.266958853928173</v>
      </c>
      <c r="AE35" s="42">
        <f t="shared" si="11"/>
        <v>27997018820.210224</v>
      </c>
      <c r="AF35" s="21" t="str">
        <f t="shared" si="12"/>
        <v>Subiu</v>
      </c>
      <c r="AG35" s="22" t="str">
        <f>VLOOKUP(A35,Ticker!A:B,2,0)</f>
        <v>Banco do Brasil</v>
      </c>
      <c r="AH35" s="22" t="str">
        <f>VLOOKUP(AG35,ChatGPT!A:C,2,0)</f>
        <v>Banco</v>
      </c>
      <c r="AI35" s="22">
        <f>VLOOKUP(AG35,ChatGPT!A:C,3,0)</f>
        <v>213</v>
      </c>
      <c r="AJ35" s="22" t="str">
        <f t="shared" si="13"/>
        <v>Mais de 100 anos</v>
      </c>
      <c r="AK35" s="22" t="str">
        <f>VLOOKUP(AG35,ChatGPT!A:D,4,0)</f>
        <v>Maior que 200</v>
      </c>
      <c r="AL35" s="22" t="str">
        <f t="shared" si="14"/>
        <v>Maior que 100</v>
      </c>
    </row>
    <row r="36" spans="1:38" ht="12.75">
      <c r="A36" s="10" t="s">
        <v>79</v>
      </c>
      <c r="B36" s="11">
        <v>45317</v>
      </c>
      <c r="C36" s="12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10" t="s">
        <v>80</v>
      </c>
      <c r="L36" s="13">
        <f t="shared" si="0"/>
        <v>6.0999999999999995E-3</v>
      </c>
      <c r="M36" s="13">
        <f>C36/(L36+1)</f>
        <v>26.001391511778152</v>
      </c>
      <c r="N36" s="15">
        <f>VLOOKUP(A36,Total_de_acoes!A:B,2,0)</f>
        <v>1275798515</v>
      </c>
      <c r="O36" s="16">
        <f>(C36-M36)*N36</f>
        <v>202352473.73982856</v>
      </c>
      <c r="P36" s="17" t="str">
        <f>IF(O36&gt;0,"Subiu",IF(O36&lt;0,"Desceu","Estável"))</f>
        <v>Subiu</v>
      </c>
      <c r="Q36" s="13">
        <f>E36/100</f>
        <v>-2.75E-2</v>
      </c>
      <c r="R36" s="13">
        <f t="shared" si="1"/>
        <v>26.899742930591259</v>
      </c>
      <c r="S36" s="16">
        <f t="shared" si="2"/>
        <v>-943762932.3300761</v>
      </c>
      <c r="T36" s="13" t="str">
        <f t="shared" si="3"/>
        <v>Desceu</v>
      </c>
      <c r="U36" s="13">
        <f>F36/100</f>
        <v>-0.11019999999999999</v>
      </c>
      <c r="V36" s="13">
        <f t="shared" si="4"/>
        <v>29.399865138233309</v>
      </c>
      <c r="W36" s="41">
        <f t="shared" si="5"/>
        <v>-4133415132.1583257</v>
      </c>
      <c r="X36" s="13" t="str">
        <f t="shared" si="6"/>
        <v>Desceu</v>
      </c>
      <c r="Y36" s="14">
        <f>G36/100</f>
        <v>-0.11019999999999999</v>
      </c>
      <c r="Z36" s="13">
        <f t="shared" si="7"/>
        <v>29.399865138233309</v>
      </c>
      <c r="AA36" s="41">
        <f t="shared" si="8"/>
        <v>-4133415132.1583257</v>
      </c>
      <c r="AB36" s="13" t="str">
        <f t="shared" si="9"/>
        <v>Desceu</v>
      </c>
      <c r="AC36" s="13">
        <f>H36/100</f>
        <v>0.1007</v>
      </c>
      <c r="AD36" s="13">
        <f t="shared" si="10"/>
        <v>23.766693922049605</v>
      </c>
      <c r="AE36" s="41">
        <f t="shared" si="11"/>
        <v>3053376340.1895885</v>
      </c>
      <c r="AF36" s="13" t="str">
        <f t="shared" si="12"/>
        <v>Subiu</v>
      </c>
      <c r="AG36" s="17" t="str">
        <f>VLOOKUP(A36,Ticker!A:B,2,0)</f>
        <v>RaiaDrogasil</v>
      </c>
      <c r="AH36" s="17" t="str">
        <f>VLOOKUP(AG36,ChatGPT!A:C,2,0)</f>
        <v>Saúde</v>
      </c>
      <c r="AI36" s="17">
        <f>VLOOKUP(AG36,ChatGPT!A:C,3,0)</f>
        <v>120</v>
      </c>
      <c r="AJ36" s="17" t="str">
        <f t="shared" si="13"/>
        <v>Mais de 100 anos</v>
      </c>
      <c r="AK36" s="17" t="str">
        <f>VLOOKUP(AG36,ChatGPT!A:D,4,0)</f>
        <v>Maior que 100</v>
      </c>
      <c r="AL36" s="17" t="str">
        <f t="shared" si="14"/>
        <v>Maior que 100</v>
      </c>
    </row>
    <row r="37" spans="1:38" ht="12.75">
      <c r="A37" s="18" t="s">
        <v>81</v>
      </c>
      <c r="B37" s="19">
        <v>45317</v>
      </c>
      <c r="C37" s="20">
        <v>10.08</v>
      </c>
      <c r="D37" s="20">
        <v>0.59</v>
      </c>
      <c r="E37" s="20">
        <v>3.28</v>
      </c>
      <c r="F37" s="20">
        <v>-7.18</v>
      </c>
      <c r="G37" s="20">
        <v>-7.18</v>
      </c>
      <c r="H37" s="20">
        <v>-21.14</v>
      </c>
      <c r="I37" s="20">
        <v>10.029999999999999</v>
      </c>
      <c r="J37" s="20">
        <v>10.14</v>
      </c>
      <c r="K37" s="18" t="s">
        <v>82</v>
      </c>
      <c r="L37" s="21">
        <f t="shared" si="0"/>
        <v>5.8999999999999999E-3</v>
      </c>
      <c r="M37" s="21">
        <f>C37/(L37+1)</f>
        <v>10.020876826722338</v>
      </c>
      <c r="N37" s="23">
        <f>VLOOKUP(A37,Total_de_acoes!A:B,2,0)</f>
        <v>660411219</v>
      </c>
      <c r="O37" s="24">
        <f>(C37-M37)*N37</f>
        <v>39045606.935449012</v>
      </c>
      <c r="P37" s="22" t="str">
        <f>IF(O37&gt;0,"Subiu",IF(O37&lt;0,"Desceu","Estável"))</f>
        <v>Subiu</v>
      </c>
      <c r="Q37" s="21">
        <f>E37/100</f>
        <v>3.2799999999999996E-2</v>
      </c>
      <c r="R37" s="21">
        <f t="shared" si="1"/>
        <v>9.7598760650658409</v>
      </c>
      <c r="S37" s="24">
        <f t="shared" si="2"/>
        <v>211413438.10094473</v>
      </c>
      <c r="T37" s="21" t="str">
        <f t="shared" si="3"/>
        <v>Subiu</v>
      </c>
      <c r="U37" s="21">
        <f>F37/100</f>
        <v>-7.1800000000000003E-2</v>
      </c>
      <c r="V37" s="21">
        <f t="shared" si="4"/>
        <v>10.859728506787331</v>
      </c>
      <c r="W37" s="42">
        <f t="shared" si="5"/>
        <v>-514941453.65647089</v>
      </c>
      <c r="X37" s="21" t="str">
        <f t="shared" si="6"/>
        <v>Desceu</v>
      </c>
      <c r="Y37" s="35">
        <f>G37/100</f>
        <v>-7.1800000000000003E-2</v>
      </c>
      <c r="Z37" s="21">
        <f t="shared" si="7"/>
        <v>10.859728506787331</v>
      </c>
      <c r="AA37" s="42">
        <f t="shared" si="8"/>
        <v>-514941453.65647089</v>
      </c>
      <c r="AB37" s="21" t="str">
        <f t="shared" si="9"/>
        <v>Desceu</v>
      </c>
      <c r="AC37" s="21">
        <f>H37/100</f>
        <v>-0.2114</v>
      </c>
      <c r="AD37" s="21">
        <f t="shared" si="10"/>
        <v>12.78214557443571</v>
      </c>
      <c r="AE37" s="42">
        <f t="shared" si="11"/>
        <v>-1784527252.7285421</v>
      </c>
      <c r="AF37" s="21" t="str">
        <f t="shared" si="12"/>
        <v>Desceu</v>
      </c>
      <c r="AG37" s="22" t="str">
        <f>VLOOKUP(A37,Ticker!A:B,2,0)</f>
        <v>Metalúrgica Gerdau</v>
      </c>
      <c r="AH37" s="22" t="str">
        <f>VLOOKUP(AG37,ChatGPT!A:C,2,0)</f>
        <v>Siderurgia</v>
      </c>
      <c r="AI37" s="22">
        <f>VLOOKUP(AG37,ChatGPT!A:C,3,0)</f>
        <v>120</v>
      </c>
      <c r="AJ37" s="22" t="str">
        <f t="shared" si="13"/>
        <v>Mais de 100 anos</v>
      </c>
      <c r="AK37" s="22" t="str">
        <f>VLOOKUP(AG37,ChatGPT!A:D,4,0)</f>
        <v>Maior que 100</v>
      </c>
      <c r="AL37" s="22" t="str">
        <f t="shared" si="14"/>
        <v>Maior que 100</v>
      </c>
    </row>
    <row r="38" spans="1:38" ht="12.75">
      <c r="A38" s="10" t="s">
        <v>83</v>
      </c>
      <c r="B38" s="11">
        <v>45317</v>
      </c>
      <c r="C38" s="12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10" t="s">
        <v>84</v>
      </c>
      <c r="L38" s="13">
        <f t="shared" si="0"/>
        <v>5.8999999999999999E-3</v>
      </c>
      <c r="M38" s="13">
        <f>C38/(L38+1)</f>
        <v>18.461079630181928</v>
      </c>
      <c r="N38" s="15">
        <f>VLOOKUP(A38,Total_de_acoes!A:B,2,0)</f>
        <v>1168097881</v>
      </c>
      <c r="O38" s="16">
        <f>(C38-M38)*N38</f>
        <v>127229653.18222687</v>
      </c>
      <c r="P38" s="17" t="str">
        <f>IF(O38&gt;0,"Subiu",IF(O38&lt;0,"Desceu","Estável"))</f>
        <v>Subiu</v>
      </c>
      <c r="Q38" s="13">
        <f>E38/100</f>
        <v>2.6499999999999999E-2</v>
      </c>
      <c r="R38" s="13">
        <f t="shared" si="1"/>
        <v>18.090599123234291</v>
      </c>
      <c r="S38" s="16">
        <f t="shared" si="2"/>
        <v>559987148.29956675</v>
      </c>
      <c r="T38" s="13" t="str">
        <f t="shared" si="3"/>
        <v>Subiu</v>
      </c>
      <c r="U38" s="13">
        <f>F38/100</f>
        <v>-4.0800000000000003E-2</v>
      </c>
      <c r="V38" s="13">
        <f t="shared" si="4"/>
        <v>19.359883236030026</v>
      </c>
      <c r="W38" s="41">
        <f t="shared" si="5"/>
        <v>-922660934.24409556</v>
      </c>
      <c r="X38" s="13" t="str">
        <f t="shared" si="6"/>
        <v>Desceu</v>
      </c>
      <c r="Y38" s="14">
        <f>G38/100</f>
        <v>-4.0800000000000003E-2</v>
      </c>
      <c r="Z38" s="13">
        <f t="shared" si="7"/>
        <v>19.359883236030026</v>
      </c>
      <c r="AA38" s="41">
        <f t="shared" si="8"/>
        <v>-922660934.24409556</v>
      </c>
      <c r="AB38" s="13" t="str">
        <f t="shared" si="9"/>
        <v>Desceu</v>
      </c>
      <c r="AC38" s="13">
        <f>H38/100</f>
        <v>0.13350000000000001</v>
      </c>
      <c r="AD38" s="13">
        <f t="shared" si="10"/>
        <v>16.382884869872079</v>
      </c>
      <c r="AE38" s="41">
        <f t="shared" si="11"/>
        <v>2554764549.0054641</v>
      </c>
      <c r="AF38" s="13" t="str">
        <f t="shared" si="12"/>
        <v>Subiu</v>
      </c>
      <c r="AG38" s="17" t="str">
        <f>VLOOKUP(A38,Ticker!A:B,2,0)</f>
        <v>Cosan</v>
      </c>
      <c r="AH38" s="17" t="str">
        <f>VLOOKUP(AG38,ChatGPT!A:C,2,0)</f>
        <v>Energia</v>
      </c>
      <c r="AI38" s="17">
        <f>VLOOKUP(AG38,ChatGPT!A:C,3,0)</f>
        <v>14</v>
      </c>
      <c r="AJ38" s="17" t="str">
        <f t="shared" si="13"/>
        <v>Menos de 50 anos</v>
      </c>
      <c r="AK38" s="17" t="str">
        <f>VLOOKUP(AG38,ChatGPT!A:D,4,0)</f>
        <v>11-20</v>
      </c>
      <c r="AL38" s="17" t="str">
        <f t="shared" si="14"/>
        <v>11-20</v>
      </c>
    </row>
    <row r="39" spans="1:38" ht="12.75">
      <c r="A39" s="18" t="s">
        <v>85</v>
      </c>
      <c r="B39" s="19">
        <v>45317</v>
      </c>
      <c r="C39" s="20">
        <v>24.34</v>
      </c>
      <c r="D39" s="20">
        <v>0.56999999999999995</v>
      </c>
      <c r="E39" s="20">
        <v>2.48</v>
      </c>
      <c r="F39" s="20">
        <v>-2.29</v>
      </c>
      <c r="G39" s="20">
        <v>-2.29</v>
      </c>
      <c r="H39" s="20">
        <v>17.29</v>
      </c>
      <c r="I39" s="20">
        <v>24.17</v>
      </c>
      <c r="J39" s="20">
        <v>24.56</v>
      </c>
      <c r="K39" s="18" t="s">
        <v>86</v>
      </c>
      <c r="L39" s="21">
        <f t="shared" si="0"/>
        <v>5.6999999999999993E-3</v>
      </c>
      <c r="M39" s="21">
        <f>C39/(L39+1)</f>
        <v>24.202048324550063</v>
      </c>
      <c r="N39" s="23">
        <f>VLOOKUP(A39,Total_de_acoes!A:B,2,0)</f>
        <v>1134986472</v>
      </c>
      <c r="O39" s="24">
        <f>(C39-M39)*N39</f>
        <v>156573285.42541304</v>
      </c>
      <c r="P39" s="22" t="str">
        <f>IF(O39&gt;0,"Subiu",IF(O39&lt;0,"Desceu","Estável"))</f>
        <v>Subiu</v>
      </c>
      <c r="Q39" s="21">
        <f>E39/100</f>
        <v>2.4799999999999999E-2</v>
      </c>
      <c r="R39" s="21">
        <f t="shared" si="1"/>
        <v>23.75097580015613</v>
      </c>
      <c r="S39" s="24">
        <f t="shared" si="2"/>
        <v>668534498.50341654</v>
      </c>
      <c r="T39" s="21" t="str">
        <f t="shared" si="3"/>
        <v>Subiu</v>
      </c>
      <c r="U39" s="21">
        <f>F39/100</f>
        <v>-2.29E-2</v>
      </c>
      <c r="V39" s="21">
        <f t="shared" si="4"/>
        <v>24.910449288711494</v>
      </c>
      <c r="W39" s="42">
        <f t="shared" si="5"/>
        <v>-647452225.64956772</v>
      </c>
      <c r="X39" s="21" t="str">
        <f t="shared" si="6"/>
        <v>Desceu</v>
      </c>
      <c r="Y39" s="35">
        <f>G39/100</f>
        <v>-2.29E-2</v>
      </c>
      <c r="Z39" s="21">
        <f t="shared" si="7"/>
        <v>24.910449288711494</v>
      </c>
      <c r="AA39" s="42">
        <f t="shared" si="8"/>
        <v>-647452225.64956772</v>
      </c>
      <c r="AB39" s="21" t="str">
        <f t="shared" si="9"/>
        <v>Desceu</v>
      </c>
      <c r="AC39" s="21">
        <f>H39/100</f>
        <v>0.1729</v>
      </c>
      <c r="AD39" s="21">
        <f t="shared" si="10"/>
        <v>20.751982266177848</v>
      </c>
      <c r="AE39" s="42">
        <f t="shared" si="11"/>
        <v>4072351589.1842394</v>
      </c>
      <c r="AF39" s="21" t="str">
        <f t="shared" si="12"/>
        <v>Subiu</v>
      </c>
      <c r="AG39" s="22" t="str">
        <f>VLOOKUP(A39,Ticker!A:B,2,0)</f>
        <v>JBS</v>
      </c>
      <c r="AH39" s="22" t="str">
        <f>VLOOKUP(AG39,ChatGPT!A:C,2,0)</f>
        <v>Alimentos</v>
      </c>
      <c r="AI39" s="22">
        <f>VLOOKUP(AG39,ChatGPT!A:C,3,0)</f>
        <v>9</v>
      </c>
      <c r="AJ39" s="22" t="str">
        <f t="shared" si="13"/>
        <v>Menos de 50 anos</v>
      </c>
      <c r="AK39" s="22" t="str">
        <f>VLOOKUP(AG39,ChatGPT!A:D,4,0)</f>
        <v>Menor que 10</v>
      </c>
      <c r="AL39" s="22" t="str">
        <f t="shared" si="14"/>
        <v>Menor que 10</v>
      </c>
    </row>
    <row r="40" spans="1:38" ht="12.75">
      <c r="A40" s="10" t="s">
        <v>87</v>
      </c>
      <c r="B40" s="11">
        <v>45317</v>
      </c>
      <c r="C40" s="12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10" t="s">
        <v>88</v>
      </c>
      <c r="L40" s="13">
        <f t="shared" si="0"/>
        <v>4.7999999999999996E-3</v>
      </c>
      <c r="M40" s="13">
        <f>C40/(L40+1)</f>
        <v>2.0700636942675161</v>
      </c>
      <c r="N40" s="15">
        <f>VLOOKUP(A40,Total_de_acoes!A:B,2,0)</f>
        <v>2867627068</v>
      </c>
      <c r="O40" s="16">
        <f>(C40-M40)*N40</f>
        <v>28493619.274394516</v>
      </c>
      <c r="P40" s="17" t="str">
        <f>IF(O40&gt;0,"Subiu",IF(O40&lt;0,"Desceu","Estável"))</f>
        <v>Subiu</v>
      </c>
      <c r="Q40" s="13">
        <f>E40/100</f>
        <v>2.46E-2</v>
      </c>
      <c r="R40" s="13">
        <f t="shared" si="1"/>
        <v>2.0300605114190904</v>
      </c>
      <c r="S40" s="16">
        <f t="shared" si="2"/>
        <v>143207829.21669352</v>
      </c>
      <c r="T40" s="13" t="str">
        <f t="shared" si="3"/>
        <v>Subiu</v>
      </c>
      <c r="U40" s="13">
        <f>F40/100</f>
        <v>-3.7000000000000005E-2</v>
      </c>
      <c r="V40" s="13">
        <f t="shared" si="4"/>
        <v>2.1599169262720666</v>
      </c>
      <c r="W40" s="41">
        <f t="shared" si="5"/>
        <v>-229171940.96913818</v>
      </c>
      <c r="X40" s="13" t="str">
        <f t="shared" si="6"/>
        <v>Desceu</v>
      </c>
      <c r="Y40" s="14">
        <f>G40/100</f>
        <v>-3.7000000000000005E-2</v>
      </c>
      <c r="Z40" s="13">
        <f t="shared" si="7"/>
        <v>2.1599169262720666</v>
      </c>
      <c r="AA40" s="41">
        <f t="shared" si="8"/>
        <v>-229171940.96913818</v>
      </c>
      <c r="AB40" s="13" t="str">
        <f t="shared" si="9"/>
        <v>Desceu</v>
      </c>
      <c r="AC40" s="13">
        <f>H40/100</f>
        <v>-0.51400000000000001</v>
      </c>
      <c r="AD40" s="13">
        <f t="shared" si="10"/>
        <v>4.2798353909465021</v>
      </c>
      <c r="AE40" s="41">
        <f t="shared" si="11"/>
        <v>-6308307512.2225513</v>
      </c>
      <c r="AF40" s="13" t="str">
        <f t="shared" si="12"/>
        <v>Desceu</v>
      </c>
      <c r="AG40" s="17" t="str">
        <f>VLOOKUP(A40,Ticker!A:B,2,0)</f>
        <v>Magazine Luiza</v>
      </c>
      <c r="AH40" s="17" t="str">
        <f>VLOOKUP(AG40,ChatGPT!A:C,2,0)</f>
        <v>Varejo</v>
      </c>
      <c r="AI40" s="17">
        <f>VLOOKUP(AG40,ChatGPT!A:C,3,0)</f>
        <v>64</v>
      </c>
      <c r="AJ40" s="17" t="str">
        <f t="shared" si="13"/>
        <v>Entre 50 e 100</v>
      </c>
      <c r="AK40" s="17" t="str">
        <f>VLOOKUP(AG40,ChatGPT!A:D,4,0)</f>
        <v>61-70</v>
      </c>
      <c r="AL40" s="17" t="str">
        <f t="shared" si="14"/>
        <v>61-70</v>
      </c>
    </row>
    <row r="41" spans="1:38" ht="12.75">
      <c r="A41" s="18" t="s">
        <v>89</v>
      </c>
      <c r="B41" s="19">
        <v>45317</v>
      </c>
      <c r="C41" s="20">
        <v>13.75</v>
      </c>
      <c r="D41" s="20">
        <v>0.36</v>
      </c>
      <c r="E41" s="20">
        <v>-0.72</v>
      </c>
      <c r="F41" s="20">
        <v>-9.9499999999999993</v>
      </c>
      <c r="G41" s="20">
        <v>-9.9499999999999993</v>
      </c>
      <c r="H41" s="20">
        <v>15.78</v>
      </c>
      <c r="I41" s="20">
        <v>13.67</v>
      </c>
      <c r="J41" s="20">
        <v>13.9</v>
      </c>
      <c r="K41" s="18" t="s">
        <v>90</v>
      </c>
      <c r="L41" s="21">
        <f t="shared" si="0"/>
        <v>3.5999999999999999E-3</v>
      </c>
      <c r="M41" s="21">
        <f>C41/(L41+1)</f>
        <v>13.700677560781187</v>
      </c>
      <c r="N41" s="23">
        <f>VLOOKUP(A41,Total_de_acoes!A:B,2,0)</f>
        <v>1500728902</v>
      </c>
      <c r="O41" s="24">
        <f>(C41-M41)*N41</f>
        <v>74019610.052810252</v>
      </c>
      <c r="P41" s="22" t="str">
        <f>IF(O41&gt;0,"Subiu",IF(O41&lt;0,"Desceu","Estável"))</f>
        <v>Subiu</v>
      </c>
      <c r="Q41" s="21">
        <f>E41/100</f>
        <v>-7.1999999999999998E-3</v>
      </c>
      <c r="R41" s="21">
        <f t="shared" si="1"/>
        <v>13.849717969379533</v>
      </c>
      <c r="S41" s="24">
        <f t="shared" si="2"/>
        <v>-149649638.69661641</v>
      </c>
      <c r="T41" s="21" t="str">
        <f t="shared" si="3"/>
        <v>Desceu</v>
      </c>
      <c r="U41" s="21">
        <f>F41/100</f>
        <v>-9.9499999999999991E-2</v>
      </c>
      <c r="V41" s="21">
        <f t="shared" si="4"/>
        <v>15.269294836202111</v>
      </c>
      <c r="W41" s="42">
        <f t="shared" si="5"/>
        <v>-2280049671.3478632</v>
      </c>
      <c r="X41" s="21" t="str">
        <f t="shared" si="6"/>
        <v>Desceu</v>
      </c>
      <c r="Y41" s="35">
        <f>G41/100</f>
        <v>-9.9499999999999991E-2</v>
      </c>
      <c r="Z41" s="21">
        <f t="shared" si="7"/>
        <v>15.269294836202111</v>
      </c>
      <c r="AA41" s="42">
        <f t="shared" si="8"/>
        <v>-2280049671.3478632</v>
      </c>
      <c r="AB41" s="21" t="str">
        <f t="shared" si="9"/>
        <v>Desceu</v>
      </c>
      <c r="AC41" s="21">
        <f>H41/100</f>
        <v>0.1578</v>
      </c>
      <c r="AD41" s="21">
        <f t="shared" si="10"/>
        <v>11.875971670409397</v>
      </c>
      <c r="AE41" s="42">
        <f t="shared" si="11"/>
        <v>2812408477.3833995</v>
      </c>
      <c r="AF41" s="21" t="str">
        <f t="shared" si="12"/>
        <v>Subiu</v>
      </c>
      <c r="AG41" s="22" t="str">
        <f>VLOOKUP(A41,Ticker!A:B,2,0)</f>
        <v>Banco Bradesco</v>
      </c>
      <c r="AH41" s="22" t="str">
        <f>VLOOKUP(AG41,ChatGPT!A:C,2,0)</f>
        <v>Banco</v>
      </c>
      <c r="AI41" s="22">
        <f>VLOOKUP(AG41,ChatGPT!A:C,3,0)</f>
        <v>79</v>
      </c>
      <c r="AJ41" s="22" t="str">
        <f t="shared" si="13"/>
        <v>Entre 50 e 100</v>
      </c>
      <c r="AK41" s="22" t="str">
        <f>VLOOKUP(AG41,ChatGPT!A:D,4,0)</f>
        <v>71-80</v>
      </c>
      <c r="AL41" s="22" t="str">
        <f t="shared" si="14"/>
        <v>71-80</v>
      </c>
    </row>
    <row r="42" spans="1:38" ht="12.75">
      <c r="A42" s="10" t="s">
        <v>91</v>
      </c>
      <c r="B42" s="11">
        <v>45317</v>
      </c>
      <c r="C42" s="12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10" t="s">
        <v>92</v>
      </c>
      <c r="L42" s="13">
        <f t="shared" si="0"/>
        <v>2.7000000000000001E-3</v>
      </c>
      <c r="M42" s="13">
        <f>C42/(L42+1)</f>
        <v>21.781190784880824</v>
      </c>
      <c r="N42" s="15">
        <f>VLOOKUP(A42,Total_de_acoes!A:B,2,0)</f>
        <v>1118525506</v>
      </c>
      <c r="O42" s="16">
        <f>(C42-M42)*N42</f>
        <v>65779607.098639093</v>
      </c>
      <c r="P42" s="17" t="str">
        <f>IF(O42&gt;0,"Subiu",IF(O42&lt;0,"Desceu","Estável"))</f>
        <v>Subiu</v>
      </c>
      <c r="Q42" s="13">
        <f>E42/100</f>
        <v>3.6499999999999998E-2</v>
      </c>
      <c r="R42" s="13">
        <f t="shared" si="1"/>
        <v>21.070911722141823</v>
      </c>
      <c r="S42" s="16">
        <f t="shared" si="2"/>
        <v>860244855.14998639</v>
      </c>
      <c r="T42" s="13" t="str">
        <f t="shared" si="3"/>
        <v>Subiu</v>
      </c>
      <c r="U42" s="13">
        <f>F42/100</f>
        <v>-8.0799999999999997E-2</v>
      </c>
      <c r="V42" s="13">
        <f t="shared" si="4"/>
        <v>23.759791122715406</v>
      </c>
      <c r="W42" s="41">
        <f t="shared" si="5"/>
        <v>-2147335336.9495575</v>
      </c>
      <c r="X42" s="13" t="str">
        <f t="shared" si="6"/>
        <v>Desceu</v>
      </c>
      <c r="Y42" s="14">
        <f>G42/100</f>
        <v>-8.0799999999999997E-2</v>
      </c>
      <c r="Z42" s="13">
        <f t="shared" si="7"/>
        <v>23.759791122715406</v>
      </c>
      <c r="AA42" s="41">
        <f t="shared" si="8"/>
        <v>-2147335336.9495575</v>
      </c>
      <c r="AB42" s="13" t="str">
        <f t="shared" si="9"/>
        <v>Desceu</v>
      </c>
      <c r="AC42" s="13">
        <f>H42/100</f>
        <v>-0.26100000000000001</v>
      </c>
      <c r="AD42" s="13">
        <f t="shared" si="10"/>
        <v>29.553450608930987</v>
      </c>
      <c r="AE42" s="41">
        <f t="shared" si="11"/>
        <v>-8627691245.3605404</v>
      </c>
      <c r="AF42" s="13" t="str">
        <f t="shared" si="12"/>
        <v>Desceu</v>
      </c>
      <c r="AG42" s="17" t="str">
        <f>VLOOKUP(A42,Ticker!A:B,2,0)</f>
        <v>Gerdau</v>
      </c>
      <c r="AH42" s="17" t="str">
        <f>VLOOKUP(AG42,ChatGPT!A:C,2,0)</f>
        <v>Siderurgia</v>
      </c>
      <c r="AI42" s="17">
        <f>VLOOKUP(AG42,ChatGPT!A:C,3,0)</f>
        <v>120</v>
      </c>
      <c r="AJ42" s="17" t="str">
        <f t="shared" si="13"/>
        <v>Mais de 100 anos</v>
      </c>
      <c r="AK42" s="17" t="str">
        <f>VLOOKUP(AG42,ChatGPT!A:D,4,0)</f>
        <v>Maior que 100</v>
      </c>
      <c r="AL42" s="17" t="str">
        <f t="shared" si="14"/>
        <v>Maior que 100</v>
      </c>
    </row>
    <row r="43" spans="1:38" ht="12.75">
      <c r="A43" s="18" t="s">
        <v>93</v>
      </c>
      <c r="B43" s="19">
        <v>45317</v>
      </c>
      <c r="C43" s="20">
        <v>3.74</v>
      </c>
      <c r="D43" s="20">
        <v>0.26</v>
      </c>
      <c r="E43" s="20">
        <v>0</v>
      </c>
      <c r="F43" s="20">
        <v>-7.2</v>
      </c>
      <c r="G43" s="20">
        <v>-7.2</v>
      </c>
      <c r="H43" s="20">
        <v>15.46</v>
      </c>
      <c r="I43" s="20">
        <v>3.71</v>
      </c>
      <c r="J43" s="20">
        <v>3.78</v>
      </c>
      <c r="K43" s="18" t="s">
        <v>94</v>
      </c>
      <c r="L43" s="21">
        <f t="shared" si="0"/>
        <v>2.5999999999999999E-3</v>
      </c>
      <c r="M43" s="21">
        <f>C43/(L43+1)</f>
        <v>3.7303012168362262</v>
      </c>
      <c r="N43" s="23">
        <f>VLOOKUP(A43,Total_de_acoes!A:B,2,0)</f>
        <v>1193047233</v>
      </c>
      <c r="O43" s="24">
        <f>(C43-M43)*N43</f>
        <v>11571106.417007603</v>
      </c>
      <c r="P43" s="22" t="str">
        <f>IF(O43&gt;0,"Subiu",IF(O43&lt;0,"Desceu","Estável"))</f>
        <v>Subiu</v>
      </c>
      <c r="Q43" s="21">
        <f>E43/100</f>
        <v>0</v>
      </c>
      <c r="R43" s="21">
        <f t="shared" si="1"/>
        <v>3.74</v>
      </c>
      <c r="S43" s="24">
        <f t="shared" si="2"/>
        <v>0</v>
      </c>
      <c r="T43" s="21" t="str">
        <f t="shared" si="3"/>
        <v>Estável</v>
      </c>
      <c r="U43" s="21">
        <f>F43/100</f>
        <v>-7.2000000000000008E-2</v>
      </c>
      <c r="V43" s="21">
        <f t="shared" si="4"/>
        <v>4.0301724137931041</v>
      </c>
      <c r="W43" s="42">
        <f t="shared" si="5"/>
        <v>-346189395.36879361</v>
      </c>
      <c r="X43" s="21" t="str">
        <f t="shared" si="6"/>
        <v>Desceu</v>
      </c>
      <c r="Y43" s="35">
        <f>G43/100</f>
        <v>-7.2000000000000008E-2</v>
      </c>
      <c r="Z43" s="21">
        <f t="shared" si="7"/>
        <v>4.0301724137931041</v>
      </c>
      <c r="AA43" s="42">
        <f t="shared" si="8"/>
        <v>-346189395.36879361</v>
      </c>
      <c r="AB43" s="21" t="str">
        <f t="shared" si="9"/>
        <v>Desceu</v>
      </c>
      <c r="AC43" s="21">
        <f>H43/100</f>
        <v>0.15460000000000002</v>
      </c>
      <c r="AD43" s="21">
        <f t="shared" si="10"/>
        <v>3.2392170448640223</v>
      </c>
      <c r="AE43" s="42">
        <f t="shared" si="11"/>
        <v>597457718.95854163</v>
      </c>
      <c r="AF43" s="21" t="str">
        <f t="shared" si="12"/>
        <v>Subiu</v>
      </c>
      <c r="AG43" s="22" t="str">
        <f>VLOOKUP(A43,Ticker!A:B,2,0)</f>
        <v>Raízen</v>
      </c>
      <c r="AH43" s="22" t="str">
        <f>VLOOKUP(AG43,ChatGPT!A:C,2,0)</f>
        <v>Energia</v>
      </c>
      <c r="AI43" s="22">
        <f>VLOOKUP(AG43,ChatGPT!A:C,3,0)</f>
        <v>10</v>
      </c>
      <c r="AJ43" s="22" t="str">
        <f t="shared" si="13"/>
        <v>Menos de 50 anos</v>
      </c>
      <c r="AK43" s="22" t="str">
        <f>VLOOKUP(AG43,ChatGPT!A:D,4,0)</f>
        <v>Menor que 10</v>
      </c>
      <c r="AL43" s="22" t="str">
        <f t="shared" si="14"/>
        <v>Menor que 10</v>
      </c>
    </row>
    <row r="44" spans="1:38" ht="12.75">
      <c r="A44" s="10" t="s">
        <v>95</v>
      </c>
      <c r="B44" s="11">
        <v>45317</v>
      </c>
      <c r="C44" s="12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9.9600000000000009</v>
      </c>
      <c r="J44" s="12">
        <v>10.130000000000001</v>
      </c>
      <c r="K44" s="10" t="s">
        <v>96</v>
      </c>
      <c r="L44" s="13">
        <f t="shared" si="0"/>
        <v>1.9E-3</v>
      </c>
      <c r="M44" s="13">
        <f>C44/(L44+1)</f>
        <v>10.050903283760855</v>
      </c>
      <c r="N44" s="15">
        <f>VLOOKUP(A44,Total_de_acoes!A:B,2,0)</f>
        <v>1679335290</v>
      </c>
      <c r="O44" s="16">
        <f>(C44-M44)*N44</f>
        <v>32069789.503513202</v>
      </c>
      <c r="P44" s="17" t="str">
        <f>IF(O44&gt;0,"Subiu",IF(O44&lt;0,"Desceu","Estável"))</f>
        <v>Subiu</v>
      </c>
      <c r="Q44" s="13">
        <f>E44/100</f>
        <v>9.0000000000000011E-3</v>
      </c>
      <c r="R44" s="13">
        <f t="shared" si="1"/>
        <v>9.9801783944499523</v>
      </c>
      <c r="S44" s="16">
        <f t="shared" si="2"/>
        <v>150840592.00465551</v>
      </c>
      <c r="T44" s="13" t="str">
        <f t="shared" si="3"/>
        <v>Subiu</v>
      </c>
      <c r="U44" s="13">
        <f>F44/100</f>
        <v>-2.7999999999999997E-2</v>
      </c>
      <c r="V44" s="13">
        <f t="shared" si="4"/>
        <v>10.360082304526749</v>
      </c>
      <c r="W44" s="41">
        <f t="shared" si="5"/>
        <v>-487145450.99629575</v>
      </c>
      <c r="X44" s="13" t="str">
        <f t="shared" si="6"/>
        <v>Desceu</v>
      </c>
      <c r="Y44" s="14">
        <f>G44/100</f>
        <v>-2.7999999999999997E-2</v>
      </c>
      <c r="Z44" s="13">
        <f t="shared" si="7"/>
        <v>10.360082304526749</v>
      </c>
      <c r="AA44" s="41">
        <f t="shared" si="8"/>
        <v>-487145450.99629575</v>
      </c>
      <c r="AB44" s="13" t="str">
        <f t="shared" si="9"/>
        <v>Desceu</v>
      </c>
      <c r="AC44" s="13">
        <f>H44/100</f>
        <v>0.32079999999999997</v>
      </c>
      <c r="AD44" s="13">
        <f t="shared" si="10"/>
        <v>7.6241671714112664</v>
      </c>
      <c r="AE44" s="41">
        <f t="shared" si="11"/>
        <v>4107373382.4895816</v>
      </c>
      <c r="AF44" s="13" t="str">
        <f t="shared" si="12"/>
        <v>Subiu</v>
      </c>
      <c r="AG44" s="17" t="str">
        <f>VLOOKUP(A44,Ticker!A:B,2,0)</f>
        <v>Copel</v>
      </c>
      <c r="AH44" s="17" t="str">
        <f>VLOOKUP(AG44,ChatGPT!A:C,2,0)</f>
        <v>Energia</v>
      </c>
      <c r="AI44" s="17">
        <f>VLOOKUP(AG44,ChatGPT!A:C,3,0)</f>
        <v>67</v>
      </c>
      <c r="AJ44" s="17" t="str">
        <f t="shared" si="13"/>
        <v>Entre 50 e 100</v>
      </c>
      <c r="AK44" s="17" t="str">
        <f>VLOOKUP(AG44,ChatGPT!A:D,4,0)</f>
        <v>61-70</v>
      </c>
      <c r="AL44" s="17" t="str">
        <f t="shared" si="14"/>
        <v>61-70</v>
      </c>
    </row>
    <row r="45" spans="1:38" ht="12.75">
      <c r="A45" s="18" t="s">
        <v>97</v>
      </c>
      <c r="B45" s="19">
        <v>45317</v>
      </c>
      <c r="C45" s="20">
        <v>8.18</v>
      </c>
      <c r="D45" s="20">
        <v>0.12</v>
      </c>
      <c r="E45" s="20">
        <v>-3.76</v>
      </c>
      <c r="F45" s="20">
        <v>-18.77</v>
      </c>
      <c r="G45" s="20">
        <v>-18.77</v>
      </c>
      <c r="H45" s="20">
        <v>-40.74</v>
      </c>
      <c r="I45" s="20">
        <v>8.11</v>
      </c>
      <c r="J45" s="20">
        <v>8.27</v>
      </c>
      <c r="K45" s="18" t="s">
        <v>98</v>
      </c>
      <c r="L45" s="21">
        <f t="shared" si="0"/>
        <v>1.1999999999999999E-3</v>
      </c>
      <c r="M45" s="21">
        <f>C45/(L45+1)</f>
        <v>8.1701957650819015</v>
      </c>
      <c r="N45" s="23">
        <f>VLOOKUP(A45,Total_de_acoes!A:B,2,0)</f>
        <v>421383330</v>
      </c>
      <c r="O45" s="24">
        <f>(C45-M45)*N45</f>
        <v>4131341.1578905098</v>
      </c>
      <c r="P45" s="22" t="str">
        <f>IF(O45&gt;0,"Subiu",IF(O45&lt;0,"Desceu","Estável"))</f>
        <v>Subiu</v>
      </c>
      <c r="Q45" s="21">
        <f>E45/100</f>
        <v>-3.7599999999999995E-2</v>
      </c>
      <c r="R45" s="21">
        <f t="shared" si="1"/>
        <v>8.4995843724023263</v>
      </c>
      <c r="S45" s="24">
        <f t="shared" si="2"/>
        <v>-134667527.05885249</v>
      </c>
      <c r="T45" s="21" t="str">
        <f t="shared" si="3"/>
        <v>Desceu</v>
      </c>
      <c r="U45" s="21">
        <f>F45/100</f>
        <v>-0.18770000000000001</v>
      </c>
      <c r="V45" s="21">
        <f t="shared" si="4"/>
        <v>10.070171119044687</v>
      </c>
      <c r="W45" s="42">
        <f t="shared" si="5"/>
        <v>-796486600.41287684</v>
      </c>
      <c r="X45" s="21" t="str">
        <f t="shared" si="6"/>
        <v>Desceu</v>
      </c>
      <c r="Y45" s="35">
        <f>G45/100</f>
        <v>-0.18770000000000001</v>
      </c>
      <c r="Z45" s="21">
        <f t="shared" si="7"/>
        <v>10.070171119044687</v>
      </c>
      <c r="AA45" s="42">
        <f t="shared" si="8"/>
        <v>-796486600.41287684</v>
      </c>
      <c r="AB45" s="21" t="str">
        <f t="shared" si="9"/>
        <v>Desceu</v>
      </c>
      <c r="AC45" s="21">
        <f>H45/100</f>
        <v>-0.40740000000000004</v>
      </c>
      <c r="AD45" s="21">
        <f t="shared" si="10"/>
        <v>13.803577455281808</v>
      </c>
      <c r="AE45" s="42">
        <f t="shared" si="11"/>
        <v>-2369681794.6195741</v>
      </c>
      <c r="AF45" s="21" t="str">
        <f t="shared" si="12"/>
        <v>Desceu</v>
      </c>
      <c r="AG45" s="22" t="str">
        <f>VLOOKUP(A45,Ticker!A:B,2,0)</f>
        <v>Grupo Vamos</v>
      </c>
      <c r="AH45" s="22" t="str">
        <f>VLOOKUP(AG45,ChatGPT!A:C,2,0)</f>
        <v>Logística</v>
      </c>
      <c r="AI45" s="22">
        <f>VLOOKUP(AG45,ChatGPT!A:C,3,0)</f>
        <v>48</v>
      </c>
      <c r="AJ45" s="22" t="str">
        <f t="shared" si="13"/>
        <v>Menos de 50 anos</v>
      </c>
      <c r="AK45" s="22" t="str">
        <f>VLOOKUP(AG45,ChatGPT!A:D,4,0)</f>
        <v>41-50</v>
      </c>
      <c r="AL45" s="22" t="str">
        <f t="shared" si="14"/>
        <v>41-50</v>
      </c>
    </row>
    <row r="46" spans="1:38" ht="12.75">
      <c r="A46" s="10" t="s">
        <v>99</v>
      </c>
      <c r="B46" s="11">
        <v>45317</v>
      </c>
      <c r="C46" s="12">
        <v>9.74</v>
      </c>
      <c r="D46" s="12">
        <v>0</v>
      </c>
      <c r="E46" s="12">
        <v>5.3</v>
      </c>
      <c r="F46" s="12">
        <v>0.41</v>
      </c>
      <c r="G46" s="12">
        <v>0.41</v>
      </c>
      <c r="H46" s="12">
        <v>17.989999999999998</v>
      </c>
      <c r="I46" s="12">
        <v>9.61</v>
      </c>
      <c r="J46" s="12">
        <v>9.86</v>
      </c>
      <c r="K46" s="10" t="s">
        <v>100</v>
      </c>
      <c r="L46" s="13">
        <f t="shared" si="0"/>
        <v>0</v>
      </c>
      <c r="M46" s="13">
        <f>C46/(L46+1)</f>
        <v>9.74</v>
      </c>
      <c r="N46" s="15">
        <f>VLOOKUP(A46,Total_de_acoes!A:B,2,0)</f>
        <v>331799687</v>
      </c>
      <c r="O46" s="16">
        <f>(C46-M46)*N46</f>
        <v>0</v>
      </c>
      <c r="P46" s="17" t="str">
        <f>IF(O46&gt;0,"Subiu",IF(O46&lt;0,"Desceu","Estável"))</f>
        <v>Estável</v>
      </c>
      <c r="Q46" s="13">
        <f>E46/100</f>
        <v>5.2999999999999999E-2</v>
      </c>
      <c r="R46" s="13">
        <f t="shared" si="1"/>
        <v>9.2497625830959169</v>
      </c>
      <c r="S46" s="16">
        <f t="shared" si="2"/>
        <v>162660621.48446333</v>
      </c>
      <c r="T46" s="13" t="str">
        <f t="shared" si="3"/>
        <v>Subiu</v>
      </c>
      <c r="U46" s="13">
        <f>F46/100</f>
        <v>4.0999999999999995E-3</v>
      </c>
      <c r="V46" s="13">
        <f t="shared" si="4"/>
        <v>9.7002290608505124</v>
      </c>
      <c r="W46" s="41">
        <f t="shared" si="5"/>
        <v>13195985.161496103</v>
      </c>
      <c r="X46" s="13" t="str">
        <f t="shared" si="6"/>
        <v>Subiu</v>
      </c>
      <c r="Y46" s="14">
        <f>G46/100</f>
        <v>4.0999999999999995E-3</v>
      </c>
      <c r="Z46" s="13">
        <f t="shared" si="7"/>
        <v>9.7002290608505124</v>
      </c>
      <c r="AA46" s="41">
        <f t="shared" si="8"/>
        <v>13195985.161496103</v>
      </c>
      <c r="AB46" s="13" t="str">
        <f t="shared" si="9"/>
        <v>Subiu</v>
      </c>
      <c r="AC46" s="13">
        <f>H46/100</f>
        <v>0.17989999999999998</v>
      </c>
      <c r="AD46" s="13">
        <f t="shared" si="10"/>
        <v>8.2549368590558529</v>
      </c>
      <c r="AE46" s="41">
        <f t="shared" si="11"/>
        <v>492743485.34050494</v>
      </c>
      <c r="AF46" s="13" t="str">
        <f t="shared" si="12"/>
        <v>Subiu</v>
      </c>
      <c r="AG46" s="17" t="str">
        <f>VLOOKUP(A46,Ticker!A:B,2,0)</f>
        <v>Marfrig</v>
      </c>
      <c r="AH46" s="17" t="str">
        <f>VLOOKUP(AG46,ChatGPT!A:C,2,0)</f>
        <v>Alimentos</v>
      </c>
      <c r="AI46" s="17">
        <f>VLOOKUP(AG46,ChatGPT!A:C,3,0)</f>
        <v>14</v>
      </c>
      <c r="AJ46" s="17" t="str">
        <f t="shared" si="13"/>
        <v>Menos de 50 anos</v>
      </c>
      <c r="AK46" s="17" t="str">
        <f>VLOOKUP(AG46,ChatGPT!A:D,4,0)</f>
        <v>11-20</v>
      </c>
      <c r="AL46" s="17" t="str">
        <f t="shared" si="14"/>
        <v>11-20</v>
      </c>
    </row>
    <row r="47" spans="1:38" ht="12.75">
      <c r="A47" s="18" t="s">
        <v>101</v>
      </c>
      <c r="B47" s="19">
        <v>45317</v>
      </c>
      <c r="C47" s="20">
        <v>13.2</v>
      </c>
      <c r="D47" s="20">
        <v>0</v>
      </c>
      <c r="E47" s="20">
        <v>-1.1200000000000001</v>
      </c>
      <c r="F47" s="20">
        <v>-3.86</v>
      </c>
      <c r="G47" s="20">
        <v>-3.86</v>
      </c>
      <c r="H47" s="20">
        <v>0.3</v>
      </c>
      <c r="I47" s="20">
        <v>13.15</v>
      </c>
      <c r="J47" s="20">
        <v>13.29</v>
      </c>
      <c r="K47" s="18" t="s">
        <v>102</v>
      </c>
      <c r="L47" s="21">
        <f t="shared" si="0"/>
        <v>0</v>
      </c>
      <c r="M47" s="21">
        <f>C47/(L47+1)</f>
        <v>13.2</v>
      </c>
      <c r="N47" s="23">
        <f>VLOOKUP(A47,Total_de_acoes!A:B,2,0)</f>
        <v>4394245879</v>
      </c>
      <c r="O47" s="24">
        <f>(C47-M47)*N47</f>
        <v>0</v>
      </c>
      <c r="P47" s="22" t="str">
        <f>IF(O47&gt;0,"Subiu",IF(O47&lt;0,"Desceu","Estável"))</f>
        <v>Estável</v>
      </c>
      <c r="Q47" s="21">
        <f>E47/100</f>
        <v>-1.1200000000000002E-2</v>
      </c>
      <c r="R47" s="21">
        <f t="shared" si="1"/>
        <v>13.349514563106796</v>
      </c>
      <c r="S47" s="24">
        <f t="shared" si="2"/>
        <v>-657003752.78252673</v>
      </c>
      <c r="T47" s="21" t="str">
        <f t="shared" si="3"/>
        <v>Desceu</v>
      </c>
      <c r="U47" s="21">
        <f>F47/100</f>
        <v>-3.8599999999999995E-2</v>
      </c>
      <c r="V47" s="21">
        <f t="shared" si="4"/>
        <v>13.729977116704804</v>
      </c>
      <c r="W47" s="42">
        <f t="shared" si="5"/>
        <v>-2328849761.0443897</v>
      </c>
      <c r="X47" s="21" t="str">
        <f t="shared" si="6"/>
        <v>Desceu</v>
      </c>
      <c r="Y47" s="35">
        <f>G47/100</f>
        <v>-3.8599999999999995E-2</v>
      </c>
      <c r="Z47" s="21">
        <f t="shared" si="7"/>
        <v>13.729977116704804</v>
      </c>
      <c r="AA47" s="42">
        <f t="shared" si="8"/>
        <v>-2328849761.0443897</v>
      </c>
      <c r="AB47" s="21" t="str">
        <f t="shared" si="9"/>
        <v>Desceu</v>
      </c>
      <c r="AC47" s="21">
        <f>H47/100</f>
        <v>3.0000000000000001E-3</v>
      </c>
      <c r="AD47" s="21">
        <f t="shared" si="10"/>
        <v>13.160518444666003</v>
      </c>
      <c r="AE47" s="42">
        <f t="shared" si="11"/>
        <v>173491661.82292238</v>
      </c>
      <c r="AF47" s="21" t="str">
        <f t="shared" si="12"/>
        <v>Subiu</v>
      </c>
      <c r="AG47" s="22" t="str">
        <f>VLOOKUP(A47,Ticker!A:B,2,0)</f>
        <v>Ambev</v>
      </c>
      <c r="AH47" s="22" t="str">
        <f>VLOOKUP(AG47,ChatGPT!A:C,2,0)</f>
        <v>Bebidas</v>
      </c>
      <c r="AI47" s="22">
        <f>VLOOKUP(AG47,ChatGPT!A:C,3,0)</f>
        <v>28</v>
      </c>
      <c r="AJ47" s="22" t="str">
        <f t="shared" si="13"/>
        <v>Menos de 50 anos</v>
      </c>
      <c r="AK47" s="22" t="str">
        <f>VLOOKUP(AG47,ChatGPT!A:D,4,0)</f>
        <v>21-30</v>
      </c>
      <c r="AL47" s="22" t="str">
        <f t="shared" si="14"/>
        <v>21-30</v>
      </c>
    </row>
    <row r="48" spans="1:38" ht="12.75">
      <c r="A48" s="10" t="s">
        <v>103</v>
      </c>
      <c r="B48" s="11">
        <v>45317</v>
      </c>
      <c r="C48" s="12">
        <v>33.729999999999997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33.729999999999997</v>
      </c>
      <c r="J48" s="12">
        <v>34.03</v>
      </c>
      <c r="K48" s="10" t="s">
        <v>104</v>
      </c>
      <c r="L48" s="13">
        <f t="shared" si="0"/>
        <v>-2.0000000000000001E-4</v>
      </c>
      <c r="M48" s="13">
        <f>C48/(L48+1)</f>
        <v>33.736747349469887</v>
      </c>
      <c r="N48" s="15">
        <f>VLOOKUP(A48,Total_de_acoes!A:B,2,0)</f>
        <v>671750768</v>
      </c>
      <c r="O48" s="16">
        <f>(C48-M48)*N48</f>
        <v>-4532537.1883631321</v>
      </c>
      <c r="P48" s="17" t="str">
        <f>IF(O48&gt;0,"Subiu",IF(O48&lt;0,"Desceu","Estável"))</f>
        <v>Desceu</v>
      </c>
      <c r="Q48" s="13">
        <f>E48/100</f>
        <v>-2.3700000000000002E-2</v>
      </c>
      <c r="R48" s="13">
        <f t="shared" si="1"/>
        <v>34.54880671924613</v>
      </c>
      <c r="S48" s="16">
        <f t="shared" si="2"/>
        <v>-550034042.49715042</v>
      </c>
      <c r="T48" s="13" t="str">
        <f t="shared" si="3"/>
        <v>Desceu</v>
      </c>
      <c r="U48" s="13">
        <f>F48/100</f>
        <v>2.3999999999999998E-3</v>
      </c>
      <c r="V48" s="13">
        <f t="shared" si="4"/>
        <v>33.649241819632877</v>
      </c>
      <c r="W48" s="41">
        <f t="shared" si="5"/>
        <v>54249369.683895245</v>
      </c>
      <c r="X48" s="13" t="str">
        <f t="shared" si="6"/>
        <v>Subiu</v>
      </c>
      <c r="Y48" s="14">
        <f>G48/100</f>
        <v>2.3999999999999998E-3</v>
      </c>
      <c r="Z48" s="13">
        <f t="shared" si="7"/>
        <v>33.649241819632877</v>
      </c>
      <c r="AA48" s="41">
        <f t="shared" si="8"/>
        <v>54249369.683895245</v>
      </c>
      <c r="AB48" s="13" t="str">
        <f t="shared" si="9"/>
        <v>Subiu</v>
      </c>
      <c r="AC48" s="13">
        <f>H48/100</f>
        <v>9.1000000000000004E-3</v>
      </c>
      <c r="AD48" s="13">
        <f t="shared" si="10"/>
        <v>33.425824992567627</v>
      </c>
      <c r="AE48" s="41">
        <f t="shared" si="11"/>
        <v>204329794.84910035</v>
      </c>
      <c r="AF48" s="13" t="str">
        <f t="shared" si="12"/>
        <v>Subiu</v>
      </c>
      <c r="AG48" s="17" t="str">
        <f>VLOOKUP(A48,Ticker!A:B,2,0)</f>
        <v>BB Seguridade</v>
      </c>
      <c r="AH48" s="17" t="str">
        <f>VLOOKUP(AG48,ChatGPT!A:C,2,0)</f>
        <v>Seguros</v>
      </c>
      <c r="AI48" s="17">
        <f>VLOOKUP(AG48,ChatGPT!A:C,3,0)</f>
        <v>11</v>
      </c>
      <c r="AJ48" s="17" t="str">
        <f t="shared" si="13"/>
        <v>Menos de 50 anos</v>
      </c>
      <c r="AK48" s="17" t="str">
        <f>VLOOKUP(AG48,ChatGPT!A:D,4,0)</f>
        <v>11-20</v>
      </c>
      <c r="AL48" s="17" t="str">
        <f t="shared" si="14"/>
        <v>11-20</v>
      </c>
    </row>
    <row r="49" spans="1:38" ht="12.75">
      <c r="A49" s="18" t="s">
        <v>105</v>
      </c>
      <c r="B49" s="19">
        <v>45317</v>
      </c>
      <c r="C49" s="20">
        <v>77.040000000000006</v>
      </c>
      <c r="D49" s="20">
        <v>-0.06</v>
      </c>
      <c r="E49" s="20">
        <v>1.37</v>
      </c>
      <c r="F49" s="20">
        <v>2.2200000000000002</v>
      </c>
      <c r="G49" s="20">
        <v>2.2200000000000002</v>
      </c>
      <c r="H49" s="20">
        <v>45.92</v>
      </c>
      <c r="I49" s="20">
        <v>76.52</v>
      </c>
      <c r="J49" s="20">
        <v>77.69</v>
      </c>
      <c r="K49" s="18" t="s">
        <v>106</v>
      </c>
      <c r="L49" s="21">
        <f t="shared" si="0"/>
        <v>-5.9999999999999995E-4</v>
      </c>
      <c r="M49" s="21">
        <f>C49/(L49+1)</f>
        <v>77.086251751050639</v>
      </c>
      <c r="N49" s="23">
        <f>VLOOKUP(A49,Total_de_acoes!A:B,2,0)</f>
        <v>340001799</v>
      </c>
      <c r="O49" s="24">
        <f>(C49-M49)*N49</f>
        <v>-15725678.564115381</v>
      </c>
      <c r="P49" s="22" t="str">
        <f>IF(O49&gt;0,"Subiu",IF(O49&lt;0,"Desceu","Estável"))</f>
        <v>Desceu</v>
      </c>
      <c r="Q49" s="21">
        <f>E49/100</f>
        <v>1.37E-2</v>
      </c>
      <c r="R49" s="21">
        <f t="shared" si="1"/>
        <v>75.998816217815929</v>
      </c>
      <c r="S49" s="24">
        <f t="shared" si="2"/>
        <v>354004359.03221059</v>
      </c>
      <c r="T49" s="21" t="str">
        <f t="shared" si="3"/>
        <v>Subiu</v>
      </c>
      <c r="U49" s="21">
        <f>F49/100</f>
        <v>2.2200000000000001E-2</v>
      </c>
      <c r="V49" s="21">
        <f t="shared" si="4"/>
        <v>75.366855801213077</v>
      </c>
      <c r="W49" s="42">
        <f t="shared" si="5"/>
        <v>568872037.57396948</v>
      </c>
      <c r="X49" s="21" t="str">
        <f t="shared" si="6"/>
        <v>Subiu</v>
      </c>
      <c r="Y49" s="35">
        <f>G49/100</f>
        <v>2.2200000000000001E-2</v>
      </c>
      <c r="Z49" s="21">
        <f t="shared" si="7"/>
        <v>75.366855801213077</v>
      </c>
      <c r="AA49" s="42">
        <f t="shared" si="8"/>
        <v>568872037.57396948</v>
      </c>
      <c r="AB49" s="21" t="str">
        <f t="shared" si="9"/>
        <v>Subiu</v>
      </c>
      <c r="AC49" s="21">
        <f>H49/100</f>
        <v>0.4592</v>
      </c>
      <c r="AD49" s="21">
        <f t="shared" si="10"/>
        <v>52.796052631578952</v>
      </c>
      <c r="AE49" s="42">
        <f t="shared" si="11"/>
        <v>8242985720.1244745</v>
      </c>
      <c r="AF49" s="21" t="str">
        <f t="shared" si="12"/>
        <v>Subiu</v>
      </c>
      <c r="AG49" s="22" t="str">
        <f>VLOOKUP(A49,Ticker!A:B,2,0)</f>
        <v>Sabesp</v>
      </c>
      <c r="AH49" s="22" t="str">
        <f>VLOOKUP(AG49,ChatGPT!A:C,2,0)</f>
        <v>Saneamento</v>
      </c>
      <c r="AI49" s="22">
        <f>VLOOKUP(AG49,ChatGPT!A:C,3,0)</f>
        <v>49</v>
      </c>
      <c r="AJ49" s="22" t="str">
        <f t="shared" si="13"/>
        <v>Menos de 50 anos</v>
      </c>
      <c r="AK49" s="22" t="str">
        <f>VLOOKUP(AG49,ChatGPT!A:D,4,0)</f>
        <v>41-50</v>
      </c>
      <c r="AL49" s="22" t="str">
        <f t="shared" si="14"/>
        <v>41-50</v>
      </c>
    </row>
    <row r="50" spans="1:38" ht="12.75">
      <c r="A50" s="10" t="s">
        <v>107</v>
      </c>
      <c r="B50" s="11">
        <v>45317</v>
      </c>
      <c r="C50" s="12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10" t="s">
        <v>108</v>
      </c>
      <c r="L50" s="13">
        <f t="shared" si="0"/>
        <v>-5.9999999999999995E-4</v>
      </c>
      <c r="M50" s="13">
        <f>C50/(L50+1)</f>
        <v>30.898539123474084</v>
      </c>
      <c r="N50" s="15">
        <f>VLOOKUP(A50,Total_de_acoes!A:B,2,0)</f>
        <v>514122351</v>
      </c>
      <c r="O50" s="16">
        <f>(C50-M50)*N50</f>
        <v>-9531377.7459757738</v>
      </c>
      <c r="P50" s="17" t="str">
        <f>IF(O50&gt;0,"Subiu",IF(O50&lt;0,"Desceu","Estável"))</f>
        <v>Desceu</v>
      </c>
      <c r="Q50" s="13">
        <f>E50/100</f>
        <v>-2.6499999999999999E-2</v>
      </c>
      <c r="R50" s="13">
        <f t="shared" si="1"/>
        <v>31.720595788392398</v>
      </c>
      <c r="S50" s="16">
        <f t="shared" si="2"/>
        <v>-432169082.96899861</v>
      </c>
      <c r="T50" s="13" t="str">
        <f t="shared" si="3"/>
        <v>Desceu</v>
      </c>
      <c r="U50" s="13">
        <f>F50/100</f>
        <v>-8.3400000000000002E-2</v>
      </c>
      <c r="V50" s="13">
        <f t="shared" si="4"/>
        <v>33.689722888937375</v>
      </c>
      <c r="W50" s="41">
        <f t="shared" si="5"/>
        <v>-1444541337.3189957</v>
      </c>
      <c r="X50" s="13" t="str">
        <f t="shared" si="6"/>
        <v>Desceu</v>
      </c>
      <c r="Y50" s="14">
        <f>G50/100</f>
        <v>-8.3400000000000002E-2</v>
      </c>
      <c r="Z50" s="13">
        <f t="shared" si="7"/>
        <v>33.689722888937375</v>
      </c>
      <c r="AA50" s="41">
        <f t="shared" si="8"/>
        <v>-1444541337.3189957</v>
      </c>
      <c r="AB50" s="13" t="str">
        <f t="shared" si="9"/>
        <v>Desceu</v>
      </c>
      <c r="AC50" s="13">
        <f>H50/100</f>
        <v>5.8899999999999994E-2</v>
      </c>
      <c r="AD50" s="13">
        <f t="shared" si="10"/>
        <v>29.162338275568988</v>
      </c>
      <c r="AE50" s="41">
        <f t="shared" si="11"/>
        <v>883088283.98718548</v>
      </c>
      <c r="AF50" s="13" t="str">
        <f t="shared" si="12"/>
        <v>Subiu</v>
      </c>
      <c r="AG50" s="17" t="str">
        <f>VLOOKUP(A50,Ticker!A:B,2,0)</f>
        <v>Totvs</v>
      </c>
      <c r="AH50" s="17" t="str">
        <f>VLOOKUP(AG50,ChatGPT!A:C,2,0)</f>
        <v>Tecnologia</v>
      </c>
      <c r="AI50" s="17">
        <f>VLOOKUP(AG50,ChatGPT!A:C,3,0)</f>
        <v>39</v>
      </c>
      <c r="AJ50" s="17" t="str">
        <f t="shared" si="13"/>
        <v>Menos de 50 anos</v>
      </c>
      <c r="AK50" s="17" t="str">
        <f>VLOOKUP(AG50,ChatGPT!A:D,4,0)</f>
        <v>31-40</v>
      </c>
      <c r="AL50" s="17" t="str">
        <f t="shared" si="14"/>
        <v>31-40</v>
      </c>
    </row>
    <row r="51" spans="1:38" ht="12.75">
      <c r="A51" s="18" t="s">
        <v>109</v>
      </c>
      <c r="B51" s="19">
        <v>45317</v>
      </c>
      <c r="C51" s="20">
        <v>11.64</v>
      </c>
      <c r="D51" s="20">
        <v>-0.17</v>
      </c>
      <c r="E51" s="20">
        <v>0.95</v>
      </c>
      <c r="F51" s="20">
        <v>1.39</v>
      </c>
      <c r="G51" s="20">
        <v>1.39</v>
      </c>
      <c r="H51" s="20">
        <v>12.26</v>
      </c>
      <c r="I51" s="20">
        <v>11.64</v>
      </c>
      <c r="J51" s="20">
        <v>11.8</v>
      </c>
      <c r="K51" s="18" t="s">
        <v>110</v>
      </c>
      <c r="L51" s="21">
        <f t="shared" si="0"/>
        <v>-1.7000000000000001E-3</v>
      </c>
      <c r="M51" s="21">
        <f>C51/(L51+1)</f>
        <v>11.659821696884705</v>
      </c>
      <c r="N51" s="23">
        <f>VLOOKUP(A51,Total_de_acoes!A:B,2,0)</f>
        <v>1437415777</v>
      </c>
      <c r="O51" s="24">
        <f>(C51-M51)*N51</f>
        <v>-28492019.828986604</v>
      </c>
      <c r="P51" s="22" t="str">
        <f>IF(O51&gt;0,"Subiu",IF(O51&lt;0,"Desceu","Estável"))</f>
        <v>Desceu</v>
      </c>
      <c r="Q51" s="21">
        <f>E51/100</f>
        <v>9.4999999999999998E-3</v>
      </c>
      <c r="R51" s="21">
        <f t="shared" si="1"/>
        <v>11.530460624071322</v>
      </c>
      <c r="S51" s="24">
        <f t="shared" si="2"/>
        <v>157453627.16261613</v>
      </c>
      <c r="T51" s="21" t="str">
        <f t="shared" si="3"/>
        <v>Subiu</v>
      </c>
      <c r="U51" s="21">
        <f>F51/100</f>
        <v>1.3899999999999999E-2</v>
      </c>
      <c r="V51" s="21">
        <f t="shared" si="4"/>
        <v>11.480422132360193</v>
      </c>
      <c r="W51" s="42">
        <f t="shared" si="5"/>
        <v>229379744.60547724</v>
      </c>
      <c r="X51" s="21" t="str">
        <f t="shared" si="6"/>
        <v>Subiu</v>
      </c>
      <c r="Y51" s="35">
        <f>G51/100</f>
        <v>1.3899999999999999E-2</v>
      </c>
      <c r="Z51" s="21">
        <f t="shared" si="7"/>
        <v>11.480422132360193</v>
      </c>
      <c r="AA51" s="42">
        <f t="shared" si="8"/>
        <v>229379744.60547724</v>
      </c>
      <c r="AB51" s="21" t="str">
        <f t="shared" si="9"/>
        <v>Subiu</v>
      </c>
      <c r="AC51" s="21">
        <f>H51/100</f>
        <v>0.1226</v>
      </c>
      <c r="AD51" s="21">
        <f t="shared" si="10"/>
        <v>10.36878674505612</v>
      </c>
      <c r="AE51" s="42">
        <f t="shared" si="11"/>
        <v>1827261988.5878572</v>
      </c>
      <c r="AF51" s="21" t="str">
        <f t="shared" si="12"/>
        <v>Subiu</v>
      </c>
      <c r="AG51" s="22" t="str">
        <f>VLOOKUP(A51,Ticker!A:B,2,0)</f>
        <v>CEMIG</v>
      </c>
      <c r="AH51" s="22" t="str">
        <f>VLOOKUP(AG51,ChatGPT!A:C,2,0)</f>
        <v>Energia</v>
      </c>
      <c r="AI51" s="22">
        <f>VLOOKUP(AG51,ChatGPT!A:C,3,0)</f>
        <v>69</v>
      </c>
      <c r="AJ51" s="22" t="str">
        <f t="shared" si="13"/>
        <v>Entre 50 e 100</v>
      </c>
      <c r="AK51" s="22" t="str">
        <f>VLOOKUP(AG51,ChatGPT!A:D,4,0)</f>
        <v>61-70</v>
      </c>
      <c r="AL51" s="22" t="str">
        <f t="shared" si="14"/>
        <v>61-70</v>
      </c>
    </row>
    <row r="52" spans="1:38" ht="12.75">
      <c r="A52" s="10" t="s">
        <v>111</v>
      </c>
      <c r="B52" s="11">
        <v>45317</v>
      </c>
      <c r="C52" s="12">
        <v>46.04</v>
      </c>
      <c r="D52" s="12">
        <v>-0.19</v>
      </c>
      <c r="E52" s="12">
        <v>-1.41</v>
      </c>
      <c r="F52" s="12">
        <v>-2</v>
      </c>
      <c r="G52" s="12">
        <v>-2</v>
      </c>
      <c r="H52" s="12">
        <v>7.43</v>
      </c>
      <c r="I52" s="12">
        <v>45.91</v>
      </c>
      <c r="J52" s="12">
        <v>46.42</v>
      </c>
      <c r="K52" s="10" t="s">
        <v>112</v>
      </c>
      <c r="L52" s="13">
        <f t="shared" si="0"/>
        <v>-1.9E-3</v>
      </c>
      <c r="M52" s="13">
        <f>C52/(L52+1)</f>
        <v>46.1276425207895</v>
      </c>
      <c r="N52" s="15">
        <f>VLOOKUP(A52,Total_de_acoes!A:B,2,0)</f>
        <v>268544014</v>
      </c>
      <c r="O52" s="16">
        <f>(C52-M52)*N52</f>
        <v>-23535874.329891067</v>
      </c>
      <c r="P52" s="17" t="str">
        <f>IF(O52&gt;0,"Subiu",IF(O52&lt;0,"Desceu","Estável"))</f>
        <v>Desceu</v>
      </c>
      <c r="Q52" s="13">
        <f>E52/100</f>
        <v>-1.41E-2</v>
      </c>
      <c r="R52" s="13">
        <f t="shared" si="1"/>
        <v>46.698448118470431</v>
      </c>
      <c r="S52" s="16">
        <f t="shared" si="2"/>
        <v>-176822300.74479723</v>
      </c>
      <c r="T52" s="13" t="str">
        <f t="shared" si="3"/>
        <v>Desceu</v>
      </c>
      <c r="U52" s="13">
        <f>F52/100</f>
        <v>-0.02</v>
      </c>
      <c r="V52" s="13">
        <f t="shared" si="4"/>
        <v>46.979591836734691</v>
      </c>
      <c r="W52" s="41">
        <f t="shared" si="5"/>
        <v>-252321763.35836691</v>
      </c>
      <c r="X52" s="13" t="str">
        <f t="shared" si="6"/>
        <v>Desceu</v>
      </c>
      <c r="Y52" s="14">
        <f>G52/100</f>
        <v>-0.02</v>
      </c>
      <c r="Z52" s="13">
        <f t="shared" si="7"/>
        <v>46.979591836734691</v>
      </c>
      <c r="AA52" s="41">
        <f t="shared" si="8"/>
        <v>-252321763.35836691</v>
      </c>
      <c r="AB52" s="13" t="str">
        <f t="shared" si="9"/>
        <v>Desceu</v>
      </c>
      <c r="AC52" s="13">
        <f>H52/100</f>
        <v>7.4299999999999991E-2</v>
      </c>
      <c r="AD52" s="13">
        <f t="shared" si="10"/>
        <v>42.855813087591919</v>
      </c>
      <c r="AE52" s="41">
        <f t="shared" si="11"/>
        <v>855094334.78433228</v>
      </c>
      <c r="AF52" s="13" t="str">
        <f t="shared" si="12"/>
        <v>Subiu</v>
      </c>
      <c r="AG52" s="17" t="str">
        <f>VLOOKUP(A52,Ticker!A:B,2,0)</f>
        <v>Eletrobras</v>
      </c>
      <c r="AH52" s="17" t="str">
        <f>VLOOKUP(AG52,ChatGPT!A:C,2,0)</f>
        <v>Energia</v>
      </c>
      <c r="AI52" s="17">
        <f>VLOOKUP(AG52,ChatGPT!A:C,3,0)</f>
        <v>59</v>
      </c>
      <c r="AJ52" s="17" t="str">
        <f t="shared" si="13"/>
        <v>Entre 50 e 100</v>
      </c>
      <c r="AK52" s="17" t="str">
        <f>VLOOKUP(AG52,ChatGPT!A:D,4,0)</f>
        <v>51-60</v>
      </c>
      <c r="AL52" s="17" t="str">
        <f t="shared" si="14"/>
        <v>51-60</v>
      </c>
    </row>
    <row r="53" spans="1:38" ht="12.75">
      <c r="A53" s="18" t="s">
        <v>113</v>
      </c>
      <c r="B53" s="19">
        <v>45317</v>
      </c>
      <c r="C53" s="20">
        <v>12.87</v>
      </c>
      <c r="D53" s="20">
        <v>-0.23</v>
      </c>
      <c r="E53" s="20">
        <v>1.42</v>
      </c>
      <c r="F53" s="20">
        <v>-5.44</v>
      </c>
      <c r="G53" s="20">
        <v>-5.44</v>
      </c>
      <c r="H53" s="20">
        <v>6.36</v>
      </c>
      <c r="I53" s="20">
        <v>12.84</v>
      </c>
      <c r="J53" s="20">
        <v>13.09</v>
      </c>
      <c r="K53" s="18" t="s">
        <v>114</v>
      </c>
      <c r="L53" s="21">
        <f t="shared" si="0"/>
        <v>-2.3E-3</v>
      </c>
      <c r="M53" s="21">
        <f>C53/(L53+1)</f>
        <v>12.899669239250274</v>
      </c>
      <c r="N53" s="23">
        <f>VLOOKUP(A53,Total_de_acoes!A:B,2,0)</f>
        <v>1579130168</v>
      </c>
      <c r="O53" s="24">
        <f>(C53-M53)*N53</f>
        <v>-46851590.76171875</v>
      </c>
      <c r="P53" s="22" t="str">
        <f>IF(O53&gt;0,"Subiu",IF(O53&lt;0,"Desceu","Estável"))</f>
        <v>Desceu</v>
      </c>
      <c r="Q53" s="21">
        <f>E53/100</f>
        <v>1.4199999999999999E-2</v>
      </c>
      <c r="R53" s="21">
        <f t="shared" si="1"/>
        <v>12.689804772234273</v>
      </c>
      <c r="S53" s="24">
        <f t="shared" si="2"/>
        <v>284551720.29448873</v>
      </c>
      <c r="T53" s="21" t="str">
        <f t="shared" si="3"/>
        <v>Subiu</v>
      </c>
      <c r="U53" s="21">
        <f>F53/100</f>
        <v>-5.4400000000000004E-2</v>
      </c>
      <c r="V53" s="21">
        <f t="shared" si="4"/>
        <v>13.610406091370558</v>
      </c>
      <c r="W53" s="42">
        <f t="shared" si="5"/>
        <v>-1169197595.4542146</v>
      </c>
      <c r="X53" s="21" t="str">
        <f t="shared" si="6"/>
        <v>Desceu</v>
      </c>
      <c r="Y53" s="35">
        <f>G53/100</f>
        <v>-5.4400000000000004E-2</v>
      </c>
      <c r="Z53" s="21">
        <f t="shared" si="7"/>
        <v>13.610406091370558</v>
      </c>
      <c r="AA53" s="42">
        <f t="shared" si="8"/>
        <v>-1169197595.4542146</v>
      </c>
      <c r="AB53" s="21" t="str">
        <f t="shared" si="9"/>
        <v>Desceu</v>
      </c>
      <c r="AC53" s="21">
        <f>H53/100</f>
        <v>6.3600000000000004E-2</v>
      </c>
      <c r="AD53" s="21">
        <f t="shared" si="10"/>
        <v>12.1004136893569</v>
      </c>
      <c r="AE53" s="42">
        <f t="shared" si="11"/>
        <v>1215276960.0163374</v>
      </c>
      <c r="AF53" s="21" t="str">
        <f t="shared" si="12"/>
        <v>Subiu</v>
      </c>
      <c r="AG53" s="22" t="str">
        <f>VLOOKUP(A53,Ticker!A:B,2,0)</f>
        <v>Eneva</v>
      </c>
      <c r="AH53" s="22" t="str">
        <f>VLOOKUP(AG53,ChatGPT!A:C,2,0)</f>
        <v>Energia</v>
      </c>
      <c r="AI53" s="22">
        <f>VLOOKUP(AG53,ChatGPT!A:C,3,0)</f>
        <v>20</v>
      </c>
      <c r="AJ53" s="22" t="str">
        <f t="shared" si="13"/>
        <v>Menos de 50 anos</v>
      </c>
      <c r="AK53" s="22" t="str">
        <f>VLOOKUP(AG53,ChatGPT!A:D,4,0)</f>
        <v>11-20</v>
      </c>
      <c r="AL53" s="22" t="str">
        <f t="shared" si="14"/>
        <v>11-20</v>
      </c>
    </row>
    <row r="54" spans="1:38" ht="12.75">
      <c r="A54" s="10" t="s">
        <v>115</v>
      </c>
      <c r="B54" s="11">
        <v>45317</v>
      </c>
      <c r="C54" s="12">
        <v>33.17</v>
      </c>
      <c r="D54" s="12">
        <v>-0.24</v>
      </c>
      <c r="E54" s="12">
        <v>-0.93</v>
      </c>
      <c r="F54" s="12">
        <v>-10.130000000000001</v>
      </c>
      <c r="G54" s="12">
        <v>-10.130000000000001</v>
      </c>
      <c r="H54" s="12">
        <v>-11.84</v>
      </c>
      <c r="I54" s="12">
        <v>33.04</v>
      </c>
      <c r="J54" s="12">
        <v>33.5</v>
      </c>
      <c r="K54" s="10" t="s">
        <v>116</v>
      </c>
      <c r="L54" s="13">
        <f t="shared" si="0"/>
        <v>-2.3999999999999998E-3</v>
      </c>
      <c r="M54" s="13">
        <f>C54/(L54+1)</f>
        <v>33.249799518845229</v>
      </c>
      <c r="N54" s="15">
        <f>VLOOKUP(A54,Total_de_acoes!A:B,2,0)</f>
        <v>1481593024</v>
      </c>
      <c r="O54" s="16">
        <f>(C54-M54)*N54</f>
        <v>-118230410.43964578</v>
      </c>
      <c r="P54" s="17" t="str">
        <f>IF(O54&gt;0,"Subiu",IF(O54&lt;0,"Desceu","Estável"))</f>
        <v>Desceu</v>
      </c>
      <c r="Q54" s="13">
        <f>E54/100</f>
        <v>-9.300000000000001E-3</v>
      </c>
      <c r="R54" s="13">
        <f t="shared" si="1"/>
        <v>33.481376804279805</v>
      </c>
      <c r="S54" s="16">
        <f t="shared" si="2"/>
        <v>-461333701.05636925</v>
      </c>
      <c r="T54" s="13" t="str">
        <f t="shared" si="3"/>
        <v>Desceu</v>
      </c>
      <c r="U54" s="13">
        <f>F54/100</f>
        <v>-0.1013</v>
      </c>
      <c r="V54" s="13">
        <f t="shared" si="4"/>
        <v>36.908868365416716</v>
      </c>
      <c r="W54" s="41">
        <f t="shared" si="5"/>
        <v>-5539481287.8556862</v>
      </c>
      <c r="X54" s="13" t="str">
        <f t="shared" si="6"/>
        <v>Desceu</v>
      </c>
      <c r="Y54" s="14">
        <f>G54/100</f>
        <v>-0.1013</v>
      </c>
      <c r="Z54" s="13">
        <f t="shared" si="7"/>
        <v>36.908868365416716</v>
      </c>
      <c r="AA54" s="41">
        <f t="shared" si="8"/>
        <v>-5539481287.8556862</v>
      </c>
      <c r="AB54" s="13" t="str">
        <f t="shared" si="9"/>
        <v>Desceu</v>
      </c>
      <c r="AC54" s="13">
        <f>H54/100</f>
        <v>-0.11840000000000001</v>
      </c>
      <c r="AD54" s="13">
        <f t="shared" si="10"/>
        <v>37.624773139745919</v>
      </c>
      <c r="AE54" s="41">
        <f t="shared" si="11"/>
        <v>-6600160807.3501282</v>
      </c>
      <c r="AF54" s="13" t="str">
        <f t="shared" si="12"/>
        <v>Desceu</v>
      </c>
      <c r="AG54" s="17" t="str">
        <f>VLOOKUP(A54,Ticker!A:B,2,0)</f>
        <v>WEG</v>
      </c>
      <c r="AH54" s="17" t="str">
        <f>VLOOKUP(AG54,ChatGPT!A:C,2,0)</f>
        <v>Equipamentos Elétricos</v>
      </c>
      <c r="AI54" s="17">
        <f>VLOOKUP(AG54,ChatGPT!A:C,3,0)</f>
        <v>60</v>
      </c>
      <c r="AJ54" s="17" t="str">
        <f t="shared" si="13"/>
        <v>Entre 50 e 100</v>
      </c>
      <c r="AK54" s="17" t="str">
        <f>VLOOKUP(AG54,ChatGPT!A:D,4,0)</f>
        <v>51-60</v>
      </c>
      <c r="AL54" s="17" t="str">
        <f t="shared" si="14"/>
        <v>51-60</v>
      </c>
    </row>
    <row r="55" spans="1:38" ht="12.75">
      <c r="A55" s="18" t="s">
        <v>117</v>
      </c>
      <c r="B55" s="19">
        <v>45317</v>
      </c>
      <c r="C55" s="20">
        <v>19.3</v>
      </c>
      <c r="D55" s="20">
        <v>-0.25</v>
      </c>
      <c r="E55" s="20">
        <v>2.0099999999999998</v>
      </c>
      <c r="F55" s="20">
        <v>2.5499999999999998</v>
      </c>
      <c r="G55" s="20">
        <v>2.5499999999999998</v>
      </c>
      <c r="H55" s="20">
        <v>-10.11</v>
      </c>
      <c r="I55" s="20">
        <v>19.100000000000001</v>
      </c>
      <c r="J55" s="20">
        <v>19.510000000000002</v>
      </c>
      <c r="K55" s="18" t="s">
        <v>118</v>
      </c>
      <c r="L55" s="21">
        <f t="shared" si="0"/>
        <v>-2.5000000000000001E-3</v>
      </c>
      <c r="M55" s="21">
        <f>C55/(L55+1)</f>
        <v>19.348370927318296</v>
      </c>
      <c r="N55" s="23">
        <f>VLOOKUP(A55,Total_de_acoes!A:B,2,0)</f>
        <v>195751130</v>
      </c>
      <c r="O55" s="24">
        <f>(C55-M55)*N55</f>
        <v>-9468663.6817041729</v>
      </c>
      <c r="P55" s="22" t="str">
        <f>IF(O55&gt;0,"Subiu",IF(O55&lt;0,"Desceu","Estável"))</f>
        <v>Desceu</v>
      </c>
      <c r="Q55" s="21">
        <f>E55/100</f>
        <v>2.0099999999999996E-2</v>
      </c>
      <c r="R55" s="21">
        <f t="shared" si="1"/>
        <v>18.919713753553573</v>
      </c>
      <c r="S55" s="24">
        <f t="shared" si="2"/>
        <v>74441462.465346694</v>
      </c>
      <c r="T55" s="21" t="str">
        <f t="shared" si="3"/>
        <v>Subiu</v>
      </c>
      <c r="U55" s="21">
        <f>F55/100</f>
        <v>2.5499999999999998E-2</v>
      </c>
      <c r="V55" s="21">
        <f t="shared" si="4"/>
        <v>18.820087762067285</v>
      </c>
      <c r="W55" s="42">
        <f t="shared" si="5"/>
        <v>93943362.876157999</v>
      </c>
      <c r="X55" s="21" t="str">
        <f t="shared" si="6"/>
        <v>Subiu</v>
      </c>
      <c r="Y55" s="35">
        <f>G55/100</f>
        <v>2.5499999999999998E-2</v>
      </c>
      <c r="Z55" s="21">
        <f t="shared" si="7"/>
        <v>18.820087762067285</v>
      </c>
      <c r="AA55" s="42">
        <f t="shared" si="8"/>
        <v>93943362.876157999</v>
      </c>
      <c r="AB55" s="21" t="str">
        <f t="shared" si="9"/>
        <v>Subiu</v>
      </c>
      <c r="AC55" s="21">
        <f>H55/100</f>
        <v>-0.1011</v>
      </c>
      <c r="AD55" s="21">
        <f t="shared" si="10"/>
        <v>21.470686394482144</v>
      </c>
      <c r="AE55" s="42">
        <f t="shared" si="11"/>
        <v>-424914314.59550524</v>
      </c>
      <c r="AF55" s="21" t="str">
        <f t="shared" si="12"/>
        <v>Desceu</v>
      </c>
      <c r="AG55" s="22" t="str">
        <f>VLOOKUP(A55,Ticker!A:B,2,0)</f>
        <v>SLC Agrícola</v>
      </c>
      <c r="AH55" s="22" t="str">
        <f>VLOOKUP(AG55,ChatGPT!A:C,2,0)</f>
        <v>Agronegócio</v>
      </c>
      <c r="AI55" s="22">
        <f>VLOOKUP(AG55,ChatGPT!A:C,3,0)</f>
        <v>42</v>
      </c>
      <c r="AJ55" s="22" t="str">
        <f t="shared" si="13"/>
        <v>Menos de 50 anos</v>
      </c>
      <c r="AK55" s="22" t="str">
        <f>VLOOKUP(AG55,ChatGPT!A:D,4,0)</f>
        <v>41-50</v>
      </c>
      <c r="AL55" s="22" t="str">
        <f t="shared" si="14"/>
        <v>41-50</v>
      </c>
    </row>
    <row r="56" spans="1:38" ht="12.75">
      <c r="A56" s="10" t="s">
        <v>119</v>
      </c>
      <c r="B56" s="11">
        <v>45317</v>
      </c>
      <c r="C56" s="12">
        <v>24.62</v>
      </c>
      <c r="D56" s="12">
        <v>-0.28000000000000003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10" t="s">
        <v>120</v>
      </c>
      <c r="L56" s="13">
        <f t="shared" si="0"/>
        <v>-2.8000000000000004E-3</v>
      </c>
      <c r="M56" s="13">
        <f>C56/(L56+1)</f>
        <v>24.689129562775772</v>
      </c>
      <c r="N56" s="15">
        <f>VLOOKUP(A56,Total_de_acoes!A:B,2,0)</f>
        <v>532616595</v>
      </c>
      <c r="O56" s="16">
        <f>(C56-M56)*N56</f>
        <v>-36819552.339469947</v>
      </c>
      <c r="P56" s="17" t="str">
        <f>IF(O56&gt;0,"Subiu",IF(O56&lt;0,"Desceu","Estável"))</f>
        <v>Desceu</v>
      </c>
      <c r="Q56" s="13">
        <f>E56/100</f>
        <v>5.3E-3</v>
      </c>
      <c r="R56" s="13">
        <f t="shared" si="1"/>
        <v>24.490201929772205</v>
      </c>
      <c r="S56" s="16">
        <f t="shared" si="2"/>
        <v>69132606.20229964</v>
      </c>
      <c r="T56" s="13" t="str">
        <f t="shared" si="3"/>
        <v>Subiu</v>
      </c>
      <c r="U56" s="13">
        <f>F56/100</f>
        <v>-7.2700000000000001E-2</v>
      </c>
      <c r="V56" s="13">
        <f t="shared" si="4"/>
        <v>26.55019950393616</v>
      </c>
      <c r="W56" s="41">
        <f t="shared" si="5"/>
        <v>-1028056287.4571658</v>
      </c>
      <c r="X56" s="13" t="str">
        <f t="shared" si="6"/>
        <v>Desceu</v>
      </c>
      <c r="Y56" s="14">
        <f>G56/100</f>
        <v>-7.2700000000000001E-2</v>
      </c>
      <c r="Z56" s="13">
        <f t="shared" si="7"/>
        <v>26.55019950393616</v>
      </c>
      <c r="AA56" s="41">
        <f t="shared" si="8"/>
        <v>-1028056287.4571658</v>
      </c>
      <c r="AB56" s="13" t="str">
        <f t="shared" si="9"/>
        <v>Desceu</v>
      </c>
      <c r="AC56" s="13">
        <f>H56/100</f>
        <v>0.3982</v>
      </c>
      <c r="AD56" s="13">
        <f t="shared" si="10"/>
        <v>17.608353597482477</v>
      </c>
      <c r="AE56" s="41">
        <f t="shared" si="11"/>
        <v>3734519232.252883</v>
      </c>
      <c r="AF56" s="13" t="str">
        <f t="shared" si="12"/>
        <v>Subiu</v>
      </c>
      <c r="AG56" s="17" t="str">
        <f>VLOOKUP(A56,Ticker!A:B,2,0)</f>
        <v>ALOS3</v>
      </c>
      <c r="AH56" s="17" t="str">
        <f>VLOOKUP(AG56,ChatGPT!A:C,2,0)</f>
        <v>Tecnologia</v>
      </c>
      <c r="AI56" s="17">
        <f>VLOOKUP(AG56,ChatGPT!A:C,3,0)</f>
        <v>52</v>
      </c>
      <c r="AJ56" s="17" t="str">
        <f t="shared" si="13"/>
        <v>Entre 50 e 100</v>
      </c>
      <c r="AK56" s="17" t="str">
        <f>VLOOKUP(AG56,ChatGPT!A:D,4,0)</f>
        <v>51-60</v>
      </c>
      <c r="AL56" s="17" t="str">
        <f t="shared" si="14"/>
        <v>51-60</v>
      </c>
    </row>
    <row r="57" spans="1:38" ht="12.75">
      <c r="A57" s="18" t="s">
        <v>121</v>
      </c>
      <c r="B57" s="19">
        <v>45317</v>
      </c>
      <c r="C57" s="20">
        <v>13.27</v>
      </c>
      <c r="D57" s="20">
        <v>-0.3</v>
      </c>
      <c r="E57" s="20">
        <v>-1.78</v>
      </c>
      <c r="F57" s="20">
        <v>-6.42</v>
      </c>
      <c r="G57" s="20">
        <v>-6.42</v>
      </c>
      <c r="H57" s="20">
        <v>13.59</v>
      </c>
      <c r="I57" s="20">
        <v>13.23</v>
      </c>
      <c r="J57" s="20">
        <v>13.41</v>
      </c>
      <c r="K57" s="18" t="s">
        <v>122</v>
      </c>
      <c r="L57" s="21">
        <f t="shared" si="0"/>
        <v>-3.0000000000000001E-3</v>
      </c>
      <c r="M57" s="21">
        <f>C57/(L57+1)</f>
        <v>13.309929789368104</v>
      </c>
      <c r="N57" s="23">
        <f>VLOOKUP(A57,Total_de_acoes!A:B,2,0)</f>
        <v>995335937</v>
      </c>
      <c r="O57" s="24">
        <f>(C57-M57)*N57</f>
        <v>-39743554.314914532</v>
      </c>
      <c r="P57" s="22" t="str">
        <f>IF(O57&gt;0,"Subiu",IF(O57&lt;0,"Desceu","Estável"))</f>
        <v>Desceu</v>
      </c>
      <c r="Q57" s="21">
        <f>E57/100</f>
        <v>-1.78E-2</v>
      </c>
      <c r="R57" s="21">
        <f t="shared" si="1"/>
        <v>13.510486662594177</v>
      </c>
      <c r="S57" s="24">
        <f t="shared" si="2"/>
        <v>-239365017.6491785</v>
      </c>
      <c r="T57" s="21" t="str">
        <f t="shared" si="3"/>
        <v>Desceu</v>
      </c>
      <c r="U57" s="21">
        <f>F57/100</f>
        <v>-6.4199999999999993E-2</v>
      </c>
      <c r="V57" s="21">
        <f t="shared" si="4"/>
        <v>14.180380423167344</v>
      </c>
      <c r="W57" s="42">
        <f t="shared" si="5"/>
        <v>-906134351.51972556</v>
      </c>
      <c r="X57" s="21" t="str">
        <f t="shared" si="6"/>
        <v>Desceu</v>
      </c>
      <c r="Y57" s="35">
        <f>G57/100</f>
        <v>-6.4199999999999993E-2</v>
      </c>
      <c r="Z57" s="21">
        <f t="shared" si="7"/>
        <v>14.180380423167344</v>
      </c>
      <c r="AA57" s="42">
        <f t="shared" si="8"/>
        <v>-906134351.51972556</v>
      </c>
      <c r="AB57" s="21" t="str">
        <f t="shared" si="9"/>
        <v>Desceu</v>
      </c>
      <c r="AC57" s="21">
        <f>H57/100</f>
        <v>0.13589999999999999</v>
      </c>
      <c r="AD57" s="21">
        <f t="shared" si="10"/>
        <v>11.682366405493442</v>
      </c>
      <c r="AE57" s="42">
        <f t="shared" si="11"/>
        <v>1580228771.4008629</v>
      </c>
      <c r="AF57" s="21" t="str">
        <f t="shared" si="12"/>
        <v>Subiu</v>
      </c>
      <c r="AG57" s="22" t="str">
        <f>VLOOKUP(A57,Ticker!A:B,2,0)</f>
        <v>Grupo CCR</v>
      </c>
      <c r="AH57" s="22" t="str">
        <f>VLOOKUP(AG57,ChatGPT!A:C,2,0)</f>
        <v>Infraestrutura</v>
      </c>
      <c r="AI57" s="22">
        <f>VLOOKUP(AG57,ChatGPT!A:C,3,0)</f>
        <v>22</v>
      </c>
      <c r="AJ57" s="22" t="str">
        <f t="shared" si="13"/>
        <v>Menos de 50 anos</v>
      </c>
      <c r="AK57" s="22" t="str">
        <f>VLOOKUP(AG57,ChatGPT!A:D,4,0)</f>
        <v>21-30</v>
      </c>
      <c r="AL57" s="22" t="str">
        <f t="shared" si="14"/>
        <v>21-30</v>
      </c>
    </row>
    <row r="58" spans="1:38" ht="12.75">
      <c r="A58" s="10" t="s">
        <v>123</v>
      </c>
      <c r="B58" s="11">
        <v>45317</v>
      </c>
      <c r="C58" s="12">
        <v>3.03</v>
      </c>
      <c r="D58" s="12">
        <v>-0.32</v>
      </c>
      <c r="E58" s="12">
        <v>-5.0199999999999996</v>
      </c>
      <c r="F58" s="12">
        <v>-13.18</v>
      </c>
      <c r="G58" s="12">
        <v>-13.18</v>
      </c>
      <c r="H58" s="12">
        <v>37.729999999999997</v>
      </c>
      <c r="I58" s="12">
        <v>2.97</v>
      </c>
      <c r="J58" s="12">
        <v>3.06</v>
      </c>
      <c r="K58" s="10" t="s">
        <v>124</v>
      </c>
      <c r="L58" s="13">
        <f t="shared" si="0"/>
        <v>-3.2000000000000002E-3</v>
      </c>
      <c r="M58" s="13">
        <f>C58/(L58+1)</f>
        <v>3.0397271268057784</v>
      </c>
      <c r="N58" s="15">
        <f>VLOOKUP(A58,Total_de_acoes!A:B,2,0)</f>
        <v>1814920980</v>
      </c>
      <c r="O58" s="16">
        <f>(C58-M58)*N58</f>
        <v>-17653966.514927939</v>
      </c>
      <c r="P58" s="17" t="str">
        <f>IF(O58&gt;0,"Subiu",IF(O58&lt;0,"Desceu","Estável"))</f>
        <v>Desceu</v>
      </c>
      <c r="Q58" s="13">
        <f>E58/100</f>
        <v>-5.0199999999999995E-2</v>
      </c>
      <c r="R58" s="13">
        <f t="shared" si="1"/>
        <v>3.1901452937460517</v>
      </c>
      <c r="S58" s="16">
        <f t="shared" si="2"/>
        <v>-290651053.4679724</v>
      </c>
      <c r="T58" s="13" t="str">
        <f t="shared" si="3"/>
        <v>Desceu</v>
      </c>
      <c r="U58" s="13">
        <f>F58/100</f>
        <v>-0.1318</v>
      </c>
      <c r="V58" s="13">
        <f t="shared" si="4"/>
        <v>3.4899792674498964</v>
      </c>
      <c r="W58" s="41">
        <f t="shared" si="5"/>
        <v>-834826022.85984838</v>
      </c>
      <c r="X58" s="13" t="str">
        <f t="shared" si="6"/>
        <v>Desceu</v>
      </c>
      <c r="Y58" s="14">
        <f>G58/100</f>
        <v>-0.1318</v>
      </c>
      <c r="Z58" s="13">
        <f t="shared" si="7"/>
        <v>3.4899792674498964</v>
      </c>
      <c r="AA58" s="41">
        <f t="shared" si="8"/>
        <v>-834826022.85984838</v>
      </c>
      <c r="AB58" s="13" t="str">
        <f t="shared" si="9"/>
        <v>Desceu</v>
      </c>
      <c r="AC58" s="13">
        <f>H58/100</f>
        <v>0.37729999999999997</v>
      </c>
      <c r="AD58" s="13">
        <f t="shared" si="10"/>
        <v>2.1999564365062079</v>
      </c>
      <c r="AE58" s="41">
        <f t="shared" si="11"/>
        <v>1506463477.6988451</v>
      </c>
      <c r="AF58" s="13" t="str">
        <f t="shared" si="12"/>
        <v>Subiu</v>
      </c>
      <c r="AG58" s="17" t="str">
        <f>VLOOKUP(A58,Ticker!A:B,2,0)</f>
        <v>Cogna</v>
      </c>
      <c r="AH58" s="17" t="str">
        <f>VLOOKUP(AG58,ChatGPT!A:C,2,0)</f>
        <v>Educação</v>
      </c>
      <c r="AI58" s="17">
        <f>VLOOKUP(AG58,ChatGPT!A:C,3,0)</f>
        <v>49</v>
      </c>
      <c r="AJ58" s="17" t="str">
        <f t="shared" si="13"/>
        <v>Menos de 50 anos</v>
      </c>
      <c r="AK58" s="17" t="str">
        <f>VLOOKUP(AG58,ChatGPT!A:D,4,0)</f>
        <v>41-50</v>
      </c>
      <c r="AL58" s="17" t="str">
        <f t="shared" si="14"/>
        <v>41-50</v>
      </c>
    </row>
    <row r="59" spans="1:38" ht="12.75">
      <c r="A59" s="18" t="s">
        <v>125</v>
      </c>
      <c r="B59" s="19">
        <v>45317</v>
      </c>
      <c r="C59" s="20">
        <v>26.12</v>
      </c>
      <c r="D59" s="20">
        <v>-0.41</v>
      </c>
      <c r="E59" s="20">
        <v>-1.25</v>
      </c>
      <c r="F59" s="20">
        <v>-1.43</v>
      </c>
      <c r="G59" s="20">
        <v>-1.43</v>
      </c>
      <c r="H59" s="20">
        <v>22.81</v>
      </c>
      <c r="I59" s="20">
        <v>26.09</v>
      </c>
      <c r="J59" s="20">
        <v>26.4</v>
      </c>
      <c r="K59" s="18" t="s">
        <v>126</v>
      </c>
      <c r="L59" s="21">
        <f t="shared" si="0"/>
        <v>-4.0999999999999995E-3</v>
      </c>
      <c r="M59" s="21">
        <f>C59/(L59+1)</f>
        <v>26.227532884827795</v>
      </c>
      <c r="N59" s="23">
        <f>VLOOKUP(A59,Total_de_acoes!A:B,2,0)</f>
        <v>395801044</v>
      </c>
      <c r="O59" s="24">
        <f>(C59-M59)*N59</f>
        <v>-42561628.079172671</v>
      </c>
      <c r="P59" s="22" t="str">
        <f>IF(O59&gt;0,"Subiu",IF(O59&lt;0,"Desceu","Estável"))</f>
        <v>Desceu</v>
      </c>
      <c r="Q59" s="21">
        <f>E59/100</f>
        <v>-1.2500000000000001E-2</v>
      </c>
      <c r="R59" s="21">
        <f t="shared" si="1"/>
        <v>26.450632911392404</v>
      </c>
      <c r="S59" s="24">
        <f t="shared" si="2"/>
        <v>-130864851.50987257</v>
      </c>
      <c r="T59" s="21" t="str">
        <f t="shared" si="3"/>
        <v>Desceu</v>
      </c>
      <c r="U59" s="21">
        <f>F59/100</f>
        <v>-1.43E-2</v>
      </c>
      <c r="V59" s="21">
        <f t="shared" si="4"/>
        <v>26.498934767170539</v>
      </c>
      <c r="W59" s="42">
        <f t="shared" si="5"/>
        <v>-149982776.45399582</v>
      </c>
      <c r="X59" s="21" t="str">
        <f t="shared" si="6"/>
        <v>Desceu</v>
      </c>
      <c r="Y59" s="35">
        <f>G59/100</f>
        <v>-1.43E-2</v>
      </c>
      <c r="Z59" s="21">
        <f t="shared" si="7"/>
        <v>26.498934767170539</v>
      </c>
      <c r="AA59" s="42">
        <f t="shared" si="8"/>
        <v>-149982776.45399582</v>
      </c>
      <c r="AB59" s="21" t="str">
        <f t="shared" si="9"/>
        <v>Desceu</v>
      </c>
      <c r="AC59" s="21">
        <f>H59/100</f>
        <v>0.2281</v>
      </c>
      <c r="AD59" s="21">
        <f t="shared" si="10"/>
        <v>21.268626333360476</v>
      </c>
      <c r="AE59" s="42">
        <f t="shared" si="11"/>
        <v>1920178762.0900319</v>
      </c>
      <c r="AF59" s="21" t="str">
        <f t="shared" si="12"/>
        <v>Subiu</v>
      </c>
      <c r="AG59" s="22" t="str">
        <f>VLOOKUP(A59,Ticker!A:B,2,0)</f>
        <v>Transmissão Paulista</v>
      </c>
      <c r="AH59" s="22" t="str">
        <f>VLOOKUP(AG59,ChatGPT!A:C,2,0)</f>
        <v>Energia</v>
      </c>
      <c r="AI59" s="22">
        <f>VLOOKUP(AG59,ChatGPT!A:C,3,0)</f>
        <v>21</v>
      </c>
      <c r="AJ59" s="22" t="str">
        <f t="shared" si="13"/>
        <v>Menos de 50 anos</v>
      </c>
      <c r="AK59" s="22" t="str">
        <f>VLOOKUP(AG59,ChatGPT!A:D,4,0)</f>
        <v>21-30</v>
      </c>
      <c r="AL59" s="22" t="str">
        <f t="shared" si="14"/>
        <v>21-30</v>
      </c>
    </row>
    <row r="60" spans="1:38" ht="12.75">
      <c r="A60" s="10" t="s">
        <v>127</v>
      </c>
      <c r="B60" s="11">
        <v>45317</v>
      </c>
      <c r="C60" s="12">
        <v>41.04</v>
      </c>
      <c r="D60" s="12">
        <v>-0.46</v>
      </c>
      <c r="E60" s="12">
        <v>0.56000000000000005</v>
      </c>
      <c r="F60" s="12">
        <v>-9.4600000000000009</v>
      </c>
      <c r="G60" s="12">
        <v>-9.4600000000000009</v>
      </c>
      <c r="H60" s="12">
        <v>13.41</v>
      </c>
      <c r="I60" s="12">
        <v>40.92</v>
      </c>
      <c r="J60" s="12">
        <v>41.59</v>
      </c>
      <c r="K60" s="10" t="s">
        <v>128</v>
      </c>
      <c r="L60" s="13">
        <f t="shared" si="0"/>
        <v>-4.5999999999999999E-3</v>
      </c>
      <c r="M60" s="13">
        <f>C60/(L60+1)</f>
        <v>41.229656419529839</v>
      </c>
      <c r="N60" s="15">
        <f>VLOOKUP(A60,Total_de_acoes!A:B,2,0)</f>
        <v>255236961</v>
      </c>
      <c r="O60" s="16">
        <f>(C60-M60)*N60</f>
        <v>-48407328.154937305</v>
      </c>
      <c r="P60" s="17" t="str">
        <f>IF(O60&gt;0,"Subiu",IF(O60&lt;0,"Desceu","Estável"))</f>
        <v>Desceu</v>
      </c>
      <c r="Q60" s="13">
        <f>E60/100</f>
        <v>5.6000000000000008E-3</v>
      </c>
      <c r="R60" s="13">
        <f t="shared" si="1"/>
        <v>40.811455847255367</v>
      </c>
      <c r="S60" s="16">
        <f t="shared" si="2"/>
        <v>58332915.000859775</v>
      </c>
      <c r="T60" s="13" t="str">
        <f t="shared" si="3"/>
        <v>Subiu</v>
      </c>
      <c r="U60" s="13">
        <f>F60/100</f>
        <v>-9.4600000000000004E-2</v>
      </c>
      <c r="V60" s="13">
        <f t="shared" si="4"/>
        <v>45.328031809145131</v>
      </c>
      <c r="W60" s="41">
        <f t="shared" si="5"/>
        <v>-1094464207.6375353</v>
      </c>
      <c r="X60" s="13" t="str">
        <f t="shared" si="6"/>
        <v>Desceu</v>
      </c>
      <c r="Y60" s="14">
        <f>G60/100</f>
        <v>-9.4600000000000004E-2</v>
      </c>
      <c r="Z60" s="13">
        <f t="shared" si="7"/>
        <v>45.328031809145131</v>
      </c>
      <c r="AA60" s="41">
        <f t="shared" si="8"/>
        <v>-1094464207.6375353</v>
      </c>
      <c r="AB60" s="13" t="str">
        <f t="shared" si="9"/>
        <v>Desceu</v>
      </c>
      <c r="AC60" s="13">
        <f>H60/100</f>
        <v>0.1341</v>
      </c>
      <c r="AD60" s="13">
        <f t="shared" si="10"/>
        <v>36.187285071863144</v>
      </c>
      <c r="AE60" s="41">
        <f t="shared" si="11"/>
        <v>1238592210.8569844</v>
      </c>
      <c r="AF60" s="13" t="str">
        <f t="shared" si="12"/>
        <v>Subiu</v>
      </c>
      <c r="AG60" s="17" t="str">
        <f>VLOOKUP(A60,Ticker!A:B,2,0)</f>
        <v>Engie</v>
      </c>
      <c r="AH60" s="17" t="str">
        <f>VLOOKUP(AG60,ChatGPT!A:C,2,0)</f>
        <v>Energia</v>
      </c>
      <c r="AI60" s="17">
        <f>VLOOKUP(AG60,ChatGPT!A:C,3,0)</f>
        <v>203</v>
      </c>
      <c r="AJ60" s="17" t="str">
        <f t="shared" si="13"/>
        <v>Mais de 100 anos</v>
      </c>
      <c r="AK60" s="17" t="str">
        <f>VLOOKUP(AG60,ChatGPT!A:D,4,0)</f>
        <v>Maior que 200</v>
      </c>
      <c r="AL60" s="17" t="str">
        <f t="shared" si="14"/>
        <v>Maior que 100</v>
      </c>
    </row>
    <row r="61" spans="1:38" ht="12.75">
      <c r="A61" s="18" t="s">
        <v>129</v>
      </c>
      <c r="B61" s="19">
        <v>45317</v>
      </c>
      <c r="C61" s="20">
        <v>23.23</v>
      </c>
      <c r="D61" s="20">
        <v>-0.47</v>
      </c>
      <c r="E61" s="20">
        <v>2.4300000000000002</v>
      </c>
      <c r="F61" s="20">
        <v>2.0699999999999998</v>
      </c>
      <c r="G61" s="20">
        <v>2.0699999999999998</v>
      </c>
      <c r="H61" s="20">
        <v>50.65</v>
      </c>
      <c r="I61" s="20">
        <v>22.97</v>
      </c>
      <c r="J61" s="20">
        <v>23.4</v>
      </c>
      <c r="K61" s="18" t="s">
        <v>130</v>
      </c>
      <c r="L61" s="21">
        <f t="shared" si="0"/>
        <v>-4.6999999999999993E-3</v>
      </c>
      <c r="M61" s="21">
        <f>C61/(L61+1)</f>
        <v>23.339696573897317</v>
      </c>
      <c r="N61" s="23">
        <f>VLOOKUP(A61,Total_de_acoes!A:B,2,0)</f>
        <v>1114412532</v>
      </c>
      <c r="O61" s="24">
        <f>(C61-M61)*N61</f>
        <v>-122247236.66863392</v>
      </c>
      <c r="P61" s="22" t="str">
        <f>IF(O61&gt;0,"Subiu",IF(O61&lt;0,"Desceu","Estável"))</f>
        <v>Desceu</v>
      </c>
      <c r="Q61" s="21">
        <f>E61/100</f>
        <v>2.4300000000000002E-2</v>
      </c>
      <c r="R61" s="21">
        <f t="shared" si="1"/>
        <v>22.678902665234794</v>
      </c>
      <c r="S61" s="24">
        <f t="shared" si="2"/>
        <v>614149776.21414506</v>
      </c>
      <c r="T61" s="21" t="str">
        <f t="shared" si="3"/>
        <v>Subiu</v>
      </c>
      <c r="U61" s="21">
        <f>F61/100</f>
        <v>2.07E-2</v>
      </c>
      <c r="V61" s="21">
        <f t="shared" si="4"/>
        <v>22.758890957186246</v>
      </c>
      <c r="W61" s="42">
        <f t="shared" si="5"/>
        <v>525009821.25017262</v>
      </c>
      <c r="X61" s="21" t="str">
        <f t="shared" si="6"/>
        <v>Subiu</v>
      </c>
      <c r="Y61" s="35">
        <f>G61/100</f>
        <v>2.07E-2</v>
      </c>
      <c r="Z61" s="21">
        <f t="shared" si="7"/>
        <v>22.758890957186246</v>
      </c>
      <c r="AA61" s="42">
        <f t="shared" si="8"/>
        <v>525009821.25017262</v>
      </c>
      <c r="AB61" s="21" t="str">
        <f t="shared" si="9"/>
        <v>Subiu</v>
      </c>
      <c r="AC61" s="21">
        <f>H61/100</f>
        <v>0.50649999999999995</v>
      </c>
      <c r="AD61" s="21">
        <f t="shared" si="10"/>
        <v>15.419847328244275</v>
      </c>
      <c r="AE61" s="42">
        <f t="shared" si="11"/>
        <v>8703732014.2378635</v>
      </c>
      <c r="AF61" s="21" t="str">
        <f t="shared" si="12"/>
        <v>Subiu</v>
      </c>
      <c r="AG61" s="22" t="str">
        <f>VLOOKUP(A61,Ticker!A:B,2,0)</f>
        <v>Vibra Energia</v>
      </c>
      <c r="AH61" s="22" t="str">
        <f>VLOOKUP(AG61,ChatGPT!A:C,2,0)</f>
        <v>Energia</v>
      </c>
      <c r="AI61" s="22">
        <f>VLOOKUP(AG61,ChatGPT!A:C,3,0)</f>
        <v>7</v>
      </c>
      <c r="AJ61" s="22" t="str">
        <f t="shared" si="13"/>
        <v>Menos de 50 anos</v>
      </c>
      <c r="AK61" s="22" t="str">
        <f>VLOOKUP(AG61,ChatGPT!A:D,4,0)</f>
        <v>Menor que 10</v>
      </c>
      <c r="AL61" s="22" t="str">
        <f t="shared" si="14"/>
        <v>Menor que 10</v>
      </c>
    </row>
    <row r="62" spans="1:38" ht="12.75">
      <c r="A62" s="10" t="s">
        <v>131</v>
      </c>
      <c r="B62" s="11">
        <v>45317</v>
      </c>
      <c r="C62" s="12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40.090000000000003</v>
      </c>
      <c r="J62" s="12">
        <v>41.4</v>
      </c>
      <c r="K62" s="10" t="s">
        <v>132</v>
      </c>
      <c r="L62" s="13">
        <f t="shared" si="0"/>
        <v>-6.5000000000000006E-3</v>
      </c>
      <c r="M62" s="13">
        <f>C62/(L62+1)</f>
        <v>40.915953699043783</v>
      </c>
      <c r="N62" s="15">
        <f>VLOOKUP(A62,Total_de_acoes!A:B,2,0)</f>
        <v>81838843</v>
      </c>
      <c r="O62" s="16">
        <f>(C62-M62)*N62</f>
        <v>-21765343.021313515</v>
      </c>
      <c r="P62" s="17" t="str">
        <f>IF(O62&gt;0,"Subiu",IF(O62&lt;0,"Desceu","Estável"))</f>
        <v>Desceu</v>
      </c>
      <c r="Q62" s="13">
        <f>E62/100</f>
        <v>5.45E-2</v>
      </c>
      <c r="R62" s="13">
        <f t="shared" si="1"/>
        <v>38.549075391180651</v>
      </c>
      <c r="S62" s="16">
        <f t="shared" si="2"/>
        <v>171937239.21600303</v>
      </c>
      <c r="T62" s="13" t="str">
        <f t="shared" si="3"/>
        <v>Subiu</v>
      </c>
      <c r="U62" s="13">
        <f>F62/100</f>
        <v>-8.2400000000000001E-2</v>
      </c>
      <c r="V62" s="13">
        <f t="shared" si="4"/>
        <v>44.300348735832607</v>
      </c>
      <c r="W62" s="41">
        <f t="shared" si="5"/>
        <v>-298740317.0870533</v>
      </c>
      <c r="X62" s="13" t="str">
        <f t="shared" si="6"/>
        <v>Desceu</v>
      </c>
      <c r="Y62" s="14">
        <f>G62/100</f>
        <v>-8.2400000000000001E-2</v>
      </c>
      <c r="Z62" s="13">
        <f t="shared" si="7"/>
        <v>44.300348735832607</v>
      </c>
      <c r="AA62" s="41">
        <f t="shared" si="8"/>
        <v>-298740317.0870533</v>
      </c>
      <c r="AB62" s="13" t="str">
        <f t="shared" si="9"/>
        <v>Desceu</v>
      </c>
      <c r="AC62" s="13">
        <f>H62/100</f>
        <v>0.73499999999999999</v>
      </c>
      <c r="AD62" s="13">
        <f t="shared" si="10"/>
        <v>23.429394812680115</v>
      </c>
      <c r="AE62" s="41">
        <f t="shared" si="11"/>
        <v>1409314404.2900574</v>
      </c>
      <c r="AF62" s="13" t="str">
        <f t="shared" si="12"/>
        <v>Subiu</v>
      </c>
      <c r="AG62" s="17" t="str">
        <f>VLOOKUP(A62,Ticker!A:B,2,0)</f>
        <v>IRB Brasil RE</v>
      </c>
      <c r="AH62" s="17" t="str">
        <f>VLOOKUP(AG62,ChatGPT!A:C,2,0)</f>
        <v>Seguros</v>
      </c>
      <c r="AI62" s="17">
        <f>VLOOKUP(AG62,ChatGPT!A:C,3,0)</f>
        <v>83</v>
      </c>
      <c r="AJ62" s="17" t="str">
        <f t="shared" si="13"/>
        <v>Entre 50 e 100</v>
      </c>
      <c r="AK62" s="17" t="str">
        <f>VLOOKUP(AG62,ChatGPT!A:D,4,0)</f>
        <v>81-90</v>
      </c>
      <c r="AL62" s="17" t="str">
        <f t="shared" si="14"/>
        <v>81-90</v>
      </c>
    </row>
    <row r="63" spans="1:38" ht="12.75">
      <c r="A63" s="18" t="s">
        <v>133</v>
      </c>
      <c r="B63" s="19">
        <v>45317</v>
      </c>
      <c r="C63" s="20">
        <v>40.86</v>
      </c>
      <c r="D63" s="20">
        <v>-0.65</v>
      </c>
      <c r="E63" s="20">
        <v>-2.04</v>
      </c>
      <c r="F63" s="20">
        <v>-3.7</v>
      </c>
      <c r="G63" s="20">
        <v>-3.7</v>
      </c>
      <c r="H63" s="20">
        <v>-3.64</v>
      </c>
      <c r="I63" s="20">
        <v>40.86</v>
      </c>
      <c r="J63" s="20">
        <v>41.44</v>
      </c>
      <c r="K63" s="18" t="s">
        <v>134</v>
      </c>
      <c r="L63" s="21">
        <f t="shared" si="0"/>
        <v>-6.5000000000000006E-3</v>
      </c>
      <c r="M63" s="21">
        <f>C63/(L63+1)</f>
        <v>41.127327629592351</v>
      </c>
      <c r="N63" s="23">
        <f>VLOOKUP(A63,Total_de_acoes!A:B,2,0)</f>
        <v>1980568384</v>
      </c>
      <c r="O63" s="24">
        <f>(C63-M63)*N63</f>
        <v>-529460651.3402741</v>
      </c>
      <c r="P63" s="22" t="str">
        <f>IF(O63&gt;0,"Subiu",IF(O63&lt;0,"Desceu","Estável"))</f>
        <v>Desceu</v>
      </c>
      <c r="Q63" s="21">
        <f>E63/100</f>
        <v>-2.0400000000000001E-2</v>
      </c>
      <c r="R63" s="21">
        <f t="shared" si="1"/>
        <v>41.710902409146591</v>
      </c>
      <c r="S63" s="24">
        <f t="shared" si="2"/>
        <v>-1685270409.4251721</v>
      </c>
      <c r="T63" s="21" t="str">
        <f t="shared" si="3"/>
        <v>Desceu</v>
      </c>
      <c r="U63" s="21">
        <f>F63/100</f>
        <v>-3.7000000000000005E-2</v>
      </c>
      <c r="V63" s="21">
        <f t="shared" si="4"/>
        <v>42.429906542056074</v>
      </c>
      <c r="W63" s="42">
        <f t="shared" si="5"/>
        <v>-3109307263.0310268</v>
      </c>
      <c r="X63" s="21" t="str">
        <f t="shared" si="6"/>
        <v>Desceu</v>
      </c>
      <c r="Y63" s="35">
        <f>G63/100</f>
        <v>-3.7000000000000005E-2</v>
      </c>
      <c r="Z63" s="21">
        <f t="shared" si="7"/>
        <v>42.429906542056074</v>
      </c>
      <c r="AA63" s="42">
        <f t="shared" si="8"/>
        <v>-3109307263.0310268</v>
      </c>
      <c r="AB63" s="21" t="str">
        <f t="shared" si="9"/>
        <v>Desceu</v>
      </c>
      <c r="AC63" s="21">
        <f>H63/100</f>
        <v>-3.6400000000000002E-2</v>
      </c>
      <c r="AD63" s="21">
        <f t="shared" si="10"/>
        <v>42.403486924034866</v>
      </c>
      <c r="AE63" s="42">
        <f t="shared" si="11"/>
        <v>-3056981402.8608656</v>
      </c>
      <c r="AF63" s="21" t="str">
        <f t="shared" si="12"/>
        <v>Desceu</v>
      </c>
      <c r="AG63" s="22" t="str">
        <f>VLOOKUP(A63,Ticker!A:B,2,0)</f>
        <v>Eletrobras</v>
      </c>
      <c r="AH63" s="22" t="str">
        <f>VLOOKUP(AG63,ChatGPT!A:C,2,0)</f>
        <v>Energia</v>
      </c>
      <c r="AI63" s="22">
        <f>VLOOKUP(AG63,ChatGPT!A:C,3,0)</f>
        <v>59</v>
      </c>
      <c r="AJ63" s="22" t="str">
        <f t="shared" si="13"/>
        <v>Entre 50 e 100</v>
      </c>
      <c r="AK63" s="22" t="str">
        <f>VLOOKUP(AG63,ChatGPT!A:D,4,0)</f>
        <v>51-60</v>
      </c>
      <c r="AL63" s="22" t="str">
        <f t="shared" si="14"/>
        <v>51-60</v>
      </c>
    </row>
    <row r="64" spans="1:38" ht="12.75">
      <c r="A64" s="10" t="s">
        <v>135</v>
      </c>
      <c r="B64" s="11">
        <v>45317</v>
      </c>
      <c r="C64" s="12">
        <v>3.4</v>
      </c>
      <c r="D64" s="12">
        <v>-0.87</v>
      </c>
      <c r="E64" s="12">
        <v>-4.2300000000000004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10" t="s">
        <v>136</v>
      </c>
      <c r="L64" s="13">
        <f t="shared" si="0"/>
        <v>-8.6999999999999994E-3</v>
      </c>
      <c r="M64" s="13">
        <f>C64/(L64+1)</f>
        <v>3.4298396045596693</v>
      </c>
      <c r="N64" s="15">
        <f>VLOOKUP(A64,Total_de_acoes!A:B,2,0)</f>
        <v>309729428</v>
      </c>
      <c r="O64" s="16">
        <f>(C64-M64)*N64</f>
        <v>-9242203.6520125903</v>
      </c>
      <c r="P64" s="17" t="str">
        <f>IF(O64&gt;0,"Subiu",IF(O64&lt;0,"Desceu","Estável"))</f>
        <v>Desceu</v>
      </c>
      <c r="Q64" s="13">
        <f>E64/100</f>
        <v>-4.2300000000000004E-2</v>
      </c>
      <c r="R64" s="13">
        <f t="shared" si="1"/>
        <v>3.550172287772789</v>
      </c>
      <c r="S64" s="16">
        <f t="shared" si="2"/>
        <v>-46512776.79331737</v>
      </c>
      <c r="T64" s="13" t="str">
        <f t="shared" si="3"/>
        <v>Desceu</v>
      </c>
      <c r="U64" s="13">
        <f>F64/100</f>
        <v>-0.13919999999999999</v>
      </c>
      <c r="V64" s="13">
        <f t="shared" si="4"/>
        <v>3.949814126394052</v>
      </c>
      <c r="W64" s="41">
        <f t="shared" si="5"/>
        <v>-170293614.87434947</v>
      </c>
      <c r="X64" s="13" t="str">
        <f t="shared" si="6"/>
        <v>Desceu</v>
      </c>
      <c r="Y64" s="14">
        <f>G64/100</f>
        <v>-0.13919999999999999</v>
      </c>
      <c r="Z64" s="13">
        <f t="shared" si="7"/>
        <v>3.949814126394052</v>
      </c>
      <c r="AA64" s="41">
        <f t="shared" si="8"/>
        <v>-170293614.87434947</v>
      </c>
      <c r="AB64" s="13" t="str">
        <f t="shared" si="9"/>
        <v>Desceu</v>
      </c>
      <c r="AC64" s="13">
        <f>H64/100</f>
        <v>-0.46630000000000005</v>
      </c>
      <c r="AD64" s="13">
        <f t="shared" si="10"/>
        <v>6.3706201986134534</v>
      </c>
      <c r="AE64" s="41">
        <f t="shared" si="11"/>
        <v>-920088494.92179132</v>
      </c>
      <c r="AF64" s="13" t="str">
        <f t="shared" si="12"/>
        <v>Desceu</v>
      </c>
      <c r="AG64" s="17" t="str">
        <f>VLOOKUP(A64,Ticker!A:B,2,0)</f>
        <v>Petz</v>
      </c>
      <c r="AH64" s="17" t="str">
        <f>VLOOKUP(AG64,ChatGPT!A:C,2,0)</f>
        <v>Pet Shop</v>
      </c>
      <c r="AI64" s="17">
        <f>VLOOKUP(AG64,ChatGPT!A:C,3,0)</f>
        <v>18</v>
      </c>
      <c r="AJ64" s="17" t="str">
        <f t="shared" si="13"/>
        <v>Menos de 50 anos</v>
      </c>
      <c r="AK64" s="17" t="str">
        <f>VLOOKUP(AG64,ChatGPT!A:D,4,0)</f>
        <v>11-20</v>
      </c>
      <c r="AL64" s="17" t="str">
        <f t="shared" si="14"/>
        <v>11-20</v>
      </c>
    </row>
    <row r="65" spans="1:38" ht="12.75">
      <c r="A65" s="18" t="s">
        <v>137</v>
      </c>
      <c r="B65" s="19">
        <v>45317</v>
      </c>
      <c r="C65" s="20">
        <v>15.91</v>
      </c>
      <c r="D65" s="20">
        <v>-0.93</v>
      </c>
      <c r="E65" s="20">
        <v>-2.39</v>
      </c>
      <c r="F65" s="20">
        <v>-14.92</v>
      </c>
      <c r="G65" s="20">
        <v>-14.92</v>
      </c>
      <c r="H65" s="20">
        <v>8.93</v>
      </c>
      <c r="I65" s="20">
        <v>15.85</v>
      </c>
      <c r="J65" s="20">
        <v>16.309999999999999</v>
      </c>
      <c r="K65" s="18" t="s">
        <v>138</v>
      </c>
      <c r="L65" s="21">
        <f t="shared" si="0"/>
        <v>-9.300000000000001E-3</v>
      </c>
      <c r="M65" s="21">
        <f>C65/(L65+1)</f>
        <v>16.059351973352175</v>
      </c>
      <c r="N65" s="23">
        <f>VLOOKUP(A65,Total_de_acoes!A:B,2,0)</f>
        <v>91514307</v>
      </c>
      <c r="O65" s="24">
        <f>(C65-M65)*N65</f>
        <v>-13667842.34040677</v>
      </c>
      <c r="P65" s="22" t="str">
        <f>IF(O65&gt;0,"Subiu",IF(O65&lt;0,"Desceu","Estável"))</f>
        <v>Desceu</v>
      </c>
      <c r="Q65" s="21">
        <f>E65/100</f>
        <v>-2.3900000000000001E-2</v>
      </c>
      <c r="R65" s="21">
        <f t="shared" si="1"/>
        <v>16.29955947136564</v>
      </c>
      <c r="S65" s="24">
        <f t="shared" si="2"/>
        <v>-35650265.057312891</v>
      </c>
      <c r="T65" s="21" t="str">
        <f t="shared" si="3"/>
        <v>Desceu</v>
      </c>
      <c r="U65" s="21">
        <f>F65/100</f>
        <v>-0.1492</v>
      </c>
      <c r="V65" s="21">
        <f t="shared" si="4"/>
        <v>18.700047014574519</v>
      </c>
      <c r="W65" s="42">
        <f t="shared" si="5"/>
        <v>-255329219.03620601</v>
      </c>
      <c r="X65" s="21" t="str">
        <f t="shared" si="6"/>
        <v>Desceu</v>
      </c>
      <c r="Y65" s="35">
        <f>G65/100</f>
        <v>-0.1492</v>
      </c>
      <c r="Z65" s="21">
        <f t="shared" si="7"/>
        <v>18.700047014574519</v>
      </c>
      <c r="AA65" s="42">
        <f t="shared" si="8"/>
        <v>-255329219.03620601</v>
      </c>
      <c r="AB65" s="21" t="str">
        <f t="shared" si="9"/>
        <v>Desceu</v>
      </c>
      <c r="AC65" s="21">
        <f>H65/100</f>
        <v>8.929999999999999E-2</v>
      </c>
      <c r="AD65" s="21">
        <f t="shared" si="10"/>
        <v>14.605710089048014</v>
      </c>
      <c r="AE65" s="42">
        <f t="shared" si="11"/>
        <v>119361187.32786275</v>
      </c>
      <c r="AF65" s="21" t="str">
        <f t="shared" si="12"/>
        <v>Subiu</v>
      </c>
      <c r="AG65" s="22" t="str">
        <f>VLOOKUP(A65,Ticker!A:B,2,0)</f>
        <v>EZTEC</v>
      </c>
      <c r="AH65" s="22" t="str">
        <f>VLOOKUP(AG65,ChatGPT!A:C,2,0)</f>
        <v>Construção Civil</v>
      </c>
      <c r="AI65" s="22">
        <f>VLOOKUP(AG65,ChatGPT!A:C,3,0)</f>
        <v>42</v>
      </c>
      <c r="AJ65" s="22" t="str">
        <f t="shared" si="13"/>
        <v>Menos de 50 anos</v>
      </c>
      <c r="AK65" s="22" t="str">
        <f>VLOOKUP(AG65,ChatGPT!A:D,4,0)</f>
        <v>41-50</v>
      </c>
      <c r="AL65" s="22" t="str">
        <f t="shared" si="14"/>
        <v>41-50</v>
      </c>
    </row>
    <row r="66" spans="1:38" ht="12.75">
      <c r="A66" s="10" t="s">
        <v>139</v>
      </c>
      <c r="B66" s="11">
        <v>45317</v>
      </c>
      <c r="C66" s="12">
        <v>16.489999999999998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16.399999999999999</v>
      </c>
      <c r="J66" s="12">
        <v>16.71</v>
      </c>
      <c r="K66" s="10" t="s">
        <v>82</v>
      </c>
      <c r="L66" s="13">
        <f t="shared" si="0"/>
        <v>-1.0700000000000001E-2</v>
      </c>
      <c r="M66" s="13">
        <f>C66/(L66+1)</f>
        <v>16.668351359547152</v>
      </c>
      <c r="N66" s="15">
        <f>VLOOKUP(A66,Total_de_acoes!A:B,2,0)</f>
        <v>240822651</v>
      </c>
      <c r="O66" s="16">
        <f>(C66-M66)*N66</f>
        <v>-42951047.215599783</v>
      </c>
      <c r="P66" s="17" t="str">
        <f>IF(O66&gt;0,"Subiu",IF(O66&lt;0,"Desceu","Estável"))</f>
        <v>Desceu</v>
      </c>
      <c r="Q66" s="13">
        <f>E66/100</f>
        <v>1.04E-2</v>
      </c>
      <c r="R66" s="13">
        <f t="shared" si="1"/>
        <v>16.320269200316705</v>
      </c>
      <c r="S66" s="16">
        <f t="shared" si="2"/>
        <v>40875021.136080652</v>
      </c>
      <c r="T66" s="13" t="str">
        <f t="shared" si="3"/>
        <v>Subiu</v>
      </c>
      <c r="U66" s="13">
        <f>F66/100</f>
        <v>-8.5900000000000004E-2</v>
      </c>
      <c r="V66" s="13">
        <f t="shared" si="4"/>
        <v>18.039601794114429</v>
      </c>
      <c r="W66" s="41">
        <f t="shared" si="5"/>
        <v>-373179212.0529933</v>
      </c>
      <c r="X66" s="13" t="str">
        <f t="shared" si="6"/>
        <v>Desceu</v>
      </c>
      <c r="Y66" s="14">
        <f>G66/100</f>
        <v>-8.5900000000000004E-2</v>
      </c>
      <c r="Z66" s="13">
        <f t="shared" si="7"/>
        <v>18.039601794114429</v>
      </c>
      <c r="AA66" s="41">
        <f t="shared" si="8"/>
        <v>-373179212.0529933</v>
      </c>
      <c r="AB66" s="13" t="str">
        <f t="shared" si="9"/>
        <v>Desceu</v>
      </c>
      <c r="AC66" s="13">
        <f>H66/100</f>
        <v>0.1716</v>
      </c>
      <c r="AD66" s="13">
        <f t="shared" si="10"/>
        <v>14.074769545920109</v>
      </c>
      <c r="AE66" s="41">
        <f t="shared" si="11"/>
        <v>581642200.72745275</v>
      </c>
      <c r="AF66" s="13" t="str">
        <f t="shared" si="12"/>
        <v>Subiu</v>
      </c>
      <c r="AG66" s="17" t="str">
        <f>VLOOKUP(A66,Ticker!A:B,2,0)</f>
        <v>Fleury</v>
      </c>
      <c r="AH66" s="17" t="str">
        <f>VLOOKUP(AG66,ChatGPT!A:C,2,0)</f>
        <v>Saúde</v>
      </c>
      <c r="AI66" s="17">
        <f>VLOOKUP(AG66,ChatGPT!A:C,3,0)</f>
        <v>95</v>
      </c>
      <c r="AJ66" s="17" t="str">
        <f t="shared" si="13"/>
        <v>Entre 50 e 100</v>
      </c>
      <c r="AK66" s="17" t="str">
        <f>VLOOKUP(AG66,ChatGPT!A:D,4,0)</f>
        <v>91-100</v>
      </c>
      <c r="AL66" s="17" t="str">
        <f t="shared" si="14"/>
        <v>91-100</v>
      </c>
    </row>
    <row r="67" spans="1:38" ht="12.75">
      <c r="A67" s="18" t="s">
        <v>140</v>
      </c>
      <c r="B67" s="19">
        <v>45317</v>
      </c>
      <c r="C67" s="20">
        <v>6.95</v>
      </c>
      <c r="D67" s="20">
        <v>-1.27</v>
      </c>
      <c r="E67" s="20">
        <v>-0.43</v>
      </c>
      <c r="F67" s="20">
        <v>-6.71</v>
      </c>
      <c r="G67" s="20">
        <v>-6.71</v>
      </c>
      <c r="H67" s="20">
        <v>-30.01</v>
      </c>
      <c r="I67" s="20">
        <v>6.87</v>
      </c>
      <c r="J67" s="20">
        <v>7.14</v>
      </c>
      <c r="K67" s="18" t="s">
        <v>141</v>
      </c>
      <c r="L67" s="21">
        <f t="shared" ref="L67:L82" si="15">D67/100</f>
        <v>-1.2699999999999999E-2</v>
      </c>
      <c r="M67" s="21">
        <f>C67/(L67+1)</f>
        <v>7.0394003848880793</v>
      </c>
      <c r="N67" s="23">
        <f>VLOOKUP(A67,Total_de_acoes!A:B,2,0)</f>
        <v>496029967</v>
      </c>
      <c r="O67" s="24">
        <f>(C67-M67)*N67</f>
        <v>-44345269.965821177</v>
      </c>
      <c r="P67" s="22" t="str">
        <f>IF(O67&gt;0,"Subiu",IF(O67&lt;0,"Desceu","Estável"))</f>
        <v>Desceu</v>
      </c>
      <c r="Q67" s="21">
        <f>E67/100</f>
        <v>-4.3E-3</v>
      </c>
      <c r="R67" s="21">
        <f t="shared" ref="R67:R82" si="16">C67/(Q67+1)</f>
        <v>6.9800140604599781</v>
      </c>
      <c r="S67" s="24">
        <f t="shared" ref="S67:S82" si="17">(C67-R67)*N67</f>
        <v>-14887873.419498842</v>
      </c>
      <c r="T67" s="21" t="str">
        <f t="shared" ref="T67:T82" si="18">IF(S67&gt;0,"Subiu",IF(S67&lt;0,"Desceu","Estável"))</f>
        <v>Desceu</v>
      </c>
      <c r="U67" s="21">
        <f>F67/100</f>
        <v>-6.7099999999999993E-2</v>
      </c>
      <c r="V67" s="21">
        <f t="shared" ref="V67:V82" si="19">C67/(U67+1)</f>
        <v>7.4498874477435946</v>
      </c>
      <c r="W67" s="42">
        <f t="shared" ref="W67:W82" si="20">(C67-V67)*N67</f>
        <v>-247959154.20796934</v>
      </c>
      <c r="X67" s="21" t="str">
        <f t="shared" ref="X67:X82" si="21">IF(W67&gt;0,"Subiu",IF(W67&lt;0,"Desceu","Estável"))</f>
        <v>Desceu</v>
      </c>
      <c r="Y67" s="35">
        <f>G67/100</f>
        <v>-6.7099999999999993E-2</v>
      </c>
      <c r="Z67" s="21">
        <f t="shared" ref="Z67:Z82" si="22">C67/(Y67+1)</f>
        <v>7.4498874477435946</v>
      </c>
      <c r="AA67" s="42">
        <f t="shared" ref="AA67:AA82" si="23">(C67-Z67)*N67</f>
        <v>-247959154.20796934</v>
      </c>
      <c r="AB67" s="21" t="str">
        <f t="shared" ref="AB67:AB82" si="24">IF(AA67&gt;0,"Subiu",IF(AA67&lt;0,"Desceu","Estável"))</f>
        <v>Desceu</v>
      </c>
      <c r="AC67" s="21">
        <f>H67/100</f>
        <v>-0.30010000000000003</v>
      </c>
      <c r="AD67" s="21">
        <f t="shared" ref="AD67:AD82" si="25">C67/(AC67+1)</f>
        <v>9.9299899985712248</v>
      </c>
      <c r="AE67" s="42">
        <f t="shared" ref="AE67:AE82" si="26">(C67-AD67)*N67</f>
        <v>-1478164340.6516147</v>
      </c>
      <c r="AF67" s="21" t="str">
        <f t="shared" ref="AF67:AF82" si="27">IF(AE67&gt;0,"Subiu",IF(AE67&lt;0,"Desceu","Estável"))</f>
        <v>Desceu</v>
      </c>
      <c r="AG67" s="22" t="str">
        <f>VLOOKUP(A67,Ticker!A:B,2,0)</f>
        <v>Grupo Soma</v>
      </c>
      <c r="AH67" s="22" t="str">
        <f>VLOOKUP(AG67,ChatGPT!A:C,2,0)</f>
        <v>Vestuário</v>
      </c>
      <c r="AI67" s="22">
        <f>VLOOKUP(AG67,ChatGPT!A:C,3,0)</f>
        <v>19</v>
      </c>
      <c r="AJ67" s="22" t="str">
        <f t="shared" ref="AJ67:AJ82" si="28">IF(AI67&gt;100,"Mais de 100 anos",IF(AI67&lt;50,"Menos de 50 anos","Entre 50 e 100"))</f>
        <v>Menos de 50 anos</v>
      </c>
      <c r="AK67" s="22" t="str">
        <f>VLOOKUP(AG67,ChatGPT!A:D,4,0)</f>
        <v>11-20</v>
      </c>
      <c r="AL67" s="22" t="str">
        <f t="shared" ref="AL67:AL82" si="29">IF(AI67&lt;11, "Menor que 10", IF(AI67&lt; 21, "11-20", IF(AI67&lt; 31, "21-30", IF(AI67&lt;41, "31-40", IF(AI67&lt;51, "41-50", IF(AI67&lt;61, "51-60", IF(AI67&lt;71, "61-70", IF(AI67&lt;81, "71-80", IF(AI67&lt;91, "81-90", IF(AI67&lt;101, "91-100",  "Maior que 100"))))))))))</f>
        <v>11-20</v>
      </c>
    </row>
    <row r="68" spans="1:38" ht="12.75">
      <c r="A68" s="10" t="s">
        <v>142</v>
      </c>
      <c r="B68" s="11">
        <v>45317</v>
      </c>
      <c r="C68" s="12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-34.520000000000003</v>
      </c>
      <c r="I68" s="12">
        <v>8.6199999999999992</v>
      </c>
      <c r="J68" s="12">
        <v>8.8000000000000007</v>
      </c>
      <c r="K68" s="10" t="s">
        <v>143</v>
      </c>
      <c r="L68" s="13">
        <f t="shared" si="15"/>
        <v>-1.3600000000000001E-2</v>
      </c>
      <c r="M68" s="13">
        <f>C68/(L68+1)</f>
        <v>8.7895377128953776</v>
      </c>
      <c r="N68" s="15">
        <f>VLOOKUP(A68,Total_de_acoes!A:B,2,0)</f>
        <v>176733968</v>
      </c>
      <c r="O68" s="16">
        <f>(C68-M68)*N68</f>
        <v>-21126374.325644854</v>
      </c>
      <c r="P68" s="17" t="str">
        <f>IF(O68&gt;0,"Subiu",IF(O68&lt;0,"Desceu","Estável"))</f>
        <v>Desceu</v>
      </c>
      <c r="Q68" s="13">
        <f>E68/100</f>
        <v>4.0800000000000003E-2</v>
      </c>
      <c r="R68" s="13">
        <f t="shared" si="16"/>
        <v>8.3301306687163716</v>
      </c>
      <c r="S68" s="16">
        <f t="shared" si="17"/>
        <v>60066455.519262157</v>
      </c>
      <c r="T68" s="13" t="str">
        <f t="shared" si="18"/>
        <v>Subiu</v>
      </c>
      <c r="U68" s="13">
        <f>F68/100</f>
        <v>-0.14330000000000001</v>
      </c>
      <c r="V68" s="13">
        <f t="shared" si="19"/>
        <v>10.120228784872184</v>
      </c>
      <c r="W68" s="41">
        <f t="shared" si="20"/>
        <v>-256304687.65827948</v>
      </c>
      <c r="X68" s="13" t="str">
        <f t="shared" si="21"/>
        <v>Desceu</v>
      </c>
      <c r="Y68" s="14">
        <f>G68/100</f>
        <v>-0.14330000000000001</v>
      </c>
      <c r="Z68" s="13">
        <f t="shared" si="22"/>
        <v>10.120228784872184</v>
      </c>
      <c r="AA68" s="41">
        <f t="shared" si="23"/>
        <v>-256304687.65827948</v>
      </c>
      <c r="AB68" s="13" t="str">
        <f t="shared" si="24"/>
        <v>Desceu</v>
      </c>
      <c r="AC68" s="13">
        <f>H68/100</f>
        <v>-0.34520000000000001</v>
      </c>
      <c r="AD68" s="13">
        <f t="shared" si="25"/>
        <v>13.240684178375075</v>
      </c>
      <c r="AE68" s="41">
        <f t="shared" si="26"/>
        <v>-807795151.31904674</v>
      </c>
      <c r="AF68" s="13" t="str">
        <f t="shared" si="27"/>
        <v>Desceu</v>
      </c>
      <c r="AG68" s="17" t="str">
        <f>VLOOKUP(A68,Ticker!A:B,2,0)</f>
        <v>Alpargatas</v>
      </c>
      <c r="AH68" s="17" t="str">
        <f>VLOOKUP(AG68,ChatGPT!A:C,2,0)</f>
        <v>Calçados</v>
      </c>
      <c r="AI68" s="17">
        <f>VLOOKUP(AG68,ChatGPT!A:C,3,0)</f>
        <v>113</v>
      </c>
      <c r="AJ68" s="17" t="str">
        <f t="shared" si="28"/>
        <v>Mais de 100 anos</v>
      </c>
      <c r="AK68" s="17" t="str">
        <f>VLOOKUP(AG68,ChatGPT!A:D,4,0)</f>
        <v>Maior que 100</v>
      </c>
      <c r="AL68" s="17" t="str">
        <f t="shared" si="29"/>
        <v>Maior que 100</v>
      </c>
    </row>
    <row r="69" spans="1:38" ht="12.75">
      <c r="A69" s="18" t="s">
        <v>144</v>
      </c>
      <c r="B69" s="19">
        <v>45317</v>
      </c>
      <c r="C69" s="20">
        <v>22.84</v>
      </c>
      <c r="D69" s="20">
        <v>-1.38</v>
      </c>
      <c r="E69" s="20">
        <v>2.38</v>
      </c>
      <c r="F69" s="20">
        <v>-5.15</v>
      </c>
      <c r="G69" s="20">
        <v>-5.15</v>
      </c>
      <c r="H69" s="20">
        <v>60.09</v>
      </c>
      <c r="I69" s="20">
        <v>22.62</v>
      </c>
      <c r="J69" s="20">
        <v>23.34</v>
      </c>
      <c r="K69" s="18" t="s">
        <v>145</v>
      </c>
      <c r="L69" s="21">
        <f t="shared" si="15"/>
        <v>-1.38E-2</v>
      </c>
      <c r="M69" s="21">
        <f>C69/(L69+1)</f>
        <v>23.1596025147029</v>
      </c>
      <c r="N69" s="23">
        <f>VLOOKUP(A69,Total_de_acoes!A:B,2,0)</f>
        <v>265784616</v>
      </c>
      <c r="O69" s="24">
        <f>(C69-M69)*N69</f>
        <v>-84945431.642944753</v>
      </c>
      <c r="P69" s="22" t="str">
        <f>IF(O69&gt;0,"Subiu",IF(O69&lt;0,"Desceu","Estável"))</f>
        <v>Desceu</v>
      </c>
      <c r="Q69" s="21">
        <f>E69/100</f>
        <v>2.3799999999999998E-2</v>
      </c>
      <c r="R69" s="21">
        <f t="shared" si="16"/>
        <v>22.309044735299864</v>
      </c>
      <c r="S69" s="24">
        <f t="shared" si="17"/>
        <v>141119741.14150402</v>
      </c>
      <c r="T69" s="21" t="str">
        <f t="shared" si="18"/>
        <v>Subiu</v>
      </c>
      <c r="U69" s="21">
        <f>F69/100</f>
        <v>-5.1500000000000004E-2</v>
      </c>
      <c r="V69" s="21">
        <f t="shared" si="19"/>
        <v>24.080126515550869</v>
      </c>
      <c r="W69" s="42">
        <f t="shared" si="20"/>
        <v>-329606549.72710592</v>
      </c>
      <c r="X69" s="21" t="str">
        <f t="shared" si="21"/>
        <v>Desceu</v>
      </c>
      <c r="Y69" s="35">
        <f>G69/100</f>
        <v>-5.1500000000000004E-2</v>
      </c>
      <c r="Z69" s="21">
        <f t="shared" si="22"/>
        <v>24.080126515550869</v>
      </c>
      <c r="AA69" s="42">
        <f t="shared" si="23"/>
        <v>-329606549.72710592</v>
      </c>
      <c r="AB69" s="21" t="str">
        <f t="shared" si="24"/>
        <v>Desceu</v>
      </c>
      <c r="AC69" s="21">
        <f>H69/100</f>
        <v>0.60089999999999999</v>
      </c>
      <c r="AD69" s="21">
        <f t="shared" si="25"/>
        <v>14.266974826660004</v>
      </c>
      <c r="AE69" s="42">
        <f t="shared" si="26"/>
        <v>2278578203.6545043</v>
      </c>
      <c r="AF69" s="21" t="str">
        <f t="shared" si="27"/>
        <v>Subiu</v>
      </c>
      <c r="AG69" s="22" t="str">
        <f>VLOOKUP(A69,Ticker!A:B,2,0)</f>
        <v>Cyrela</v>
      </c>
      <c r="AH69" s="22" t="str">
        <f>VLOOKUP(AG69,ChatGPT!A:C,2,0)</f>
        <v>Construção Civil</v>
      </c>
      <c r="AI69" s="22">
        <f>VLOOKUP(AG69,ChatGPT!A:C,3,0)</f>
        <v>59</v>
      </c>
      <c r="AJ69" s="22" t="str">
        <f t="shared" si="28"/>
        <v>Entre 50 e 100</v>
      </c>
      <c r="AK69" s="22" t="str">
        <f>VLOOKUP(AG69,ChatGPT!A:D,4,0)</f>
        <v>51-60</v>
      </c>
      <c r="AL69" s="22" t="str">
        <f t="shared" si="29"/>
        <v>51-60</v>
      </c>
    </row>
    <row r="70" spans="1:38" ht="12.75">
      <c r="A70" s="10" t="s">
        <v>146</v>
      </c>
      <c r="B70" s="11">
        <v>45317</v>
      </c>
      <c r="C70" s="12">
        <v>22.4</v>
      </c>
      <c r="D70" s="12">
        <v>-1.4</v>
      </c>
      <c r="E70" s="12">
        <v>5.0199999999999996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10" t="s">
        <v>147</v>
      </c>
      <c r="L70" s="13">
        <f t="shared" si="15"/>
        <v>-1.3999999999999999E-2</v>
      </c>
      <c r="M70" s="13">
        <f>C70/(L70+1)</f>
        <v>22.718052738336713</v>
      </c>
      <c r="N70" s="15">
        <f>VLOOKUP(A70,Total_de_acoes!A:B,2,0)</f>
        <v>734632705</v>
      </c>
      <c r="O70" s="16">
        <f>(C70-M70)*N70</f>
        <v>-233651943.49695757</v>
      </c>
      <c r="P70" s="17" t="str">
        <f>IF(O70&gt;0,"Subiu",IF(O70&lt;0,"Desceu","Estável"))</f>
        <v>Desceu</v>
      </c>
      <c r="Q70" s="13">
        <f>E70/100</f>
        <v>5.0199999999999995E-2</v>
      </c>
      <c r="R70" s="13">
        <f t="shared" si="16"/>
        <v>21.329270615120926</v>
      </c>
      <c r="S70" s="16">
        <f t="shared" si="17"/>
        <v>786592824.33669925</v>
      </c>
      <c r="T70" s="13" t="str">
        <f t="shared" si="18"/>
        <v>Subiu</v>
      </c>
      <c r="U70" s="13">
        <f>F70/100</f>
        <v>4.0000000000000002E-4</v>
      </c>
      <c r="V70" s="13">
        <f t="shared" si="19"/>
        <v>22.391043582566972</v>
      </c>
      <c r="W70" s="41">
        <f t="shared" si="20"/>
        <v>6579677.1659332905</v>
      </c>
      <c r="X70" s="13" t="str">
        <f t="shared" si="21"/>
        <v>Subiu</v>
      </c>
      <c r="Y70" s="14">
        <f>G70/100</f>
        <v>4.0000000000000002E-4</v>
      </c>
      <c r="Z70" s="13">
        <f t="shared" si="22"/>
        <v>22.391043582566972</v>
      </c>
      <c r="AA70" s="41">
        <f t="shared" si="23"/>
        <v>6579677.1659332905</v>
      </c>
      <c r="AB70" s="13" t="str">
        <f t="shared" si="24"/>
        <v>Subiu</v>
      </c>
      <c r="AC70" s="13">
        <f>H70/100</f>
        <v>0.34289999999999998</v>
      </c>
      <c r="AD70" s="13">
        <f t="shared" si="25"/>
        <v>16.680318713232555</v>
      </c>
      <c r="AE70" s="41">
        <f t="shared" si="26"/>
        <v>4201864935.4358473</v>
      </c>
      <c r="AF70" s="13" t="str">
        <f t="shared" si="27"/>
        <v>Subiu</v>
      </c>
      <c r="AG70" s="17" t="str">
        <f>VLOOKUP(A70,Ticker!A:B,2,0)</f>
        <v>Embraer</v>
      </c>
      <c r="AH70" s="17" t="str">
        <f>VLOOKUP(AG70,ChatGPT!A:C,2,0)</f>
        <v>Aeroespacial</v>
      </c>
      <c r="AI70" s="17">
        <f>VLOOKUP(AG70,ChatGPT!A:C,3,0)</f>
        <v>53</v>
      </c>
      <c r="AJ70" s="17" t="str">
        <f t="shared" si="28"/>
        <v>Entre 50 e 100</v>
      </c>
      <c r="AK70" s="17" t="str">
        <f>VLOOKUP(AG70,ChatGPT!A:D,4,0)</f>
        <v>51-60</v>
      </c>
      <c r="AL70" s="17" t="str">
        <f t="shared" si="29"/>
        <v>51-60</v>
      </c>
    </row>
    <row r="71" spans="1:38" ht="12.75">
      <c r="A71" s="18" t="s">
        <v>148</v>
      </c>
      <c r="B71" s="19">
        <v>45317</v>
      </c>
      <c r="C71" s="20">
        <v>15.97</v>
      </c>
      <c r="D71" s="20">
        <v>-1.41</v>
      </c>
      <c r="E71" s="20">
        <v>-7.37</v>
      </c>
      <c r="F71" s="20">
        <v>-5.45</v>
      </c>
      <c r="G71" s="20">
        <v>-5.45</v>
      </c>
      <c r="H71" s="20">
        <v>23.51</v>
      </c>
      <c r="I71" s="20">
        <v>15.84</v>
      </c>
      <c r="J71" s="20">
        <v>16.43</v>
      </c>
      <c r="K71" s="18" t="s">
        <v>149</v>
      </c>
      <c r="L71" s="21">
        <f t="shared" si="15"/>
        <v>-1.41E-2</v>
      </c>
      <c r="M71" s="21">
        <f>C71/(L71+1)</f>
        <v>16.198397403387769</v>
      </c>
      <c r="N71" s="23">
        <f>VLOOKUP(A71,Total_de_acoes!A:B,2,0)</f>
        <v>846244302</v>
      </c>
      <c r="O71" s="24">
        <f>(C71-M71)*N71</f>
        <v>-193280001.20849475</v>
      </c>
      <c r="P71" s="22" t="str">
        <f>IF(O71&gt;0,"Subiu",IF(O71&lt;0,"Desceu","Estável"))</f>
        <v>Desceu</v>
      </c>
      <c r="Q71" s="21">
        <f>E71/100</f>
        <v>-7.3700000000000002E-2</v>
      </c>
      <c r="R71" s="21">
        <f t="shared" si="16"/>
        <v>17.240634783547446</v>
      </c>
      <c r="S71" s="24">
        <f t="shared" si="17"/>
        <v>-1075267445.5000286</v>
      </c>
      <c r="T71" s="21" t="str">
        <f t="shared" si="18"/>
        <v>Desceu</v>
      </c>
      <c r="U71" s="21">
        <f>F71/100</f>
        <v>-5.45E-2</v>
      </c>
      <c r="V71" s="21">
        <f t="shared" si="19"/>
        <v>16.890534108937072</v>
      </c>
      <c r="W71" s="42">
        <f t="shared" si="20"/>
        <v>-778996744.48464346</v>
      </c>
      <c r="X71" s="21" t="str">
        <f t="shared" si="21"/>
        <v>Desceu</v>
      </c>
      <c r="Y71" s="35">
        <f>G71/100</f>
        <v>-5.45E-2</v>
      </c>
      <c r="Z71" s="21">
        <f t="shared" si="22"/>
        <v>16.890534108937072</v>
      </c>
      <c r="AA71" s="42">
        <f t="shared" si="23"/>
        <v>-778996744.48464346</v>
      </c>
      <c r="AB71" s="21" t="str">
        <f t="shared" si="24"/>
        <v>Desceu</v>
      </c>
      <c r="AC71" s="21">
        <f>H71/100</f>
        <v>0.2351</v>
      </c>
      <c r="AD71" s="21">
        <f t="shared" si="25"/>
        <v>12.930127115213343</v>
      </c>
      <c r="AE71" s="42">
        <f t="shared" si="26"/>
        <v>2572475107.5550113</v>
      </c>
      <c r="AF71" s="21" t="str">
        <f t="shared" si="27"/>
        <v>Subiu</v>
      </c>
      <c r="AG71" s="22" t="str">
        <f>VLOOKUP(A71,Ticker!A:B,2,0)</f>
        <v>Natura</v>
      </c>
      <c r="AH71" s="22" t="str">
        <f>VLOOKUP(AG71,ChatGPT!A:C,2,0)</f>
        <v>Cosméticos</v>
      </c>
      <c r="AI71" s="22">
        <f>VLOOKUP(AG71,ChatGPT!A:C,3,0)</f>
        <v>54</v>
      </c>
      <c r="AJ71" s="22" t="str">
        <f t="shared" si="28"/>
        <v>Entre 50 e 100</v>
      </c>
      <c r="AK71" s="22" t="str">
        <f>VLOOKUP(AG71,ChatGPT!A:D,4,0)</f>
        <v>51-60</v>
      </c>
      <c r="AL71" s="22" t="str">
        <f t="shared" si="29"/>
        <v>51-60</v>
      </c>
    </row>
    <row r="72" spans="1:38" ht="12.75">
      <c r="A72" s="10" t="s">
        <v>150</v>
      </c>
      <c r="B72" s="11">
        <v>45317</v>
      </c>
      <c r="C72" s="12">
        <v>13.8</v>
      </c>
      <c r="D72" s="12">
        <v>-1.42</v>
      </c>
      <c r="E72" s="12">
        <v>-3.5</v>
      </c>
      <c r="F72" s="12">
        <v>2</v>
      </c>
      <c r="G72" s="12">
        <v>2</v>
      </c>
      <c r="H72" s="12">
        <v>-34.020000000000003</v>
      </c>
      <c r="I72" s="12">
        <v>13.63</v>
      </c>
      <c r="J72" s="12">
        <v>14</v>
      </c>
      <c r="K72" s="10" t="s">
        <v>151</v>
      </c>
      <c r="L72" s="13">
        <f t="shared" si="15"/>
        <v>-1.4199999999999999E-2</v>
      </c>
      <c r="M72" s="13">
        <f>C72/(L72+1)</f>
        <v>13.998782714546561</v>
      </c>
      <c r="N72" s="15">
        <f>VLOOKUP(A72,Total_de_acoes!A:B,2,0)</f>
        <v>1349217892</v>
      </c>
      <c r="O72" s="16">
        <f>(C72-M72)*N72</f>
        <v>-268201195.08654764</v>
      </c>
      <c r="P72" s="17" t="str">
        <f>IF(O72&gt;0,"Subiu",IF(O72&lt;0,"Desceu","Estável"))</f>
        <v>Desceu</v>
      </c>
      <c r="Q72" s="13">
        <f>E72/100</f>
        <v>-3.5000000000000003E-2</v>
      </c>
      <c r="R72" s="13">
        <f t="shared" si="16"/>
        <v>14.300518134715027</v>
      </c>
      <c r="S72" s="16">
        <f t="shared" si="17"/>
        <v>-675308022.62797976</v>
      </c>
      <c r="T72" s="13" t="str">
        <f t="shared" si="18"/>
        <v>Desceu</v>
      </c>
      <c r="U72" s="13">
        <f>F72/100</f>
        <v>0.02</v>
      </c>
      <c r="V72" s="13">
        <f t="shared" si="19"/>
        <v>13.529411764705882</v>
      </c>
      <c r="W72" s="41">
        <f t="shared" si="20"/>
        <v>365082488.42353052</v>
      </c>
      <c r="X72" s="13" t="str">
        <f t="shared" si="21"/>
        <v>Subiu</v>
      </c>
      <c r="Y72" s="14">
        <f>G72/100</f>
        <v>0.02</v>
      </c>
      <c r="Z72" s="13">
        <f t="shared" si="22"/>
        <v>13.529411764705882</v>
      </c>
      <c r="AA72" s="41">
        <f t="shared" si="23"/>
        <v>365082488.42353052</v>
      </c>
      <c r="AB72" s="13" t="str">
        <f t="shared" si="24"/>
        <v>Subiu</v>
      </c>
      <c r="AC72" s="13">
        <f>H72/100</f>
        <v>-0.34020000000000006</v>
      </c>
      <c r="AD72" s="13">
        <f t="shared" si="25"/>
        <v>20.915428917853898</v>
      </c>
      <c r="AE72" s="41">
        <f t="shared" si="26"/>
        <v>-9600264005.2226772</v>
      </c>
      <c r="AF72" s="13" t="str">
        <f t="shared" si="27"/>
        <v>Desceu</v>
      </c>
      <c r="AG72" s="17" t="str">
        <f>VLOOKUP(A72,Ticker!A:B,2,0)</f>
        <v>Assaí</v>
      </c>
      <c r="AH72" s="17" t="str">
        <f>VLOOKUP(AG72,ChatGPT!A:C,2,0)</f>
        <v>Varejo</v>
      </c>
      <c r="AI72" s="17">
        <f>VLOOKUP(AG72,ChatGPT!A:C,3,0)</f>
        <v>51</v>
      </c>
      <c r="AJ72" s="17" t="str">
        <f t="shared" si="28"/>
        <v>Entre 50 e 100</v>
      </c>
      <c r="AK72" s="17" t="str">
        <f>VLOOKUP(AG72,ChatGPT!A:D,4,0)</f>
        <v>51-60</v>
      </c>
      <c r="AL72" s="17" t="str">
        <f t="shared" si="29"/>
        <v>51-60</v>
      </c>
    </row>
    <row r="73" spans="1:38" ht="12.75">
      <c r="A73" s="18" t="s">
        <v>152</v>
      </c>
      <c r="B73" s="19">
        <v>45317</v>
      </c>
      <c r="C73" s="20">
        <v>13.22</v>
      </c>
      <c r="D73" s="20">
        <v>-1.56</v>
      </c>
      <c r="E73" s="20">
        <v>-4.13</v>
      </c>
      <c r="F73" s="20">
        <v>-8.58</v>
      </c>
      <c r="G73" s="20">
        <v>-8.58</v>
      </c>
      <c r="H73" s="20">
        <v>3.88</v>
      </c>
      <c r="I73" s="20">
        <v>13.18</v>
      </c>
      <c r="J73" s="20">
        <v>13.42</v>
      </c>
      <c r="K73" s="18" t="s">
        <v>153</v>
      </c>
      <c r="L73" s="21">
        <f t="shared" si="15"/>
        <v>-1.5600000000000001E-2</v>
      </c>
      <c r="M73" s="21">
        <f>C73/(L73+1)</f>
        <v>13.429500203169443</v>
      </c>
      <c r="N73" s="23">
        <f>VLOOKUP(A73,Total_de_acoes!A:B,2,0)</f>
        <v>5602790110</v>
      </c>
      <c r="O73" s="24">
        <f>(C73-M73)*N73</f>
        <v>-1173785666.3607426</v>
      </c>
      <c r="P73" s="22" t="str">
        <f>IF(O73&gt;0,"Subiu",IF(O73&lt;0,"Desceu","Estável"))</f>
        <v>Desceu</v>
      </c>
      <c r="Q73" s="21">
        <f>E73/100</f>
        <v>-4.1299999999999996E-2</v>
      </c>
      <c r="R73" s="21">
        <f t="shared" si="16"/>
        <v>13.789506623552729</v>
      </c>
      <c r="S73" s="24">
        <f t="shared" si="17"/>
        <v>-3190826078.0207186</v>
      </c>
      <c r="T73" s="21" t="str">
        <f t="shared" si="18"/>
        <v>Desceu</v>
      </c>
      <c r="U73" s="21">
        <f>F73/100</f>
        <v>-8.5800000000000001E-2</v>
      </c>
      <c r="V73" s="21">
        <f t="shared" si="19"/>
        <v>14.460730693502516</v>
      </c>
      <c r="W73" s="42">
        <f t="shared" si="20"/>
        <v>-6951553658.7293329</v>
      </c>
      <c r="X73" s="21" t="str">
        <f t="shared" si="21"/>
        <v>Desceu</v>
      </c>
      <c r="Y73" s="35">
        <f>G73/100</f>
        <v>-8.5800000000000001E-2</v>
      </c>
      <c r="Z73" s="21">
        <f t="shared" si="22"/>
        <v>14.460730693502516</v>
      </c>
      <c r="AA73" s="42">
        <f t="shared" si="23"/>
        <v>-6951553658.7293329</v>
      </c>
      <c r="AB73" s="21" t="str">
        <f t="shared" si="24"/>
        <v>Desceu</v>
      </c>
      <c r="AC73" s="21">
        <f>H73/100</f>
        <v>3.8800000000000001E-2</v>
      </c>
      <c r="AD73" s="21">
        <f t="shared" si="25"/>
        <v>12.726222564497498</v>
      </c>
      <c r="AE73" s="42">
        <f t="shared" si="26"/>
        <v>2766531332.1745872</v>
      </c>
      <c r="AF73" s="21" t="str">
        <f t="shared" si="27"/>
        <v>Subiu</v>
      </c>
      <c r="AG73" s="22" t="str">
        <f>VLOOKUP(A73,Ticker!A:B,2,0)</f>
        <v>B3</v>
      </c>
      <c r="AH73" s="22" t="str">
        <f>VLOOKUP(AG73,ChatGPT!A:C,2,0)</f>
        <v>Bolsa de Valores</v>
      </c>
      <c r="AI73" s="22">
        <f>VLOOKUP(AG73,ChatGPT!A:C,3,0)</f>
        <v>10</v>
      </c>
      <c r="AJ73" s="22" t="str">
        <f t="shared" si="28"/>
        <v>Menos de 50 anos</v>
      </c>
      <c r="AK73" s="22" t="str">
        <f>VLOOKUP(AG73,ChatGPT!A:D,4,0)</f>
        <v>Menor que 10</v>
      </c>
      <c r="AL73" s="22" t="str">
        <f t="shared" si="29"/>
        <v>Menor que 10</v>
      </c>
    </row>
    <row r="74" spans="1:38" ht="12.75">
      <c r="A74" s="10" t="s">
        <v>154</v>
      </c>
      <c r="B74" s="11">
        <v>45317</v>
      </c>
      <c r="C74" s="12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10" t="s">
        <v>155</v>
      </c>
      <c r="L74" s="13">
        <f t="shared" si="15"/>
        <v>-1.61E-2</v>
      </c>
      <c r="M74" s="13">
        <f>C74/(L74+1)</f>
        <v>31.588576074804347</v>
      </c>
      <c r="N74" s="15">
        <f>VLOOKUP(A74,Total_de_acoes!A:B,2,0)</f>
        <v>409490388</v>
      </c>
      <c r="O74" s="16">
        <f>(C74-M74)*N74</f>
        <v>-208257014.19914994</v>
      </c>
      <c r="P74" s="17" t="str">
        <f>IF(O74&gt;0,"Subiu",IF(O74&lt;0,"Desceu","Estável"))</f>
        <v>Desceu</v>
      </c>
      <c r="Q74" s="13">
        <f>E74/100</f>
        <v>-5.2699999999999997E-2</v>
      </c>
      <c r="R74" s="13">
        <f t="shared" si="16"/>
        <v>32.809036208170589</v>
      </c>
      <c r="S74" s="16">
        <f t="shared" si="17"/>
        <v>-708023707.74982405</v>
      </c>
      <c r="T74" s="13" t="str">
        <f t="shared" si="18"/>
        <v>Desceu</v>
      </c>
      <c r="U74" s="13">
        <f>F74/100</f>
        <v>-0.13059999999999999</v>
      </c>
      <c r="V74" s="13">
        <f t="shared" si="19"/>
        <v>35.748792270531403</v>
      </c>
      <c r="W74" s="41">
        <f t="shared" si="20"/>
        <v>-1911825558.351306</v>
      </c>
      <c r="X74" s="13" t="str">
        <f t="shared" si="21"/>
        <v>Desceu</v>
      </c>
      <c r="Y74" s="14">
        <f>G74/100</f>
        <v>-0.13059999999999999</v>
      </c>
      <c r="Z74" s="13">
        <f t="shared" si="22"/>
        <v>35.748792270531403</v>
      </c>
      <c r="AA74" s="41">
        <f t="shared" si="23"/>
        <v>-1911825558.351306</v>
      </c>
      <c r="AB74" s="13" t="str">
        <f t="shared" si="24"/>
        <v>Desceu</v>
      </c>
      <c r="AC74" s="13">
        <f>H74/100</f>
        <v>-0.2752</v>
      </c>
      <c r="AD74" s="13">
        <f t="shared" si="25"/>
        <v>42.880794701986751</v>
      </c>
      <c r="AE74" s="41">
        <f t="shared" si="26"/>
        <v>-4832312001.2249002</v>
      </c>
      <c r="AF74" s="13" t="str">
        <f t="shared" si="27"/>
        <v>Desceu</v>
      </c>
      <c r="AG74" s="17" t="str">
        <f>VLOOKUP(A74,Ticker!A:B,2,0)</f>
        <v>Hypera</v>
      </c>
      <c r="AH74" s="17" t="str">
        <f>VLOOKUP(AG74,ChatGPT!A:C,2,0)</f>
        <v>Farmacêutica</v>
      </c>
      <c r="AI74" s="17">
        <f>VLOOKUP(AG74,ChatGPT!A:C,3,0)</f>
        <v>19</v>
      </c>
      <c r="AJ74" s="17" t="str">
        <f t="shared" si="28"/>
        <v>Menos de 50 anos</v>
      </c>
      <c r="AK74" s="17" t="str">
        <f>VLOOKUP(AG74,ChatGPT!A:D,4,0)</f>
        <v>11-20</v>
      </c>
      <c r="AL74" s="17" t="str">
        <f t="shared" si="29"/>
        <v>11-20</v>
      </c>
    </row>
    <row r="75" spans="1:38" ht="12.75">
      <c r="A75" s="18" t="s">
        <v>156</v>
      </c>
      <c r="B75" s="19">
        <v>45317</v>
      </c>
      <c r="C75" s="20">
        <v>28.2</v>
      </c>
      <c r="D75" s="20">
        <v>-1.94</v>
      </c>
      <c r="E75" s="20">
        <v>0.36</v>
      </c>
      <c r="F75" s="20">
        <v>-3.79</v>
      </c>
      <c r="G75" s="20">
        <v>-3.79</v>
      </c>
      <c r="H75" s="20">
        <v>17.100000000000001</v>
      </c>
      <c r="I75" s="20">
        <v>28.13</v>
      </c>
      <c r="J75" s="20">
        <v>28.97</v>
      </c>
      <c r="K75" s="18" t="s">
        <v>157</v>
      </c>
      <c r="L75" s="21">
        <f t="shared" si="15"/>
        <v>-1.9400000000000001E-2</v>
      </c>
      <c r="M75" s="21">
        <f>C75/(L75+1)</f>
        <v>28.757903324495206</v>
      </c>
      <c r="N75" s="23">
        <f>VLOOKUP(A75,Total_de_acoes!A:B,2,0)</f>
        <v>142377330</v>
      </c>
      <c r="O75" s="24">
        <f>(C75-M75)*N75</f>
        <v>-79432785.73975119</v>
      </c>
      <c r="P75" s="22" t="str">
        <f>IF(O75&gt;0,"Subiu",IF(O75&lt;0,"Desceu","Estável"))</f>
        <v>Desceu</v>
      </c>
      <c r="Q75" s="21">
        <f>E75/100</f>
        <v>3.5999999999999999E-3</v>
      </c>
      <c r="R75" s="21">
        <f t="shared" si="16"/>
        <v>28.098844161020324</v>
      </c>
      <c r="S75" s="24">
        <f t="shared" si="17"/>
        <v>14402298.267836107</v>
      </c>
      <c r="T75" s="21" t="str">
        <f t="shared" si="18"/>
        <v>Subiu</v>
      </c>
      <c r="U75" s="21">
        <f>F75/100</f>
        <v>-3.7900000000000003E-2</v>
      </c>
      <c r="V75" s="21">
        <f t="shared" si="19"/>
        <v>29.310882444652325</v>
      </c>
      <c r="W75" s="42">
        <f t="shared" si="20"/>
        <v>-158164476.41347092</v>
      </c>
      <c r="X75" s="21" t="str">
        <f t="shared" si="21"/>
        <v>Desceu</v>
      </c>
      <c r="Y75" s="35">
        <f>G75/100</f>
        <v>-3.7900000000000003E-2</v>
      </c>
      <c r="Z75" s="21">
        <f t="shared" si="22"/>
        <v>29.310882444652325</v>
      </c>
      <c r="AA75" s="42">
        <f t="shared" si="23"/>
        <v>-158164476.41347092</v>
      </c>
      <c r="AB75" s="21" t="str">
        <f t="shared" si="24"/>
        <v>Desceu</v>
      </c>
      <c r="AC75" s="21">
        <f>H75/100</f>
        <v>0.17100000000000001</v>
      </c>
      <c r="AD75" s="21">
        <f t="shared" si="25"/>
        <v>24.08198121263877</v>
      </c>
      <c r="AE75" s="42">
        <f t="shared" si="26"/>
        <v>586312519.83432961</v>
      </c>
      <c r="AF75" s="21" t="str">
        <f t="shared" si="27"/>
        <v>Subiu</v>
      </c>
      <c r="AG75" s="22" t="str">
        <f>VLOOKUP(A75,Ticker!A:B,2,0)</f>
        <v>São Martinho</v>
      </c>
      <c r="AH75" s="22" t="str">
        <f>VLOOKUP(AG75,ChatGPT!A:C,2,0)</f>
        <v>Agronegócio</v>
      </c>
      <c r="AI75" s="22">
        <f>VLOOKUP(AG75,ChatGPT!A:C,3,0)</f>
        <v>83</v>
      </c>
      <c r="AJ75" s="22" t="str">
        <f t="shared" si="28"/>
        <v>Entre 50 e 100</v>
      </c>
      <c r="AK75" s="22" t="str">
        <f>VLOOKUP(AG75,ChatGPT!A:D,4,0)</f>
        <v>Mais de 100</v>
      </c>
      <c r="AL75" s="22" t="str">
        <f t="shared" si="29"/>
        <v>81-90</v>
      </c>
    </row>
    <row r="76" spans="1:38" ht="12.75">
      <c r="A76" s="10" t="s">
        <v>158</v>
      </c>
      <c r="B76" s="11">
        <v>45317</v>
      </c>
      <c r="C76" s="12">
        <v>3.93</v>
      </c>
      <c r="D76" s="12">
        <v>-1.99</v>
      </c>
      <c r="E76" s="12">
        <v>-2.2400000000000002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4.0599999999999996</v>
      </c>
      <c r="K76" s="10" t="s">
        <v>159</v>
      </c>
      <c r="L76" s="13">
        <f t="shared" si="15"/>
        <v>-1.9900000000000001E-2</v>
      </c>
      <c r="M76" s="13">
        <f>C76/(L76+1)</f>
        <v>4.0097949188858282</v>
      </c>
      <c r="N76" s="15">
        <f>VLOOKUP(A76,Total_de_acoes!A:B,2,0)</f>
        <v>4394332306</v>
      </c>
      <c r="O76" s="16">
        <f>(C76-M76)*N76</f>
        <v>-350645389.91464359</v>
      </c>
      <c r="P76" s="17" t="str">
        <f>IF(O76&gt;0,"Subiu",IF(O76&lt;0,"Desceu","Estável"))</f>
        <v>Desceu</v>
      </c>
      <c r="Q76" s="13">
        <f>E76/100</f>
        <v>-2.2400000000000003E-2</v>
      </c>
      <c r="R76" s="13">
        <f t="shared" si="16"/>
        <v>4.0200490998363341</v>
      </c>
      <c r="S76" s="16">
        <f t="shared" si="17"/>
        <v>-395705668.5370214</v>
      </c>
      <c r="T76" s="13" t="str">
        <f t="shared" si="18"/>
        <v>Desceu</v>
      </c>
      <c r="U76" s="13">
        <f>F76/100</f>
        <v>-0.11689999999999999</v>
      </c>
      <c r="V76" s="13">
        <f t="shared" si="19"/>
        <v>4.4502321367908504</v>
      </c>
      <c r="W76" s="41">
        <f t="shared" si="20"/>
        <v>-2286072885.3194442</v>
      </c>
      <c r="X76" s="13" t="str">
        <f t="shared" si="21"/>
        <v>Desceu</v>
      </c>
      <c r="Y76" s="14">
        <f>G76/100</f>
        <v>-0.11689999999999999</v>
      </c>
      <c r="Z76" s="13">
        <f t="shared" si="22"/>
        <v>4.4502321367908504</v>
      </c>
      <c r="AA76" s="41">
        <f t="shared" si="23"/>
        <v>-2286072885.3194442</v>
      </c>
      <c r="AB76" s="13" t="str">
        <f t="shared" si="24"/>
        <v>Desceu</v>
      </c>
      <c r="AC76" s="13">
        <f>H76/100</f>
        <v>-0.1149</v>
      </c>
      <c r="AD76" s="13">
        <f t="shared" si="25"/>
        <v>4.4401762512710432</v>
      </c>
      <c r="AE76" s="41">
        <f t="shared" si="26"/>
        <v>-2241883982.7143178</v>
      </c>
      <c r="AF76" s="13" t="str">
        <f t="shared" si="27"/>
        <v>Desceu</v>
      </c>
      <c r="AG76" s="17" t="str">
        <f>VLOOKUP(A76,Ticker!A:B,2,0)</f>
        <v>Hapvida</v>
      </c>
      <c r="AH76" s="17" t="str">
        <f>VLOOKUP(AG76,ChatGPT!A:C,2,0)</f>
        <v>Saúde</v>
      </c>
      <c r="AI76" s="17">
        <f>VLOOKUP(AG76,ChatGPT!A:C,3,0)</f>
        <v>44</v>
      </c>
      <c r="AJ76" s="17" t="str">
        <f t="shared" si="28"/>
        <v>Menos de 50 anos</v>
      </c>
      <c r="AK76" s="17" t="str">
        <f>VLOOKUP(AG76,ChatGPT!A:D,4,0)</f>
        <v>41-50</v>
      </c>
      <c r="AL76" s="17" t="str">
        <f t="shared" si="29"/>
        <v>41-50</v>
      </c>
    </row>
    <row r="77" spans="1:38" ht="12.75">
      <c r="A77" s="18" t="s">
        <v>160</v>
      </c>
      <c r="B77" s="19">
        <v>45317</v>
      </c>
      <c r="C77" s="20">
        <v>15.78</v>
      </c>
      <c r="D77" s="20">
        <v>-2.29</v>
      </c>
      <c r="E77" s="20">
        <v>-5.62</v>
      </c>
      <c r="F77" s="20">
        <v>-9.41</v>
      </c>
      <c r="G77" s="20">
        <v>-9.41</v>
      </c>
      <c r="H77" s="20">
        <v>-24.94</v>
      </c>
      <c r="I77" s="20">
        <v>15.7</v>
      </c>
      <c r="J77" s="20">
        <v>16.23</v>
      </c>
      <c r="K77" s="18" t="s">
        <v>161</v>
      </c>
      <c r="L77" s="21">
        <f t="shared" si="15"/>
        <v>-2.29E-2</v>
      </c>
      <c r="M77" s="21">
        <f>C77/(L77+1)</f>
        <v>16.149831132944428</v>
      </c>
      <c r="N77" s="23">
        <f>VLOOKUP(A77,Total_de_acoes!A:B,2,0)</f>
        <v>951329770</v>
      </c>
      <c r="O77" s="24">
        <f>(C77-M77)*N77</f>
        <v>-351831366.6428625</v>
      </c>
      <c r="P77" s="22" t="str">
        <f>IF(O77&gt;0,"Subiu",IF(O77&lt;0,"Desceu","Estável"))</f>
        <v>Desceu</v>
      </c>
      <c r="Q77" s="21">
        <f>E77/100</f>
        <v>-5.62E-2</v>
      </c>
      <c r="R77" s="21">
        <f t="shared" si="16"/>
        <v>16.719643992371264</v>
      </c>
      <c r="S77" s="24">
        <f t="shared" si="17"/>
        <v>-893911303.14443684</v>
      </c>
      <c r="T77" s="21" t="str">
        <f t="shared" si="18"/>
        <v>Desceu</v>
      </c>
      <c r="U77" s="21">
        <f>F77/100</f>
        <v>-9.4100000000000003E-2</v>
      </c>
      <c r="V77" s="21">
        <f t="shared" si="19"/>
        <v>17.419141185561319</v>
      </c>
      <c r="W77" s="42">
        <f t="shared" si="20"/>
        <v>-1559363807.0575776</v>
      </c>
      <c r="X77" s="21" t="str">
        <f t="shared" si="21"/>
        <v>Desceu</v>
      </c>
      <c r="Y77" s="35">
        <f>G77/100</f>
        <v>-9.4100000000000003E-2</v>
      </c>
      <c r="Z77" s="21">
        <f t="shared" si="22"/>
        <v>17.419141185561319</v>
      </c>
      <c r="AA77" s="42">
        <f t="shared" si="23"/>
        <v>-1559363807.0575776</v>
      </c>
      <c r="AB77" s="21" t="str">
        <f t="shared" si="24"/>
        <v>Desceu</v>
      </c>
      <c r="AC77" s="21">
        <f>H77/100</f>
        <v>-0.24940000000000001</v>
      </c>
      <c r="AD77" s="21">
        <f t="shared" si="25"/>
        <v>21.023181454836131</v>
      </c>
      <c r="AE77" s="42">
        <f t="shared" si="26"/>
        <v>-4987994607.4975224</v>
      </c>
      <c r="AF77" s="21" t="str">
        <f t="shared" si="27"/>
        <v>Desceu</v>
      </c>
      <c r="AG77" s="22" t="str">
        <f>VLOOKUP(A77,Ticker!A:B,2,0)</f>
        <v>Lojas Renner</v>
      </c>
      <c r="AH77" s="22" t="str">
        <f>VLOOKUP(AG77,ChatGPT!A:C,2,0)</f>
        <v>Varejo</v>
      </c>
      <c r="AI77" s="22">
        <f>VLOOKUP(AG77,ChatGPT!A:C,3,0)</f>
        <v>103</v>
      </c>
      <c r="AJ77" s="22" t="str">
        <f t="shared" si="28"/>
        <v>Mais de 100 anos</v>
      </c>
      <c r="AK77" s="22" t="str">
        <f>VLOOKUP(AG77,ChatGPT!A:D,4,0)</f>
        <v>Mais de 100</v>
      </c>
      <c r="AL77" s="22" t="str">
        <f t="shared" si="29"/>
        <v>Maior que 100</v>
      </c>
    </row>
    <row r="78" spans="1:38" ht="12.75">
      <c r="A78" s="10" t="s">
        <v>162</v>
      </c>
      <c r="B78" s="11">
        <v>45317</v>
      </c>
      <c r="C78" s="12">
        <v>10.71</v>
      </c>
      <c r="D78" s="12">
        <v>-2.4500000000000002</v>
      </c>
      <c r="E78" s="12">
        <v>-9.4700000000000006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10" t="s">
        <v>163</v>
      </c>
      <c r="L78" s="13">
        <f t="shared" si="15"/>
        <v>-2.4500000000000001E-2</v>
      </c>
      <c r="M78" s="13">
        <f>C78/(L78+1)</f>
        <v>10.978985135827781</v>
      </c>
      <c r="N78" s="15">
        <f>VLOOKUP(A78,Total_de_acoes!A:B,2,0)</f>
        <v>533990587</v>
      </c>
      <c r="O78" s="16">
        <f>(C78-M78)*N78</f>
        <v>-143635530.57495093</v>
      </c>
      <c r="P78" s="17" t="str">
        <f>IF(O78&gt;0,"Subiu",IF(O78&lt;0,"Desceu","Estável"))</f>
        <v>Desceu</v>
      </c>
      <c r="Q78" s="13">
        <f>E78/100</f>
        <v>-9.4700000000000006E-2</v>
      </c>
      <c r="R78" s="13">
        <f t="shared" si="16"/>
        <v>11.830332486468574</v>
      </c>
      <c r="S78" s="16">
        <f t="shared" si="17"/>
        <v>-598247002.08452296</v>
      </c>
      <c r="T78" s="13" t="str">
        <f t="shared" si="18"/>
        <v>Desceu</v>
      </c>
      <c r="U78" s="13">
        <f>F78/100</f>
        <v>-0.13980000000000001</v>
      </c>
      <c r="V78" s="13">
        <f t="shared" si="19"/>
        <v>12.450592885375496</v>
      </c>
      <c r="W78" s="41">
        <f t="shared" si="20"/>
        <v>-929460216.58968437</v>
      </c>
      <c r="X78" s="13" t="str">
        <f t="shared" si="21"/>
        <v>Desceu</v>
      </c>
      <c r="Y78" s="14">
        <f>G78/100</f>
        <v>-0.13980000000000001</v>
      </c>
      <c r="Z78" s="13">
        <f t="shared" si="22"/>
        <v>12.450592885375496</v>
      </c>
      <c r="AA78" s="41">
        <f t="shared" si="23"/>
        <v>-929460216.58968437</v>
      </c>
      <c r="AB78" s="13" t="str">
        <f t="shared" si="24"/>
        <v>Desceu</v>
      </c>
      <c r="AC78" s="13">
        <f>H78/100</f>
        <v>-0.32719999999999999</v>
      </c>
      <c r="AD78" s="13">
        <f t="shared" si="25"/>
        <v>15.918549346016647</v>
      </c>
      <c r="AE78" s="41">
        <f t="shared" si="26"/>
        <v>-2781316322.6978951</v>
      </c>
      <c r="AF78" s="13" t="str">
        <f t="shared" si="27"/>
        <v>Desceu</v>
      </c>
      <c r="AG78" s="17" t="str">
        <f>VLOOKUP(A78,Ticker!A:B,2,0)</f>
        <v>Carrefour Brasil</v>
      </c>
      <c r="AH78" s="17" t="str">
        <f>VLOOKUP(AG78,ChatGPT!A:C,2,0)</f>
        <v>Varejo</v>
      </c>
      <c r="AI78" s="17">
        <f>VLOOKUP(AG78,ChatGPT!A:C,3,0)</f>
        <v>46</v>
      </c>
      <c r="AJ78" s="17" t="str">
        <f t="shared" si="28"/>
        <v>Menos de 50 anos</v>
      </c>
      <c r="AK78" s="17" t="str">
        <f>VLOOKUP(AG78,ChatGPT!A:D,4,0)</f>
        <v>41-50</v>
      </c>
      <c r="AL78" s="17" t="str">
        <f t="shared" si="29"/>
        <v>41-50</v>
      </c>
    </row>
    <row r="79" spans="1:38" ht="12.75">
      <c r="A79" s="18" t="s">
        <v>164</v>
      </c>
      <c r="B79" s="19">
        <v>45317</v>
      </c>
      <c r="C79" s="20">
        <v>8.6999999999999993</v>
      </c>
      <c r="D79" s="20">
        <v>-2.46</v>
      </c>
      <c r="E79" s="20">
        <v>-6.95</v>
      </c>
      <c r="F79" s="20">
        <v>-23.55</v>
      </c>
      <c r="G79" s="20">
        <v>-23.55</v>
      </c>
      <c r="H79" s="20">
        <v>-85.74</v>
      </c>
      <c r="I79" s="20">
        <v>8.67</v>
      </c>
      <c r="J79" s="20">
        <v>8.9499999999999993</v>
      </c>
      <c r="K79" s="18" t="s">
        <v>165</v>
      </c>
      <c r="L79" s="21">
        <f t="shared" si="15"/>
        <v>-2.46E-2</v>
      </c>
      <c r="M79" s="21">
        <f>C79/(L79+1)</f>
        <v>8.9194176748000817</v>
      </c>
      <c r="N79" s="23">
        <f>VLOOKUP(A79,Total_de_acoes!A:B,2,0)</f>
        <v>94843047</v>
      </c>
      <c r="O79" s="24">
        <f>(C79-M79)*N79</f>
        <v>-20810240.843694936</v>
      </c>
      <c r="P79" s="22" t="str">
        <f>IF(O79&gt;0,"Subiu",IF(O79&lt;0,"Desceu","Estável"))</f>
        <v>Desceu</v>
      </c>
      <c r="Q79" s="21">
        <f>E79/100</f>
        <v>-6.9500000000000006E-2</v>
      </c>
      <c r="R79" s="21">
        <f t="shared" si="16"/>
        <v>9.3498119290703912</v>
      </c>
      <c r="S79" s="24">
        <f t="shared" si="17"/>
        <v>-61630143.329983845</v>
      </c>
      <c r="T79" s="21" t="str">
        <f t="shared" si="18"/>
        <v>Desceu</v>
      </c>
      <c r="U79" s="21">
        <f>F79/100</f>
        <v>-0.23550000000000001</v>
      </c>
      <c r="V79" s="21">
        <f t="shared" si="19"/>
        <v>11.379986919555265</v>
      </c>
      <c r="W79" s="42">
        <f t="shared" si="20"/>
        <v>-254178125.37076524</v>
      </c>
      <c r="X79" s="21" t="str">
        <f t="shared" si="21"/>
        <v>Desceu</v>
      </c>
      <c r="Y79" s="35">
        <f>G79/100</f>
        <v>-0.23550000000000001</v>
      </c>
      <c r="Z79" s="21">
        <f t="shared" si="22"/>
        <v>11.379986919555265</v>
      </c>
      <c r="AA79" s="42">
        <f t="shared" si="23"/>
        <v>-254178125.37076524</v>
      </c>
      <c r="AB79" s="21" t="str">
        <f t="shared" si="24"/>
        <v>Desceu</v>
      </c>
      <c r="AC79" s="21">
        <f>H79/100</f>
        <v>-0.85739999999999994</v>
      </c>
      <c r="AD79" s="21">
        <f t="shared" si="25"/>
        <v>61.009817671809223</v>
      </c>
      <c r="AE79" s="42">
        <f t="shared" si="26"/>
        <v>-4961222496.0088329</v>
      </c>
      <c r="AF79" s="21" t="str">
        <f t="shared" si="27"/>
        <v>Desceu</v>
      </c>
      <c r="AG79" s="22" t="str">
        <f>VLOOKUP(A79,Ticker!A:B,2,0)</f>
        <v>Casas Bahia</v>
      </c>
      <c r="AH79" s="22" t="str">
        <f>VLOOKUP(AG79,ChatGPT!A:C,2,0)</f>
        <v>Varejo</v>
      </c>
      <c r="AI79" s="22">
        <f>VLOOKUP(AG79,ChatGPT!A:C,3,0)</f>
        <v>64</v>
      </c>
      <c r="AJ79" s="22" t="str">
        <f t="shared" si="28"/>
        <v>Entre 50 e 100</v>
      </c>
      <c r="AK79" s="22" t="str">
        <f>VLOOKUP(AG79,ChatGPT!A:D,4,0)</f>
        <v>Mais de 100</v>
      </c>
      <c r="AL79" s="22" t="str">
        <f t="shared" si="29"/>
        <v>61-70</v>
      </c>
    </row>
    <row r="80" spans="1:38" ht="12.75">
      <c r="A80" s="10" t="s">
        <v>166</v>
      </c>
      <c r="B80" s="11">
        <v>45317</v>
      </c>
      <c r="C80" s="12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10" t="s">
        <v>167</v>
      </c>
      <c r="L80" s="13">
        <f t="shared" si="15"/>
        <v>-3.6299999999999999E-2</v>
      </c>
      <c r="M80" s="13">
        <f>C80/(L80+1)</f>
        <v>58.358410293659851</v>
      </c>
      <c r="N80" s="15">
        <f>VLOOKUP(A80,Total_de_acoes!A:B,2,0)</f>
        <v>853202347</v>
      </c>
      <c r="O80" s="16">
        <f>(C80-M80)*N80</f>
        <v>-1807432634.4595425</v>
      </c>
      <c r="P80" s="17" t="str">
        <f>IF(O80&gt;0,"Subiu",IF(O80&lt;0,"Desceu","Estável"))</f>
        <v>Desceu</v>
      </c>
      <c r="Q80" s="13">
        <f>E80/100</f>
        <v>-6.4100000000000004E-2</v>
      </c>
      <c r="R80" s="13">
        <f t="shared" si="16"/>
        <v>60.09189015920505</v>
      </c>
      <c r="S80" s="16">
        <f t="shared" si="17"/>
        <v>-3286441724.2199507</v>
      </c>
      <c r="T80" s="13" t="str">
        <f t="shared" si="18"/>
        <v>Desceu</v>
      </c>
      <c r="U80" s="13">
        <f>F80/100</f>
        <v>-0.1157</v>
      </c>
      <c r="V80" s="13">
        <f t="shared" si="19"/>
        <v>63.59832635983264</v>
      </c>
      <c r="W80" s="41">
        <f t="shared" si="20"/>
        <v>-6278141320.2011738</v>
      </c>
      <c r="X80" s="13" t="str">
        <f t="shared" si="21"/>
        <v>Desceu</v>
      </c>
      <c r="Y80" s="14">
        <f>G80/100</f>
        <v>-0.1157</v>
      </c>
      <c r="Z80" s="13">
        <f t="shared" si="22"/>
        <v>63.59832635983264</v>
      </c>
      <c r="AA80" s="41">
        <f t="shared" si="23"/>
        <v>-6278141320.2011738</v>
      </c>
      <c r="AB80" s="13" t="str">
        <f t="shared" si="24"/>
        <v>Desceu</v>
      </c>
      <c r="AC80" s="13">
        <f>H80/100</f>
        <v>-2.7699999999999999E-2</v>
      </c>
      <c r="AD80" s="13">
        <f t="shared" si="25"/>
        <v>57.842229764475981</v>
      </c>
      <c r="AE80" s="41">
        <f t="shared" si="26"/>
        <v>-1367026195.4841623</v>
      </c>
      <c r="AF80" s="13" t="str">
        <f t="shared" si="27"/>
        <v>Desceu</v>
      </c>
      <c r="AG80" s="17" t="str">
        <f>VLOOKUP(A80,Ticker!A:B,2,0)</f>
        <v>Localiza</v>
      </c>
      <c r="AH80" s="17" t="str">
        <f>VLOOKUP(AG80,ChatGPT!A:C,2,0)</f>
        <v>Aluguel de Carros</v>
      </c>
      <c r="AI80" s="17">
        <f>VLOOKUP(AG80,ChatGPT!A:C,3,0)</f>
        <v>49</v>
      </c>
      <c r="AJ80" s="17" t="str">
        <f t="shared" si="28"/>
        <v>Menos de 50 anos</v>
      </c>
      <c r="AK80" s="17" t="str">
        <f>VLOOKUP(AG80,ChatGPT!A:D,4,0)</f>
        <v>41-50</v>
      </c>
      <c r="AL80" s="17" t="str">
        <f t="shared" si="29"/>
        <v>41-50</v>
      </c>
    </row>
    <row r="81" spans="1:38" ht="12.75">
      <c r="A81" s="18" t="s">
        <v>168</v>
      </c>
      <c r="B81" s="19">
        <v>45317</v>
      </c>
      <c r="C81" s="20">
        <v>3.07</v>
      </c>
      <c r="D81" s="20">
        <v>-4.3600000000000003</v>
      </c>
      <c r="E81" s="20">
        <v>-5.54</v>
      </c>
      <c r="F81" s="20">
        <v>-12.29</v>
      </c>
      <c r="G81" s="20">
        <v>-12.29</v>
      </c>
      <c r="H81" s="20">
        <v>-36.83</v>
      </c>
      <c r="I81" s="20">
        <v>3.05</v>
      </c>
      <c r="J81" s="20">
        <v>3.23</v>
      </c>
      <c r="K81" s="18" t="s">
        <v>169</v>
      </c>
      <c r="L81" s="21">
        <f t="shared" si="15"/>
        <v>-4.36E-2</v>
      </c>
      <c r="M81" s="21">
        <f>C81/(L81+1)</f>
        <v>3.2099539941447093</v>
      </c>
      <c r="N81" s="23">
        <f>VLOOKUP(A81,Total_de_acoes!A:B,2,0)</f>
        <v>525582771</v>
      </c>
      <c r="O81" s="24">
        <f>(C81-M81)*N81</f>
        <v>-73557408.055094168</v>
      </c>
      <c r="P81" s="22" t="str">
        <f>IF(O81&gt;0,"Subiu",IF(O81&lt;0,"Desceu","Estável"))</f>
        <v>Desceu</v>
      </c>
      <c r="Q81" s="21">
        <f>E81/100</f>
        <v>-5.5399999999999998E-2</v>
      </c>
      <c r="R81" s="21">
        <f t="shared" si="16"/>
        <v>3.2500529324581833</v>
      </c>
      <c r="S81" s="24">
        <f t="shared" si="17"/>
        <v>-94632719.16804789</v>
      </c>
      <c r="T81" s="21" t="str">
        <f t="shared" si="18"/>
        <v>Desceu</v>
      </c>
      <c r="U81" s="21">
        <f>F81/100</f>
        <v>-0.1229</v>
      </c>
      <c r="V81" s="21">
        <f t="shared" si="19"/>
        <v>3.5001710181279213</v>
      </c>
      <c r="W81" s="42">
        <f t="shared" si="20"/>
        <v>-226090475.71156418</v>
      </c>
      <c r="X81" s="21" t="str">
        <f t="shared" si="21"/>
        <v>Desceu</v>
      </c>
      <c r="Y81" s="35">
        <f>G81/100</f>
        <v>-0.1229</v>
      </c>
      <c r="Z81" s="21">
        <f t="shared" si="22"/>
        <v>3.5001710181279213</v>
      </c>
      <c r="AA81" s="42">
        <f t="shared" si="23"/>
        <v>-226090475.71156418</v>
      </c>
      <c r="AB81" s="21" t="str">
        <f t="shared" si="24"/>
        <v>Desceu</v>
      </c>
      <c r="AC81" s="21">
        <f>H81/100</f>
        <v>-0.36829999999999996</v>
      </c>
      <c r="AD81" s="21">
        <f t="shared" si="25"/>
        <v>4.859901852145005</v>
      </c>
      <c r="AE81" s="42">
        <f t="shared" si="26"/>
        <v>-940741575.26840413</v>
      </c>
      <c r="AF81" s="21" t="str">
        <f t="shared" si="27"/>
        <v>Desceu</v>
      </c>
      <c r="AG81" s="22" t="str">
        <f>VLOOKUP(A81,Ticker!A:B,2,0)</f>
        <v>CVC</v>
      </c>
      <c r="AH81" s="22" t="str">
        <f>VLOOKUP(AG81,ChatGPT!A:C,2,0)</f>
        <v>Turismo</v>
      </c>
      <c r="AI81" s="22">
        <f>VLOOKUP(AG81,ChatGPT!A:C,3,0)</f>
        <v>49</v>
      </c>
      <c r="AJ81" s="22" t="str">
        <f t="shared" si="28"/>
        <v>Menos de 50 anos</v>
      </c>
      <c r="AK81" s="22" t="str">
        <f>VLOOKUP(AG81,ChatGPT!A:D,4,0)</f>
        <v>41-50</v>
      </c>
      <c r="AL81" s="22" t="str">
        <f t="shared" si="29"/>
        <v>41-50</v>
      </c>
    </row>
    <row r="82" spans="1:38" ht="12.75">
      <c r="A82" s="10" t="s">
        <v>170</v>
      </c>
      <c r="B82" s="11">
        <v>45317</v>
      </c>
      <c r="C82" s="12">
        <v>5.92</v>
      </c>
      <c r="D82" s="12">
        <v>-8.07</v>
      </c>
      <c r="E82" s="12">
        <v>-15.91</v>
      </c>
      <c r="F82" s="12">
        <v>-34</v>
      </c>
      <c r="G82" s="12">
        <v>-34</v>
      </c>
      <c r="H82" s="12">
        <v>-25.44</v>
      </c>
      <c r="I82" s="12">
        <v>5.51</v>
      </c>
      <c r="J82" s="12">
        <v>6.02</v>
      </c>
      <c r="K82" s="10" t="s">
        <v>171</v>
      </c>
      <c r="L82" s="13">
        <f t="shared" si="15"/>
        <v>-8.0700000000000008E-2</v>
      </c>
      <c r="M82" s="13">
        <f>C82/(L82+1)</f>
        <v>6.4396823670183831</v>
      </c>
      <c r="N82" s="15">
        <f>VLOOKUP(A82,Total_de_acoes!A:B,2,0)</f>
        <v>198184909</v>
      </c>
      <c r="O82" s="16">
        <f>(C82-M82)*N82</f>
        <v>-102993202.61644287</v>
      </c>
      <c r="P82" s="17" t="str">
        <f>IF(O82&gt;0,"Subiu",IF(O82&lt;0,"Desceu","Estável"))</f>
        <v>Desceu</v>
      </c>
      <c r="Q82" s="13">
        <f>E82/100</f>
        <v>-0.15909999999999999</v>
      </c>
      <c r="R82" s="13">
        <f t="shared" si="16"/>
        <v>7.0400761089309078</v>
      </c>
      <c r="S82" s="16">
        <f t="shared" si="17"/>
        <v>-221982181.72154608</v>
      </c>
      <c r="T82" s="13" t="str">
        <f t="shared" si="18"/>
        <v>Desceu</v>
      </c>
      <c r="U82" s="13">
        <f>F82/100</f>
        <v>-0.34</v>
      </c>
      <c r="V82" s="13">
        <f t="shared" si="19"/>
        <v>8.9696969696969706</v>
      </c>
      <c r="W82" s="41">
        <f t="shared" si="20"/>
        <v>-604403916.4169699</v>
      </c>
      <c r="X82" s="13" t="str">
        <f t="shared" si="21"/>
        <v>Desceu</v>
      </c>
      <c r="Y82" s="14">
        <f>G82/100</f>
        <v>-0.34</v>
      </c>
      <c r="Z82" s="13">
        <f t="shared" si="22"/>
        <v>8.9696969696969706</v>
      </c>
      <c r="AA82" s="41">
        <f t="shared" si="23"/>
        <v>-604403916.4169699</v>
      </c>
      <c r="AB82" s="13" t="str">
        <f t="shared" si="24"/>
        <v>Desceu</v>
      </c>
      <c r="AC82" s="13">
        <f>H82/100</f>
        <v>-0.25440000000000002</v>
      </c>
      <c r="AD82" s="13">
        <f t="shared" si="25"/>
        <v>7.939914163090128</v>
      </c>
      <c r="AE82" s="41">
        <f t="shared" si="26"/>
        <v>-400316504.59982818</v>
      </c>
      <c r="AF82" s="13" t="str">
        <f t="shared" si="27"/>
        <v>Desceu</v>
      </c>
      <c r="AG82" s="17" t="str">
        <f>VLOOKUP(A82,Ticker!A:B,2,0)</f>
        <v>GOL</v>
      </c>
      <c r="AH82" s="17" t="str">
        <f>VLOOKUP(AG82,ChatGPT!A:C,2,0)</f>
        <v>Transporte Aéreo</v>
      </c>
      <c r="AI82" s="17">
        <f>VLOOKUP(AG82,ChatGPT!A:C,3,0)</f>
        <v>22</v>
      </c>
      <c r="AJ82" s="17" t="str">
        <f t="shared" si="28"/>
        <v>Menos de 50 anos</v>
      </c>
      <c r="AK82" s="17" t="str">
        <f>VLOOKUP(AG82,ChatGPT!A:D,4,0)</f>
        <v>21-30</v>
      </c>
      <c r="AL82" s="17" t="str">
        <f t="shared" si="29"/>
        <v>21-30</v>
      </c>
    </row>
    <row r="83" spans="1:38" ht="14.25">
      <c r="A83" s="25"/>
      <c r="B83" s="25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44"/>
      <c r="AF83" s="25"/>
      <c r="AG83" s="25"/>
      <c r="AH83" s="25"/>
      <c r="AI83" s="25"/>
      <c r="AJ83" s="25"/>
      <c r="AK83" s="25"/>
      <c r="AL83" s="25"/>
    </row>
    <row r="84" spans="1:38" ht="14.25">
      <c r="A84" s="27"/>
      <c r="B84" s="27"/>
      <c r="C84" s="28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45"/>
      <c r="AF84" s="27"/>
      <c r="AG84" s="27"/>
      <c r="AH84" s="27"/>
      <c r="AI84" s="27"/>
      <c r="AJ84" s="27"/>
      <c r="AK84" s="27"/>
      <c r="AL84" s="27"/>
    </row>
    <row r="85" spans="1:38" ht="14.25">
      <c r="A85" s="25"/>
      <c r="B85" s="25"/>
      <c r="C85" s="26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44"/>
      <c r="AF85" s="25"/>
      <c r="AG85" s="25"/>
      <c r="AH85" s="25"/>
      <c r="AI85" s="25"/>
      <c r="AJ85" s="25"/>
      <c r="AK85" s="25"/>
      <c r="AL85" s="25"/>
    </row>
    <row r="86" spans="1:38" ht="14.25">
      <c r="A86" s="27"/>
      <c r="B86" s="27"/>
      <c r="C86" s="2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45"/>
      <c r="AF86" s="27"/>
      <c r="AG86" s="27"/>
      <c r="AH86" s="27"/>
      <c r="AI86" s="27"/>
      <c r="AJ86" s="27"/>
      <c r="AK86" s="27"/>
      <c r="AL86" s="27"/>
    </row>
    <row r="87" spans="1:38" ht="14.25">
      <c r="A87" s="25"/>
      <c r="B87" s="25"/>
      <c r="C87" s="2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44"/>
      <c r="AF87" s="25"/>
      <c r="AG87" s="25"/>
      <c r="AH87" s="25"/>
      <c r="AI87" s="25"/>
      <c r="AJ87" s="25"/>
      <c r="AK87" s="25"/>
      <c r="AL87" s="25"/>
    </row>
    <row r="88" spans="1:38" ht="14.25">
      <c r="A88" s="27"/>
      <c r="B88" s="27"/>
      <c r="C88" s="28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45"/>
      <c r="AF88" s="27"/>
      <c r="AG88" s="27"/>
      <c r="AH88" s="27"/>
      <c r="AI88" s="27"/>
      <c r="AJ88" s="27"/>
      <c r="AK88" s="27"/>
      <c r="AL88" s="27"/>
    </row>
    <row r="89" spans="1:38" ht="14.25">
      <c r="A89" s="25"/>
      <c r="B89" s="25"/>
      <c r="C89" s="2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44"/>
      <c r="AF89" s="25"/>
      <c r="AG89" s="25"/>
      <c r="AH89" s="25"/>
      <c r="AI89" s="25"/>
      <c r="AJ89" s="25"/>
      <c r="AK89" s="25"/>
      <c r="AL89" s="25"/>
    </row>
    <row r="90" spans="1:38" ht="14.25">
      <c r="A90" s="27"/>
      <c r="B90" s="27"/>
      <c r="C90" s="28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45"/>
      <c r="AF90" s="27"/>
      <c r="AG90" s="27"/>
      <c r="AH90" s="27"/>
      <c r="AI90" s="27"/>
      <c r="AJ90" s="27"/>
      <c r="AK90" s="27"/>
      <c r="AL90" s="27"/>
    </row>
    <row r="91" spans="1:38" ht="14.25">
      <c r="A91" s="25"/>
      <c r="B91" s="25"/>
      <c r="C91" s="26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44"/>
      <c r="AF91" s="25"/>
      <c r="AG91" s="25"/>
      <c r="AH91" s="25"/>
      <c r="AI91" s="25"/>
      <c r="AJ91" s="25"/>
      <c r="AK91" s="25"/>
      <c r="AL91" s="25"/>
    </row>
    <row r="92" spans="1:38" ht="14.25">
      <c r="A92" s="27"/>
      <c r="B92" s="27"/>
      <c r="C92" s="28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45"/>
      <c r="AF92" s="27"/>
      <c r="AG92" s="27"/>
      <c r="AH92" s="27"/>
      <c r="AI92" s="27"/>
      <c r="AJ92" s="27"/>
      <c r="AK92" s="27"/>
      <c r="AL92" s="27"/>
    </row>
    <row r="93" spans="1:38" ht="14.25">
      <c r="A93" s="25"/>
      <c r="B93" s="25"/>
      <c r="C93" s="26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44"/>
      <c r="AF93" s="25"/>
      <c r="AG93" s="25"/>
      <c r="AH93" s="25"/>
      <c r="AI93" s="25"/>
      <c r="AJ93" s="25"/>
      <c r="AK93" s="25"/>
      <c r="AL93" s="25"/>
    </row>
    <row r="94" spans="1:38" ht="14.25">
      <c r="A94" s="27"/>
      <c r="B94" s="27"/>
      <c r="C94" s="28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45"/>
      <c r="AF94" s="27"/>
      <c r="AG94" s="27"/>
      <c r="AH94" s="27"/>
      <c r="AI94" s="27"/>
      <c r="AJ94" s="27"/>
      <c r="AK94" s="27"/>
      <c r="AL94" s="27"/>
    </row>
    <row r="95" spans="1:38" ht="14.25">
      <c r="A95" s="25"/>
      <c r="B95" s="25"/>
      <c r="C95" s="26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44"/>
      <c r="AF95" s="25"/>
      <c r="AG95" s="25"/>
      <c r="AH95" s="25"/>
      <c r="AI95" s="25"/>
      <c r="AJ95" s="25"/>
      <c r="AK95" s="25"/>
      <c r="AL95" s="25"/>
    </row>
    <row r="96" spans="1:38" ht="14.25">
      <c r="A96" s="27"/>
      <c r="B96" s="27"/>
      <c r="C96" s="28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45"/>
      <c r="AF96" s="27"/>
      <c r="AG96" s="27"/>
      <c r="AH96" s="27"/>
      <c r="AI96" s="27"/>
      <c r="AJ96" s="27"/>
      <c r="AK96" s="27"/>
      <c r="AL96" s="27"/>
    </row>
    <row r="97" spans="1:38" ht="14.25">
      <c r="A97" s="25"/>
      <c r="B97" s="25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44"/>
      <c r="AF97" s="25"/>
      <c r="AG97" s="25"/>
      <c r="AH97" s="25"/>
      <c r="AI97" s="25"/>
      <c r="AJ97" s="25"/>
      <c r="AK97" s="25"/>
      <c r="AL97" s="25"/>
    </row>
    <row r="98" spans="1:38" ht="14.25">
      <c r="A98" s="27"/>
      <c r="B98" s="27"/>
      <c r="C98" s="28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45"/>
      <c r="AF98" s="27"/>
      <c r="AG98" s="27"/>
      <c r="AH98" s="27"/>
      <c r="AI98" s="27"/>
      <c r="AJ98" s="27"/>
      <c r="AK98" s="27"/>
      <c r="AL98" s="27"/>
    </row>
    <row r="99" spans="1:38" ht="14.25">
      <c r="A99" s="25"/>
      <c r="B99" s="25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44"/>
      <c r="AF99" s="25"/>
      <c r="AG99" s="25"/>
      <c r="AH99" s="25"/>
      <c r="AI99" s="25"/>
      <c r="AJ99" s="25"/>
      <c r="AK99" s="25"/>
      <c r="AL99" s="25"/>
    </row>
    <row r="100" spans="1:38" ht="14.25">
      <c r="A100" s="27"/>
      <c r="B100" s="27"/>
      <c r="C100" s="28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45"/>
      <c r="AF100" s="27"/>
      <c r="AG100" s="27"/>
      <c r="AH100" s="27"/>
      <c r="AI100" s="27"/>
      <c r="AJ100" s="27"/>
      <c r="AK100" s="27"/>
      <c r="AL100" s="27"/>
    </row>
    <row r="101" spans="1:38" ht="14.25">
      <c r="A101" s="25"/>
      <c r="B101" s="25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44"/>
      <c r="AF101" s="25"/>
      <c r="AG101" s="25"/>
      <c r="AH101" s="25"/>
      <c r="AI101" s="25"/>
      <c r="AJ101" s="25"/>
      <c r="AK101" s="25"/>
      <c r="AL101" s="25"/>
    </row>
    <row r="102" spans="1:38" ht="14.25">
      <c r="A102" s="27"/>
      <c r="B102" s="27"/>
      <c r="C102" s="28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45"/>
      <c r="AF102" s="27"/>
      <c r="AG102" s="27"/>
      <c r="AH102" s="27"/>
      <c r="AI102" s="27"/>
      <c r="AJ102" s="27"/>
      <c r="AK102" s="27"/>
      <c r="AL102" s="27"/>
    </row>
    <row r="103" spans="1:38" ht="14.25">
      <c r="A103" s="25"/>
      <c r="B103" s="25"/>
      <c r="C103" s="26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44"/>
      <c r="AF103" s="25"/>
      <c r="AG103" s="25"/>
      <c r="AH103" s="25"/>
      <c r="AI103" s="25"/>
      <c r="AJ103" s="25"/>
      <c r="AK103" s="25"/>
      <c r="AL103" s="25"/>
    </row>
    <row r="104" spans="1:38" ht="14.25">
      <c r="A104" s="27"/>
      <c r="B104" s="27"/>
      <c r="C104" s="28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45"/>
      <c r="AF104" s="27"/>
      <c r="AG104" s="27"/>
      <c r="AH104" s="27"/>
      <c r="AI104" s="27"/>
      <c r="AJ104" s="27"/>
      <c r="AK104" s="27"/>
      <c r="AL104" s="27"/>
    </row>
    <row r="105" spans="1:38" ht="14.25">
      <c r="A105" s="25"/>
      <c r="B105" s="25"/>
      <c r="C105" s="26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44"/>
      <c r="AF105" s="25"/>
      <c r="AG105" s="25"/>
      <c r="AH105" s="25"/>
      <c r="AI105" s="25"/>
      <c r="AJ105" s="25"/>
      <c r="AK105" s="25"/>
      <c r="AL105" s="25"/>
    </row>
    <row r="106" spans="1:38" ht="14.25">
      <c r="A106" s="27"/>
      <c r="B106" s="27"/>
      <c r="C106" s="28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45"/>
      <c r="AF106" s="27"/>
      <c r="AG106" s="27"/>
      <c r="AH106" s="27"/>
      <c r="AI106" s="27"/>
      <c r="AJ106" s="27"/>
      <c r="AK106" s="27"/>
      <c r="AL106" s="27"/>
    </row>
    <row r="107" spans="1:38" ht="14.25">
      <c r="A107" s="25"/>
      <c r="B107" s="25"/>
      <c r="C107" s="26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44"/>
      <c r="AF107" s="25"/>
      <c r="AG107" s="25"/>
      <c r="AH107" s="25"/>
      <c r="AI107" s="25"/>
      <c r="AJ107" s="25"/>
      <c r="AK107" s="25"/>
      <c r="AL107" s="25"/>
    </row>
    <row r="108" spans="1:38" ht="14.25">
      <c r="A108" s="27"/>
      <c r="B108" s="27"/>
      <c r="C108" s="28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45"/>
      <c r="AF108" s="27"/>
      <c r="AG108" s="27"/>
      <c r="AH108" s="27"/>
      <c r="AI108" s="27"/>
      <c r="AJ108" s="27"/>
      <c r="AK108" s="27"/>
      <c r="AL108" s="27"/>
    </row>
    <row r="109" spans="1:38" ht="14.25">
      <c r="A109" s="25"/>
      <c r="B109" s="25"/>
      <c r="C109" s="26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44"/>
      <c r="AF109" s="25"/>
      <c r="AG109" s="25"/>
      <c r="AH109" s="25"/>
      <c r="AI109" s="25"/>
      <c r="AJ109" s="25"/>
      <c r="AK109" s="25"/>
      <c r="AL109" s="25"/>
    </row>
    <row r="110" spans="1:38" ht="14.25">
      <c r="A110" s="27"/>
      <c r="B110" s="27"/>
      <c r="C110" s="28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45"/>
      <c r="AF110" s="27"/>
      <c r="AG110" s="27"/>
      <c r="AH110" s="27"/>
      <c r="AI110" s="27"/>
      <c r="AJ110" s="27"/>
      <c r="AK110" s="27"/>
      <c r="AL110" s="27"/>
    </row>
    <row r="111" spans="1:38" ht="14.25">
      <c r="A111" s="25"/>
      <c r="B111" s="25"/>
      <c r="C111" s="26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44"/>
      <c r="AF111" s="25"/>
      <c r="AG111" s="25"/>
      <c r="AH111" s="25"/>
      <c r="AI111" s="25"/>
      <c r="AJ111" s="25"/>
      <c r="AK111" s="25"/>
      <c r="AL111" s="25"/>
    </row>
    <row r="112" spans="1:38" ht="14.25">
      <c r="A112" s="27"/>
      <c r="B112" s="27"/>
      <c r="C112" s="28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45"/>
      <c r="AF112" s="27"/>
      <c r="AG112" s="27"/>
      <c r="AH112" s="27"/>
      <c r="AI112" s="27"/>
      <c r="AJ112" s="27"/>
      <c r="AK112" s="27"/>
      <c r="AL112" s="27"/>
    </row>
    <row r="113" spans="1:38" ht="14.25">
      <c r="A113" s="25"/>
      <c r="B113" s="25"/>
      <c r="C113" s="26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44"/>
      <c r="AF113" s="25"/>
      <c r="AG113" s="25"/>
      <c r="AH113" s="25"/>
      <c r="AI113" s="25"/>
      <c r="AJ113" s="25"/>
      <c r="AK113" s="25"/>
      <c r="AL113" s="25"/>
    </row>
    <row r="114" spans="1:38" ht="14.25">
      <c r="A114" s="27"/>
      <c r="B114" s="27"/>
      <c r="C114" s="28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45"/>
      <c r="AF114" s="27"/>
      <c r="AG114" s="27"/>
      <c r="AH114" s="27"/>
      <c r="AI114" s="27"/>
      <c r="AJ114" s="27"/>
      <c r="AK114" s="27"/>
      <c r="AL114" s="27"/>
    </row>
    <row r="115" spans="1:38" ht="14.25">
      <c r="A115" s="25"/>
      <c r="B115" s="25"/>
      <c r="C115" s="2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44"/>
      <c r="AF115" s="25"/>
      <c r="AG115" s="25"/>
      <c r="AH115" s="25"/>
      <c r="AI115" s="25"/>
      <c r="AJ115" s="25"/>
      <c r="AK115" s="25"/>
      <c r="AL115" s="25"/>
    </row>
    <row r="116" spans="1:38" ht="14.25">
      <c r="A116" s="27"/>
      <c r="B116" s="27"/>
      <c r="C116" s="28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45"/>
      <c r="AF116" s="27"/>
      <c r="AG116" s="27"/>
      <c r="AH116" s="27"/>
      <c r="AI116" s="27"/>
      <c r="AJ116" s="27"/>
      <c r="AK116" s="27"/>
      <c r="AL116" s="27"/>
    </row>
    <row r="117" spans="1:38" ht="14.25">
      <c r="A117" s="25"/>
      <c r="B117" s="25"/>
      <c r="C117" s="26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44"/>
      <c r="AF117" s="25"/>
      <c r="AG117" s="25"/>
      <c r="AH117" s="25"/>
      <c r="AI117" s="25"/>
      <c r="AJ117" s="25"/>
      <c r="AK117" s="25"/>
      <c r="AL117" s="25"/>
    </row>
    <row r="118" spans="1:38" ht="14.25">
      <c r="A118" s="27"/>
      <c r="B118" s="27"/>
      <c r="C118" s="28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45"/>
      <c r="AF118" s="27"/>
      <c r="AG118" s="27"/>
      <c r="AH118" s="27"/>
      <c r="AI118" s="27"/>
      <c r="AJ118" s="27"/>
      <c r="AK118" s="27"/>
      <c r="AL118" s="27"/>
    </row>
    <row r="119" spans="1:38" ht="14.25">
      <c r="A119" s="25"/>
      <c r="B119" s="25"/>
      <c r="C119" s="26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44"/>
      <c r="AF119" s="25"/>
      <c r="AG119" s="25"/>
      <c r="AH119" s="25"/>
      <c r="AI119" s="25"/>
      <c r="AJ119" s="25"/>
      <c r="AK119" s="25"/>
      <c r="AL119" s="25"/>
    </row>
    <row r="120" spans="1:38" ht="14.25">
      <c r="A120" s="27"/>
      <c r="B120" s="27"/>
      <c r="C120" s="28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45"/>
      <c r="AF120" s="27"/>
      <c r="AG120" s="27"/>
      <c r="AH120" s="27"/>
      <c r="AI120" s="27"/>
      <c r="AJ120" s="27"/>
      <c r="AK120" s="27"/>
      <c r="AL120" s="27"/>
    </row>
    <row r="121" spans="1:38" ht="14.25">
      <c r="A121" s="25"/>
      <c r="B121" s="25"/>
      <c r="C121" s="26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44"/>
      <c r="AF121" s="25"/>
      <c r="AG121" s="25"/>
      <c r="AH121" s="25"/>
      <c r="AI121" s="25"/>
      <c r="AJ121" s="25"/>
      <c r="AK121" s="25"/>
      <c r="AL121" s="25"/>
    </row>
    <row r="122" spans="1:38" ht="14.25">
      <c r="A122" s="27"/>
      <c r="B122" s="27"/>
      <c r="C122" s="28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45"/>
      <c r="AF122" s="27"/>
      <c r="AG122" s="27"/>
      <c r="AH122" s="27"/>
      <c r="AI122" s="27"/>
      <c r="AJ122" s="27"/>
      <c r="AK122" s="27"/>
      <c r="AL122" s="27"/>
    </row>
    <row r="123" spans="1:38" ht="14.25">
      <c r="A123" s="25"/>
      <c r="B123" s="25"/>
      <c r="C123" s="26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44"/>
      <c r="AF123" s="25"/>
      <c r="AG123" s="25"/>
      <c r="AH123" s="25"/>
      <c r="AI123" s="25"/>
      <c r="AJ123" s="25"/>
      <c r="AK123" s="25"/>
      <c r="AL123" s="25"/>
    </row>
    <row r="124" spans="1:38" ht="14.25">
      <c r="A124" s="27"/>
      <c r="B124" s="27"/>
      <c r="C124" s="28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45"/>
      <c r="AF124" s="27"/>
      <c r="AG124" s="27"/>
      <c r="AH124" s="27"/>
      <c r="AI124" s="27"/>
      <c r="AJ124" s="27"/>
      <c r="AK124" s="27"/>
      <c r="AL124" s="27"/>
    </row>
    <row r="125" spans="1:38" ht="14.25">
      <c r="A125" s="25"/>
      <c r="B125" s="25"/>
      <c r="C125" s="26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44"/>
      <c r="AF125" s="25"/>
      <c r="AG125" s="25"/>
      <c r="AH125" s="25"/>
      <c r="AI125" s="25"/>
      <c r="AJ125" s="25"/>
      <c r="AK125" s="25"/>
      <c r="AL125" s="25"/>
    </row>
    <row r="126" spans="1:38" ht="14.25">
      <c r="A126" s="27"/>
      <c r="B126" s="27"/>
      <c r="C126" s="28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45"/>
      <c r="AF126" s="27"/>
      <c r="AG126" s="27"/>
      <c r="AH126" s="27"/>
      <c r="AI126" s="27"/>
      <c r="AJ126" s="27"/>
      <c r="AK126" s="27"/>
      <c r="AL126" s="27"/>
    </row>
    <row r="127" spans="1:38" ht="14.25">
      <c r="A127" s="25"/>
      <c r="B127" s="25"/>
      <c r="C127" s="26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44"/>
      <c r="AF127" s="25"/>
      <c r="AG127" s="25"/>
      <c r="AH127" s="25"/>
      <c r="AI127" s="25"/>
      <c r="AJ127" s="25"/>
      <c r="AK127" s="25"/>
      <c r="AL127" s="25"/>
    </row>
    <row r="128" spans="1:38" ht="14.25">
      <c r="A128" s="27"/>
      <c r="B128" s="27"/>
      <c r="C128" s="28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45"/>
      <c r="AF128" s="27"/>
      <c r="AG128" s="27"/>
      <c r="AH128" s="27"/>
      <c r="AI128" s="27"/>
      <c r="AJ128" s="27"/>
      <c r="AK128" s="27"/>
      <c r="AL128" s="27"/>
    </row>
    <row r="129" spans="1:38" ht="14.25">
      <c r="A129" s="25"/>
      <c r="B129" s="25"/>
      <c r="C129" s="2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44"/>
      <c r="AF129" s="25"/>
      <c r="AG129" s="25"/>
      <c r="AH129" s="25"/>
      <c r="AI129" s="25"/>
      <c r="AJ129" s="25"/>
      <c r="AK129" s="25"/>
      <c r="AL129" s="25"/>
    </row>
    <row r="130" spans="1:38" ht="14.25">
      <c r="A130" s="27"/>
      <c r="B130" s="27"/>
      <c r="C130" s="28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45"/>
      <c r="AF130" s="27"/>
      <c r="AG130" s="27"/>
      <c r="AH130" s="27"/>
      <c r="AI130" s="27"/>
      <c r="AJ130" s="27"/>
      <c r="AK130" s="27"/>
      <c r="AL130" s="27"/>
    </row>
    <row r="131" spans="1:38" ht="14.25">
      <c r="A131" s="25"/>
      <c r="B131" s="25"/>
      <c r="C131" s="26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44"/>
      <c r="AF131" s="25"/>
      <c r="AG131" s="25"/>
      <c r="AH131" s="25"/>
      <c r="AI131" s="25"/>
      <c r="AJ131" s="25"/>
      <c r="AK131" s="25"/>
      <c r="AL131" s="25"/>
    </row>
    <row r="132" spans="1:38" ht="14.25">
      <c r="A132" s="27"/>
      <c r="B132" s="27"/>
      <c r="C132" s="28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45"/>
      <c r="AF132" s="27"/>
      <c r="AG132" s="27"/>
      <c r="AH132" s="27"/>
      <c r="AI132" s="27"/>
      <c r="AJ132" s="27"/>
      <c r="AK132" s="27"/>
      <c r="AL132" s="27"/>
    </row>
    <row r="133" spans="1:38" ht="14.25">
      <c r="A133" s="25"/>
      <c r="B133" s="25"/>
      <c r="C133" s="26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44"/>
      <c r="AF133" s="25"/>
      <c r="AG133" s="25"/>
      <c r="AH133" s="25"/>
      <c r="AI133" s="25"/>
      <c r="AJ133" s="25"/>
      <c r="AK133" s="25"/>
      <c r="AL133" s="25"/>
    </row>
    <row r="134" spans="1:38" ht="14.25">
      <c r="A134" s="27"/>
      <c r="B134" s="27"/>
      <c r="C134" s="28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45"/>
      <c r="AF134" s="27"/>
      <c r="AG134" s="27"/>
      <c r="AH134" s="27"/>
      <c r="AI134" s="27"/>
      <c r="AJ134" s="27"/>
      <c r="AK134" s="27"/>
      <c r="AL134" s="27"/>
    </row>
    <row r="135" spans="1:38" ht="14.25">
      <c r="A135" s="25"/>
      <c r="B135" s="25"/>
      <c r="C135" s="2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44"/>
      <c r="AF135" s="25"/>
      <c r="AG135" s="25"/>
      <c r="AH135" s="25"/>
      <c r="AI135" s="25"/>
      <c r="AJ135" s="25"/>
      <c r="AK135" s="25"/>
      <c r="AL135" s="25"/>
    </row>
    <row r="136" spans="1:38" ht="14.25">
      <c r="A136" s="27"/>
      <c r="B136" s="27"/>
      <c r="C136" s="28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45"/>
      <c r="AF136" s="27"/>
      <c r="AG136" s="27"/>
      <c r="AH136" s="27"/>
      <c r="AI136" s="27"/>
      <c r="AJ136" s="27"/>
      <c r="AK136" s="27"/>
      <c r="AL136" s="27"/>
    </row>
    <row r="137" spans="1:38" ht="14.25">
      <c r="A137" s="25"/>
      <c r="B137" s="25"/>
      <c r="C137" s="26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44"/>
      <c r="AF137" s="25"/>
      <c r="AG137" s="25"/>
      <c r="AH137" s="25"/>
      <c r="AI137" s="25"/>
      <c r="AJ137" s="25"/>
      <c r="AK137" s="25"/>
      <c r="AL137" s="25"/>
    </row>
    <row r="138" spans="1:38" ht="14.25">
      <c r="A138" s="27"/>
      <c r="B138" s="27"/>
      <c r="C138" s="28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45"/>
      <c r="AF138" s="27"/>
      <c r="AG138" s="27"/>
      <c r="AH138" s="27"/>
      <c r="AI138" s="27"/>
      <c r="AJ138" s="27"/>
      <c r="AK138" s="27"/>
      <c r="AL138" s="27"/>
    </row>
    <row r="139" spans="1:38" ht="14.25">
      <c r="A139" s="25"/>
      <c r="B139" s="25"/>
      <c r="C139" s="26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44"/>
      <c r="AF139" s="25"/>
      <c r="AG139" s="25"/>
      <c r="AH139" s="25"/>
      <c r="AI139" s="25"/>
      <c r="AJ139" s="25"/>
      <c r="AK139" s="25"/>
      <c r="AL139" s="25"/>
    </row>
    <row r="140" spans="1:38" ht="14.25">
      <c r="A140" s="27"/>
      <c r="B140" s="27"/>
      <c r="C140" s="28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45"/>
      <c r="AF140" s="27"/>
      <c r="AG140" s="27"/>
      <c r="AH140" s="27"/>
      <c r="AI140" s="27"/>
      <c r="AJ140" s="27"/>
      <c r="AK140" s="27"/>
      <c r="AL140" s="27"/>
    </row>
    <row r="141" spans="1:38" ht="14.25">
      <c r="A141" s="25"/>
      <c r="B141" s="25"/>
      <c r="C141" s="26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44"/>
      <c r="AF141" s="25"/>
      <c r="AG141" s="25"/>
      <c r="AH141" s="25"/>
      <c r="AI141" s="25"/>
      <c r="AJ141" s="25"/>
      <c r="AK141" s="25"/>
      <c r="AL141" s="25"/>
    </row>
    <row r="142" spans="1:38" ht="14.25">
      <c r="A142" s="27"/>
      <c r="B142" s="27"/>
      <c r="C142" s="28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45"/>
      <c r="AF142" s="27"/>
      <c r="AG142" s="27"/>
      <c r="AH142" s="27"/>
      <c r="AI142" s="27"/>
      <c r="AJ142" s="27"/>
      <c r="AK142" s="27"/>
      <c r="AL142" s="27"/>
    </row>
    <row r="143" spans="1:38" ht="14.25">
      <c r="A143" s="25"/>
      <c r="B143" s="25"/>
      <c r="C143" s="26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44"/>
      <c r="AF143" s="25"/>
      <c r="AG143" s="25"/>
      <c r="AH143" s="25"/>
      <c r="AI143" s="25"/>
      <c r="AJ143" s="25"/>
      <c r="AK143" s="25"/>
      <c r="AL143" s="25"/>
    </row>
    <row r="144" spans="1:38" ht="14.25">
      <c r="A144" s="27"/>
      <c r="B144" s="27"/>
      <c r="C144" s="28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45"/>
      <c r="AF144" s="27"/>
      <c r="AG144" s="27"/>
      <c r="AH144" s="27"/>
      <c r="AI144" s="27"/>
      <c r="AJ144" s="27"/>
      <c r="AK144" s="27"/>
      <c r="AL144" s="27"/>
    </row>
    <row r="145" spans="1:38" ht="14.25">
      <c r="A145" s="25"/>
      <c r="B145" s="25"/>
      <c r="C145" s="26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44"/>
      <c r="AF145" s="25"/>
      <c r="AG145" s="25"/>
      <c r="AH145" s="25"/>
      <c r="AI145" s="25"/>
      <c r="AJ145" s="25"/>
      <c r="AK145" s="25"/>
      <c r="AL145" s="25"/>
    </row>
    <row r="146" spans="1:38" ht="14.25">
      <c r="A146" s="27"/>
      <c r="B146" s="27"/>
      <c r="C146" s="28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45"/>
      <c r="AF146" s="27"/>
      <c r="AG146" s="27"/>
      <c r="AH146" s="27"/>
      <c r="AI146" s="27"/>
      <c r="AJ146" s="27"/>
      <c r="AK146" s="27"/>
      <c r="AL146" s="27"/>
    </row>
    <row r="147" spans="1:38" ht="14.25">
      <c r="A147" s="25"/>
      <c r="B147" s="25"/>
      <c r="C147" s="26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44"/>
      <c r="AF147" s="25"/>
      <c r="AG147" s="25"/>
      <c r="AH147" s="25"/>
      <c r="AI147" s="25"/>
      <c r="AJ147" s="25"/>
      <c r="AK147" s="25"/>
      <c r="AL147" s="25"/>
    </row>
    <row r="148" spans="1:38" ht="14.25">
      <c r="A148" s="27"/>
      <c r="B148" s="27"/>
      <c r="C148" s="28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45"/>
      <c r="AF148" s="27"/>
      <c r="AG148" s="27"/>
      <c r="AH148" s="27"/>
      <c r="AI148" s="27"/>
      <c r="AJ148" s="27"/>
      <c r="AK148" s="27"/>
      <c r="AL148" s="27"/>
    </row>
    <row r="149" spans="1:38" ht="14.25">
      <c r="A149" s="25"/>
      <c r="B149" s="25"/>
      <c r="C149" s="2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44"/>
      <c r="AF149" s="25"/>
      <c r="AG149" s="25"/>
      <c r="AH149" s="25"/>
      <c r="AI149" s="25"/>
      <c r="AJ149" s="25"/>
      <c r="AK149" s="25"/>
      <c r="AL149" s="25"/>
    </row>
    <row r="150" spans="1:38" ht="14.25">
      <c r="A150" s="27"/>
      <c r="B150" s="27"/>
      <c r="C150" s="28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45"/>
      <c r="AF150" s="27"/>
      <c r="AG150" s="27"/>
      <c r="AH150" s="27"/>
      <c r="AI150" s="27"/>
      <c r="AJ150" s="27"/>
      <c r="AK150" s="27"/>
      <c r="AL150" s="27"/>
    </row>
    <row r="151" spans="1:38" ht="14.25">
      <c r="A151" s="25"/>
      <c r="B151" s="25"/>
      <c r="C151" s="2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44"/>
      <c r="AF151" s="25"/>
      <c r="AG151" s="25"/>
      <c r="AH151" s="25"/>
      <c r="AI151" s="25"/>
      <c r="AJ151" s="25"/>
      <c r="AK151" s="25"/>
      <c r="AL151" s="25"/>
    </row>
    <row r="152" spans="1:38" ht="14.25">
      <c r="A152" s="27"/>
      <c r="B152" s="27"/>
      <c r="C152" s="28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45"/>
      <c r="AF152" s="27"/>
      <c r="AG152" s="27"/>
      <c r="AH152" s="27"/>
      <c r="AI152" s="27"/>
      <c r="AJ152" s="27"/>
      <c r="AK152" s="27"/>
      <c r="AL152" s="27"/>
    </row>
    <row r="153" spans="1:38" ht="14.25">
      <c r="A153" s="25"/>
      <c r="B153" s="25"/>
      <c r="C153" s="26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44"/>
      <c r="AF153" s="25"/>
      <c r="AG153" s="25"/>
      <c r="AH153" s="25"/>
      <c r="AI153" s="25"/>
      <c r="AJ153" s="25"/>
      <c r="AK153" s="25"/>
      <c r="AL153" s="25"/>
    </row>
    <row r="154" spans="1:38" ht="14.25">
      <c r="A154" s="27"/>
      <c r="B154" s="27"/>
      <c r="C154" s="28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45"/>
      <c r="AF154" s="27"/>
      <c r="AG154" s="27"/>
      <c r="AH154" s="27"/>
      <c r="AI154" s="27"/>
      <c r="AJ154" s="27"/>
      <c r="AK154" s="27"/>
      <c r="AL154" s="27"/>
    </row>
    <row r="155" spans="1:38" ht="14.25">
      <c r="A155" s="25"/>
      <c r="B155" s="25"/>
      <c r="C155" s="26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44"/>
      <c r="AF155" s="25"/>
      <c r="AG155" s="25"/>
      <c r="AH155" s="25"/>
      <c r="AI155" s="25"/>
      <c r="AJ155" s="25"/>
      <c r="AK155" s="25"/>
      <c r="AL155" s="25"/>
    </row>
    <row r="156" spans="1:38" ht="14.25">
      <c r="A156" s="27"/>
      <c r="B156" s="27"/>
      <c r="C156" s="28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45"/>
      <c r="AF156" s="27"/>
      <c r="AG156" s="27"/>
      <c r="AH156" s="27"/>
      <c r="AI156" s="27"/>
      <c r="AJ156" s="27"/>
      <c r="AK156" s="27"/>
      <c r="AL156" s="27"/>
    </row>
    <row r="157" spans="1:38" ht="14.25">
      <c r="A157" s="25"/>
      <c r="B157" s="25"/>
      <c r="C157" s="26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44"/>
      <c r="AF157" s="25"/>
      <c r="AG157" s="25"/>
      <c r="AH157" s="25"/>
      <c r="AI157" s="25"/>
      <c r="AJ157" s="25"/>
      <c r="AK157" s="25"/>
      <c r="AL157" s="25"/>
    </row>
    <row r="158" spans="1:38" ht="14.25">
      <c r="A158" s="27"/>
      <c r="B158" s="27"/>
      <c r="C158" s="28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45"/>
      <c r="AF158" s="27"/>
      <c r="AG158" s="27"/>
      <c r="AH158" s="27"/>
      <c r="AI158" s="27"/>
      <c r="AJ158" s="27"/>
      <c r="AK158" s="27"/>
      <c r="AL158" s="27"/>
    </row>
    <row r="159" spans="1:38" ht="14.25">
      <c r="A159" s="25"/>
      <c r="B159" s="25"/>
      <c r="C159" s="26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44"/>
      <c r="AF159" s="25"/>
      <c r="AG159" s="25"/>
      <c r="AH159" s="25"/>
      <c r="AI159" s="25"/>
      <c r="AJ159" s="25"/>
      <c r="AK159" s="25"/>
      <c r="AL159" s="25"/>
    </row>
    <row r="160" spans="1:38" ht="14.25">
      <c r="A160" s="27"/>
      <c r="B160" s="27"/>
      <c r="C160" s="28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45"/>
      <c r="AF160" s="27"/>
      <c r="AG160" s="27"/>
      <c r="AH160" s="27"/>
      <c r="AI160" s="27"/>
      <c r="AJ160" s="27"/>
      <c r="AK160" s="27"/>
      <c r="AL160" s="27"/>
    </row>
    <row r="161" spans="1:38" ht="14.25">
      <c r="A161" s="25"/>
      <c r="B161" s="25"/>
      <c r="C161" s="26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44"/>
      <c r="AF161" s="25"/>
      <c r="AG161" s="25"/>
      <c r="AH161" s="25"/>
      <c r="AI161" s="25"/>
      <c r="AJ161" s="25"/>
      <c r="AK161" s="25"/>
      <c r="AL161" s="25"/>
    </row>
    <row r="162" spans="1:38" ht="14.25">
      <c r="A162" s="27"/>
      <c r="B162" s="27"/>
      <c r="C162" s="28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45"/>
      <c r="AF162" s="27"/>
      <c r="AG162" s="27"/>
      <c r="AH162" s="27"/>
      <c r="AI162" s="27"/>
      <c r="AJ162" s="27"/>
      <c r="AK162" s="27"/>
      <c r="AL162" s="27"/>
    </row>
    <row r="163" spans="1:38" ht="14.25">
      <c r="A163" s="25"/>
      <c r="B163" s="25"/>
      <c r="C163" s="26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44"/>
      <c r="AF163" s="25"/>
      <c r="AG163" s="25"/>
      <c r="AH163" s="25"/>
      <c r="AI163" s="25"/>
      <c r="AJ163" s="25"/>
      <c r="AK163" s="25"/>
      <c r="AL163" s="25"/>
    </row>
    <row r="164" spans="1:38" ht="14.25">
      <c r="A164" s="27"/>
      <c r="B164" s="27"/>
      <c r="C164" s="28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45"/>
      <c r="AF164" s="27"/>
      <c r="AG164" s="27"/>
      <c r="AH164" s="27"/>
      <c r="AI164" s="27"/>
      <c r="AJ164" s="27"/>
      <c r="AK164" s="27"/>
      <c r="AL164" s="27"/>
    </row>
    <row r="165" spans="1:38" ht="14.25">
      <c r="A165" s="25"/>
      <c r="B165" s="25"/>
      <c r="C165" s="26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44"/>
      <c r="AF165" s="25"/>
      <c r="AG165" s="25"/>
      <c r="AH165" s="25"/>
      <c r="AI165" s="25"/>
      <c r="AJ165" s="25"/>
      <c r="AK165" s="25"/>
      <c r="AL165" s="25"/>
    </row>
    <row r="166" spans="1:38" ht="14.25">
      <c r="A166" s="27"/>
      <c r="B166" s="27"/>
      <c r="C166" s="28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45"/>
      <c r="AF166" s="27"/>
      <c r="AG166" s="27"/>
      <c r="AH166" s="27"/>
      <c r="AI166" s="27"/>
      <c r="AJ166" s="27"/>
      <c r="AK166" s="27"/>
      <c r="AL166" s="27"/>
    </row>
    <row r="167" spans="1:38" ht="14.25">
      <c r="A167" s="25"/>
      <c r="B167" s="25"/>
      <c r="C167" s="2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44"/>
      <c r="AF167" s="25"/>
      <c r="AG167" s="25"/>
      <c r="AH167" s="25"/>
      <c r="AI167" s="25"/>
      <c r="AJ167" s="25"/>
      <c r="AK167" s="25"/>
      <c r="AL167" s="25"/>
    </row>
    <row r="168" spans="1:38" ht="14.25">
      <c r="A168" s="27"/>
      <c r="B168" s="27"/>
      <c r="C168" s="28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45"/>
      <c r="AF168" s="27"/>
      <c r="AG168" s="27"/>
      <c r="AH168" s="27"/>
      <c r="AI168" s="27"/>
      <c r="AJ168" s="27"/>
      <c r="AK168" s="27"/>
      <c r="AL168" s="27"/>
    </row>
    <row r="169" spans="1:38" ht="14.25">
      <c r="A169" s="25"/>
      <c r="B169" s="25"/>
      <c r="C169" s="26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44"/>
      <c r="AF169" s="25"/>
      <c r="AG169" s="25"/>
      <c r="AH169" s="25"/>
      <c r="AI169" s="25"/>
      <c r="AJ169" s="25"/>
      <c r="AK169" s="25"/>
      <c r="AL169" s="25"/>
    </row>
    <row r="170" spans="1:38" ht="14.25">
      <c r="A170" s="27"/>
      <c r="B170" s="27"/>
      <c r="C170" s="28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45"/>
      <c r="AF170" s="27"/>
      <c r="AG170" s="27"/>
      <c r="AH170" s="27"/>
      <c r="AI170" s="27"/>
      <c r="AJ170" s="27"/>
      <c r="AK170" s="27"/>
      <c r="AL170" s="27"/>
    </row>
    <row r="171" spans="1:38" ht="14.25">
      <c r="A171" s="25"/>
      <c r="B171" s="25"/>
      <c r="C171" s="26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44"/>
      <c r="AF171" s="25"/>
      <c r="AG171" s="25"/>
      <c r="AH171" s="25"/>
      <c r="AI171" s="25"/>
      <c r="AJ171" s="25"/>
      <c r="AK171" s="25"/>
      <c r="AL171" s="25"/>
    </row>
    <row r="172" spans="1:38" ht="14.25">
      <c r="A172" s="27"/>
      <c r="B172" s="27"/>
      <c r="C172" s="28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45"/>
      <c r="AF172" s="27"/>
      <c r="AG172" s="27"/>
      <c r="AH172" s="27"/>
      <c r="AI172" s="27"/>
      <c r="AJ172" s="27"/>
      <c r="AK172" s="27"/>
      <c r="AL172" s="27"/>
    </row>
    <row r="173" spans="1:38" ht="14.25">
      <c r="A173" s="25"/>
      <c r="B173" s="25"/>
      <c r="C173" s="26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44"/>
      <c r="AF173" s="25"/>
      <c r="AG173" s="25"/>
      <c r="AH173" s="25"/>
      <c r="AI173" s="25"/>
      <c r="AJ173" s="25"/>
      <c r="AK173" s="25"/>
      <c r="AL173" s="25"/>
    </row>
    <row r="174" spans="1:38" ht="14.25">
      <c r="A174" s="27"/>
      <c r="B174" s="27"/>
      <c r="C174" s="28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45"/>
      <c r="AF174" s="27"/>
      <c r="AG174" s="27"/>
      <c r="AH174" s="27"/>
      <c r="AI174" s="27"/>
      <c r="AJ174" s="27"/>
      <c r="AK174" s="27"/>
      <c r="AL174" s="27"/>
    </row>
    <row r="175" spans="1:38" ht="14.25">
      <c r="A175" s="25"/>
      <c r="B175" s="25"/>
      <c r="C175" s="26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44"/>
      <c r="AF175" s="25"/>
      <c r="AG175" s="25"/>
      <c r="AH175" s="25"/>
      <c r="AI175" s="25"/>
      <c r="AJ175" s="25"/>
      <c r="AK175" s="25"/>
      <c r="AL175" s="25"/>
    </row>
    <row r="176" spans="1:38" ht="14.25">
      <c r="A176" s="27"/>
      <c r="B176" s="27"/>
      <c r="C176" s="28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45"/>
      <c r="AF176" s="27"/>
      <c r="AG176" s="27"/>
      <c r="AH176" s="27"/>
      <c r="AI176" s="27"/>
      <c r="AJ176" s="27"/>
      <c r="AK176" s="27"/>
      <c r="AL176" s="27"/>
    </row>
    <row r="177" spans="1:38" ht="14.25">
      <c r="A177" s="25"/>
      <c r="B177" s="25"/>
      <c r="C177" s="26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44"/>
      <c r="AF177" s="25"/>
      <c r="AG177" s="25"/>
      <c r="AH177" s="25"/>
      <c r="AI177" s="25"/>
      <c r="AJ177" s="25"/>
      <c r="AK177" s="25"/>
      <c r="AL177" s="25"/>
    </row>
    <row r="178" spans="1:38" ht="14.25">
      <c r="A178" s="27"/>
      <c r="B178" s="27"/>
      <c r="C178" s="28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45"/>
      <c r="AF178" s="27"/>
      <c r="AG178" s="27"/>
      <c r="AH178" s="27"/>
      <c r="AI178" s="27"/>
      <c r="AJ178" s="27"/>
      <c r="AK178" s="27"/>
      <c r="AL178" s="27"/>
    </row>
    <row r="179" spans="1:38" ht="14.25">
      <c r="A179" s="25"/>
      <c r="B179" s="25"/>
      <c r="C179" s="26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44"/>
      <c r="AF179" s="25"/>
      <c r="AG179" s="25"/>
      <c r="AH179" s="25"/>
      <c r="AI179" s="25"/>
      <c r="AJ179" s="25"/>
      <c r="AK179" s="25"/>
      <c r="AL179" s="25"/>
    </row>
    <row r="180" spans="1:38" ht="14.25">
      <c r="A180" s="27"/>
      <c r="B180" s="27"/>
      <c r="C180" s="28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45"/>
      <c r="AF180" s="27"/>
      <c r="AG180" s="27"/>
      <c r="AH180" s="27"/>
      <c r="AI180" s="27"/>
      <c r="AJ180" s="27"/>
      <c r="AK180" s="27"/>
      <c r="AL180" s="27"/>
    </row>
    <row r="181" spans="1:38" ht="14.25">
      <c r="A181" s="25"/>
      <c r="B181" s="25"/>
      <c r="C181" s="26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44"/>
      <c r="AF181" s="25"/>
      <c r="AG181" s="25"/>
      <c r="AH181" s="25"/>
      <c r="AI181" s="25"/>
      <c r="AJ181" s="25"/>
      <c r="AK181" s="25"/>
      <c r="AL181" s="25"/>
    </row>
    <row r="182" spans="1:38" ht="14.25">
      <c r="A182" s="27"/>
      <c r="B182" s="27"/>
      <c r="C182" s="28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45"/>
      <c r="AF182" s="27"/>
      <c r="AG182" s="27"/>
      <c r="AH182" s="27"/>
      <c r="AI182" s="27"/>
      <c r="AJ182" s="27"/>
      <c r="AK182" s="27"/>
      <c r="AL182" s="27"/>
    </row>
    <row r="183" spans="1:38" ht="14.25">
      <c r="A183" s="25"/>
      <c r="B183" s="25"/>
      <c r="C183" s="26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44"/>
      <c r="AF183" s="25"/>
      <c r="AG183" s="25"/>
      <c r="AH183" s="25"/>
      <c r="AI183" s="25"/>
      <c r="AJ183" s="25"/>
      <c r="AK183" s="25"/>
      <c r="AL183" s="25"/>
    </row>
    <row r="184" spans="1:38" ht="14.25">
      <c r="A184" s="27"/>
      <c r="B184" s="27"/>
      <c r="C184" s="28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45"/>
      <c r="AF184" s="27"/>
      <c r="AG184" s="27"/>
      <c r="AH184" s="27"/>
      <c r="AI184" s="27"/>
      <c r="AJ184" s="27"/>
      <c r="AK184" s="27"/>
      <c r="AL184" s="27"/>
    </row>
    <row r="185" spans="1:38" ht="14.25">
      <c r="A185" s="25"/>
      <c r="B185" s="25"/>
      <c r="C185" s="26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44"/>
      <c r="AF185" s="25"/>
      <c r="AG185" s="25"/>
      <c r="AH185" s="25"/>
      <c r="AI185" s="25"/>
      <c r="AJ185" s="25"/>
      <c r="AK185" s="25"/>
      <c r="AL185" s="25"/>
    </row>
    <row r="186" spans="1:38" ht="14.25">
      <c r="A186" s="27"/>
      <c r="B186" s="27"/>
      <c r="C186" s="28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45"/>
      <c r="AF186" s="27"/>
      <c r="AG186" s="27"/>
      <c r="AH186" s="27"/>
      <c r="AI186" s="27"/>
      <c r="AJ186" s="27"/>
      <c r="AK186" s="27"/>
      <c r="AL186" s="27"/>
    </row>
    <row r="187" spans="1:38" ht="14.25">
      <c r="A187" s="25"/>
      <c r="B187" s="25"/>
      <c r="C187" s="26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44"/>
      <c r="AF187" s="25"/>
      <c r="AG187" s="25"/>
      <c r="AH187" s="25"/>
      <c r="AI187" s="25"/>
      <c r="AJ187" s="25"/>
      <c r="AK187" s="25"/>
      <c r="AL187" s="25"/>
    </row>
    <row r="188" spans="1:38" ht="14.25">
      <c r="A188" s="27"/>
      <c r="B188" s="27"/>
      <c r="C188" s="28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45"/>
      <c r="AF188" s="27"/>
      <c r="AG188" s="27"/>
      <c r="AH188" s="27"/>
      <c r="AI188" s="27"/>
      <c r="AJ188" s="27"/>
      <c r="AK188" s="27"/>
      <c r="AL188" s="27"/>
    </row>
    <row r="189" spans="1:38" ht="14.25">
      <c r="A189" s="25"/>
      <c r="B189" s="25"/>
      <c r="C189" s="26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44"/>
      <c r="AF189" s="25"/>
      <c r="AG189" s="25"/>
      <c r="AH189" s="25"/>
      <c r="AI189" s="25"/>
      <c r="AJ189" s="25"/>
      <c r="AK189" s="25"/>
      <c r="AL189" s="25"/>
    </row>
    <row r="190" spans="1:38" ht="14.25">
      <c r="A190" s="27"/>
      <c r="B190" s="27"/>
      <c r="C190" s="28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45"/>
      <c r="AF190" s="27"/>
      <c r="AG190" s="27"/>
      <c r="AH190" s="27"/>
      <c r="AI190" s="27"/>
      <c r="AJ190" s="27"/>
      <c r="AK190" s="27"/>
      <c r="AL190" s="27"/>
    </row>
    <row r="191" spans="1:38" ht="14.25">
      <c r="A191" s="25"/>
      <c r="B191" s="25"/>
      <c r="C191" s="26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44"/>
      <c r="AF191" s="25"/>
      <c r="AG191" s="25"/>
      <c r="AH191" s="25"/>
      <c r="AI191" s="25"/>
      <c r="AJ191" s="25"/>
      <c r="AK191" s="25"/>
      <c r="AL191" s="25"/>
    </row>
    <row r="192" spans="1:38" ht="14.25">
      <c r="A192" s="27"/>
      <c r="B192" s="27"/>
      <c r="C192" s="28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45"/>
      <c r="AF192" s="27"/>
      <c r="AG192" s="27"/>
      <c r="AH192" s="27"/>
      <c r="AI192" s="27"/>
      <c r="AJ192" s="27"/>
      <c r="AK192" s="27"/>
      <c r="AL192" s="27"/>
    </row>
    <row r="193" spans="1:38" ht="14.25">
      <c r="A193" s="25"/>
      <c r="B193" s="25"/>
      <c r="C193" s="26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44"/>
      <c r="AF193" s="25"/>
      <c r="AG193" s="25"/>
      <c r="AH193" s="25"/>
      <c r="AI193" s="25"/>
      <c r="AJ193" s="25"/>
      <c r="AK193" s="25"/>
      <c r="AL193" s="25"/>
    </row>
    <row r="194" spans="1:38" ht="14.25">
      <c r="A194" s="27"/>
      <c r="B194" s="27"/>
      <c r="C194" s="28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45"/>
      <c r="AF194" s="27"/>
      <c r="AG194" s="27"/>
      <c r="AH194" s="27"/>
      <c r="AI194" s="27"/>
      <c r="AJ194" s="27"/>
      <c r="AK194" s="27"/>
      <c r="AL194" s="27"/>
    </row>
    <row r="195" spans="1:38" ht="14.25">
      <c r="A195" s="25"/>
      <c r="B195" s="25"/>
      <c r="C195" s="26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44"/>
      <c r="AF195" s="25"/>
      <c r="AG195" s="25"/>
      <c r="AH195" s="25"/>
      <c r="AI195" s="25"/>
      <c r="AJ195" s="25"/>
      <c r="AK195" s="25"/>
      <c r="AL195" s="25"/>
    </row>
    <row r="196" spans="1:38" ht="14.25">
      <c r="A196" s="27"/>
      <c r="B196" s="27"/>
      <c r="C196" s="28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45"/>
      <c r="AF196" s="27"/>
      <c r="AG196" s="27"/>
      <c r="AH196" s="27"/>
      <c r="AI196" s="27"/>
      <c r="AJ196" s="27"/>
      <c r="AK196" s="27"/>
      <c r="AL196" s="27"/>
    </row>
    <row r="197" spans="1:38" ht="14.25">
      <c r="A197" s="25"/>
      <c r="B197" s="25"/>
      <c r="C197" s="26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44"/>
      <c r="AF197" s="25"/>
      <c r="AG197" s="25"/>
      <c r="AH197" s="25"/>
      <c r="AI197" s="25"/>
      <c r="AJ197" s="25"/>
      <c r="AK197" s="25"/>
      <c r="AL197" s="25"/>
    </row>
    <row r="198" spans="1:38" ht="14.25">
      <c r="A198" s="27"/>
      <c r="B198" s="27"/>
      <c r="C198" s="28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45"/>
      <c r="AF198" s="27"/>
      <c r="AG198" s="27"/>
      <c r="AH198" s="27"/>
      <c r="AI198" s="27"/>
      <c r="AJ198" s="27"/>
      <c r="AK198" s="27"/>
      <c r="AL198" s="27"/>
    </row>
    <row r="199" spans="1:38" ht="14.25">
      <c r="A199" s="25"/>
      <c r="B199" s="25"/>
      <c r="C199" s="26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44"/>
      <c r="AF199" s="25"/>
      <c r="AG199" s="25"/>
      <c r="AH199" s="25"/>
      <c r="AI199" s="25"/>
      <c r="AJ199" s="25"/>
      <c r="AK199" s="25"/>
      <c r="AL199" s="25"/>
    </row>
    <row r="200" spans="1:38" ht="14.25">
      <c r="A200" s="27"/>
      <c r="B200" s="27"/>
      <c r="C200" s="28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45"/>
      <c r="AF200" s="27"/>
      <c r="AG200" s="27"/>
      <c r="AH200" s="27"/>
      <c r="AI200" s="27"/>
      <c r="AJ200" s="27"/>
      <c r="AK200" s="27"/>
      <c r="AL200" s="27"/>
    </row>
    <row r="201" spans="1:38" ht="14.25">
      <c r="A201" s="25"/>
      <c r="B201" s="25"/>
      <c r="C201" s="26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44"/>
      <c r="AF201" s="25"/>
      <c r="AG201" s="25"/>
      <c r="AH201" s="25"/>
      <c r="AI201" s="25"/>
      <c r="AJ201" s="25"/>
      <c r="AK201" s="25"/>
      <c r="AL201" s="25"/>
    </row>
    <row r="202" spans="1:38" ht="14.25">
      <c r="A202" s="27"/>
      <c r="B202" s="27"/>
      <c r="C202" s="28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45"/>
      <c r="AF202" s="27"/>
      <c r="AG202" s="27"/>
      <c r="AH202" s="27"/>
      <c r="AI202" s="27"/>
      <c r="AJ202" s="27"/>
      <c r="AK202" s="27"/>
      <c r="AL202" s="27"/>
    </row>
    <row r="203" spans="1:38" ht="14.25">
      <c r="A203" s="25"/>
      <c r="B203" s="25"/>
      <c r="C203" s="26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44"/>
      <c r="AF203" s="25"/>
      <c r="AG203" s="25"/>
      <c r="AH203" s="25"/>
      <c r="AI203" s="25"/>
      <c r="AJ203" s="25"/>
      <c r="AK203" s="25"/>
      <c r="AL203" s="25"/>
    </row>
    <row r="204" spans="1:38" ht="14.25">
      <c r="A204" s="27"/>
      <c r="B204" s="27"/>
      <c r="C204" s="28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45"/>
      <c r="AF204" s="27"/>
      <c r="AG204" s="27"/>
      <c r="AH204" s="27"/>
      <c r="AI204" s="27"/>
      <c r="AJ204" s="27"/>
      <c r="AK204" s="27"/>
      <c r="AL204" s="27"/>
    </row>
    <row r="205" spans="1:38" ht="14.25">
      <c r="A205" s="25"/>
      <c r="B205" s="25"/>
      <c r="C205" s="26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44"/>
      <c r="AF205" s="25"/>
      <c r="AG205" s="25"/>
      <c r="AH205" s="25"/>
      <c r="AI205" s="25"/>
      <c r="AJ205" s="25"/>
      <c r="AK205" s="25"/>
      <c r="AL205" s="25"/>
    </row>
    <row r="206" spans="1:38" ht="14.25">
      <c r="A206" s="27"/>
      <c r="B206" s="27"/>
      <c r="C206" s="28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45"/>
      <c r="AF206" s="27"/>
      <c r="AG206" s="27"/>
      <c r="AH206" s="27"/>
      <c r="AI206" s="27"/>
      <c r="AJ206" s="27"/>
      <c r="AK206" s="27"/>
      <c r="AL206" s="27"/>
    </row>
    <row r="207" spans="1:38" ht="14.25">
      <c r="A207" s="25"/>
      <c r="B207" s="25"/>
      <c r="C207" s="26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44"/>
      <c r="AF207" s="25"/>
      <c r="AG207" s="25"/>
      <c r="AH207" s="25"/>
      <c r="AI207" s="25"/>
      <c r="AJ207" s="25"/>
      <c r="AK207" s="25"/>
      <c r="AL207" s="25"/>
    </row>
    <row r="208" spans="1:38" ht="14.25">
      <c r="A208" s="27"/>
      <c r="B208" s="27"/>
      <c r="C208" s="28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45"/>
      <c r="AF208" s="27"/>
      <c r="AG208" s="27"/>
      <c r="AH208" s="27"/>
      <c r="AI208" s="27"/>
      <c r="AJ208" s="27"/>
      <c r="AK208" s="27"/>
      <c r="AL208" s="27"/>
    </row>
    <row r="209" spans="1:38" ht="14.25">
      <c r="A209" s="25"/>
      <c r="B209" s="25"/>
      <c r="C209" s="26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44"/>
      <c r="AF209" s="25"/>
      <c r="AG209" s="25"/>
      <c r="AH209" s="25"/>
      <c r="AI209" s="25"/>
      <c r="AJ209" s="25"/>
      <c r="AK209" s="25"/>
      <c r="AL209" s="25"/>
    </row>
    <row r="210" spans="1:38" ht="14.25">
      <c r="A210" s="27"/>
      <c r="B210" s="27"/>
      <c r="C210" s="28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45"/>
      <c r="AF210" s="27"/>
      <c r="AG210" s="27"/>
      <c r="AH210" s="27"/>
      <c r="AI210" s="27"/>
      <c r="AJ210" s="27"/>
      <c r="AK210" s="27"/>
      <c r="AL210" s="27"/>
    </row>
    <row r="211" spans="1:38" ht="14.25">
      <c r="A211" s="25"/>
      <c r="B211" s="25"/>
      <c r="C211" s="26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44"/>
      <c r="AF211" s="25"/>
      <c r="AG211" s="25"/>
      <c r="AH211" s="25"/>
      <c r="AI211" s="25"/>
      <c r="AJ211" s="25"/>
      <c r="AK211" s="25"/>
      <c r="AL211" s="25"/>
    </row>
    <row r="212" spans="1:38" ht="14.25">
      <c r="A212" s="27"/>
      <c r="B212" s="27"/>
      <c r="C212" s="28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45"/>
      <c r="AF212" s="27"/>
      <c r="AG212" s="27"/>
      <c r="AH212" s="27"/>
      <c r="AI212" s="27"/>
      <c r="AJ212" s="27"/>
      <c r="AK212" s="27"/>
      <c r="AL212" s="27"/>
    </row>
    <row r="213" spans="1:38" ht="14.25">
      <c r="A213" s="25"/>
      <c r="B213" s="25"/>
      <c r="C213" s="26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44"/>
      <c r="AF213" s="25"/>
      <c r="AG213" s="25"/>
      <c r="AH213" s="25"/>
      <c r="AI213" s="25"/>
      <c r="AJ213" s="25"/>
      <c r="AK213" s="25"/>
      <c r="AL213" s="25"/>
    </row>
    <row r="214" spans="1:38" ht="14.25">
      <c r="A214" s="27"/>
      <c r="B214" s="27"/>
      <c r="C214" s="28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45"/>
      <c r="AF214" s="27"/>
      <c r="AG214" s="27"/>
      <c r="AH214" s="27"/>
      <c r="AI214" s="27"/>
      <c r="AJ214" s="27"/>
      <c r="AK214" s="27"/>
      <c r="AL214" s="27"/>
    </row>
    <row r="215" spans="1:38" ht="14.25">
      <c r="A215" s="25"/>
      <c r="B215" s="25"/>
      <c r="C215" s="26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44"/>
      <c r="AF215" s="25"/>
      <c r="AG215" s="25"/>
      <c r="AH215" s="25"/>
      <c r="AI215" s="25"/>
      <c r="AJ215" s="25"/>
      <c r="AK215" s="25"/>
      <c r="AL215" s="25"/>
    </row>
    <row r="216" spans="1:38" ht="14.25">
      <c r="A216" s="27"/>
      <c r="B216" s="27"/>
      <c r="C216" s="28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45"/>
      <c r="AF216" s="27"/>
      <c r="AG216" s="27"/>
      <c r="AH216" s="27"/>
      <c r="AI216" s="27"/>
      <c r="AJ216" s="27"/>
      <c r="AK216" s="27"/>
      <c r="AL216" s="27"/>
    </row>
    <row r="217" spans="1:38" ht="14.25">
      <c r="A217" s="25"/>
      <c r="B217" s="25"/>
      <c r="C217" s="26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44"/>
      <c r="AF217" s="25"/>
      <c r="AG217" s="25"/>
      <c r="AH217" s="25"/>
      <c r="AI217" s="25"/>
      <c r="AJ217" s="25"/>
      <c r="AK217" s="25"/>
      <c r="AL217" s="25"/>
    </row>
    <row r="218" spans="1:38" ht="14.25">
      <c r="A218" s="27"/>
      <c r="B218" s="27"/>
      <c r="C218" s="28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45"/>
      <c r="AF218" s="27"/>
      <c r="AG218" s="27"/>
      <c r="AH218" s="27"/>
      <c r="AI218" s="27"/>
      <c r="AJ218" s="27"/>
      <c r="AK218" s="27"/>
      <c r="AL218" s="27"/>
    </row>
    <row r="219" spans="1:38" ht="14.25">
      <c r="A219" s="25"/>
      <c r="B219" s="25"/>
      <c r="C219" s="26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44"/>
      <c r="AF219" s="25"/>
      <c r="AG219" s="25"/>
      <c r="AH219" s="25"/>
      <c r="AI219" s="25"/>
      <c r="AJ219" s="25"/>
      <c r="AK219" s="25"/>
      <c r="AL219" s="25"/>
    </row>
    <row r="220" spans="1:38" ht="14.25">
      <c r="A220" s="27"/>
      <c r="B220" s="27"/>
      <c r="C220" s="28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45"/>
      <c r="AF220" s="27"/>
      <c r="AG220" s="27"/>
      <c r="AH220" s="27"/>
      <c r="AI220" s="27"/>
      <c r="AJ220" s="27"/>
      <c r="AK220" s="27"/>
      <c r="AL220" s="27"/>
    </row>
    <row r="221" spans="1:38" ht="14.25">
      <c r="A221" s="25"/>
      <c r="B221" s="25"/>
      <c r="C221" s="26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44"/>
      <c r="AF221" s="25"/>
      <c r="AG221" s="25"/>
      <c r="AH221" s="25"/>
      <c r="AI221" s="25"/>
      <c r="AJ221" s="25"/>
      <c r="AK221" s="25"/>
      <c r="AL221" s="25"/>
    </row>
    <row r="222" spans="1:38" ht="14.25">
      <c r="A222" s="27"/>
      <c r="B222" s="27"/>
      <c r="C222" s="28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45"/>
      <c r="AF222" s="27"/>
      <c r="AG222" s="27"/>
      <c r="AH222" s="27"/>
      <c r="AI222" s="27"/>
      <c r="AJ222" s="27"/>
      <c r="AK222" s="27"/>
      <c r="AL222" s="27"/>
    </row>
    <row r="223" spans="1:38" ht="14.25">
      <c r="A223" s="25"/>
      <c r="B223" s="25"/>
      <c r="C223" s="26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44"/>
      <c r="AF223" s="25"/>
      <c r="AG223" s="25"/>
      <c r="AH223" s="25"/>
      <c r="AI223" s="25"/>
      <c r="AJ223" s="25"/>
      <c r="AK223" s="25"/>
      <c r="AL223" s="25"/>
    </row>
    <row r="224" spans="1:38" ht="14.25">
      <c r="A224" s="27"/>
      <c r="B224" s="27"/>
      <c r="C224" s="28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45"/>
      <c r="AF224" s="27"/>
      <c r="AG224" s="27"/>
      <c r="AH224" s="27"/>
      <c r="AI224" s="27"/>
      <c r="AJ224" s="27"/>
      <c r="AK224" s="27"/>
      <c r="AL224" s="27"/>
    </row>
    <row r="225" spans="1:38" ht="14.25">
      <c r="A225" s="25"/>
      <c r="B225" s="25"/>
      <c r="C225" s="26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44"/>
      <c r="AF225" s="25"/>
      <c r="AG225" s="25"/>
      <c r="AH225" s="25"/>
      <c r="AI225" s="25"/>
      <c r="AJ225" s="25"/>
      <c r="AK225" s="25"/>
      <c r="AL225" s="25"/>
    </row>
    <row r="226" spans="1:38" ht="14.25">
      <c r="A226" s="27"/>
      <c r="B226" s="27"/>
      <c r="C226" s="28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45"/>
      <c r="AF226" s="27"/>
      <c r="AG226" s="27"/>
      <c r="AH226" s="27"/>
      <c r="AI226" s="27"/>
      <c r="AJ226" s="27"/>
      <c r="AK226" s="27"/>
      <c r="AL226" s="27"/>
    </row>
    <row r="227" spans="1:38" ht="14.25">
      <c r="A227" s="25"/>
      <c r="B227" s="25"/>
      <c r="C227" s="26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44"/>
      <c r="AF227" s="25"/>
      <c r="AG227" s="25"/>
      <c r="AH227" s="25"/>
      <c r="AI227" s="25"/>
      <c r="AJ227" s="25"/>
      <c r="AK227" s="25"/>
      <c r="AL227" s="25"/>
    </row>
    <row r="228" spans="1:38" ht="14.25">
      <c r="A228" s="27"/>
      <c r="B228" s="27"/>
      <c r="C228" s="28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45"/>
      <c r="AF228" s="27"/>
      <c r="AG228" s="27"/>
      <c r="AH228" s="27"/>
      <c r="AI228" s="27"/>
      <c r="AJ228" s="27"/>
      <c r="AK228" s="27"/>
      <c r="AL228" s="27"/>
    </row>
    <row r="229" spans="1:38" ht="14.25">
      <c r="A229" s="25"/>
      <c r="B229" s="25"/>
      <c r="C229" s="26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44"/>
      <c r="AF229" s="25"/>
      <c r="AG229" s="25"/>
      <c r="AH229" s="25"/>
      <c r="AI229" s="25"/>
      <c r="AJ229" s="25"/>
      <c r="AK229" s="25"/>
      <c r="AL229" s="25"/>
    </row>
    <row r="230" spans="1:38" ht="14.25">
      <c r="A230" s="27"/>
      <c r="B230" s="27"/>
      <c r="C230" s="28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45"/>
      <c r="AF230" s="27"/>
      <c r="AG230" s="27"/>
      <c r="AH230" s="27"/>
      <c r="AI230" s="27"/>
      <c r="AJ230" s="27"/>
      <c r="AK230" s="27"/>
      <c r="AL230" s="27"/>
    </row>
    <row r="231" spans="1:38" ht="14.25">
      <c r="A231" s="25"/>
      <c r="B231" s="25"/>
      <c r="C231" s="26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44"/>
      <c r="AF231" s="25"/>
      <c r="AG231" s="25"/>
      <c r="AH231" s="25"/>
      <c r="AI231" s="25"/>
      <c r="AJ231" s="25"/>
      <c r="AK231" s="25"/>
      <c r="AL231" s="25"/>
    </row>
    <row r="232" spans="1:38" ht="14.25">
      <c r="A232" s="27"/>
      <c r="B232" s="27"/>
      <c r="C232" s="28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45"/>
      <c r="AF232" s="27"/>
      <c r="AG232" s="27"/>
      <c r="AH232" s="27"/>
      <c r="AI232" s="27"/>
      <c r="AJ232" s="27"/>
      <c r="AK232" s="27"/>
      <c r="AL232" s="27"/>
    </row>
    <row r="233" spans="1:38" ht="14.25">
      <c r="A233" s="25"/>
      <c r="B233" s="25"/>
      <c r="C233" s="26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44"/>
      <c r="AF233" s="25"/>
      <c r="AG233" s="25"/>
      <c r="AH233" s="25"/>
      <c r="AI233" s="25"/>
      <c r="AJ233" s="25"/>
      <c r="AK233" s="25"/>
      <c r="AL233" s="25"/>
    </row>
    <row r="234" spans="1:38" ht="14.25">
      <c r="A234" s="27"/>
      <c r="B234" s="27"/>
      <c r="C234" s="28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45"/>
      <c r="AF234" s="27"/>
      <c r="AG234" s="27"/>
      <c r="AH234" s="27"/>
      <c r="AI234" s="27"/>
      <c r="AJ234" s="27"/>
      <c r="AK234" s="27"/>
      <c r="AL234" s="27"/>
    </row>
    <row r="235" spans="1:38" ht="14.25">
      <c r="A235" s="25"/>
      <c r="B235" s="25"/>
      <c r="C235" s="26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44"/>
      <c r="AF235" s="25"/>
      <c r="AG235" s="25"/>
      <c r="AH235" s="25"/>
      <c r="AI235" s="25"/>
      <c r="AJ235" s="25"/>
      <c r="AK235" s="25"/>
      <c r="AL235" s="25"/>
    </row>
    <row r="236" spans="1:38" ht="14.25">
      <c r="A236" s="27"/>
      <c r="B236" s="27"/>
      <c r="C236" s="28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45"/>
      <c r="AF236" s="27"/>
      <c r="AG236" s="27"/>
      <c r="AH236" s="27"/>
      <c r="AI236" s="27"/>
      <c r="AJ236" s="27"/>
      <c r="AK236" s="27"/>
      <c r="AL236" s="27"/>
    </row>
    <row r="237" spans="1:38" ht="14.25">
      <c r="A237" s="25"/>
      <c r="B237" s="25"/>
      <c r="C237" s="26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44"/>
      <c r="AF237" s="25"/>
      <c r="AG237" s="25"/>
      <c r="AH237" s="25"/>
      <c r="AI237" s="25"/>
      <c r="AJ237" s="25"/>
      <c r="AK237" s="25"/>
      <c r="AL237" s="25"/>
    </row>
    <row r="238" spans="1:38" ht="14.25">
      <c r="A238" s="27"/>
      <c r="B238" s="27"/>
      <c r="C238" s="28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45"/>
      <c r="AF238" s="27"/>
      <c r="AG238" s="27"/>
      <c r="AH238" s="27"/>
      <c r="AI238" s="27"/>
      <c r="AJ238" s="27"/>
      <c r="AK238" s="27"/>
      <c r="AL238" s="27"/>
    </row>
    <row r="239" spans="1:38" ht="14.25">
      <c r="A239" s="25"/>
      <c r="B239" s="25"/>
      <c r="C239" s="26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44"/>
      <c r="AF239" s="25"/>
      <c r="AG239" s="25"/>
      <c r="AH239" s="25"/>
      <c r="AI239" s="25"/>
      <c r="AJ239" s="25"/>
      <c r="AK239" s="25"/>
      <c r="AL239" s="25"/>
    </row>
    <row r="240" spans="1:38" ht="14.25">
      <c r="A240" s="27"/>
      <c r="B240" s="27"/>
      <c r="C240" s="28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45"/>
      <c r="AF240" s="27"/>
      <c r="AG240" s="27"/>
      <c r="AH240" s="27"/>
      <c r="AI240" s="27"/>
      <c r="AJ240" s="27"/>
      <c r="AK240" s="27"/>
      <c r="AL240" s="27"/>
    </row>
    <row r="241" spans="1:38" ht="14.25">
      <c r="A241" s="25"/>
      <c r="B241" s="25"/>
      <c r="C241" s="26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44"/>
      <c r="AF241" s="25"/>
      <c r="AG241" s="25"/>
      <c r="AH241" s="25"/>
      <c r="AI241" s="25"/>
      <c r="AJ241" s="25"/>
      <c r="AK241" s="25"/>
      <c r="AL241" s="25"/>
    </row>
    <row r="242" spans="1:38" ht="14.25">
      <c r="A242" s="27"/>
      <c r="B242" s="27"/>
      <c r="C242" s="28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45"/>
      <c r="AF242" s="27"/>
      <c r="AG242" s="27"/>
      <c r="AH242" s="27"/>
      <c r="AI242" s="27"/>
      <c r="AJ242" s="27"/>
      <c r="AK242" s="27"/>
      <c r="AL242" s="27"/>
    </row>
    <row r="243" spans="1:38" ht="14.25">
      <c r="A243" s="25"/>
      <c r="B243" s="25"/>
      <c r="C243" s="26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44"/>
      <c r="AF243" s="25"/>
      <c r="AG243" s="25"/>
      <c r="AH243" s="25"/>
      <c r="AI243" s="25"/>
      <c r="AJ243" s="25"/>
      <c r="AK243" s="25"/>
      <c r="AL243" s="25"/>
    </row>
    <row r="244" spans="1:38" ht="14.25">
      <c r="A244" s="27"/>
      <c r="B244" s="27"/>
      <c r="C244" s="28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45"/>
      <c r="AF244" s="27"/>
      <c r="AG244" s="27"/>
      <c r="AH244" s="27"/>
      <c r="AI244" s="27"/>
      <c r="AJ244" s="27"/>
      <c r="AK244" s="27"/>
      <c r="AL244" s="27"/>
    </row>
    <row r="245" spans="1:38" ht="14.25">
      <c r="A245" s="25"/>
      <c r="B245" s="25"/>
      <c r="C245" s="26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44"/>
      <c r="AF245" s="25"/>
      <c r="AG245" s="25"/>
      <c r="AH245" s="25"/>
      <c r="AI245" s="25"/>
      <c r="AJ245" s="25"/>
      <c r="AK245" s="25"/>
      <c r="AL245" s="25"/>
    </row>
    <row r="246" spans="1:38" ht="14.25">
      <c r="A246" s="27"/>
      <c r="B246" s="27"/>
      <c r="C246" s="28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45"/>
      <c r="AF246" s="27"/>
      <c r="AG246" s="27"/>
      <c r="AH246" s="27"/>
      <c r="AI246" s="27"/>
      <c r="AJ246" s="27"/>
      <c r="AK246" s="27"/>
      <c r="AL246" s="27"/>
    </row>
    <row r="247" spans="1:38" ht="14.25">
      <c r="A247" s="25"/>
      <c r="B247" s="25"/>
      <c r="C247" s="26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44"/>
      <c r="AF247" s="25"/>
      <c r="AG247" s="25"/>
      <c r="AH247" s="25"/>
      <c r="AI247" s="25"/>
      <c r="AJ247" s="25"/>
      <c r="AK247" s="25"/>
      <c r="AL247" s="25"/>
    </row>
    <row r="248" spans="1:38" ht="14.25">
      <c r="A248" s="27"/>
      <c r="B248" s="27"/>
      <c r="C248" s="28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45"/>
      <c r="AF248" s="27"/>
      <c r="AG248" s="27"/>
      <c r="AH248" s="27"/>
      <c r="AI248" s="27"/>
      <c r="AJ248" s="27"/>
      <c r="AK248" s="27"/>
      <c r="AL248" s="27"/>
    </row>
    <row r="249" spans="1:38" ht="14.25">
      <c r="A249" s="25"/>
      <c r="B249" s="25"/>
      <c r="C249" s="26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44"/>
      <c r="AF249" s="25"/>
      <c r="AG249" s="25"/>
      <c r="AH249" s="25"/>
      <c r="AI249" s="25"/>
      <c r="AJ249" s="25"/>
      <c r="AK249" s="25"/>
      <c r="AL249" s="25"/>
    </row>
    <row r="250" spans="1:38" ht="14.25">
      <c r="A250" s="27"/>
      <c r="B250" s="27"/>
      <c r="C250" s="28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45"/>
      <c r="AF250" s="27"/>
      <c r="AG250" s="27"/>
      <c r="AH250" s="27"/>
      <c r="AI250" s="27"/>
      <c r="AJ250" s="27"/>
      <c r="AK250" s="27"/>
      <c r="AL250" s="27"/>
    </row>
    <row r="251" spans="1:38" ht="14.25">
      <c r="A251" s="25"/>
      <c r="B251" s="25"/>
      <c r="C251" s="26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44"/>
      <c r="AF251" s="25"/>
      <c r="AG251" s="25"/>
      <c r="AH251" s="25"/>
      <c r="AI251" s="25"/>
      <c r="AJ251" s="25"/>
      <c r="AK251" s="25"/>
      <c r="AL251" s="25"/>
    </row>
    <row r="252" spans="1:38" ht="14.25">
      <c r="A252" s="27"/>
      <c r="B252" s="27"/>
      <c r="C252" s="28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45"/>
      <c r="AF252" s="27"/>
      <c r="AG252" s="27"/>
      <c r="AH252" s="27"/>
      <c r="AI252" s="27"/>
      <c r="AJ252" s="27"/>
      <c r="AK252" s="27"/>
      <c r="AL252" s="27"/>
    </row>
    <row r="253" spans="1:38" ht="14.25">
      <c r="A253" s="25"/>
      <c r="B253" s="25"/>
      <c r="C253" s="26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44"/>
      <c r="AF253" s="25"/>
      <c r="AG253" s="25"/>
      <c r="AH253" s="25"/>
      <c r="AI253" s="25"/>
      <c r="AJ253" s="25"/>
      <c r="AK253" s="25"/>
      <c r="AL253" s="25"/>
    </row>
    <row r="254" spans="1:38" ht="14.25">
      <c r="A254" s="27"/>
      <c r="B254" s="27"/>
      <c r="C254" s="28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45"/>
      <c r="AF254" s="27"/>
      <c r="AG254" s="27"/>
      <c r="AH254" s="27"/>
      <c r="AI254" s="27"/>
      <c r="AJ254" s="27"/>
      <c r="AK254" s="27"/>
      <c r="AL254" s="27"/>
    </row>
    <row r="255" spans="1:38" ht="14.25">
      <c r="A255" s="25"/>
      <c r="B255" s="25"/>
      <c r="C255" s="26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44"/>
      <c r="AF255" s="25"/>
      <c r="AG255" s="25"/>
      <c r="AH255" s="25"/>
      <c r="AI255" s="25"/>
      <c r="AJ255" s="25"/>
      <c r="AK255" s="25"/>
      <c r="AL255" s="25"/>
    </row>
    <row r="256" spans="1:38" ht="14.25">
      <c r="A256" s="27"/>
      <c r="B256" s="27"/>
      <c r="C256" s="28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45"/>
      <c r="AF256" s="27"/>
      <c r="AG256" s="27"/>
      <c r="AH256" s="27"/>
      <c r="AI256" s="27"/>
      <c r="AJ256" s="27"/>
      <c r="AK256" s="27"/>
      <c r="AL256" s="27"/>
    </row>
    <row r="257" spans="1:38" ht="14.25">
      <c r="A257" s="25"/>
      <c r="B257" s="25"/>
      <c r="C257" s="26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44"/>
      <c r="AF257" s="25"/>
      <c r="AG257" s="25"/>
      <c r="AH257" s="25"/>
      <c r="AI257" s="25"/>
      <c r="AJ257" s="25"/>
      <c r="AK257" s="25"/>
      <c r="AL257" s="25"/>
    </row>
    <row r="258" spans="1:38" ht="14.25">
      <c r="A258" s="27"/>
      <c r="B258" s="27"/>
      <c r="C258" s="28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45"/>
      <c r="AF258" s="27"/>
      <c r="AG258" s="27"/>
      <c r="AH258" s="27"/>
      <c r="AI258" s="27"/>
      <c r="AJ258" s="27"/>
      <c r="AK258" s="27"/>
      <c r="AL258" s="27"/>
    </row>
    <row r="259" spans="1:38" ht="14.25">
      <c r="A259" s="25"/>
      <c r="B259" s="25"/>
      <c r="C259" s="26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44"/>
      <c r="AF259" s="25"/>
      <c r="AG259" s="25"/>
      <c r="AH259" s="25"/>
      <c r="AI259" s="25"/>
      <c r="AJ259" s="25"/>
      <c r="AK259" s="25"/>
      <c r="AL259" s="25"/>
    </row>
    <row r="260" spans="1:38" ht="14.25">
      <c r="A260" s="27"/>
      <c r="B260" s="27"/>
      <c r="C260" s="28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45"/>
      <c r="AF260" s="27"/>
      <c r="AG260" s="27"/>
      <c r="AH260" s="27"/>
      <c r="AI260" s="27"/>
      <c r="AJ260" s="27"/>
      <c r="AK260" s="27"/>
      <c r="AL260" s="27"/>
    </row>
    <row r="261" spans="1:38" ht="14.25">
      <c r="A261" s="25"/>
      <c r="B261" s="25"/>
      <c r="C261" s="26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44"/>
      <c r="AF261" s="25"/>
      <c r="AG261" s="25"/>
      <c r="AH261" s="25"/>
      <c r="AI261" s="25"/>
      <c r="AJ261" s="25"/>
      <c r="AK261" s="25"/>
      <c r="AL261" s="25"/>
    </row>
    <row r="262" spans="1:38" ht="14.25">
      <c r="A262" s="27"/>
      <c r="B262" s="27"/>
      <c r="C262" s="28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45"/>
      <c r="AF262" s="27"/>
      <c r="AG262" s="27"/>
      <c r="AH262" s="27"/>
      <c r="AI262" s="27"/>
      <c r="AJ262" s="27"/>
      <c r="AK262" s="27"/>
      <c r="AL262" s="27"/>
    </row>
    <row r="263" spans="1:38" ht="14.25">
      <c r="A263" s="25"/>
      <c r="B263" s="25"/>
      <c r="C263" s="26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44"/>
      <c r="AF263" s="25"/>
      <c r="AG263" s="25"/>
      <c r="AH263" s="25"/>
      <c r="AI263" s="25"/>
      <c r="AJ263" s="25"/>
      <c r="AK263" s="25"/>
      <c r="AL263" s="25"/>
    </row>
    <row r="264" spans="1:38" ht="14.25">
      <c r="A264" s="27"/>
      <c r="B264" s="27"/>
      <c r="C264" s="28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45"/>
      <c r="AF264" s="27"/>
      <c r="AG264" s="27"/>
      <c r="AH264" s="27"/>
      <c r="AI264" s="27"/>
      <c r="AJ264" s="27"/>
      <c r="AK264" s="27"/>
      <c r="AL264" s="27"/>
    </row>
    <row r="265" spans="1:38" ht="14.25">
      <c r="A265" s="25"/>
      <c r="B265" s="25"/>
      <c r="C265" s="26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44"/>
      <c r="AF265" s="25"/>
      <c r="AG265" s="25"/>
      <c r="AH265" s="25"/>
      <c r="AI265" s="25"/>
      <c r="AJ265" s="25"/>
      <c r="AK265" s="25"/>
      <c r="AL265" s="25"/>
    </row>
    <row r="266" spans="1:38" ht="14.25">
      <c r="A266" s="27"/>
      <c r="B266" s="27"/>
      <c r="C266" s="28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45"/>
      <c r="AF266" s="27"/>
      <c r="AG266" s="27"/>
      <c r="AH266" s="27"/>
      <c r="AI266" s="27"/>
      <c r="AJ266" s="27"/>
      <c r="AK266" s="27"/>
      <c r="AL266" s="27"/>
    </row>
    <row r="267" spans="1:38" ht="14.25">
      <c r="A267" s="25"/>
      <c r="B267" s="25"/>
      <c r="C267" s="26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44"/>
      <c r="AF267" s="25"/>
      <c r="AG267" s="25"/>
      <c r="AH267" s="25"/>
      <c r="AI267" s="25"/>
      <c r="AJ267" s="25"/>
      <c r="AK267" s="25"/>
      <c r="AL267" s="25"/>
    </row>
    <row r="268" spans="1:38" ht="14.25">
      <c r="A268" s="27"/>
      <c r="B268" s="27"/>
      <c r="C268" s="28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45"/>
      <c r="AF268" s="27"/>
      <c r="AG268" s="27"/>
      <c r="AH268" s="27"/>
      <c r="AI268" s="27"/>
      <c r="AJ268" s="27"/>
      <c r="AK268" s="27"/>
      <c r="AL268" s="27"/>
    </row>
    <row r="269" spans="1:38" ht="14.25">
      <c r="A269" s="25"/>
      <c r="B269" s="25"/>
      <c r="C269" s="26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44"/>
      <c r="AF269" s="25"/>
      <c r="AG269" s="25"/>
      <c r="AH269" s="25"/>
      <c r="AI269" s="25"/>
      <c r="AJ269" s="25"/>
      <c r="AK269" s="25"/>
      <c r="AL269" s="25"/>
    </row>
    <row r="270" spans="1:38" ht="14.25">
      <c r="A270" s="27"/>
      <c r="B270" s="27"/>
      <c r="C270" s="28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45"/>
      <c r="AF270" s="27"/>
      <c r="AG270" s="27"/>
      <c r="AH270" s="27"/>
      <c r="AI270" s="27"/>
      <c r="AJ270" s="27"/>
      <c r="AK270" s="27"/>
      <c r="AL270" s="27"/>
    </row>
    <row r="271" spans="1:38" ht="14.25">
      <c r="A271" s="25"/>
      <c r="B271" s="25"/>
      <c r="C271" s="26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44"/>
      <c r="AF271" s="25"/>
      <c r="AG271" s="25"/>
      <c r="AH271" s="25"/>
      <c r="AI271" s="25"/>
      <c r="AJ271" s="25"/>
      <c r="AK271" s="25"/>
      <c r="AL271" s="25"/>
    </row>
    <row r="272" spans="1:38" ht="14.25">
      <c r="A272" s="27"/>
      <c r="B272" s="27"/>
      <c r="C272" s="28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45"/>
      <c r="AF272" s="27"/>
      <c r="AG272" s="27"/>
      <c r="AH272" s="27"/>
      <c r="AI272" s="27"/>
      <c r="AJ272" s="27"/>
      <c r="AK272" s="27"/>
      <c r="AL272" s="27"/>
    </row>
    <row r="273" spans="1:38" ht="14.25">
      <c r="A273" s="25"/>
      <c r="B273" s="25"/>
      <c r="C273" s="26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44"/>
      <c r="AF273" s="25"/>
      <c r="AG273" s="25"/>
      <c r="AH273" s="25"/>
      <c r="AI273" s="25"/>
      <c r="AJ273" s="25"/>
      <c r="AK273" s="25"/>
      <c r="AL273" s="25"/>
    </row>
    <row r="274" spans="1:38" ht="14.25">
      <c r="A274" s="27"/>
      <c r="B274" s="27"/>
      <c r="C274" s="28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45"/>
      <c r="AF274" s="27"/>
      <c r="AG274" s="27"/>
      <c r="AH274" s="27"/>
      <c r="AI274" s="27"/>
      <c r="AJ274" s="27"/>
      <c r="AK274" s="27"/>
      <c r="AL274" s="27"/>
    </row>
    <row r="275" spans="1:38" ht="14.25">
      <c r="A275" s="25"/>
      <c r="B275" s="25"/>
      <c r="C275" s="26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44"/>
      <c r="AF275" s="25"/>
      <c r="AG275" s="25"/>
      <c r="AH275" s="25"/>
      <c r="AI275" s="25"/>
      <c r="AJ275" s="25"/>
      <c r="AK275" s="25"/>
      <c r="AL275" s="25"/>
    </row>
    <row r="276" spans="1:38" ht="14.25">
      <c r="A276" s="27"/>
      <c r="B276" s="27"/>
      <c r="C276" s="28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45"/>
      <c r="AF276" s="27"/>
      <c r="AG276" s="27"/>
      <c r="AH276" s="27"/>
      <c r="AI276" s="27"/>
      <c r="AJ276" s="27"/>
      <c r="AK276" s="27"/>
      <c r="AL276" s="27"/>
    </row>
    <row r="277" spans="1:38" ht="14.25">
      <c r="A277" s="25"/>
      <c r="B277" s="25"/>
      <c r="C277" s="26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44"/>
      <c r="AF277" s="25"/>
      <c r="AG277" s="25"/>
      <c r="AH277" s="25"/>
      <c r="AI277" s="25"/>
      <c r="AJ277" s="25"/>
      <c r="AK277" s="25"/>
      <c r="AL277" s="25"/>
    </row>
    <row r="278" spans="1:38" ht="14.25">
      <c r="A278" s="27"/>
      <c r="B278" s="27"/>
      <c r="C278" s="28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45"/>
      <c r="AF278" s="27"/>
      <c r="AG278" s="27"/>
      <c r="AH278" s="27"/>
      <c r="AI278" s="27"/>
      <c r="AJ278" s="27"/>
      <c r="AK278" s="27"/>
      <c r="AL278" s="27"/>
    </row>
    <row r="279" spans="1:38" ht="14.25">
      <c r="A279" s="25"/>
      <c r="B279" s="25"/>
      <c r="C279" s="26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44"/>
      <c r="AF279" s="25"/>
      <c r="AG279" s="25"/>
      <c r="AH279" s="25"/>
      <c r="AI279" s="25"/>
      <c r="AJ279" s="25"/>
      <c r="AK279" s="25"/>
      <c r="AL279" s="25"/>
    </row>
    <row r="280" spans="1:38" ht="14.25">
      <c r="A280" s="27"/>
      <c r="B280" s="27"/>
      <c r="C280" s="28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45"/>
      <c r="AF280" s="27"/>
      <c r="AG280" s="27"/>
      <c r="AH280" s="27"/>
      <c r="AI280" s="27"/>
      <c r="AJ280" s="27"/>
      <c r="AK280" s="27"/>
      <c r="AL280" s="27"/>
    </row>
    <row r="281" spans="1:38" ht="14.25">
      <c r="A281" s="25"/>
      <c r="B281" s="25"/>
      <c r="C281" s="26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44"/>
      <c r="AF281" s="25"/>
      <c r="AG281" s="25"/>
      <c r="AH281" s="25"/>
      <c r="AI281" s="25"/>
      <c r="AJ281" s="25"/>
      <c r="AK281" s="25"/>
      <c r="AL281" s="25"/>
    </row>
    <row r="282" spans="1:38" ht="14.25">
      <c r="A282" s="27"/>
      <c r="B282" s="27"/>
      <c r="C282" s="28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45"/>
      <c r="AF282" s="27"/>
      <c r="AG282" s="27"/>
      <c r="AH282" s="27"/>
      <c r="AI282" s="27"/>
      <c r="AJ282" s="27"/>
      <c r="AK282" s="27"/>
      <c r="AL282" s="27"/>
    </row>
    <row r="283" spans="1:38" ht="14.25">
      <c r="A283" s="25"/>
      <c r="B283" s="25"/>
      <c r="C283" s="26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44"/>
      <c r="AF283" s="25"/>
      <c r="AG283" s="25"/>
      <c r="AH283" s="25"/>
      <c r="AI283" s="25"/>
      <c r="AJ283" s="25"/>
      <c r="AK283" s="25"/>
      <c r="AL283" s="25"/>
    </row>
    <row r="284" spans="1:38" ht="14.25">
      <c r="A284" s="27"/>
      <c r="B284" s="27"/>
      <c r="C284" s="28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45"/>
      <c r="AF284" s="27"/>
      <c r="AG284" s="27"/>
      <c r="AH284" s="27"/>
      <c r="AI284" s="27"/>
      <c r="AJ284" s="27"/>
      <c r="AK284" s="27"/>
      <c r="AL284" s="27"/>
    </row>
    <row r="285" spans="1:38" ht="14.25">
      <c r="A285" s="25"/>
      <c r="B285" s="25"/>
      <c r="C285" s="26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44"/>
      <c r="AF285" s="25"/>
      <c r="AG285" s="25"/>
      <c r="AH285" s="25"/>
      <c r="AI285" s="25"/>
      <c r="AJ285" s="25"/>
      <c r="AK285" s="25"/>
      <c r="AL285" s="25"/>
    </row>
    <row r="286" spans="1:38" ht="14.25">
      <c r="A286" s="27"/>
      <c r="B286" s="27"/>
      <c r="C286" s="28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45"/>
      <c r="AF286" s="27"/>
      <c r="AG286" s="27"/>
      <c r="AH286" s="27"/>
      <c r="AI286" s="27"/>
      <c r="AJ286" s="27"/>
      <c r="AK286" s="27"/>
      <c r="AL286" s="27"/>
    </row>
    <row r="287" spans="1:38" ht="14.25">
      <c r="A287" s="25"/>
      <c r="B287" s="25"/>
      <c r="C287" s="26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44"/>
      <c r="AF287" s="25"/>
      <c r="AG287" s="25"/>
      <c r="AH287" s="25"/>
      <c r="AI287" s="25"/>
      <c r="AJ287" s="25"/>
      <c r="AK287" s="25"/>
      <c r="AL287" s="25"/>
    </row>
    <row r="288" spans="1:38" ht="14.25">
      <c r="A288" s="27"/>
      <c r="B288" s="27"/>
      <c r="C288" s="28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45"/>
      <c r="AF288" s="27"/>
      <c r="AG288" s="27"/>
      <c r="AH288" s="27"/>
      <c r="AI288" s="27"/>
      <c r="AJ288" s="27"/>
      <c r="AK288" s="27"/>
      <c r="AL288" s="27"/>
    </row>
    <row r="289" spans="1:38" ht="14.25">
      <c r="A289" s="25"/>
      <c r="B289" s="25"/>
      <c r="C289" s="26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44"/>
      <c r="AF289" s="25"/>
      <c r="AG289" s="25"/>
      <c r="AH289" s="25"/>
      <c r="AI289" s="25"/>
      <c r="AJ289" s="25"/>
      <c r="AK289" s="25"/>
      <c r="AL289" s="25"/>
    </row>
    <row r="290" spans="1:38" ht="14.25">
      <c r="A290" s="27"/>
      <c r="B290" s="27"/>
      <c r="C290" s="28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45"/>
      <c r="AF290" s="27"/>
      <c r="AG290" s="27"/>
      <c r="AH290" s="27"/>
      <c r="AI290" s="27"/>
      <c r="AJ290" s="27"/>
      <c r="AK290" s="27"/>
      <c r="AL290" s="27"/>
    </row>
    <row r="291" spans="1:38" ht="14.25">
      <c r="A291" s="25"/>
      <c r="B291" s="25"/>
      <c r="C291" s="26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44"/>
      <c r="AF291" s="25"/>
      <c r="AG291" s="25"/>
      <c r="AH291" s="25"/>
      <c r="AI291" s="25"/>
      <c r="AJ291" s="25"/>
      <c r="AK291" s="25"/>
      <c r="AL291" s="25"/>
    </row>
    <row r="292" spans="1:38" ht="14.25">
      <c r="A292" s="27"/>
      <c r="B292" s="27"/>
      <c r="C292" s="28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45"/>
      <c r="AF292" s="27"/>
      <c r="AG292" s="27"/>
      <c r="AH292" s="27"/>
      <c r="AI292" s="27"/>
      <c r="AJ292" s="27"/>
      <c r="AK292" s="27"/>
      <c r="AL292" s="27"/>
    </row>
    <row r="293" spans="1:38" ht="14.25">
      <c r="A293" s="25"/>
      <c r="B293" s="25"/>
      <c r="C293" s="26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44"/>
      <c r="AF293" s="25"/>
      <c r="AG293" s="25"/>
      <c r="AH293" s="25"/>
      <c r="AI293" s="25"/>
      <c r="AJ293" s="25"/>
      <c r="AK293" s="25"/>
      <c r="AL293" s="25"/>
    </row>
    <row r="294" spans="1:38" ht="14.25">
      <c r="A294" s="27"/>
      <c r="B294" s="27"/>
      <c r="C294" s="28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45"/>
      <c r="AF294" s="27"/>
      <c r="AG294" s="27"/>
      <c r="AH294" s="27"/>
      <c r="AI294" s="27"/>
      <c r="AJ294" s="27"/>
      <c r="AK294" s="27"/>
      <c r="AL294" s="27"/>
    </row>
    <row r="295" spans="1:38" ht="14.25">
      <c r="A295" s="25"/>
      <c r="B295" s="25"/>
      <c r="C295" s="26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44"/>
      <c r="AF295" s="25"/>
      <c r="AG295" s="25"/>
      <c r="AH295" s="25"/>
      <c r="AI295" s="25"/>
      <c r="AJ295" s="25"/>
      <c r="AK295" s="25"/>
      <c r="AL295" s="25"/>
    </row>
    <row r="296" spans="1:38" ht="14.25">
      <c r="A296" s="27"/>
      <c r="B296" s="27"/>
      <c r="C296" s="28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45"/>
      <c r="AF296" s="27"/>
      <c r="AG296" s="27"/>
      <c r="AH296" s="27"/>
      <c r="AI296" s="27"/>
      <c r="AJ296" s="27"/>
      <c r="AK296" s="27"/>
      <c r="AL296" s="27"/>
    </row>
    <row r="297" spans="1:38" ht="14.25">
      <c r="A297" s="25"/>
      <c r="B297" s="25"/>
      <c r="C297" s="26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44"/>
      <c r="AF297" s="25"/>
      <c r="AG297" s="25"/>
      <c r="AH297" s="25"/>
      <c r="AI297" s="25"/>
      <c r="AJ297" s="25"/>
      <c r="AK297" s="25"/>
      <c r="AL297" s="25"/>
    </row>
    <row r="298" spans="1:38" ht="14.25">
      <c r="A298" s="27"/>
      <c r="B298" s="27"/>
      <c r="C298" s="28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45"/>
      <c r="AF298" s="27"/>
      <c r="AG298" s="27"/>
      <c r="AH298" s="27"/>
      <c r="AI298" s="27"/>
      <c r="AJ298" s="27"/>
      <c r="AK298" s="27"/>
      <c r="AL298" s="27"/>
    </row>
    <row r="299" spans="1:38" ht="14.25">
      <c r="A299" s="25"/>
      <c r="B299" s="25"/>
      <c r="C299" s="26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44"/>
      <c r="AF299" s="25"/>
      <c r="AG299" s="25"/>
      <c r="AH299" s="25"/>
      <c r="AI299" s="25"/>
      <c r="AJ299" s="25"/>
      <c r="AK299" s="25"/>
      <c r="AL299" s="25"/>
    </row>
    <row r="300" spans="1:38" ht="14.25">
      <c r="A300" s="27"/>
      <c r="B300" s="27"/>
      <c r="C300" s="28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45"/>
      <c r="AF300" s="27"/>
      <c r="AG300" s="27"/>
      <c r="AH300" s="27"/>
      <c r="AI300" s="27"/>
      <c r="AJ300" s="27"/>
      <c r="AK300" s="27"/>
      <c r="AL300" s="27"/>
    </row>
    <row r="301" spans="1:38" ht="14.25">
      <c r="A301" s="25"/>
      <c r="B301" s="25"/>
      <c r="C301" s="26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44"/>
      <c r="AF301" s="25"/>
      <c r="AG301" s="25"/>
      <c r="AH301" s="25"/>
      <c r="AI301" s="25"/>
      <c r="AJ301" s="25"/>
      <c r="AK301" s="25"/>
      <c r="AL301" s="25"/>
    </row>
    <row r="302" spans="1:38" ht="14.25">
      <c r="A302" s="27"/>
      <c r="B302" s="27"/>
      <c r="C302" s="28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45"/>
      <c r="AF302" s="27"/>
      <c r="AG302" s="27"/>
      <c r="AH302" s="27"/>
      <c r="AI302" s="27"/>
      <c r="AJ302" s="27"/>
      <c r="AK302" s="27"/>
      <c r="AL302" s="27"/>
    </row>
    <row r="303" spans="1:38" ht="14.25">
      <c r="A303" s="25"/>
      <c r="B303" s="25"/>
      <c r="C303" s="26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44"/>
      <c r="AF303" s="25"/>
      <c r="AG303" s="25"/>
      <c r="AH303" s="25"/>
      <c r="AI303" s="25"/>
      <c r="AJ303" s="25"/>
      <c r="AK303" s="25"/>
      <c r="AL303" s="25"/>
    </row>
    <row r="304" spans="1:38" ht="14.25">
      <c r="A304" s="27"/>
      <c r="B304" s="27"/>
      <c r="C304" s="28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45"/>
      <c r="AF304" s="27"/>
      <c r="AG304" s="27"/>
      <c r="AH304" s="27"/>
      <c r="AI304" s="27"/>
      <c r="AJ304" s="27"/>
      <c r="AK304" s="27"/>
      <c r="AL304" s="27"/>
    </row>
    <row r="305" spans="1:38" ht="14.25">
      <c r="A305" s="25"/>
      <c r="B305" s="25"/>
      <c r="C305" s="26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44"/>
      <c r="AF305" s="25"/>
      <c r="AG305" s="25"/>
      <c r="AH305" s="25"/>
      <c r="AI305" s="25"/>
      <c r="AJ305" s="25"/>
      <c r="AK305" s="25"/>
      <c r="AL305" s="25"/>
    </row>
    <row r="306" spans="1:38" ht="14.25">
      <c r="A306" s="27"/>
      <c r="B306" s="27"/>
      <c r="C306" s="28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45"/>
      <c r="AF306" s="27"/>
      <c r="AG306" s="27"/>
      <c r="AH306" s="27"/>
      <c r="AI306" s="27"/>
      <c r="AJ306" s="27"/>
      <c r="AK306" s="27"/>
      <c r="AL306" s="27"/>
    </row>
    <row r="307" spans="1:38" ht="14.25">
      <c r="A307" s="25"/>
      <c r="B307" s="25"/>
      <c r="C307" s="26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44"/>
      <c r="AF307" s="25"/>
      <c r="AG307" s="25"/>
      <c r="AH307" s="25"/>
      <c r="AI307" s="25"/>
      <c r="AJ307" s="25"/>
      <c r="AK307" s="25"/>
      <c r="AL307" s="25"/>
    </row>
    <row r="308" spans="1:38" ht="14.25">
      <c r="A308" s="27"/>
      <c r="B308" s="27"/>
      <c r="C308" s="28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45"/>
      <c r="AF308" s="27"/>
      <c r="AG308" s="27"/>
      <c r="AH308" s="27"/>
      <c r="AI308" s="27"/>
      <c r="AJ308" s="27"/>
      <c r="AK308" s="27"/>
      <c r="AL308" s="27"/>
    </row>
    <row r="309" spans="1:38" ht="14.25">
      <c r="A309" s="25"/>
      <c r="B309" s="25"/>
      <c r="C309" s="26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44"/>
      <c r="AF309" s="25"/>
      <c r="AG309" s="25"/>
      <c r="AH309" s="25"/>
      <c r="AI309" s="25"/>
      <c r="AJ309" s="25"/>
      <c r="AK309" s="25"/>
      <c r="AL309" s="25"/>
    </row>
    <row r="310" spans="1:38" ht="14.25">
      <c r="A310" s="27"/>
      <c r="B310" s="27"/>
      <c r="C310" s="28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45"/>
      <c r="AF310" s="27"/>
      <c r="AG310" s="27"/>
      <c r="AH310" s="27"/>
      <c r="AI310" s="27"/>
      <c r="AJ310" s="27"/>
      <c r="AK310" s="27"/>
      <c r="AL310" s="27"/>
    </row>
    <row r="311" spans="1:38" ht="14.25">
      <c r="A311" s="25"/>
      <c r="B311" s="25"/>
      <c r="C311" s="26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44"/>
      <c r="AF311" s="25"/>
      <c r="AG311" s="25"/>
      <c r="AH311" s="25"/>
      <c r="AI311" s="25"/>
      <c r="AJ311" s="25"/>
      <c r="AK311" s="25"/>
      <c r="AL311" s="25"/>
    </row>
    <row r="312" spans="1:38" ht="14.25">
      <c r="A312" s="27"/>
      <c r="B312" s="27"/>
      <c r="C312" s="28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45"/>
      <c r="AF312" s="27"/>
      <c r="AG312" s="27"/>
      <c r="AH312" s="27"/>
      <c r="AI312" s="27"/>
      <c r="AJ312" s="27"/>
      <c r="AK312" s="27"/>
      <c r="AL312" s="27"/>
    </row>
    <row r="313" spans="1:38" ht="14.25">
      <c r="A313" s="25"/>
      <c r="B313" s="25"/>
      <c r="C313" s="26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44"/>
      <c r="AF313" s="25"/>
      <c r="AG313" s="25"/>
      <c r="AH313" s="25"/>
      <c r="AI313" s="25"/>
      <c r="AJ313" s="25"/>
      <c r="AK313" s="25"/>
      <c r="AL313" s="25"/>
    </row>
    <row r="314" spans="1:38" ht="14.25">
      <c r="A314" s="27"/>
      <c r="B314" s="27"/>
      <c r="C314" s="28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45"/>
      <c r="AF314" s="27"/>
      <c r="AG314" s="27"/>
      <c r="AH314" s="27"/>
      <c r="AI314" s="27"/>
      <c r="AJ314" s="27"/>
      <c r="AK314" s="27"/>
      <c r="AL314" s="27"/>
    </row>
    <row r="315" spans="1:38" ht="14.25">
      <c r="A315" s="25"/>
      <c r="B315" s="25"/>
      <c r="C315" s="26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44"/>
      <c r="AF315" s="25"/>
      <c r="AG315" s="25"/>
      <c r="AH315" s="25"/>
      <c r="AI315" s="25"/>
      <c r="AJ315" s="25"/>
      <c r="AK315" s="25"/>
      <c r="AL315" s="25"/>
    </row>
    <row r="316" spans="1:38" ht="14.25">
      <c r="A316" s="27"/>
      <c r="B316" s="27"/>
      <c r="C316" s="28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45"/>
      <c r="AF316" s="27"/>
      <c r="AG316" s="27"/>
      <c r="AH316" s="27"/>
      <c r="AI316" s="27"/>
      <c r="AJ316" s="27"/>
      <c r="AK316" s="27"/>
      <c r="AL316" s="27"/>
    </row>
    <row r="317" spans="1:38" ht="14.25">
      <c r="A317" s="25"/>
      <c r="B317" s="25"/>
      <c r="C317" s="26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44"/>
      <c r="AF317" s="25"/>
      <c r="AG317" s="25"/>
      <c r="AH317" s="25"/>
      <c r="AI317" s="25"/>
      <c r="AJ317" s="25"/>
      <c r="AK317" s="25"/>
      <c r="AL317" s="25"/>
    </row>
    <row r="318" spans="1:38" ht="14.25">
      <c r="A318" s="27"/>
      <c r="B318" s="27"/>
      <c r="C318" s="28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45"/>
      <c r="AF318" s="27"/>
      <c r="AG318" s="27"/>
      <c r="AH318" s="27"/>
      <c r="AI318" s="27"/>
      <c r="AJ318" s="27"/>
      <c r="AK318" s="27"/>
      <c r="AL318" s="27"/>
    </row>
    <row r="319" spans="1:38" ht="14.25">
      <c r="A319" s="25"/>
      <c r="B319" s="25"/>
      <c r="C319" s="26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44"/>
      <c r="AF319" s="25"/>
      <c r="AG319" s="25"/>
      <c r="AH319" s="25"/>
      <c r="AI319" s="25"/>
      <c r="AJ319" s="25"/>
      <c r="AK319" s="25"/>
      <c r="AL319" s="25"/>
    </row>
    <row r="320" spans="1:38" ht="14.25">
      <c r="A320" s="27"/>
      <c r="B320" s="27"/>
      <c r="C320" s="28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45"/>
      <c r="AF320" s="27"/>
      <c r="AG320" s="27"/>
      <c r="AH320" s="27"/>
      <c r="AI320" s="27"/>
      <c r="AJ320" s="27"/>
      <c r="AK320" s="27"/>
      <c r="AL320" s="27"/>
    </row>
    <row r="321" spans="1:38" ht="14.25">
      <c r="A321" s="25"/>
      <c r="B321" s="25"/>
      <c r="C321" s="26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44"/>
      <c r="AF321" s="25"/>
      <c r="AG321" s="25"/>
      <c r="AH321" s="25"/>
      <c r="AI321" s="25"/>
      <c r="AJ321" s="25"/>
      <c r="AK321" s="25"/>
      <c r="AL321" s="25"/>
    </row>
    <row r="322" spans="1:38" ht="14.25">
      <c r="A322" s="27"/>
      <c r="B322" s="27"/>
      <c r="C322" s="28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45"/>
      <c r="AF322" s="27"/>
      <c r="AG322" s="27"/>
      <c r="AH322" s="27"/>
      <c r="AI322" s="27"/>
      <c r="AJ322" s="27"/>
      <c r="AK322" s="27"/>
      <c r="AL322" s="27"/>
    </row>
    <row r="323" spans="1:38" ht="14.25">
      <c r="A323" s="25"/>
      <c r="B323" s="25"/>
      <c r="C323" s="26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44"/>
      <c r="AF323" s="25"/>
      <c r="AG323" s="25"/>
      <c r="AH323" s="25"/>
      <c r="AI323" s="25"/>
      <c r="AJ323" s="25"/>
      <c r="AK323" s="25"/>
      <c r="AL323" s="25"/>
    </row>
    <row r="324" spans="1:38" ht="14.25">
      <c r="A324" s="27"/>
      <c r="B324" s="27"/>
      <c r="C324" s="28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45"/>
      <c r="AF324" s="27"/>
      <c r="AG324" s="27"/>
      <c r="AH324" s="27"/>
      <c r="AI324" s="27"/>
      <c r="AJ324" s="27"/>
      <c r="AK324" s="27"/>
      <c r="AL324" s="27"/>
    </row>
    <row r="325" spans="1:38" ht="14.25">
      <c r="A325" s="25"/>
      <c r="B325" s="25"/>
      <c r="C325" s="26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44"/>
      <c r="AF325" s="25"/>
      <c r="AG325" s="25"/>
      <c r="AH325" s="25"/>
      <c r="AI325" s="25"/>
      <c r="AJ325" s="25"/>
      <c r="AK325" s="25"/>
      <c r="AL325" s="25"/>
    </row>
    <row r="326" spans="1:38" ht="14.25">
      <c r="A326" s="27"/>
      <c r="B326" s="27"/>
      <c r="C326" s="28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45"/>
      <c r="AF326" s="27"/>
      <c r="AG326" s="27"/>
      <c r="AH326" s="27"/>
      <c r="AI326" s="27"/>
      <c r="AJ326" s="27"/>
      <c r="AK326" s="27"/>
      <c r="AL326" s="27"/>
    </row>
    <row r="327" spans="1:38" ht="14.25">
      <c r="A327" s="25"/>
      <c r="B327" s="25"/>
      <c r="C327" s="26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44"/>
      <c r="AF327" s="25"/>
      <c r="AG327" s="25"/>
      <c r="AH327" s="25"/>
      <c r="AI327" s="25"/>
      <c r="AJ327" s="25"/>
      <c r="AK327" s="25"/>
      <c r="AL327" s="25"/>
    </row>
    <row r="328" spans="1:38" ht="14.25">
      <c r="A328" s="27"/>
      <c r="B328" s="27"/>
      <c r="C328" s="28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45"/>
      <c r="AF328" s="27"/>
      <c r="AG328" s="27"/>
      <c r="AH328" s="27"/>
      <c r="AI328" s="27"/>
      <c r="AJ328" s="27"/>
      <c r="AK328" s="27"/>
      <c r="AL328" s="27"/>
    </row>
    <row r="329" spans="1:38" ht="14.25">
      <c r="A329" s="25"/>
      <c r="B329" s="25"/>
      <c r="C329" s="26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44"/>
      <c r="AF329" s="25"/>
      <c r="AG329" s="25"/>
      <c r="AH329" s="25"/>
      <c r="AI329" s="25"/>
      <c r="AJ329" s="25"/>
      <c r="AK329" s="25"/>
      <c r="AL329" s="25"/>
    </row>
    <row r="330" spans="1:38" ht="14.25">
      <c r="A330" s="27"/>
      <c r="B330" s="27"/>
      <c r="C330" s="28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45"/>
      <c r="AF330" s="27"/>
      <c r="AG330" s="27"/>
      <c r="AH330" s="27"/>
      <c r="AI330" s="27"/>
      <c r="AJ330" s="27"/>
      <c r="AK330" s="27"/>
      <c r="AL330" s="27"/>
    </row>
    <row r="331" spans="1:38" ht="14.25">
      <c r="A331" s="25"/>
      <c r="B331" s="25"/>
      <c r="C331" s="26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44"/>
      <c r="AF331" s="25"/>
      <c r="AG331" s="25"/>
      <c r="AH331" s="25"/>
      <c r="AI331" s="25"/>
      <c r="AJ331" s="25"/>
      <c r="AK331" s="25"/>
      <c r="AL331" s="25"/>
    </row>
    <row r="332" spans="1:38" ht="14.25">
      <c r="A332" s="27"/>
      <c r="B332" s="27"/>
      <c r="C332" s="28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45"/>
      <c r="AF332" s="27"/>
      <c r="AG332" s="27"/>
      <c r="AH332" s="27"/>
      <c r="AI332" s="27"/>
      <c r="AJ332" s="27"/>
      <c r="AK332" s="27"/>
      <c r="AL332" s="27"/>
    </row>
    <row r="333" spans="1:38" ht="14.25">
      <c r="A333" s="25"/>
      <c r="B333" s="25"/>
      <c r="C333" s="26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44"/>
      <c r="AF333" s="25"/>
      <c r="AG333" s="25"/>
      <c r="AH333" s="25"/>
      <c r="AI333" s="25"/>
      <c r="AJ333" s="25"/>
      <c r="AK333" s="25"/>
      <c r="AL333" s="25"/>
    </row>
    <row r="334" spans="1:38" ht="14.25">
      <c r="A334" s="27"/>
      <c r="B334" s="27"/>
      <c r="C334" s="28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45"/>
      <c r="AF334" s="27"/>
      <c r="AG334" s="27"/>
      <c r="AH334" s="27"/>
      <c r="AI334" s="27"/>
      <c r="AJ334" s="27"/>
      <c r="AK334" s="27"/>
      <c r="AL334" s="27"/>
    </row>
    <row r="335" spans="1:38" ht="14.25">
      <c r="A335" s="25"/>
      <c r="B335" s="25"/>
      <c r="C335" s="26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44"/>
      <c r="AF335" s="25"/>
      <c r="AG335" s="25"/>
      <c r="AH335" s="25"/>
      <c r="AI335" s="25"/>
      <c r="AJ335" s="25"/>
      <c r="AK335" s="25"/>
      <c r="AL335" s="25"/>
    </row>
    <row r="336" spans="1:38" ht="14.25">
      <c r="A336" s="27"/>
      <c r="B336" s="27"/>
      <c r="C336" s="28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45"/>
      <c r="AF336" s="27"/>
      <c r="AG336" s="27"/>
      <c r="AH336" s="27"/>
      <c r="AI336" s="27"/>
      <c r="AJ336" s="27"/>
      <c r="AK336" s="27"/>
      <c r="AL336" s="27"/>
    </row>
    <row r="337" spans="1:38" ht="14.25">
      <c r="A337" s="25"/>
      <c r="B337" s="25"/>
      <c r="C337" s="26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44"/>
      <c r="AF337" s="25"/>
      <c r="AG337" s="25"/>
      <c r="AH337" s="25"/>
      <c r="AI337" s="25"/>
      <c r="AJ337" s="25"/>
      <c r="AK337" s="25"/>
      <c r="AL337" s="25"/>
    </row>
    <row r="338" spans="1:38" ht="14.25">
      <c r="A338" s="27"/>
      <c r="B338" s="27"/>
      <c r="C338" s="28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45"/>
      <c r="AF338" s="27"/>
      <c r="AG338" s="27"/>
      <c r="AH338" s="27"/>
      <c r="AI338" s="27"/>
      <c r="AJ338" s="27"/>
      <c r="AK338" s="27"/>
      <c r="AL338" s="27"/>
    </row>
    <row r="339" spans="1:38" ht="14.25">
      <c r="A339" s="25"/>
      <c r="B339" s="25"/>
      <c r="C339" s="26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44"/>
      <c r="AF339" s="25"/>
      <c r="AG339" s="25"/>
      <c r="AH339" s="25"/>
      <c r="AI339" s="25"/>
      <c r="AJ339" s="25"/>
      <c r="AK339" s="25"/>
      <c r="AL339" s="25"/>
    </row>
    <row r="340" spans="1:38" ht="14.25">
      <c r="A340" s="27"/>
      <c r="B340" s="27"/>
      <c r="C340" s="28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45"/>
      <c r="AF340" s="27"/>
      <c r="AG340" s="27"/>
      <c r="AH340" s="27"/>
      <c r="AI340" s="27"/>
      <c r="AJ340" s="27"/>
      <c r="AK340" s="27"/>
      <c r="AL340" s="27"/>
    </row>
    <row r="341" spans="1:38" ht="14.25">
      <c r="A341" s="25"/>
      <c r="B341" s="25"/>
      <c r="C341" s="26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44"/>
      <c r="AF341" s="25"/>
      <c r="AG341" s="25"/>
      <c r="AH341" s="25"/>
      <c r="AI341" s="25"/>
      <c r="AJ341" s="25"/>
      <c r="AK341" s="25"/>
      <c r="AL341" s="25"/>
    </row>
    <row r="342" spans="1:38" ht="14.25">
      <c r="A342" s="27"/>
      <c r="B342" s="27"/>
      <c r="C342" s="28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45"/>
      <c r="AF342" s="27"/>
      <c r="AG342" s="27"/>
      <c r="AH342" s="27"/>
      <c r="AI342" s="27"/>
      <c r="AJ342" s="27"/>
      <c r="AK342" s="27"/>
      <c r="AL342" s="27"/>
    </row>
    <row r="343" spans="1:38" ht="14.25">
      <c r="A343" s="25"/>
      <c r="B343" s="25"/>
      <c r="C343" s="26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44"/>
      <c r="AF343" s="25"/>
      <c r="AG343" s="25"/>
      <c r="AH343" s="25"/>
      <c r="AI343" s="25"/>
      <c r="AJ343" s="25"/>
      <c r="AK343" s="25"/>
      <c r="AL343" s="25"/>
    </row>
    <row r="344" spans="1:38" ht="14.25">
      <c r="A344" s="27"/>
      <c r="B344" s="27"/>
      <c r="C344" s="28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45"/>
      <c r="AF344" s="27"/>
      <c r="AG344" s="27"/>
      <c r="AH344" s="27"/>
      <c r="AI344" s="27"/>
      <c r="AJ344" s="27"/>
      <c r="AK344" s="27"/>
      <c r="AL344" s="27"/>
    </row>
    <row r="345" spans="1:38" ht="14.25">
      <c r="A345" s="25"/>
      <c r="B345" s="25"/>
      <c r="C345" s="26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44"/>
      <c r="AF345" s="25"/>
      <c r="AG345" s="25"/>
      <c r="AH345" s="25"/>
      <c r="AI345" s="25"/>
      <c r="AJ345" s="25"/>
      <c r="AK345" s="25"/>
      <c r="AL345" s="25"/>
    </row>
    <row r="346" spans="1:38" ht="14.25">
      <c r="A346" s="27"/>
      <c r="B346" s="27"/>
      <c r="C346" s="28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45"/>
      <c r="AF346" s="27"/>
      <c r="AG346" s="27"/>
      <c r="AH346" s="27"/>
      <c r="AI346" s="27"/>
      <c r="AJ346" s="27"/>
      <c r="AK346" s="27"/>
      <c r="AL346" s="27"/>
    </row>
    <row r="347" spans="1:38" ht="14.25">
      <c r="A347" s="25"/>
      <c r="B347" s="25"/>
      <c r="C347" s="26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44"/>
      <c r="AF347" s="25"/>
      <c r="AG347" s="25"/>
      <c r="AH347" s="25"/>
      <c r="AI347" s="25"/>
      <c r="AJ347" s="25"/>
      <c r="AK347" s="25"/>
      <c r="AL347" s="25"/>
    </row>
    <row r="348" spans="1:38" ht="14.25">
      <c r="A348" s="27"/>
      <c r="B348" s="27"/>
      <c r="C348" s="28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45"/>
      <c r="AF348" s="27"/>
      <c r="AG348" s="27"/>
      <c r="AH348" s="27"/>
      <c r="AI348" s="27"/>
      <c r="AJ348" s="27"/>
      <c r="AK348" s="27"/>
      <c r="AL348" s="27"/>
    </row>
    <row r="349" spans="1:38" ht="14.25">
      <c r="A349" s="25"/>
      <c r="B349" s="25"/>
      <c r="C349" s="26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44"/>
      <c r="AF349" s="25"/>
      <c r="AG349" s="25"/>
      <c r="AH349" s="25"/>
      <c r="AI349" s="25"/>
      <c r="AJ349" s="25"/>
      <c r="AK349" s="25"/>
      <c r="AL349" s="25"/>
    </row>
    <row r="350" spans="1:38" ht="14.25">
      <c r="A350" s="27"/>
      <c r="B350" s="27"/>
      <c r="C350" s="28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45"/>
      <c r="AF350" s="27"/>
      <c r="AG350" s="27"/>
      <c r="AH350" s="27"/>
      <c r="AI350" s="27"/>
      <c r="AJ350" s="27"/>
      <c r="AK350" s="27"/>
      <c r="AL350" s="27"/>
    </row>
    <row r="351" spans="1:38" ht="14.25">
      <c r="A351" s="25"/>
      <c r="B351" s="25"/>
      <c r="C351" s="26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44"/>
      <c r="AF351" s="25"/>
      <c r="AG351" s="25"/>
      <c r="AH351" s="25"/>
      <c r="AI351" s="25"/>
      <c r="AJ351" s="25"/>
      <c r="AK351" s="25"/>
      <c r="AL351" s="25"/>
    </row>
    <row r="352" spans="1:38" ht="14.25">
      <c r="A352" s="27"/>
      <c r="B352" s="27"/>
      <c r="C352" s="28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45"/>
      <c r="AF352" s="27"/>
      <c r="AG352" s="27"/>
      <c r="AH352" s="27"/>
      <c r="AI352" s="27"/>
      <c r="AJ352" s="27"/>
      <c r="AK352" s="27"/>
      <c r="AL352" s="27"/>
    </row>
    <row r="353" spans="1:38" ht="14.25">
      <c r="A353" s="25"/>
      <c r="B353" s="25"/>
      <c r="C353" s="26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44"/>
      <c r="AF353" s="25"/>
      <c r="AG353" s="25"/>
      <c r="AH353" s="25"/>
      <c r="AI353" s="25"/>
      <c r="AJ353" s="25"/>
      <c r="AK353" s="25"/>
      <c r="AL353" s="25"/>
    </row>
    <row r="354" spans="1:38" ht="14.25">
      <c r="A354" s="27"/>
      <c r="B354" s="27"/>
      <c r="C354" s="28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45"/>
      <c r="AF354" s="27"/>
      <c r="AG354" s="27"/>
      <c r="AH354" s="27"/>
      <c r="AI354" s="27"/>
      <c r="AJ354" s="27"/>
      <c r="AK354" s="27"/>
      <c r="AL354" s="27"/>
    </row>
    <row r="355" spans="1:38" ht="14.25">
      <c r="A355" s="25"/>
      <c r="B355" s="25"/>
      <c r="C355" s="26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44"/>
      <c r="AF355" s="25"/>
      <c r="AG355" s="25"/>
      <c r="AH355" s="25"/>
      <c r="AI355" s="25"/>
      <c r="AJ355" s="25"/>
      <c r="AK355" s="25"/>
      <c r="AL355" s="25"/>
    </row>
    <row r="356" spans="1:38" ht="14.25">
      <c r="A356" s="27"/>
      <c r="B356" s="27"/>
      <c r="C356" s="28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45"/>
      <c r="AF356" s="27"/>
      <c r="AG356" s="27"/>
      <c r="AH356" s="27"/>
      <c r="AI356" s="27"/>
      <c r="AJ356" s="27"/>
      <c r="AK356" s="27"/>
      <c r="AL356" s="27"/>
    </row>
    <row r="357" spans="1:38" ht="14.25">
      <c r="A357" s="25"/>
      <c r="B357" s="25"/>
      <c r="C357" s="26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44"/>
      <c r="AF357" s="25"/>
      <c r="AG357" s="25"/>
      <c r="AH357" s="25"/>
      <c r="AI357" s="25"/>
      <c r="AJ357" s="25"/>
      <c r="AK357" s="25"/>
      <c r="AL357" s="25"/>
    </row>
    <row r="358" spans="1:38" ht="14.25">
      <c r="A358" s="27"/>
      <c r="B358" s="27"/>
      <c r="C358" s="28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45"/>
      <c r="AF358" s="27"/>
      <c r="AG358" s="27"/>
      <c r="AH358" s="27"/>
      <c r="AI358" s="27"/>
      <c r="AJ358" s="27"/>
      <c r="AK358" s="27"/>
      <c r="AL358" s="27"/>
    </row>
    <row r="359" spans="1:38" ht="14.25">
      <c r="A359" s="25"/>
      <c r="B359" s="25"/>
      <c r="C359" s="26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44"/>
      <c r="AF359" s="25"/>
      <c r="AG359" s="25"/>
      <c r="AH359" s="25"/>
      <c r="AI359" s="25"/>
      <c r="AJ359" s="25"/>
      <c r="AK359" s="25"/>
      <c r="AL359" s="25"/>
    </row>
    <row r="360" spans="1:38" ht="14.25">
      <c r="A360" s="27"/>
      <c r="B360" s="27"/>
      <c r="C360" s="28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45"/>
      <c r="AF360" s="27"/>
      <c r="AG360" s="27"/>
      <c r="AH360" s="27"/>
      <c r="AI360" s="27"/>
      <c r="AJ360" s="27"/>
      <c r="AK360" s="27"/>
      <c r="AL360" s="27"/>
    </row>
    <row r="361" spans="1:38" ht="14.25">
      <c r="A361" s="25"/>
      <c r="B361" s="25"/>
      <c r="C361" s="26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44"/>
      <c r="AF361" s="25"/>
      <c r="AG361" s="25"/>
      <c r="AH361" s="25"/>
      <c r="AI361" s="25"/>
      <c r="AJ361" s="25"/>
      <c r="AK361" s="25"/>
      <c r="AL361" s="25"/>
    </row>
    <row r="362" spans="1:38" ht="14.25">
      <c r="A362" s="27"/>
      <c r="B362" s="27"/>
      <c r="C362" s="28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45"/>
      <c r="AF362" s="27"/>
      <c r="AG362" s="27"/>
      <c r="AH362" s="27"/>
      <c r="AI362" s="27"/>
      <c r="AJ362" s="27"/>
      <c r="AK362" s="27"/>
      <c r="AL362" s="27"/>
    </row>
    <row r="363" spans="1:38" ht="14.25">
      <c r="A363" s="25"/>
      <c r="B363" s="25"/>
      <c r="C363" s="26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44"/>
      <c r="AF363" s="25"/>
      <c r="AG363" s="25"/>
      <c r="AH363" s="25"/>
      <c r="AI363" s="25"/>
      <c r="AJ363" s="25"/>
      <c r="AK363" s="25"/>
      <c r="AL363" s="25"/>
    </row>
    <row r="364" spans="1:38" ht="14.25">
      <c r="A364" s="27"/>
      <c r="B364" s="27"/>
      <c r="C364" s="28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45"/>
      <c r="AF364" s="27"/>
      <c r="AG364" s="27"/>
      <c r="AH364" s="27"/>
      <c r="AI364" s="27"/>
      <c r="AJ364" s="27"/>
      <c r="AK364" s="27"/>
      <c r="AL364" s="27"/>
    </row>
    <row r="365" spans="1:38" ht="14.25">
      <c r="A365" s="25"/>
      <c r="B365" s="25"/>
      <c r="C365" s="26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44"/>
      <c r="AF365" s="25"/>
      <c r="AG365" s="25"/>
      <c r="AH365" s="25"/>
      <c r="AI365" s="25"/>
      <c r="AJ365" s="25"/>
      <c r="AK365" s="25"/>
      <c r="AL365" s="25"/>
    </row>
    <row r="366" spans="1:38" ht="14.25">
      <c r="A366" s="27"/>
      <c r="B366" s="27"/>
      <c r="C366" s="28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45"/>
      <c r="AF366" s="27"/>
      <c r="AG366" s="27"/>
      <c r="AH366" s="27"/>
      <c r="AI366" s="27"/>
      <c r="AJ366" s="27"/>
      <c r="AK366" s="27"/>
      <c r="AL366" s="27"/>
    </row>
    <row r="367" spans="1:38" ht="14.25">
      <c r="A367" s="25"/>
      <c r="B367" s="25"/>
      <c r="C367" s="26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44"/>
      <c r="AF367" s="25"/>
      <c r="AG367" s="25"/>
      <c r="AH367" s="25"/>
      <c r="AI367" s="25"/>
      <c r="AJ367" s="25"/>
      <c r="AK367" s="25"/>
      <c r="AL367" s="25"/>
    </row>
    <row r="368" spans="1:38" ht="14.25">
      <c r="A368" s="27"/>
      <c r="B368" s="27"/>
      <c r="C368" s="28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45"/>
      <c r="AF368" s="27"/>
      <c r="AG368" s="27"/>
      <c r="AH368" s="27"/>
      <c r="AI368" s="27"/>
      <c r="AJ368" s="27"/>
      <c r="AK368" s="27"/>
      <c r="AL368" s="27"/>
    </row>
    <row r="369" spans="1:38" ht="14.25">
      <c r="A369" s="25"/>
      <c r="B369" s="25"/>
      <c r="C369" s="26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44"/>
      <c r="AF369" s="25"/>
      <c r="AG369" s="25"/>
      <c r="AH369" s="25"/>
      <c r="AI369" s="25"/>
      <c r="AJ369" s="25"/>
      <c r="AK369" s="25"/>
      <c r="AL369" s="25"/>
    </row>
    <row r="370" spans="1:38" ht="14.25">
      <c r="A370" s="27"/>
      <c r="B370" s="27"/>
      <c r="C370" s="28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45"/>
      <c r="AF370" s="27"/>
      <c r="AG370" s="27"/>
      <c r="AH370" s="27"/>
      <c r="AI370" s="27"/>
      <c r="AJ370" s="27"/>
      <c r="AK370" s="27"/>
      <c r="AL370" s="27"/>
    </row>
    <row r="371" spans="1:38" ht="14.25">
      <c r="A371" s="25"/>
      <c r="B371" s="25"/>
      <c r="C371" s="26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44"/>
      <c r="AF371" s="25"/>
      <c r="AG371" s="25"/>
      <c r="AH371" s="25"/>
      <c r="AI371" s="25"/>
      <c r="AJ371" s="25"/>
      <c r="AK371" s="25"/>
      <c r="AL371" s="25"/>
    </row>
    <row r="372" spans="1:38" ht="14.25">
      <c r="A372" s="27"/>
      <c r="B372" s="27"/>
      <c r="C372" s="28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45"/>
      <c r="AF372" s="27"/>
      <c r="AG372" s="27"/>
      <c r="AH372" s="27"/>
      <c r="AI372" s="27"/>
      <c r="AJ372" s="27"/>
      <c r="AK372" s="27"/>
      <c r="AL372" s="27"/>
    </row>
    <row r="373" spans="1:38" ht="14.25">
      <c r="A373" s="25"/>
      <c r="B373" s="25"/>
      <c r="C373" s="26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44"/>
      <c r="AF373" s="25"/>
      <c r="AG373" s="25"/>
      <c r="AH373" s="25"/>
      <c r="AI373" s="25"/>
      <c r="AJ373" s="25"/>
      <c r="AK373" s="25"/>
      <c r="AL373" s="25"/>
    </row>
    <row r="374" spans="1:38" ht="14.25">
      <c r="A374" s="27"/>
      <c r="B374" s="27"/>
      <c r="C374" s="28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45"/>
      <c r="AF374" s="27"/>
      <c r="AG374" s="27"/>
      <c r="AH374" s="27"/>
      <c r="AI374" s="27"/>
      <c r="AJ374" s="27"/>
      <c r="AK374" s="27"/>
      <c r="AL374" s="27"/>
    </row>
    <row r="375" spans="1:38" ht="14.25">
      <c r="A375" s="25"/>
      <c r="B375" s="25"/>
      <c r="C375" s="26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44"/>
      <c r="AF375" s="25"/>
      <c r="AG375" s="25"/>
      <c r="AH375" s="25"/>
      <c r="AI375" s="25"/>
      <c r="AJ375" s="25"/>
      <c r="AK375" s="25"/>
      <c r="AL375" s="25"/>
    </row>
    <row r="376" spans="1:38" ht="14.25">
      <c r="A376" s="27"/>
      <c r="B376" s="27"/>
      <c r="C376" s="28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45"/>
      <c r="AF376" s="27"/>
      <c r="AG376" s="27"/>
      <c r="AH376" s="27"/>
      <c r="AI376" s="27"/>
      <c r="AJ376" s="27"/>
      <c r="AK376" s="27"/>
      <c r="AL376" s="27"/>
    </row>
    <row r="377" spans="1:38" ht="14.25">
      <c r="A377" s="25"/>
      <c r="B377" s="25"/>
      <c r="C377" s="26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44"/>
      <c r="AF377" s="25"/>
      <c r="AG377" s="25"/>
      <c r="AH377" s="25"/>
      <c r="AI377" s="25"/>
      <c r="AJ377" s="25"/>
      <c r="AK377" s="25"/>
      <c r="AL377" s="25"/>
    </row>
    <row r="378" spans="1:38" ht="14.25">
      <c r="A378" s="27"/>
      <c r="B378" s="27"/>
      <c r="C378" s="28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45"/>
      <c r="AF378" s="27"/>
      <c r="AG378" s="27"/>
      <c r="AH378" s="27"/>
      <c r="AI378" s="27"/>
      <c r="AJ378" s="27"/>
      <c r="AK378" s="27"/>
      <c r="AL378" s="27"/>
    </row>
    <row r="379" spans="1:38" ht="14.25">
      <c r="A379" s="25"/>
      <c r="B379" s="25"/>
      <c r="C379" s="26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44"/>
      <c r="AF379" s="25"/>
      <c r="AG379" s="25"/>
      <c r="AH379" s="25"/>
      <c r="AI379" s="25"/>
      <c r="AJ379" s="25"/>
      <c r="AK379" s="25"/>
      <c r="AL379" s="25"/>
    </row>
    <row r="380" spans="1:38" ht="14.25">
      <c r="A380" s="27"/>
      <c r="B380" s="27"/>
      <c r="C380" s="28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45"/>
      <c r="AF380" s="27"/>
      <c r="AG380" s="27"/>
      <c r="AH380" s="27"/>
      <c r="AI380" s="27"/>
      <c r="AJ380" s="27"/>
      <c r="AK380" s="27"/>
      <c r="AL380" s="27"/>
    </row>
    <row r="381" spans="1:38" ht="14.25">
      <c r="A381" s="25"/>
      <c r="B381" s="25"/>
      <c r="C381" s="26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44"/>
      <c r="AF381" s="25"/>
      <c r="AG381" s="25"/>
      <c r="AH381" s="25"/>
      <c r="AI381" s="25"/>
      <c r="AJ381" s="25"/>
      <c r="AK381" s="25"/>
      <c r="AL381" s="25"/>
    </row>
    <row r="382" spans="1:38" ht="14.25">
      <c r="A382" s="27"/>
      <c r="B382" s="27"/>
      <c r="C382" s="28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45"/>
      <c r="AF382" s="27"/>
      <c r="AG382" s="27"/>
      <c r="AH382" s="27"/>
      <c r="AI382" s="27"/>
      <c r="AJ382" s="27"/>
      <c r="AK382" s="27"/>
      <c r="AL382" s="27"/>
    </row>
    <row r="383" spans="1:38" ht="14.25">
      <c r="A383" s="25"/>
      <c r="B383" s="25"/>
      <c r="C383" s="26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44"/>
      <c r="AF383" s="25"/>
      <c r="AG383" s="25"/>
      <c r="AH383" s="25"/>
      <c r="AI383" s="25"/>
      <c r="AJ383" s="25"/>
      <c r="AK383" s="25"/>
      <c r="AL383" s="25"/>
    </row>
    <row r="384" spans="1:38" ht="14.25">
      <c r="A384" s="27"/>
      <c r="B384" s="27"/>
      <c r="C384" s="28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45"/>
      <c r="AF384" s="27"/>
      <c r="AG384" s="27"/>
      <c r="AH384" s="27"/>
      <c r="AI384" s="27"/>
      <c r="AJ384" s="27"/>
      <c r="AK384" s="27"/>
      <c r="AL384" s="27"/>
    </row>
    <row r="385" spans="1:38" ht="14.25">
      <c r="A385" s="25"/>
      <c r="B385" s="25"/>
      <c r="C385" s="26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44"/>
      <c r="AF385" s="25"/>
      <c r="AG385" s="25"/>
      <c r="AH385" s="25"/>
      <c r="AI385" s="25"/>
      <c r="AJ385" s="25"/>
      <c r="AK385" s="25"/>
      <c r="AL385" s="25"/>
    </row>
    <row r="386" spans="1:38" ht="14.25">
      <c r="A386" s="27"/>
      <c r="B386" s="27"/>
      <c r="C386" s="28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45"/>
      <c r="AF386" s="27"/>
      <c r="AG386" s="27"/>
      <c r="AH386" s="27"/>
      <c r="AI386" s="27"/>
      <c r="AJ386" s="27"/>
      <c r="AK386" s="27"/>
      <c r="AL386" s="27"/>
    </row>
    <row r="387" spans="1:38" ht="14.25">
      <c r="A387" s="25"/>
      <c r="B387" s="25"/>
      <c r="C387" s="26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44"/>
      <c r="AF387" s="25"/>
      <c r="AG387" s="25"/>
      <c r="AH387" s="25"/>
      <c r="AI387" s="25"/>
      <c r="AJ387" s="25"/>
      <c r="AK387" s="25"/>
      <c r="AL387" s="25"/>
    </row>
    <row r="388" spans="1:38" ht="14.25">
      <c r="A388" s="27"/>
      <c r="B388" s="27"/>
      <c r="C388" s="28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45"/>
      <c r="AF388" s="27"/>
      <c r="AG388" s="27"/>
      <c r="AH388" s="27"/>
      <c r="AI388" s="27"/>
      <c r="AJ388" s="27"/>
      <c r="AK388" s="27"/>
      <c r="AL388" s="27"/>
    </row>
    <row r="389" spans="1:38" ht="14.25">
      <c r="A389" s="25"/>
      <c r="B389" s="25"/>
      <c r="C389" s="26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44"/>
      <c r="AF389" s="25"/>
      <c r="AG389" s="25"/>
      <c r="AH389" s="25"/>
      <c r="AI389" s="25"/>
      <c r="AJ389" s="25"/>
      <c r="AK389" s="25"/>
      <c r="AL389" s="25"/>
    </row>
    <row r="390" spans="1:38" ht="14.25">
      <c r="A390" s="27"/>
      <c r="B390" s="27"/>
      <c r="C390" s="28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45"/>
      <c r="AF390" s="27"/>
      <c r="AG390" s="27"/>
      <c r="AH390" s="27"/>
      <c r="AI390" s="27"/>
      <c r="AJ390" s="27"/>
      <c r="AK390" s="27"/>
      <c r="AL390" s="27"/>
    </row>
    <row r="391" spans="1:38" ht="14.25">
      <c r="A391" s="25"/>
      <c r="B391" s="25"/>
      <c r="C391" s="26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44"/>
      <c r="AF391" s="25"/>
      <c r="AG391" s="25"/>
      <c r="AH391" s="25"/>
      <c r="AI391" s="25"/>
      <c r="AJ391" s="25"/>
      <c r="AK391" s="25"/>
      <c r="AL391" s="25"/>
    </row>
    <row r="392" spans="1:38" ht="14.25">
      <c r="A392" s="27"/>
      <c r="B392" s="27"/>
      <c r="C392" s="28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45"/>
      <c r="AF392" s="27"/>
      <c r="AG392" s="27"/>
      <c r="AH392" s="27"/>
      <c r="AI392" s="27"/>
      <c r="AJ392" s="27"/>
      <c r="AK392" s="27"/>
      <c r="AL392" s="27"/>
    </row>
    <row r="393" spans="1:38" ht="14.25">
      <c r="A393" s="25"/>
      <c r="B393" s="25"/>
      <c r="C393" s="26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44"/>
      <c r="AF393" s="25"/>
      <c r="AG393" s="25"/>
      <c r="AH393" s="25"/>
      <c r="AI393" s="25"/>
      <c r="AJ393" s="25"/>
      <c r="AK393" s="25"/>
      <c r="AL393" s="25"/>
    </row>
    <row r="394" spans="1:38" ht="14.25">
      <c r="A394" s="27"/>
      <c r="B394" s="27"/>
      <c r="C394" s="28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45"/>
      <c r="AF394" s="27"/>
      <c r="AG394" s="27"/>
      <c r="AH394" s="27"/>
      <c r="AI394" s="27"/>
      <c r="AJ394" s="27"/>
      <c r="AK394" s="27"/>
      <c r="AL394" s="27"/>
    </row>
    <row r="395" spans="1:38" ht="14.25">
      <c r="A395" s="25"/>
      <c r="B395" s="25"/>
      <c r="C395" s="26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44"/>
      <c r="AF395" s="25"/>
      <c r="AG395" s="25"/>
      <c r="AH395" s="25"/>
      <c r="AI395" s="25"/>
      <c r="AJ395" s="25"/>
      <c r="AK395" s="25"/>
      <c r="AL395" s="25"/>
    </row>
    <row r="396" spans="1:38" ht="14.25">
      <c r="A396" s="27"/>
      <c r="B396" s="27"/>
      <c r="C396" s="28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45"/>
      <c r="AF396" s="27"/>
      <c r="AG396" s="27"/>
      <c r="AH396" s="27"/>
      <c r="AI396" s="27"/>
      <c r="AJ396" s="27"/>
      <c r="AK396" s="27"/>
      <c r="AL396" s="27"/>
    </row>
    <row r="397" spans="1:38" ht="14.25">
      <c r="A397" s="25"/>
      <c r="B397" s="25"/>
      <c r="C397" s="26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44"/>
      <c r="AF397" s="25"/>
      <c r="AG397" s="25"/>
      <c r="AH397" s="25"/>
      <c r="AI397" s="25"/>
      <c r="AJ397" s="25"/>
      <c r="AK397" s="25"/>
      <c r="AL397" s="25"/>
    </row>
    <row r="398" spans="1:38" ht="14.25">
      <c r="A398" s="27"/>
      <c r="B398" s="27"/>
      <c r="C398" s="28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45"/>
      <c r="AF398" s="27"/>
      <c r="AG398" s="27"/>
      <c r="AH398" s="27"/>
      <c r="AI398" s="27"/>
      <c r="AJ398" s="27"/>
      <c r="AK398" s="27"/>
      <c r="AL398" s="27"/>
    </row>
    <row r="399" spans="1:38" ht="14.25">
      <c r="A399" s="25"/>
      <c r="B399" s="25"/>
      <c r="C399" s="26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44"/>
      <c r="AF399" s="25"/>
      <c r="AG399" s="25"/>
      <c r="AH399" s="25"/>
      <c r="AI399" s="25"/>
      <c r="AJ399" s="25"/>
      <c r="AK399" s="25"/>
      <c r="AL399" s="25"/>
    </row>
    <row r="400" spans="1:38" ht="14.25">
      <c r="A400" s="27"/>
      <c r="B400" s="27"/>
      <c r="C400" s="28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45"/>
      <c r="AF400" s="27"/>
      <c r="AG400" s="27"/>
      <c r="AH400" s="27"/>
      <c r="AI400" s="27"/>
      <c r="AJ400" s="27"/>
      <c r="AK400" s="27"/>
      <c r="AL400" s="27"/>
    </row>
    <row r="401" spans="1:38" ht="14.25">
      <c r="A401" s="25"/>
      <c r="B401" s="25"/>
      <c r="C401" s="26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44"/>
      <c r="AF401" s="25"/>
      <c r="AG401" s="25"/>
      <c r="AH401" s="25"/>
      <c r="AI401" s="25"/>
      <c r="AJ401" s="25"/>
      <c r="AK401" s="25"/>
      <c r="AL401" s="25"/>
    </row>
    <row r="402" spans="1:38" ht="14.25">
      <c r="A402" s="27"/>
      <c r="B402" s="27"/>
      <c r="C402" s="28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45"/>
      <c r="AF402" s="27"/>
      <c r="AG402" s="27"/>
      <c r="AH402" s="27"/>
      <c r="AI402" s="27"/>
      <c r="AJ402" s="27"/>
      <c r="AK402" s="27"/>
      <c r="AL402" s="27"/>
    </row>
    <row r="403" spans="1:38" ht="14.25">
      <c r="A403" s="25"/>
      <c r="B403" s="25"/>
      <c r="C403" s="26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44"/>
      <c r="AF403" s="25"/>
      <c r="AG403" s="25"/>
      <c r="AH403" s="25"/>
      <c r="AI403" s="25"/>
      <c r="AJ403" s="25"/>
      <c r="AK403" s="25"/>
      <c r="AL403" s="25"/>
    </row>
    <row r="404" spans="1:38" ht="14.25">
      <c r="A404" s="27"/>
      <c r="B404" s="27"/>
      <c r="C404" s="28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45"/>
      <c r="AF404" s="27"/>
      <c r="AG404" s="27"/>
      <c r="AH404" s="27"/>
      <c r="AI404" s="27"/>
      <c r="AJ404" s="27"/>
      <c r="AK404" s="27"/>
      <c r="AL404" s="27"/>
    </row>
    <row r="405" spans="1:38" ht="14.25">
      <c r="A405" s="25"/>
      <c r="B405" s="25"/>
      <c r="C405" s="26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44"/>
      <c r="AF405" s="25"/>
      <c r="AG405" s="25"/>
      <c r="AH405" s="25"/>
      <c r="AI405" s="25"/>
      <c r="AJ405" s="25"/>
      <c r="AK405" s="25"/>
      <c r="AL405" s="25"/>
    </row>
    <row r="406" spans="1:38" ht="14.25">
      <c r="A406" s="27"/>
      <c r="B406" s="27"/>
      <c r="C406" s="28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45"/>
      <c r="AF406" s="27"/>
      <c r="AG406" s="27"/>
      <c r="AH406" s="27"/>
      <c r="AI406" s="27"/>
      <c r="AJ406" s="27"/>
      <c r="AK406" s="27"/>
      <c r="AL406" s="27"/>
    </row>
    <row r="407" spans="1:38" ht="14.25">
      <c r="A407" s="25"/>
      <c r="B407" s="25"/>
      <c r="C407" s="26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44"/>
      <c r="AF407" s="25"/>
      <c r="AG407" s="25"/>
      <c r="AH407" s="25"/>
      <c r="AI407" s="25"/>
      <c r="AJ407" s="25"/>
      <c r="AK407" s="25"/>
      <c r="AL407" s="25"/>
    </row>
    <row r="408" spans="1:38" ht="14.25">
      <c r="A408" s="27"/>
      <c r="B408" s="27"/>
      <c r="C408" s="28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45"/>
      <c r="AF408" s="27"/>
      <c r="AG408" s="27"/>
      <c r="AH408" s="27"/>
      <c r="AI408" s="27"/>
      <c r="AJ408" s="27"/>
      <c r="AK408" s="27"/>
      <c r="AL408" s="27"/>
    </row>
    <row r="409" spans="1:38" ht="14.25">
      <c r="A409" s="25"/>
      <c r="B409" s="25"/>
      <c r="C409" s="26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44"/>
      <c r="AF409" s="25"/>
      <c r="AG409" s="25"/>
      <c r="AH409" s="25"/>
      <c r="AI409" s="25"/>
      <c r="AJ409" s="25"/>
      <c r="AK409" s="25"/>
      <c r="AL409" s="25"/>
    </row>
    <row r="410" spans="1:38" ht="14.25">
      <c r="A410" s="27"/>
      <c r="B410" s="27"/>
      <c r="C410" s="28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45"/>
      <c r="AF410" s="27"/>
      <c r="AG410" s="27"/>
      <c r="AH410" s="27"/>
      <c r="AI410" s="27"/>
      <c r="AJ410" s="27"/>
      <c r="AK410" s="27"/>
      <c r="AL410" s="27"/>
    </row>
    <row r="411" spans="1:38" ht="14.25">
      <c r="A411" s="25"/>
      <c r="B411" s="25"/>
      <c r="C411" s="26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44"/>
      <c r="AF411" s="25"/>
      <c r="AG411" s="25"/>
      <c r="AH411" s="25"/>
      <c r="AI411" s="25"/>
      <c r="AJ411" s="25"/>
      <c r="AK411" s="25"/>
      <c r="AL411" s="25"/>
    </row>
    <row r="412" spans="1:38" ht="14.25">
      <c r="A412" s="27"/>
      <c r="B412" s="27"/>
      <c r="C412" s="28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45"/>
      <c r="AF412" s="27"/>
      <c r="AG412" s="27"/>
      <c r="AH412" s="27"/>
      <c r="AI412" s="27"/>
      <c r="AJ412" s="27"/>
      <c r="AK412" s="27"/>
      <c r="AL412" s="27"/>
    </row>
    <row r="413" spans="1:38" ht="14.25">
      <c r="A413" s="25"/>
      <c r="B413" s="25"/>
      <c r="C413" s="26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44"/>
      <c r="AF413" s="25"/>
      <c r="AG413" s="25"/>
      <c r="AH413" s="25"/>
      <c r="AI413" s="25"/>
      <c r="AJ413" s="25"/>
      <c r="AK413" s="25"/>
      <c r="AL413" s="25"/>
    </row>
    <row r="414" spans="1:38" ht="14.25">
      <c r="A414" s="27"/>
      <c r="B414" s="27"/>
      <c r="C414" s="28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45"/>
      <c r="AF414" s="27"/>
      <c r="AG414" s="27"/>
      <c r="AH414" s="27"/>
      <c r="AI414" s="27"/>
      <c r="AJ414" s="27"/>
      <c r="AK414" s="27"/>
      <c r="AL414" s="27"/>
    </row>
    <row r="415" spans="1:38" ht="14.25">
      <c r="A415" s="25"/>
      <c r="B415" s="25"/>
      <c r="C415" s="26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44"/>
      <c r="AF415" s="25"/>
      <c r="AG415" s="25"/>
      <c r="AH415" s="25"/>
      <c r="AI415" s="25"/>
      <c r="AJ415" s="25"/>
      <c r="AK415" s="25"/>
      <c r="AL415" s="25"/>
    </row>
    <row r="416" spans="1:38" ht="14.25">
      <c r="A416" s="27"/>
      <c r="B416" s="27"/>
      <c r="C416" s="28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45"/>
      <c r="AF416" s="27"/>
      <c r="AG416" s="27"/>
      <c r="AH416" s="27"/>
      <c r="AI416" s="27"/>
      <c r="AJ416" s="27"/>
      <c r="AK416" s="27"/>
      <c r="AL416" s="27"/>
    </row>
    <row r="417" spans="1:38" ht="14.25">
      <c r="A417" s="25"/>
      <c r="B417" s="25"/>
      <c r="C417" s="26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44"/>
      <c r="AF417" s="25"/>
      <c r="AG417" s="25"/>
      <c r="AH417" s="25"/>
      <c r="AI417" s="25"/>
      <c r="AJ417" s="25"/>
      <c r="AK417" s="25"/>
      <c r="AL417" s="25"/>
    </row>
    <row r="418" spans="1:38" ht="14.25">
      <c r="A418" s="27"/>
      <c r="B418" s="27"/>
      <c r="C418" s="28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45"/>
      <c r="AF418" s="27"/>
      <c r="AG418" s="27"/>
      <c r="AH418" s="27"/>
      <c r="AI418" s="27"/>
      <c r="AJ418" s="27"/>
      <c r="AK418" s="27"/>
      <c r="AL418" s="27"/>
    </row>
    <row r="419" spans="1:38" ht="14.25">
      <c r="A419" s="25"/>
      <c r="B419" s="25"/>
      <c r="C419" s="26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44"/>
      <c r="AF419" s="25"/>
      <c r="AG419" s="25"/>
      <c r="AH419" s="25"/>
      <c r="AI419" s="25"/>
      <c r="AJ419" s="25"/>
      <c r="AK419" s="25"/>
      <c r="AL419" s="25"/>
    </row>
    <row r="420" spans="1:38" ht="14.25">
      <c r="A420" s="27"/>
      <c r="B420" s="27"/>
      <c r="C420" s="28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45"/>
      <c r="AF420" s="27"/>
      <c r="AG420" s="27"/>
      <c r="AH420" s="27"/>
      <c r="AI420" s="27"/>
      <c r="AJ420" s="27"/>
      <c r="AK420" s="27"/>
      <c r="AL420" s="27"/>
    </row>
    <row r="421" spans="1:38" ht="14.25">
      <c r="A421" s="25"/>
      <c r="B421" s="25"/>
      <c r="C421" s="26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44"/>
      <c r="AF421" s="25"/>
      <c r="AG421" s="25"/>
      <c r="AH421" s="25"/>
      <c r="AI421" s="25"/>
      <c r="AJ421" s="25"/>
      <c r="AK421" s="25"/>
      <c r="AL421" s="25"/>
    </row>
    <row r="422" spans="1:38" ht="14.25">
      <c r="A422" s="27"/>
      <c r="B422" s="27"/>
      <c r="C422" s="28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45"/>
      <c r="AF422" s="27"/>
      <c r="AG422" s="27"/>
      <c r="AH422" s="27"/>
      <c r="AI422" s="27"/>
      <c r="AJ422" s="27"/>
      <c r="AK422" s="27"/>
      <c r="AL422" s="27"/>
    </row>
    <row r="423" spans="1:38" ht="14.25">
      <c r="A423" s="25"/>
      <c r="B423" s="25"/>
      <c r="C423" s="26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44"/>
      <c r="AF423" s="25"/>
      <c r="AG423" s="25"/>
      <c r="AH423" s="25"/>
      <c r="AI423" s="25"/>
      <c r="AJ423" s="25"/>
      <c r="AK423" s="25"/>
      <c r="AL423" s="25"/>
    </row>
    <row r="424" spans="1:38" ht="14.25">
      <c r="A424" s="27"/>
      <c r="B424" s="27"/>
      <c r="C424" s="28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45"/>
      <c r="AF424" s="27"/>
      <c r="AG424" s="27"/>
      <c r="AH424" s="27"/>
      <c r="AI424" s="27"/>
      <c r="AJ424" s="27"/>
      <c r="AK424" s="27"/>
      <c r="AL424" s="27"/>
    </row>
    <row r="425" spans="1:38" ht="14.25">
      <c r="A425" s="25"/>
      <c r="B425" s="25"/>
      <c r="C425" s="26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44"/>
      <c r="AF425" s="25"/>
      <c r="AG425" s="25"/>
      <c r="AH425" s="25"/>
      <c r="AI425" s="25"/>
      <c r="AJ425" s="25"/>
      <c r="AK425" s="25"/>
      <c r="AL425" s="25"/>
    </row>
    <row r="426" spans="1:38" ht="14.25">
      <c r="A426" s="27"/>
      <c r="B426" s="27"/>
      <c r="C426" s="28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45"/>
      <c r="AF426" s="27"/>
      <c r="AG426" s="27"/>
      <c r="AH426" s="27"/>
      <c r="AI426" s="27"/>
      <c r="AJ426" s="27"/>
      <c r="AK426" s="27"/>
      <c r="AL426" s="27"/>
    </row>
    <row r="427" spans="1:38" ht="14.25">
      <c r="A427" s="25"/>
      <c r="B427" s="25"/>
      <c r="C427" s="26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44"/>
      <c r="AF427" s="25"/>
      <c r="AG427" s="25"/>
      <c r="AH427" s="25"/>
      <c r="AI427" s="25"/>
      <c r="AJ427" s="25"/>
      <c r="AK427" s="25"/>
      <c r="AL427" s="25"/>
    </row>
    <row r="428" spans="1:38" ht="14.25">
      <c r="A428" s="27"/>
      <c r="B428" s="27"/>
      <c r="C428" s="28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45"/>
      <c r="AF428" s="27"/>
      <c r="AG428" s="27"/>
      <c r="AH428" s="27"/>
      <c r="AI428" s="27"/>
      <c r="AJ428" s="27"/>
      <c r="AK428" s="27"/>
      <c r="AL428" s="27"/>
    </row>
    <row r="429" spans="1:38" ht="14.25">
      <c r="A429" s="25"/>
      <c r="B429" s="25"/>
      <c r="C429" s="26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44"/>
      <c r="AF429" s="25"/>
      <c r="AG429" s="25"/>
      <c r="AH429" s="25"/>
      <c r="AI429" s="25"/>
      <c r="AJ429" s="25"/>
      <c r="AK429" s="25"/>
      <c r="AL429" s="25"/>
    </row>
    <row r="430" spans="1:38" ht="14.25">
      <c r="A430" s="27"/>
      <c r="B430" s="27"/>
      <c r="C430" s="28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45"/>
      <c r="AF430" s="27"/>
      <c r="AG430" s="27"/>
      <c r="AH430" s="27"/>
      <c r="AI430" s="27"/>
      <c r="AJ430" s="27"/>
      <c r="AK430" s="27"/>
      <c r="AL430" s="27"/>
    </row>
    <row r="431" spans="1:38" ht="14.25">
      <c r="A431" s="25"/>
      <c r="B431" s="25"/>
      <c r="C431" s="26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44"/>
      <c r="AF431" s="25"/>
      <c r="AG431" s="25"/>
      <c r="AH431" s="25"/>
      <c r="AI431" s="25"/>
      <c r="AJ431" s="25"/>
      <c r="AK431" s="25"/>
      <c r="AL431" s="25"/>
    </row>
    <row r="432" spans="1:38" ht="14.25">
      <c r="A432" s="27"/>
      <c r="B432" s="27"/>
      <c r="C432" s="28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45"/>
      <c r="AF432" s="27"/>
      <c r="AG432" s="27"/>
      <c r="AH432" s="27"/>
      <c r="AI432" s="27"/>
      <c r="AJ432" s="27"/>
      <c r="AK432" s="27"/>
      <c r="AL432" s="27"/>
    </row>
    <row r="433" spans="1:38" ht="14.25">
      <c r="A433" s="25"/>
      <c r="B433" s="25"/>
      <c r="C433" s="26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44"/>
      <c r="AF433" s="25"/>
      <c r="AG433" s="25"/>
      <c r="AH433" s="25"/>
      <c r="AI433" s="25"/>
      <c r="AJ433" s="25"/>
      <c r="AK433" s="25"/>
      <c r="AL433" s="25"/>
    </row>
    <row r="434" spans="1:38" ht="14.25">
      <c r="A434" s="27"/>
      <c r="B434" s="27"/>
      <c r="C434" s="28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45"/>
      <c r="AF434" s="27"/>
      <c r="AG434" s="27"/>
      <c r="AH434" s="27"/>
      <c r="AI434" s="27"/>
      <c r="AJ434" s="27"/>
      <c r="AK434" s="27"/>
      <c r="AL434" s="27"/>
    </row>
    <row r="435" spans="1:38" ht="14.25">
      <c r="A435" s="25"/>
      <c r="B435" s="25"/>
      <c r="C435" s="26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44"/>
      <c r="AF435" s="25"/>
      <c r="AG435" s="25"/>
      <c r="AH435" s="25"/>
      <c r="AI435" s="25"/>
      <c r="AJ435" s="25"/>
      <c r="AK435" s="25"/>
      <c r="AL435" s="25"/>
    </row>
    <row r="436" spans="1:38" ht="14.25">
      <c r="A436" s="27"/>
      <c r="B436" s="27"/>
      <c r="C436" s="28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45"/>
      <c r="AF436" s="27"/>
      <c r="AG436" s="27"/>
      <c r="AH436" s="27"/>
      <c r="AI436" s="27"/>
      <c r="AJ436" s="27"/>
      <c r="AK436" s="27"/>
      <c r="AL436" s="27"/>
    </row>
    <row r="437" spans="1:38" ht="14.25">
      <c r="A437" s="25"/>
      <c r="B437" s="25"/>
      <c r="C437" s="26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44"/>
      <c r="AF437" s="25"/>
      <c r="AG437" s="25"/>
      <c r="AH437" s="25"/>
      <c r="AI437" s="25"/>
      <c r="AJ437" s="25"/>
      <c r="AK437" s="25"/>
      <c r="AL437" s="25"/>
    </row>
    <row r="438" spans="1:38" ht="14.25">
      <c r="A438" s="27"/>
      <c r="B438" s="27"/>
      <c r="C438" s="28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45"/>
      <c r="AF438" s="27"/>
      <c r="AG438" s="27"/>
      <c r="AH438" s="27"/>
      <c r="AI438" s="27"/>
      <c r="AJ438" s="27"/>
      <c r="AK438" s="27"/>
      <c r="AL438" s="27"/>
    </row>
    <row r="439" spans="1:38" ht="14.25">
      <c r="A439" s="25"/>
      <c r="B439" s="25"/>
      <c r="C439" s="26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44"/>
      <c r="AF439" s="25"/>
      <c r="AG439" s="25"/>
      <c r="AH439" s="25"/>
      <c r="AI439" s="25"/>
      <c r="AJ439" s="25"/>
      <c r="AK439" s="25"/>
      <c r="AL439" s="25"/>
    </row>
    <row r="440" spans="1:38" ht="14.25">
      <c r="A440" s="27"/>
      <c r="B440" s="27"/>
      <c r="C440" s="28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45"/>
      <c r="AF440" s="27"/>
      <c r="AG440" s="27"/>
      <c r="AH440" s="27"/>
      <c r="AI440" s="27"/>
      <c r="AJ440" s="27"/>
      <c r="AK440" s="27"/>
      <c r="AL440" s="27"/>
    </row>
    <row r="441" spans="1:38" ht="14.25">
      <c r="A441" s="25"/>
      <c r="B441" s="25"/>
      <c r="C441" s="26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44"/>
      <c r="AF441" s="25"/>
      <c r="AG441" s="25"/>
      <c r="AH441" s="25"/>
      <c r="AI441" s="25"/>
      <c r="AJ441" s="25"/>
      <c r="AK441" s="25"/>
      <c r="AL441" s="25"/>
    </row>
    <row r="442" spans="1:38" ht="14.25">
      <c r="A442" s="27"/>
      <c r="B442" s="27"/>
      <c r="C442" s="28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45"/>
      <c r="AF442" s="27"/>
      <c r="AG442" s="27"/>
      <c r="AH442" s="27"/>
      <c r="AI442" s="27"/>
      <c r="AJ442" s="27"/>
      <c r="AK442" s="27"/>
      <c r="AL442" s="27"/>
    </row>
    <row r="443" spans="1:38" ht="14.25">
      <c r="A443" s="25"/>
      <c r="B443" s="25"/>
      <c r="C443" s="26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44"/>
      <c r="AF443" s="25"/>
      <c r="AG443" s="25"/>
      <c r="AH443" s="25"/>
      <c r="AI443" s="25"/>
      <c r="AJ443" s="25"/>
      <c r="AK443" s="25"/>
      <c r="AL443" s="25"/>
    </row>
    <row r="444" spans="1:38" ht="14.25">
      <c r="A444" s="27"/>
      <c r="B444" s="27"/>
      <c r="C444" s="28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45"/>
      <c r="AF444" s="27"/>
      <c r="AG444" s="27"/>
      <c r="AH444" s="27"/>
      <c r="AI444" s="27"/>
      <c r="AJ444" s="27"/>
      <c r="AK444" s="27"/>
      <c r="AL444" s="27"/>
    </row>
    <row r="445" spans="1:38" ht="14.25">
      <c r="A445" s="25"/>
      <c r="B445" s="25"/>
      <c r="C445" s="26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44"/>
      <c r="AF445" s="25"/>
      <c r="AG445" s="25"/>
      <c r="AH445" s="25"/>
      <c r="AI445" s="25"/>
      <c r="AJ445" s="25"/>
      <c r="AK445" s="25"/>
      <c r="AL445" s="25"/>
    </row>
    <row r="446" spans="1:38" ht="14.25">
      <c r="A446" s="27"/>
      <c r="B446" s="27"/>
      <c r="C446" s="28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45"/>
      <c r="AF446" s="27"/>
      <c r="AG446" s="27"/>
      <c r="AH446" s="27"/>
      <c r="AI446" s="27"/>
      <c r="AJ446" s="27"/>
      <c r="AK446" s="27"/>
      <c r="AL446" s="27"/>
    </row>
    <row r="447" spans="1:38" ht="14.25">
      <c r="A447" s="25"/>
      <c r="B447" s="25"/>
      <c r="C447" s="26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44"/>
      <c r="AF447" s="25"/>
      <c r="AG447" s="25"/>
      <c r="AH447" s="25"/>
      <c r="AI447" s="25"/>
      <c r="AJ447" s="25"/>
      <c r="AK447" s="25"/>
      <c r="AL447" s="25"/>
    </row>
    <row r="448" spans="1:38" ht="14.25">
      <c r="A448" s="27"/>
      <c r="B448" s="27"/>
      <c r="C448" s="28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45"/>
      <c r="AF448" s="27"/>
      <c r="AG448" s="27"/>
      <c r="AH448" s="27"/>
      <c r="AI448" s="27"/>
      <c r="AJ448" s="27"/>
      <c r="AK448" s="27"/>
      <c r="AL448" s="27"/>
    </row>
    <row r="449" spans="1:38" ht="14.25">
      <c r="A449" s="25"/>
      <c r="B449" s="25"/>
      <c r="C449" s="26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44"/>
      <c r="AF449" s="25"/>
      <c r="AG449" s="25"/>
      <c r="AH449" s="25"/>
      <c r="AI449" s="25"/>
      <c r="AJ449" s="25"/>
      <c r="AK449" s="25"/>
      <c r="AL449" s="25"/>
    </row>
    <row r="450" spans="1:38" ht="14.25">
      <c r="A450" s="27"/>
      <c r="B450" s="27"/>
      <c r="C450" s="28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45"/>
      <c r="AF450" s="27"/>
      <c r="AG450" s="27"/>
      <c r="AH450" s="27"/>
      <c r="AI450" s="27"/>
      <c r="AJ450" s="27"/>
      <c r="AK450" s="27"/>
      <c r="AL450" s="27"/>
    </row>
    <row r="451" spans="1:38" ht="14.25">
      <c r="A451" s="25"/>
      <c r="B451" s="25"/>
      <c r="C451" s="26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44"/>
      <c r="AF451" s="25"/>
      <c r="AG451" s="25"/>
      <c r="AH451" s="25"/>
      <c r="AI451" s="25"/>
      <c r="AJ451" s="25"/>
      <c r="AK451" s="25"/>
      <c r="AL451" s="25"/>
    </row>
    <row r="452" spans="1:38" ht="14.25">
      <c r="A452" s="27"/>
      <c r="B452" s="27"/>
      <c r="C452" s="28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45"/>
      <c r="AF452" s="27"/>
      <c r="AG452" s="27"/>
      <c r="AH452" s="27"/>
      <c r="AI452" s="27"/>
      <c r="AJ452" s="27"/>
      <c r="AK452" s="27"/>
      <c r="AL452" s="27"/>
    </row>
    <row r="453" spans="1:38" ht="14.25">
      <c r="A453" s="25"/>
      <c r="B453" s="25"/>
      <c r="C453" s="26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44"/>
      <c r="AF453" s="25"/>
      <c r="AG453" s="25"/>
      <c r="AH453" s="25"/>
      <c r="AI453" s="25"/>
      <c r="AJ453" s="25"/>
      <c r="AK453" s="25"/>
      <c r="AL453" s="25"/>
    </row>
    <row r="454" spans="1:38" ht="14.25">
      <c r="A454" s="27"/>
      <c r="B454" s="27"/>
      <c r="C454" s="28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45"/>
      <c r="AF454" s="27"/>
      <c r="AG454" s="27"/>
      <c r="AH454" s="27"/>
      <c r="AI454" s="27"/>
      <c r="AJ454" s="27"/>
      <c r="AK454" s="27"/>
      <c r="AL454" s="27"/>
    </row>
    <row r="455" spans="1:38" ht="14.25">
      <c r="A455" s="25"/>
      <c r="B455" s="25"/>
      <c r="C455" s="26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44"/>
      <c r="AF455" s="25"/>
      <c r="AG455" s="25"/>
      <c r="AH455" s="25"/>
      <c r="AI455" s="25"/>
      <c r="AJ455" s="25"/>
      <c r="AK455" s="25"/>
      <c r="AL455" s="25"/>
    </row>
    <row r="456" spans="1:38" ht="14.25">
      <c r="A456" s="27"/>
      <c r="B456" s="27"/>
      <c r="C456" s="28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45"/>
      <c r="AF456" s="27"/>
      <c r="AG456" s="27"/>
      <c r="AH456" s="27"/>
      <c r="AI456" s="27"/>
      <c r="AJ456" s="27"/>
      <c r="AK456" s="27"/>
      <c r="AL456" s="27"/>
    </row>
    <row r="457" spans="1:38" ht="14.25">
      <c r="A457" s="25"/>
      <c r="B457" s="25"/>
      <c r="C457" s="26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44"/>
      <c r="AF457" s="25"/>
      <c r="AG457" s="25"/>
      <c r="AH457" s="25"/>
      <c r="AI457" s="25"/>
      <c r="AJ457" s="25"/>
      <c r="AK457" s="25"/>
      <c r="AL457" s="25"/>
    </row>
    <row r="458" spans="1:38" ht="14.25">
      <c r="A458" s="27"/>
      <c r="B458" s="27"/>
      <c r="C458" s="28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45"/>
      <c r="AF458" s="27"/>
      <c r="AG458" s="27"/>
      <c r="AH458" s="27"/>
      <c r="AI458" s="27"/>
      <c r="AJ458" s="27"/>
      <c r="AK458" s="27"/>
      <c r="AL458" s="27"/>
    </row>
    <row r="459" spans="1:38" ht="14.25">
      <c r="A459" s="25"/>
      <c r="B459" s="25"/>
      <c r="C459" s="26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44"/>
      <c r="AF459" s="25"/>
      <c r="AG459" s="25"/>
      <c r="AH459" s="25"/>
      <c r="AI459" s="25"/>
      <c r="AJ459" s="25"/>
      <c r="AK459" s="25"/>
      <c r="AL459" s="25"/>
    </row>
    <row r="460" spans="1:38" ht="14.25">
      <c r="A460" s="27"/>
      <c r="B460" s="27"/>
      <c r="C460" s="28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45"/>
      <c r="AF460" s="27"/>
      <c r="AG460" s="27"/>
      <c r="AH460" s="27"/>
      <c r="AI460" s="27"/>
      <c r="AJ460" s="27"/>
      <c r="AK460" s="27"/>
      <c r="AL460" s="27"/>
    </row>
    <row r="461" spans="1:38" ht="14.25">
      <c r="A461" s="25"/>
      <c r="B461" s="25"/>
      <c r="C461" s="26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44"/>
      <c r="AF461" s="25"/>
      <c r="AG461" s="25"/>
      <c r="AH461" s="25"/>
      <c r="AI461" s="25"/>
      <c r="AJ461" s="25"/>
      <c r="AK461" s="25"/>
      <c r="AL461" s="25"/>
    </row>
    <row r="462" spans="1:38" ht="14.25">
      <c r="A462" s="27"/>
      <c r="B462" s="27"/>
      <c r="C462" s="28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45"/>
      <c r="AF462" s="27"/>
      <c r="AG462" s="27"/>
      <c r="AH462" s="27"/>
      <c r="AI462" s="27"/>
      <c r="AJ462" s="27"/>
      <c r="AK462" s="27"/>
      <c r="AL462" s="27"/>
    </row>
    <row r="463" spans="1:38" ht="14.25">
      <c r="A463" s="25"/>
      <c r="B463" s="25"/>
      <c r="C463" s="26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44"/>
      <c r="AF463" s="25"/>
      <c r="AG463" s="25"/>
      <c r="AH463" s="25"/>
      <c r="AI463" s="25"/>
      <c r="AJ463" s="25"/>
      <c r="AK463" s="25"/>
      <c r="AL463" s="25"/>
    </row>
    <row r="464" spans="1:38" ht="14.25">
      <c r="A464" s="27"/>
      <c r="B464" s="27"/>
      <c r="C464" s="28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45"/>
      <c r="AF464" s="27"/>
      <c r="AG464" s="27"/>
      <c r="AH464" s="27"/>
      <c r="AI464" s="27"/>
      <c r="AJ464" s="27"/>
      <c r="AK464" s="27"/>
      <c r="AL464" s="27"/>
    </row>
    <row r="465" spans="1:38" ht="14.25">
      <c r="A465" s="25"/>
      <c r="B465" s="25"/>
      <c r="C465" s="26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44"/>
      <c r="AF465" s="25"/>
      <c r="AG465" s="25"/>
      <c r="AH465" s="25"/>
      <c r="AI465" s="25"/>
      <c r="AJ465" s="25"/>
      <c r="AK465" s="25"/>
      <c r="AL465" s="25"/>
    </row>
    <row r="466" spans="1:38" ht="14.25">
      <c r="A466" s="27"/>
      <c r="B466" s="27"/>
      <c r="C466" s="28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45"/>
      <c r="AF466" s="27"/>
      <c r="AG466" s="27"/>
      <c r="AH466" s="27"/>
      <c r="AI466" s="27"/>
      <c r="AJ466" s="27"/>
      <c r="AK466" s="27"/>
      <c r="AL466" s="27"/>
    </row>
    <row r="467" spans="1:38" ht="14.25">
      <c r="A467" s="25"/>
      <c r="B467" s="25"/>
      <c r="C467" s="26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44"/>
      <c r="AF467" s="25"/>
      <c r="AG467" s="25"/>
      <c r="AH467" s="25"/>
      <c r="AI467" s="25"/>
      <c r="AJ467" s="25"/>
      <c r="AK467" s="25"/>
      <c r="AL467" s="25"/>
    </row>
    <row r="468" spans="1:38" ht="14.25">
      <c r="A468" s="27"/>
      <c r="B468" s="27"/>
      <c r="C468" s="28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45"/>
      <c r="AF468" s="27"/>
      <c r="AG468" s="27"/>
      <c r="AH468" s="27"/>
      <c r="AI468" s="27"/>
      <c r="AJ468" s="27"/>
      <c r="AK468" s="27"/>
      <c r="AL468" s="27"/>
    </row>
    <row r="469" spans="1:38" ht="14.25">
      <c r="A469" s="25"/>
      <c r="B469" s="25"/>
      <c r="C469" s="26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44"/>
      <c r="AF469" s="25"/>
      <c r="AG469" s="25"/>
      <c r="AH469" s="25"/>
      <c r="AI469" s="25"/>
      <c r="AJ469" s="25"/>
      <c r="AK469" s="25"/>
      <c r="AL469" s="25"/>
    </row>
    <row r="470" spans="1:38" ht="14.25">
      <c r="A470" s="27"/>
      <c r="B470" s="27"/>
      <c r="C470" s="28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45"/>
      <c r="AF470" s="27"/>
      <c r="AG470" s="27"/>
      <c r="AH470" s="27"/>
      <c r="AI470" s="27"/>
      <c r="AJ470" s="27"/>
      <c r="AK470" s="27"/>
      <c r="AL470" s="27"/>
    </row>
    <row r="471" spans="1:38" ht="14.25">
      <c r="A471" s="25"/>
      <c r="B471" s="25"/>
      <c r="C471" s="26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44"/>
      <c r="AF471" s="25"/>
      <c r="AG471" s="25"/>
      <c r="AH471" s="25"/>
      <c r="AI471" s="25"/>
      <c r="AJ471" s="25"/>
      <c r="AK471" s="25"/>
      <c r="AL471" s="25"/>
    </row>
    <row r="472" spans="1:38" ht="14.25">
      <c r="A472" s="27"/>
      <c r="B472" s="27"/>
      <c r="C472" s="28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45"/>
      <c r="AF472" s="27"/>
      <c r="AG472" s="27"/>
      <c r="AH472" s="27"/>
      <c r="AI472" s="27"/>
      <c r="AJ472" s="27"/>
      <c r="AK472" s="27"/>
      <c r="AL472" s="27"/>
    </row>
    <row r="473" spans="1:38" ht="14.25">
      <c r="A473" s="25"/>
      <c r="B473" s="25"/>
      <c r="C473" s="26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44"/>
      <c r="AF473" s="25"/>
      <c r="AG473" s="25"/>
      <c r="AH473" s="25"/>
      <c r="AI473" s="25"/>
      <c r="AJ473" s="25"/>
      <c r="AK473" s="25"/>
      <c r="AL473" s="25"/>
    </row>
    <row r="474" spans="1:38" ht="14.25">
      <c r="A474" s="27"/>
      <c r="B474" s="27"/>
      <c r="C474" s="28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45"/>
      <c r="AF474" s="27"/>
      <c r="AG474" s="27"/>
      <c r="AH474" s="27"/>
      <c r="AI474" s="27"/>
      <c r="AJ474" s="27"/>
      <c r="AK474" s="27"/>
      <c r="AL474" s="27"/>
    </row>
    <row r="475" spans="1:38" ht="14.25">
      <c r="A475" s="25"/>
      <c r="B475" s="25"/>
      <c r="C475" s="26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44"/>
      <c r="AF475" s="25"/>
      <c r="AG475" s="25"/>
      <c r="AH475" s="25"/>
      <c r="AI475" s="25"/>
      <c r="AJ475" s="25"/>
      <c r="AK475" s="25"/>
      <c r="AL475" s="25"/>
    </row>
    <row r="476" spans="1:38" ht="14.25">
      <c r="A476" s="27"/>
      <c r="B476" s="27"/>
      <c r="C476" s="28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45"/>
      <c r="AF476" s="27"/>
      <c r="AG476" s="27"/>
      <c r="AH476" s="27"/>
      <c r="AI476" s="27"/>
      <c r="AJ476" s="27"/>
      <c r="AK476" s="27"/>
      <c r="AL476" s="27"/>
    </row>
    <row r="477" spans="1:38" ht="14.25">
      <c r="A477" s="25"/>
      <c r="B477" s="25"/>
      <c r="C477" s="26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44"/>
      <c r="AF477" s="25"/>
      <c r="AG477" s="25"/>
      <c r="AH477" s="25"/>
      <c r="AI477" s="25"/>
      <c r="AJ477" s="25"/>
      <c r="AK477" s="25"/>
      <c r="AL477" s="25"/>
    </row>
    <row r="478" spans="1:38" ht="14.25">
      <c r="A478" s="27"/>
      <c r="B478" s="27"/>
      <c r="C478" s="28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45"/>
      <c r="AF478" s="27"/>
      <c r="AG478" s="27"/>
      <c r="AH478" s="27"/>
      <c r="AI478" s="27"/>
      <c r="AJ478" s="27"/>
      <c r="AK478" s="27"/>
      <c r="AL478" s="27"/>
    </row>
    <row r="479" spans="1:38" ht="14.25">
      <c r="A479" s="25"/>
      <c r="B479" s="25"/>
      <c r="C479" s="26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44"/>
      <c r="AF479" s="25"/>
      <c r="AG479" s="25"/>
      <c r="AH479" s="25"/>
      <c r="AI479" s="25"/>
      <c r="AJ479" s="25"/>
      <c r="AK479" s="25"/>
      <c r="AL479" s="25"/>
    </row>
    <row r="480" spans="1:38" ht="14.25">
      <c r="A480" s="27"/>
      <c r="B480" s="27"/>
      <c r="C480" s="28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45"/>
      <c r="AF480" s="27"/>
      <c r="AG480" s="27"/>
      <c r="AH480" s="27"/>
      <c r="AI480" s="27"/>
      <c r="AJ480" s="27"/>
      <c r="AK480" s="27"/>
      <c r="AL480" s="27"/>
    </row>
    <row r="481" spans="1:38" ht="14.25">
      <c r="A481" s="25"/>
      <c r="B481" s="25"/>
      <c r="C481" s="26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44"/>
      <c r="AF481" s="25"/>
      <c r="AG481" s="25"/>
      <c r="AH481" s="25"/>
      <c r="AI481" s="25"/>
      <c r="AJ481" s="25"/>
      <c r="AK481" s="25"/>
      <c r="AL481" s="25"/>
    </row>
    <row r="482" spans="1:38" ht="14.25">
      <c r="A482" s="27"/>
      <c r="B482" s="27"/>
      <c r="C482" s="28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45"/>
      <c r="AF482" s="27"/>
      <c r="AG482" s="27"/>
      <c r="AH482" s="27"/>
      <c r="AI482" s="27"/>
      <c r="AJ482" s="27"/>
      <c r="AK482" s="27"/>
      <c r="AL482" s="27"/>
    </row>
    <row r="483" spans="1:38" ht="14.25">
      <c r="A483" s="25"/>
      <c r="B483" s="25"/>
      <c r="C483" s="26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44"/>
      <c r="AF483" s="25"/>
      <c r="AG483" s="25"/>
      <c r="AH483" s="25"/>
      <c r="AI483" s="25"/>
      <c r="AJ483" s="25"/>
      <c r="AK483" s="25"/>
      <c r="AL483" s="25"/>
    </row>
    <row r="484" spans="1:38" ht="14.25">
      <c r="A484" s="27"/>
      <c r="B484" s="27"/>
      <c r="C484" s="28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45"/>
      <c r="AF484" s="27"/>
      <c r="AG484" s="27"/>
      <c r="AH484" s="27"/>
      <c r="AI484" s="27"/>
      <c r="AJ484" s="27"/>
      <c r="AK484" s="27"/>
      <c r="AL484" s="27"/>
    </row>
    <row r="485" spans="1:38" ht="14.25">
      <c r="A485" s="25"/>
      <c r="B485" s="25"/>
      <c r="C485" s="26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44"/>
      <c r="AF485" s="25"/>
      <c r="AG485" s="25"/>
      <c r="AH485" s="25"/>
      <c r="AI485" s="25"/>
      <c r="AJ485" s="25"/>
      <c r="AK485" s="25"/>
      <c r="AL485" s="25"/>
    </row>
    <row r="486" spans="1:38" ht="14.25">
      <c r="A486" s="27"/>
      <c r="B486" s="27"/>
      <c r="C486" s="28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45"/>
      <c r="AF486" s="27"/>
      <c r="AG486" s="27"/>
      <c r="AH486" s="27"/>
      <c r="AI486" s="27"/>
      <c r="AJ486" s="27"/>
      <c r="AK486" s="27"/>
      <c r="AL486" s="27"/>
    </row>
    <row r="487" spans="1:38" ht="14.25">
      <c r="A487" s="25"/>
      <c r="B487" s="25"/>
      <c r="C487" s="26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44"/>
      <c r="AF487" s="25"/>
      <c r="AG487" s="25"/>
      <c r="AH487" s="25"/>
      <c r="AI487" s="25"/>
      <c r="AJ487" s="25"/>
      <c r="AK487" s="25"/>
      <c r="AL487" s="25"/>
    </row>
    <row r="488" spans="1:38" ht="14.25">
      <c r="A488" s="27"/>
      <c r="B488" s="27"/>
      <c r="C488" s="28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45"/>
      <c r="AF488" s="27"/>
      <c r="AG488" s="27"/>
      <c r="AH488" s="27"/>
      <c r="AI488" s="27"/>
      <c r="AJ488" s="27"/>
      <c r="AK488" s="27"/>
      <c r="AL488" s="27"/>
    </row>
    <row r="489" spans="1:38" ht="14.25">
      <c r="A489" s="25"/>
      <c r="B489" s="25"/>
      <c r="C489" s="26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44"/>
      <c r="AF489" s="25"/>
      <c r="AG489" s="25"/>
      <c r="AH489" s="25"/>
      <c r="AI489" s="25"/>
      <c r="AJ489" s="25"/>
      <c r="AK489" s="25"/>
      <c r="AL489" s="25"/>
    </row>
    <row r="490" spans="1:38" ht="14.25">
      <c r="A490" s="27"/>
      <c r="B490" s="27"/>
      <c r="C490" s="28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45"/>
      <c r="AF490" s="27"/>
      <c r="AG490" s="27"/>
      <c r="AH490" s="27"/>
      <c r="AI490" s="27"/>
      <c r="AJ490" s="27"/>
      <c r="AK490" s="27"/>
      <c r="AL490" s="27"/>
    </row>
    <row r="491" spans="1:38" ht="14.25">
      <c r="A491" s="25"/>
      <c r="B491" s="25"/>
      <c r="C491" s="26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44"/>
      <c r="AF491" s="25"/>
      <c r="AG491" s="25"/>
      <c r="AH491" s="25"/>
      <c r="AI491" s="25"/>
      <c r="AJ491" s="25"/>
      <c r="AK491" s="25"/>
      <c r="AL491" s="25"/>
    </row>
    <row r="492" spans="1:38" ht="14.25">
      <c r="A492" s="27"/>
      <c r="B492" s="27"/>
      <c r="C492" s="28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45"/>
      <c r="AF492" s="27"/>
      <c r="AG492" s="27"/>
      <c r="AH492" s="27"/>
      <c r="AI492" s="27"/>
      <c r="AJ492" s="27"/>
      <c r="AK492" s="27"/>
      <c r="AL492" s="27"/>
    </row>
    <row r="493" spans="1:38" ht="14.25">
      <c r="A493" s="25"/>
      <c r="B493" s="25"/>
      <c r="C493" s="26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44"/>
      <c r="AF493" s="25"/>
      <c r="AG493" s="25"/>
      <c r="AH493" s="25"/>
      <c r="AI493" s="25"/>
      <c r="AJ493" s="25"/>
      <c r="AK493" s="25"/>
      <c r="AL493" s="25"/>
    </row>
    <row r="494" spans="1:38" ht="14.25">
      <c r="A494" s="27"/>
      <c r="B494" s="27"/>
      <c r="C494" s="28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45"/>
      <c r="AF494" s="27"/>
      <c r="AG494" s="27"/>
      <c r="AH494" s="27"/>
      <c r="AI494" s="27"/>
      <c r="AJ494" s="27"/>
      <c r="AK494" s="27"/>
      <c r="AL494" s="27"/>
    </row>
    <row r="495" spans="1:38" ht="14.25">
      <c r="A495" s="25"/>
      <c r="B495" s="25"/>
      <c r="C495" s="26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44"/>
      <c r="AF495" s="25"/>
      <c r="AG495" s="25"/>
      <c r="AH495" s="25"/>
      <c r="AI495" s="25"/>
      <c r="AJ495" s="25"/>
      <c r="AK495" s="25"/>
      <c r="AL495" s="25"/>
    </row>
    <row r="496" spans="1:38" ht="14.25">
      <c r="A496" s="27"/>
      <c r="B496" s="27"/>
      <c r="C496" s="28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45"/>
      <c r="AF496" s="27"/>
      <c r="AG496" s="27"/>
      <c r="AH496" s="27"/>
      <c r="AI496" s="27"/>
      <c r="AJ496" s="27"/>
      <c r="AK496" s="27"/>
      <c r="AL496" s="27"/>
    </row>
    <row r="497" spans="1:38" ht="14.25">
      <c r="A497" s="25"/>
      <c r="B497" s="25"/>
      <c r="C497" s="26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44"/>
      <c r="AF497" s="25"/>
      <c r="AG497" s="25"/>
      <c r="AH497" s="25"/>
      <c r="AI497" s="25"/>
      <c r="AJ497" s="25"/>
      <c r="AK497" s="25"/>
      <c r="AL497" s="25"/>
    </row>
    <row r="498" spans="1:38" ht="14.25">
      <c r="A498" s="27"/>
      <c r="B498" s="27"/>
      <c r="C498" s="28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45"/>
      <c r="AF498" s="27"/>
      <c r="AG498" s="27"/>
      <c r="AH498" s="27"/>
      <c r="AI498" s="27"/>
      <c r="AJ498" s="27"/>
      <c r="AK498" s="27"/>
      <c r="AL498" s="27"/>
    </row>
    <row r="499" spans="1:38" ht="14.25">
      <c r="A499" s="25"/>
      <c r="B499" s="25"/>
      <c r="C499" s="26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44"/>
      <c r="AF499" s="25"/>
      <c r="AG499" s="25"/>
      <c r="AH499" s="25"/>
      <c r="AI499" s="25"/>
      <c r="AJ499" s="25"/>
      <c r="AK499" s="25"/>
      <c r="AL499" s="25"/>
    </row>
    <row r="500" spans="1:38" ht="14.25">
      <c r="A500" s="27"/>
      <c r="B500" s="27"/>
      <c r="C500" s="28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45"/>
      <c r="AF500" s="27"/>
      <c r="AG500" s="27"/>
      <c r="AH500" s="27"/>
      <c r="AI500" s="27"/>
      <c r="AJ500" s="27"/>
      <c r="AK500" s="27"/>
      <c r="AL500" s="27"/>
    </row>
    <row r="501" spans="1:38" ht="14.25">
      <c r="A501" s="25"/>
      <c r="B501" s="25"/>
      <c r="C501" s="26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44"/>
      <c r="AF501" s="25"/>
      <c r="AG501" s="25"/>
      <c r="AH501" s="25"/>
      <c r="AI501" s="25"/>
      <c r="AJ501" s="25"/>
      <c r="AK501" s="25"/>
      <c r="AL501" s="25"/>
    </row>
    <row r="502" spans="1:38" ht="14.25">
      <c r="A502" s="27"/>
      <c r="B502" s="27"/>
      <c r="C502" s="28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45"/>
      <c r="AF502" s="27"/>
      <c r="AG502" s="27"/>
      <c r="AH502" s="27"/>
      <c r="AI502" s="27"/>
      <c r="AJ502" s="27"/>
      <c r="AK502" s="27"/>
      <c r="AL502" s="27"/>
    </row>
    <row r="503" spans="1:38" ht="14.25">
      <c r="A503" s="25"/>
      <c r="B503" s="25"/>
      <c r="C503" s="26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44"/>
      <c r="AF503" s="25"/>
      <c r="AG503" s="25"/>
      <c r="AH503" s="25"/>
      <c r="AI503" s="25"/>
      <c r="AJ503" s="25"/>
      <c r="AK503" s="25"/>
      <c r="AL503" s="25"/>
    </row>
    <row r="504" spans="1:38" ht="14.25">
      <c r="A504" s="27"/>
      <c r="B504" s="27"/>
      <c r="C504" s="28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45"/>
      <c r="AF504" s="27"/>
      <c r="AG504" s="27"/>
      <c r="AH504" s="27"/>
      <c r="AI504" s="27"/>
      <c r="AJ504" s="27"/>
      <c r="AK504" s="27"/>
      <c r="AL504" s="27"/>
    </row>
    <row r="505" spans="1:38" ht="14.25">
      <c r="A505" s="25"/>
      <c r="B505" s="25"/>
      <c r="C505" s="26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44"/>
      <c r="AF505" s="25"/>
      <c r="AG505" s="25"/>
      <c r="AH505" s="25"/>
      <c r="AI505" s="25"/>
      <c r="AJ505" s="25"/>
      <c r="AK505" s="25"/>
      <c r="AL505" s="25"/>
    </row>
    <row r="506" spans="1:38" ht="14.25">
      <c r="A506" s="27"/>
      <c r="B506" s="27"/>
      <c r="C506" s="28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45"/>
      <c r="AF506" s="27"/>
      <c r="AG506" s="27"/>
      <c r="AH506" s="27"/>
      <c r="AI506" s="27"/>
      <c r="AJ506" s="27"/>
      <c r="AK506" s="27"/>
      <c r="AL506" s="27"/>
    </row>
    <row r="507" spans="1:38" ht="14.25">
      <c r="A507" s="25"/>
      <c r="B507" s="25"/>
      <c r="C507" s="26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44"/>
      <c r="AF507" s="25"/>
      <c r="AG507" s="25"/>
      <c r="AH507" s="25"/>
      <c r="AI507" s="25"/>
      <c r="AJ507" s="25"/>
      <c r="AK507" s="25"/>
      <c r="AL507" s="25"/>
    </row>
    <row r="508" spans="1:38" ht="14.25">
      <c r="A508" s="27"/>
      <c r="B508" s="27"/>
      <c r="C508" s="28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45"/>
      <c r="AF508" s="27"/>
      <c r="AG508" s="27"/>
      <c r="AH508" s="27"/>
      <c r="AI508" s="27"/>
      <c r="AJ508" s="27"/>
      <c r="AK508" s="27"/>
      <c r="AL508" s="27"/>
    </row>
    <row r="509" spans="1:38" ht="14.25">
      <c r="A509" s="25"/>
      <c r="B509" s="25"/>
      <c r="C509" s="26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44"/>
      <c r="AF509" s="25"/>
      <c r="AG509" s="25"/>
      <c r="AH509" s="25"/>
      <c r="AI509" s="25"/>
      <c r="AJ509" s="25"/>
      <c r="AK509" s="25"/>
      <c r="AL509" s="25"/>
    </row>
    <row r="510" spans="1:38" ht="14.25">
      <c r="A510" s="27"/>
      <c r="B510" s="27"/>
      <c r="C510" s="28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45"/>
      <c r="AF510" s="27"/>
      <c r="AG510" s="27"/>
      <c r="AH510" s="27"/>
      <c r="AI510" s="27"/>
      <c r="AJ510" s="27"/>
      <c r="AK510" s="27"/>
      <c r="AL510" s="27"/>
    </row>
    <row r="511" spans="1:38" ht="14.25">
      <c r="A511" s="25"/>
      <c r="B511" s="25"/>
      <c r="C511" s="26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44"/>
      <c r="AF511" s="25"/>
      <c r="AG511" s="25"/>
      <c r="AH511" s="25"/>
      <c r="AI511" s="25"/>
      <c r="AJ511" s="25"/>
      <c r="AK511" s="25"/>
      <c r="AL511" s="25"/>
    </row>
    <row r="512" spans="1:38" ht="14.25">
      <c r="A512" s="27"/>
      <c r="B512" s="27"/>
      <c r="C512" s="28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45"/>
      <c r="AF512" s="27"/>
      <c r="AG512" s="27"/>
      <c r="AH512" s="27"/>
      <c r="AI512" s="27"/>
      <c r="AJ512" s="27"/>
      <c r="AK512" s="27"/>
      <c r="AL512" s="27"/>
    </row>
    <row r="513" spans="1:38" ht="14.25">
      <c r="A513" s="25"/>
      <c r="B513" s="25"/>
      <c r="C513" s="26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44"/>
      <c r="AF513" s="25"/>
      <c r="AG513" s="25"/>
      <c r="AH513" s="25"/>
      <c r="AI513" s="25"/>
      <c r="AJ513" s="25"/>
      <c r="AK513" s="25"/>
      <c r="AL513" s="25"/>
    </row>
    <row r="514" spans="1:38" ht="14.25">
      <c r="A514" s="27"/>
      <c r="B514" s="27"/>
      <c r="C514" s="28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45"/>
      <c r="AF514" s="27"/>
      <c r="AG514" s="27"/>
      <c r="AH514" s="27"/>
      <c r="AI514" s="27"/>
      <c r="AJ514" s="27"/>
      <c r="AK514" s="27"/>
      <c r="AL514" s="27"/>
    </row>
    <row r="515" spans="1:38" ht="14.25">
      <c r="A515" s="25"/>
      <c r="B515" s="25"/>
      <c r="C515" s="26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44"/>
      <c r="AF515" s="25"/>
      <c r="AG515" s="25"/>
      <c r="AH515" s="25"/>
      <c r="AI515" s="25"/>
      <c r="AJ515" s="25"/>
      <c r="AK515" s="25"/>
      <c r="AL515" s="25"/>
    </row>
    <row r="516" spans="1:38" ht="14.25">
      <c r="A516" s="27"/>
      <c r="B516" s="27"/>
      <c r="C516" s="28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45"/>
      <c r="AF516" s="27"/>
      <c r="AG516" s="27"/>
      <c r="AH516" s="27"/>
      <c r="AI516" s="27"/>
      <c r="AJ516" s="27"/>
      <c r="AK516" s="27"/>
      <c r="AL516" s="27"/>
    </row>
    <row r="517" spans="1:38" ht="14.25">
      <c r="A517" s="25"/>
      <c r="B517" s="25"/>
      <c r="C517" s="26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44"/>
      <c r="AF517" s="25"/>
      <c r="AG517" s="25"/>
      <c r="AH517" s="25"/>
      <c r="AI517" s="25"/>
      <c r="AJ517" s="25"/>
      <c r="AK517" s="25"/>
      <c r="AL517" s="25"/>
    </row>
    <row r="518" spans="1:38" ht="14.25">
      <c r="A518" s="27"/>
      <c r="B518" s="27"/>
      <c r="C518" s="28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45"/>
      <c r="AF518" s="27"/>
      <c r="AG518" s="27"/>
      <c r="AH518" s="27"/>
      <c r="AI518" s="27"/>
      <c r="AJ518" s="27"/>
      <c r="AK518" s="27"/>
      <c r="AL518" s="27"/>
    </row>
    <row r="519" spans="1:38" ht="14.25">
      <c r="A519" s="25"/>
      <c r="B519" s="25"/>
      <c r="C519" s="26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44"/>
      <c r="AF519" s="25"/>
      <c r="AG519" s="25"/>
      <c r="AH519" s="25"/>
      <c r="AI519" s="25"/>
      <c r="AJ519" s="25"/>
      <c r="AK519" s="25"/>
      <c r="AL519" s="25"/>
    </row>
    <row r="520" spans="1:38" ht="14.25">
      <c r="A520" s="27"/>
      <c r="B520" s="27"/>
      <c r="C520" s="28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45"/>
      <c r="AF520" s="27"/>
      <c r="AG520" s="27"/>
      <c r="AH520" s="27"/>
      <c r="AI520" s="27"/>
      <c r="AJ520" s="27"/>
      <c r="AK520" s="27"/>
      <c r="AL520" s="27"/>
    </row>
    <row r="521" spans="1:38" ht="14.25">
      <c r="A521" s="25"/>
      <c r="B521" s="25"/>
      <c r="C521" s="26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44"/>
      <c r="AF521" s="25"/>
      <c r="AG521" s="25"/>
      <c r="AH521" s="25"/>
      <c r="AI521" s="25"/>
      <c r="AJ521" s="25"/>
      <c r="AK521" s="25"/>
      <c r="AL521" s="25"/>
    </row>
    <row r="522" spans="1:38" ht="14.25">
      <c r="A522" s="27"/>
      <c r="B522" s="27"/>
      <c r="C522" s="28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45"/>
      <c r="AF522" s="27"/>
      <c r="AG522" s="27"/>
      <c r="AH522" s="27"/>
      <c r="AI522" s="27"/>
      <c r="AJ522" s="27"/>
      <c r="AK522" s="27"/>
      <c r="AL522" s="27"/>
    </row>
    <row r="523" spans="1:38" ht="14.25">
      <c r="A523" s="25"/>
      <c r="B523" s="25"/>
      <c r="C523" s="26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44"/>
      <c r="AF523" s="25"/>
      <c r="AG523" s="25"/>
      <c r="AH523" s="25"/>
      <c r="AI523" s="25"/>
      <c r="AJ523" s="25"/>
      <c r="AK523" s="25"/>
      <c r="AL523" s="25"/>
    </row>
    <row r="524" spans="1:38" ht="14.25">
      <c r="A524" s="27"/>
      <c r="B524" s="27"/>
      <c r="C524" s="28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45"/>
      <c r="AF524" s="27"/>
      <c r="AG524" s="27"/>
      <c r="AH524" s="27"/>
      <c r="AI524" s="27"/>
      <c r="AJ524" s="27"/>
      <c r="AK524" s="27"/>
      <c r="AL524" s="27"/>
    </row>
    <row r="525" spans="1:38" ht="14.25">
      <c r="A525" s="25"/>
      <c r="B525" s="25"/>
      <c r="C525" s="26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44"/>
      <c r="AF525" s="25"/>
      <c r="AG525" s="25"/>
      <c r="AH525" s="25"/>
      <c r="AI525" s="25"/>
      <c r="AJ525" s="25"/>
      <c r="AK525" s="25"/>
      <c r="AL525" s="25"/>
    </row>
    <row r="526" spans="1:38" ht="14.25">
      <c r="A526" s="27"/>
      <c r="B526" s="27"/>
      <c r="C526" s="28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45"/>
      <c r="AF526" s="27"/>
      <c r="AG526" s="27"/>
      <c r="AH526" s="27"/>
      <c r="AI526" s="27"/>
      <c r="AJ526" s="27"/>
      <c r="AK526" s="27"/>
      <c r="AL526" s="27"/>
    </row>
    <row r="527" spans="1:38" ht="14.25">
      <c r="A527" s="25"/>
      <c r="B527" s="25"/>
      <c r="C527" s="26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44"/>
      <c r="AF527" s="25"/>
      <c r="AG527" s="25"/>
      <c r="AH527" s="25"/>
      <c r="AI527" s="25"/>
      <c r="AJ527" s="25"/>
      <c r="AK527" s="25"/>
      <c r="AL527" s="25"/>
    </row>
    <row r="528" spans="1:38" ht="14.25">
      <c r="A528" s="27"/>
      <c r="B528" s="27"/>
      <c r="C528" s="28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45"/>
      <c r="AF528" s="27"/>
      <c r="AG528" s="27"/>
      <c r="AH528" s="27"/>
      <c r="AI528" s="27"/>
      <c r="AJ528" s="27"/>
      <c r="AK528" s="27"/>
      <c r="AL528" s="27"/>
    </row>
    <row r="529" spans="1:38" ht="14.25">
      <c r="A529" s="25"/>
      <c r="B529" s="25"/>
      <c r="C529" s="26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44"/>
      <c r="AF529" s="25"/>
      <c r="AG529" s="25"/>
      <c r="AH529" s="25"/>
      <c r="AI529" s="25"/>
      <c r="AJ529" s="25"/>
      <c r="AK529" s="25"/>
      <c r="AL529" s="25"/>
    </row>
    <row r="530" spans="1:38" ht="14.25">
      <c r="A530" s="27"/>
      <c r="B530" s="27"/>
      <c r="C530" s="28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45"/>
      <c r="AF530" s="27"/>
      <c r="AG530" s="27"/>
      <c r="AH530" s="27"/>
      <c r="AI530" s="27"/>
      <c r="AJ530" s="27"/>
      <c r="AK530" s="27"/>
      <c r="AL530" s="27"/>
    </row>
    <row r="531" spans="1:38" ht="14.25">
      <c r="A531" s="25"/>
      <c r="B531" s="25"/>
      <c r="C531" s="26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44"/>
      <c r="AF531" s="25"/>
      <c r="AG531" s="25"/>
      <c r="AH531" s="25"/>
      <c r="AI531" s="25"/>
      <c r="AJ531" s="25"/>
      <c r="AK531" s="25"/>
      <c r="AL531" s="25"/>
    </row>
    <row r="532" spans="1:38" ht="14.25">
      <c r="A532" s="27"/>
      <c r="B532" s="27"/>
      <c r="C532" s="28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45"/>
      <c r="AF532" s="27"/>
      <c r="AG532" s="27"/>
      <c r="AH532" s="27"/>
      <c r="AI532" s="27"/>
      <c r="AJ532" s="27"/>
      <c r="AK532" s="27"/>
      <c r="AL532" s="27"/>
    </row>
    <row r="533" spans="1:38" ht="14.25">
      <c r="A533" s="25"/>
      <c r="B533" s="25"/>
      <c r="C533" s="26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44"/>
      <c r="AF533" s="25"/>
      <c r="AG533" s="25"/>
      <c r="AH533" s="25"/>
      <c r="AI533" s="25"/>
      <c r="AJ533" s="25"/>
      <c r="AK533" s="25"/>
      <c r="AL533" s="25"/>
    </row>
    <row r="534" spans="1:38" ht="14.25">
      <c r="A534" s="27"/>
      <c r="B534" s="27"/>
      <c r="C534" s="28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45"/>
      <c r="AF534" s="27"/>
      <c r="AG534" s="27"/>
      <c r="AH534" s="27"/>
      <c r="AI534" s="27"/>
      <c r="AJ534" s="27"/>
      <c r="AK534" s="27"/>
      <c r="AL534" s="27"/>
    </row>
    <row r="535" spans="1:38" ht="14.25">
      <c r="A535" s="25"/>
      <c r="B535" s="25"/>
      <c r="C535" s="26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44"/>
      <c r="AF535" s="25"/>
      <c r="AG535" s="25"/>
      <c r="AH535" s="25"/>
      <c r="AI535" s="25"/>
      <c r="AJ535" s="25"/>
      <c r="AK535" s="25"/>
      <c r="AL535" s="25"/>
    </row>
    <row r="536" spans="1:38" ht="14.25">
      <c r="A536" s="27"/>
      <c r="B536" s="27"/>
      <c r="C536" s="28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45"/>
      <c r="AF536" s="27"/>
      <c r="AG536" s="27"/>
      <c r="AH536" s="27"/>
      <c r="AI536" s="27"/>
      <c r="AJ536" s="27"/>
      <c r="AK536" s="27"/>
      <c r="AL536" s="27"/>
    </row>
    <row r="537" spans="1:38" ht="14.25">
      <c r="A537" s="25"/>
      <c r="B537" s="25"/>
      <c r="C537" s="26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44"/>
      <c r="AF537" s="25"/>
      <c r="AG537" s="25"/>
      <c r="AH537" s="25"/>
      <c r="AI537" s="25"/>
      <c r="AJ537" s="25"/>
      <c r="AK537" s="25"/>
      <c r="AL537" s="25"/>
    </row>
    <row r="538" spans="1:38" ht="14.25">
      <c r="A538" s="27"/>
      <c r="B538" s="27"/>
      <c r="C538" s="28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45"/>
      <c r="AF538" s="27"/>
      <c r="AG538" s="27"/>
      <c r="AH538" s="27"/>
      <c r="AI538" s="27"/>
      <c r="AJ538" s="27"/>
      <c r="AK538" s="27"/>
      <c r="AL538" s="27"/>
    </row>
    <row r="539" spans="1:38" ht="14.25">
      <c r="A539" s="25"/>
      <c r="B539" s="25"/>
      <c r="C539" s="26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44"/>
      <c r="AF539" s="25"/>
      <c r="AG539" s="25"/>
      <c r="AH539" s="25"/>
      <c r="AI539" s="25"/>
      <c r="AJ539" s="25"/>
      <c r="AK539" s="25"/>
      <c r="AL539" s="25"/>
    </row>
    <row r="540" spans="1:38" ht="14.25">
      <c r="A540" s="27"/>
      <c r="B540" s="27"/>
      <c r="C540" s="28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45"/>
      <c r="AF540" s="27"/>
      <c r="AG540" s="27"/>
      <c r="AH540" s="27"/>
      <c r="AI540" s="27"/>
      <c r="AJ540" s="27"/>
      <c r="AK540" s="27"/>
      <c r="AL540" s="27"/>
    </row>
    <row r="541" spans="1:38" ht="14.25">
      <c r="A541" s="25"/>
      <c r="B541" s="25"/>
      <c r="C541" s="26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44"/>
      <c r="AF541" s="25"/>
      <c r="AG541" s="25"/>
      <c r="AH541" s="25"/>
      <c r="AI541" s="25"/>
      <c r="AJ541" s="25"/>
      <c r="AK541" s="25"/>
      <c r="AL541" s="25"/>
    </row>
    <row r="542" spans="1:38" ht="14.25">
      <c r="A542" s="27"/>
      <c r="B542" s="27"/>
      <c r="C542" s="28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45"/>
      <c r="AF542" s="27"/>
      <c r="AG542" s="27"/>
      <c r="AH542" s="27"/>
      <c r="AI542" s="27"/>
      <c r="AJ542" s="27"/>
      <c r="AK542" s="27"/>
      <c r="AL542" s="27"/>
    </row>
    <row r="543" spans="1:38" ht="14.25">
      <c r="A543" s="25"/>
      <c r="B543" s="25"/>
      <c r="C543" s="26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44"/>
      <c r="AF543" s="25"/>
      <c r="AG543" s="25"/>
      <c r="AH543" s="25"/>
      <c r="AI543" s="25"/>
      <c r="AJ543" s="25"/>
      <c r="AK543" s="25"/>
      <c r="AL543" s="25"/>
    </row>
    <row r="544" spans="1:38" ht="14.25">
      <c r="A544" s="27"/>
      <c r="B544" s="27"/>
      <c r="C544" s="28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45"/>
      <c r="AF544" s="27"/>
      <c r="AG544" s="27"/>
      <c r="AH544" s="27"/>
      <c r="AI544" s="27"/>
      <c r="AJ544" s="27"/>
      <c r="AK544" s="27"/>
      <c r="AL544" s="27"/>
    </row>
    <row r="545" spans="1:38" ht="14.25">
      <c r="A545" s="25"/>
      <c r="B545" s="25"/>
      <c r="C545" s="26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44"/>
      <c r="AF545" s="25"/>
      <c r="AG545" s="25"/>
      <c r="AH545" s="25"/>
      <c r="AI545" s="25"/>
      <c r="AJ545" s="25"/>
      <c r="AK545" s="25"/>
      <c r="AL545" s="25"/>
    </row>
    <row r="546" spans="1:38" ht="14.25">
      <c r="A546" s="27"/>
      <c r="B546" s="27"/>
      <c r="C546" s="28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45"/>
      <c r="AF546" s="27"/>
      <c r="AG546" s="27"/>
      <c r="AH546" s="27"/>
      <c r="AI546" s="27"/>
      <c r="AJ546" s="27"/>
      <c r="AK546" s="27"/>
      <c r="AL546" s="27"/>
    </row>
    <row r="547" spans="1:38" ht="14.25">
      <c r="A547" s="25"/>
      <c r="B547" s="25"/>
      <c r="C547" s="26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44"/>
      <c r="AF547" s="25"/>
      <c r="AG547" s="25"/>
      <c r="AH547" s="25"/>
      <c r="AI547" s="25"/>
      <c r="AJ547" s="25"/>
      <c r="AK547" s="25"/>
      <c r="AL547" s="25"/>
    </row>
    <row r="548" spans="1:38" ht="14.25">
      <c r="A548" s="27"/>
      <c r="B548" s="27"/>
      <c r="C548" s="28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45"/>
      <c r="AF548" s="27"/>
      <c r="AG548" s="27"/>
      <c r="AH548" s="27"/>
      <c r="AI548" s="27"/>
      <c r="AJ548" s="27"/>
      <c r="AK548" s="27"/>
      <c r="AL548" s="27"/>
    </row>
    <row r="549" spans="1:38" ht="14.25">
      <c r="A549" s="25"/>
      <c r="B549" s="25"/>
      <c r="C549" s="26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44"/>
      <c r="AF549" s="25"/>
      <c r="AG549" s="25"/>
      <c r="AH549" s="25"/>
      <c r="AI549" s="25"/>
      <c r="AJ549" s="25"/>
      <c r="AK549" s="25"/>
      <c r="AL549" s="25"/>
    </row>
    <row r="550" spans="1:38" ht="14.25">
      <c r="A550" s="27"/>
      <c r="B550" s="27"/>
      <c r="C550" s="28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45"/>
      <c r="AF550" s="27"/>
      <c r="AG550" s="27"/>
      <c r="AH550" s="27"/>
      <c r="AI550" s="27"/>
      <c r="AJ550" s="27"/>
      <c r="AK550" s="27"/>
      <c r="AL550" s="27"/>
    </row>
    <row r="551" spans="1:38" ht="14.25">
      <c r="A551" s="25"/>
      <c r="B551" s="25"/>
      <c r="C551" s="26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44"/>
      <c r="AF551" s="25"/>
      <c r="AG551" s="25"/>
      <c r="AH551" s="25"/>
      <c r="AI551" s="25"/>
      <c r="AJ551" s="25"/>
      <c r="AK551" s="25"/>
      <c r="AL551" s="25"/>
    </row>
    <row r="552" spans="1:38" ht="14.25">
      <c r="A552" s="27"/>
      <c r="B552" s="27"/>
      <c r="C552" s="28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45"/>
      <c r="AF552" s="27"/>
      <c r="AG552" s="27"/>
      <c r="AH552" s="27"/>
      <c r="AI552" s="27"/>
      <c r="AJ552" s="27"/>
      <c r="AK552" s="27"/>
      <c r="AL552" s="27"/>
    </row>
    <row r="553" spans="1:38" ht="14.25">
      <c r="A553" s="25"/>
      <c r="B553" s="25"/>
      <c r="C553" s="26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44"/>
      <c r="AF553" s="25"/>
      <c r="AG553" s="25"/>
      <c r="AH553" s="25"/>
      <c r="AI553" s="25"/>
      <c r="AJ553" s="25"/>
      <c r="AK553" s="25"/>
      <c r="AL553" s="25"/>
    </row>
    <row r="554" spans="1:38" ht="14.25">
      <c r="A554" s="27"/>
      <c r="B554" s="27"/>
      <c r="C554" s="28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45"/>
      <c r="AF554" s="27"/>
      <c r="AG554" s="27"/>
      <c r="AH554" s="27"/>
      <c r="AI554" s="27"/>
      <c r="AJ554" s="27"/>
      <c r="AK554" s="27"/>
      <c r="AL554" s="27"/>
    </row>
    <row r="555" spans="1:38" ht="14.25">
      <c r="A555" s="25"/>
      <c r="B555" s="25"/>
      <c r="C555" s="26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44"/>
      <c r="AF555" s="25"/>
      <c r="AG555" s="25"/>
      <c r="AH555" s="25"/>
      <c r="AI555" s="25"/>
      <c r="AJ555" s="25"/>
      <c r="AK555" s="25"/>
      <c r="AL555" s="25"/>
    </row>
    <row r="556" spans="1:38" ht="14.25">
      <c r="A556" s="27"/>
      <c r="B556" s="27"/>
      <c r="C556" s="28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45"/>
      <c r="AF556" s="27"/>
      <c r="AG556" s="27"/>
      <c r="AH556" s="27"/>
      <c r="AI556" s="27"/>
      <c r="AJ556" s="27"/>
      <c r="AK556" s="27"/>
      <c r="AL556" s="27"/>
    </row>
    <row r="557" spans="1:38" ht="14.25">
      <c r="A557" s="25"/>
      <c r="B557" s="25"/>
      <c r="C557" s="26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44"/>
      <c r="AF557" s="25"/>
      <c r="AG557" s="25"/>
      <c r="AH557" s="25"/>
      <c r="AI557" s="25"/>
      <c r="AJ557" s="25"/>
      <c r="AK557" s="25"/>
      <c r="AL557" s="25"/>
    </row>
    <row r="558" spans="1:38" ht="14.25">
      <c r="A558" s="27"/>
      <c r="B558" s="27"/>
      <c r="C558" s="28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45"/>
      <c r="AF558" s="27"/>
      <c r="AG558" s="27"/>
      <c r="AH558" s="27"/>
      <c r="AI558" s="27"/>
      <c r="AJ558" s="27"/>
      <c r="AK558" s="27"/>
      <c r="AL558" s="27"/>
    </row>
    <row r="559" spans="1:38" ht="14.25">
      <c r="A559" s="25"/>
      <c r="B559" s="25"/>
      <c r="C559" s="26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44"/>
      <c r="AF559" s="25"/>
      <c r="AG559" s="25"/>
      <c r="AH559" s="25"/>
      <c r="AI559" s="25"/>
      <c r="AJ559" s="25"/>
      <c r="AK559" s="25"/>
      <c r="AL559" s="25"/>
    </row>
    <row r="560" spans="1:38" ht="14.25">
      <c r="A560" s="27"/>
      <c r="B560" s="27"/>
      <c r="C560" s="28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45"/>
      <c r="AF560" s="27"/>
      <c r="AG560" s="27"/>
      <c r="AH560" s="27"/>
      <c r="AI560" s="27"/>
      <c r="AJ560" s="27"/>
      <c r="AK560" s="27"/>
      <c r="AL560" s="27"/>
    </row>
    <row r="561" spans="1:38" ht="14.25">
      <c r="A561" s="25"/>
      <c r="B561" s="25"/>
      <c r="C561" s="26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44"/>
      <c r="AF561" s="25"/>
      <c r="AG561" s="25"/>
      <c r="AH561" s="25"/>
      <c r="AI561" s="25"/>
      <c r="AJ561" s="25"/>
      <c r="AK561" s="25"/>
      <c r="AL561" s="25"/>
    </row>
    <row r="562" spans="1:38" ht="14.25">
      <c r="A562" s="27"/>
      <c r="B562" s="27"/>
      <c r="C562" s="28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45"/>
      <c r="AF562" s="27"/>
      <c r="AG562" s="27"/>
      <c r="AH562" s="27"/>
      <c r="AI562" s="27"/>
      <c r="AJ562" s="27"/>
      <c r="AK562" s="27"/>
      <c r="AL562" s="27"/>
    </row>
    <row r="563" spans="1:38" ht="14.25">
      <c r="A563" s="25"/>
      <c r="B563" s="25"/>
      <c r="C563" s="26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44"/>
      <c r="AF563" s="25"/>
      <c r="AG563" s="25"/>
      <c r="AH563" s="25"/>
      <c r="AI563" s="25"/>
      <c r="AJ563" s="25"/>
      <c r="AK563" s="25"/>
      <c r="AL563" s="25"/>
    </row>
    <row r="564" spans="1:38" ht="14.25">
      <c r="A564" s="27"/>
      <c r="B564" s="27"/>
      <c r="C564" s="28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45"/>
      <c r="AF564" s="27"/>
      <c r="AG564" s="27"/>
      <c r="AH564" s="27"/>
      <c r="AI564" s="27"/>
      <c r="AJ564" s="27"/>
      <c r="AK564" s="27"/>
      <c r="AL564" s="27"/>
    </row>
    <row r="565" spans="1:38" ht="14.25">
      <c r="A565" s="25"/>
      <c r="B565" s="25"/>
      <c r="C565" s="26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44"/>
      <c r="AF565" s="25"/>
      <c r="AG565" s="25"/>
      <c r="AH565" s="25"/>
      <c r="AI565" s="25"/>
      <c r="AJ565" s="25"/>
      <c r="AK565" s="25"/>
      <c r="AL565" s="25"/>
    </row>
    <row r="566" spans="1:38" ht="14.25">
      <c r="A566" s="27"/>
      <c r="B566" s="27"/>
      <c r="C566" s="28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45"/>
      <c r="AF566" s="27"/>
      <c r="AG566" s="27"/>
      <c r="AH566" s="27"/>
      <c r="AI566" s="27"/>
      <c r="AJ566" s="27"/>
      <c r="AK566" s="27"/>
      <c r="AL566" s="27"/>
    </row>
    <row r="567" spans="1:38" ht="14.25">
      <c r="A567" s="25"/>
      <c r="B567" s="25"/>
      <c r="C567" s="26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44"/>
      <c r="AF567" s="25"/>
      <c r="AG567" s="25"/>
      <c r="AH567" s="25"/>
      <c r="AI567" s="25"/>
      <c r="AJ567" s="25"/>
      <c r="AK567" s="25"/>
      <c r="AL567" s="25"/>
    </row>
    <row r="568" spans="1:38" ht="14.25">
      <c r="A568" s="27"/>
      <c r="B568" s="27"/>
      <c r="C568" s="28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45"/>
      <c r="AF568" s="27"/>
      <c r="AG568" s="27"/>
      <c r="AH568" s="27"/>
      <c r="AI568" s="27"/>
      <c r="AJ568" s="27"/>
      <c r="AK568" s="27"/>
      <c r="AL568" s="27"/>
    </row>
    <row r="569" spans="1:38" ht="14.25">
      <c r="A569" s="25"/>
      <c r="B569" s="25"/>
      <c r="C569" s="26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44"/>
      <c r="AF569" s="25"/>
      <c r="AG569" s="25"/>
      <c r="AH569" s="25"/>
      <c r="AI569" s="25"/>
      <c r="AJ569" s="25"/>
      <c r="AK569" s="25"/>
      <c r="AL569" s="25"/>
    </row>
    <row r="570" spans="1:38" ht="14.25">
      <c r="A570" s="27"/>
      <c r="B570" s="27"/>
      <c r="C570" s="28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45"/>
      <c r="AF570" s="27"/>
      <c r="AG570" s="27"/>
      <c r="AH570" s="27"/>
      <c r="AI570" s="27"/>
      <c r="AJ570" s="27"/>
      <c r="AK570" s="27"/>
      <c r="AL570" s="27"/>
    </row>
    <row r="571" spans="1:38" ht="14.25">
      <c r="A571" s="25"/>
      <c r="B571" s="25"/>
      <c r="C571" s="26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44"/>
      <c r="AF571" s="25"/>
      <c r="AG571" s="25"/>
      <c r="AH571" s="25"/>
      <c r="AI571" s="25"/>
      <c r="AJ571" s="25"/>
      <c r="AK571" s="25"/>
      <c r="AL571" s="25"/>
    </row>
    <row r="572" spans="1:38" ht="14.25">
      <c r="A572" s="27"/>
      <c r="B572" s="27"/>
      <c r="C572" s="28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45"/>
      <c r="AF572" s="27"/>
      <c r="AG572" s="27"/>
      <c r="AH572" s="27"/>
      <c r="AI572" s="27"/>
      <c r="AJ572" s="27"/>
      <c r="AK572" s="27"/>
      <c r="AL572" s="27"/>
    </row>
    <row r="573" spans="1:38" ht="14.25">
      <c r="A573" s="25"/>
      <c r="B573" s="25"/>
      <c r="C573" s="26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44"/>
      <c r="AF573" s="25"/>
      <c r="AG573" s="25"/>
      <c r="AH573" s="25"/>
      <c r="AI573" s="25"/>
      <c r="AJ573" s="25"/>
      <c r="AK573" s="25"/>
      <c r="AL573" s="25"/>
    </row>
    <row r="574" spans="1:38" ht="14.25">
      <c r="A574" s="27"/>
      <c r="B574" s="27"/>
      <c r="C574" s="28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45"/>
      <c r="AF574" s="27"/>
      <c r="AG574" s="27"/>
      <c r="AH574" s="27"/>
      <c r="AI574" s="27"/>
      <c r="AJ574" s="27"/>
      <c r="AK574" s="27"/>
      <c r="AL574" s="27"/>
    </row>
    <row r="575" spans="1:38" ht="14.25">
      <c r="A575" s="25"/>
      <c r="B575" s="25"/>
      <c r="C575" s="26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44"/>
      <c r="AF575" s="25"/>
      <c r="AG575" s="25"/>
      <c r="AH575" s="25"/>
      <c r="AI575" s="25"/>
      <c r="AJ575" s="25"/>
      <c r="AK575" s="25"/>
      <c r="AL575" s="25"/>
    </row>
    <row r="576" spans="1:38" ht="14.25">
      <c r="A576" s="27"/>
      <c r="B576" s="27"/>
      <c r="C576" s="28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45"/>
      <c r="AF576" s="27"/>
      <c r="AG576" s="27"/>
      <c r="AH576" s="27"/>
      <c r="AI576" s="27"/>
      <c r="AJ576" s="27"/>
      <c r="AK576" s="27"/>
      <c r="AL576" s="27"/>
    </row>
    <row r="577" spans="1:38" ht="14.25">
      <c r="A577" s="25"/>
      <c r="B577" s="25"/>
      <c r="C577" s="26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44"/>
      <c r="AF577" s="25"/>
      <c r="AG577" s="25"/>
      <c r="AH577" s="25"/>
      <c r="AI577" s="25"/>
      <c r="AJ577" s="25"/>
      <c r="AK577" s="25"/>
      <c r="AL577" s="25"/>
    </row>
    <row r="578" spans="1:38" ht="14.25">
      <c r="A578" s="27"/>
      <c r="B578" s="27"/>
      <c r="C578" s="28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45"/>
      <c r="AF578" s="27"/>
      <c r="AG578" s="27"/>
      <c r="AH578" s="27"/>
      <c r="AI578" s="27"/>
      <c r="AJ578" s="27"/>
      <c r="AK578" s="27"/>
      <c r="AL578" s="27"/>
    </row>
    <row r="579" spans="1:38" ht="14.25">
      <c r="A579" s="25"/>
      <c r="B579" s="25"/>
      <c r="C579" s="26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44"/>
      <c r="AF579" s="25"/>
      <c r="AG579" s="25"/>
      <c r="AH579" s="25"/>
      <c r="AI579" s="25"/>
      <c r="AJ579" s="25"/>
      <c r="AK579" s="25"/>
      <c r="AL579" s="25"/>
    </row>
    <row r="580" spans="1:38" ht="14.25">
      <c r="A580" s="27"/>
      <c r="B580" s="27"/>
      <c r="C580" s="28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45"/>
      <c r="AF580" s="27"/>
      <c r="AG580" s="27"/>
      <c r="AH580" s="27"/>
      <c r="AI580" s="27"/>
      <c r="AJ580" s="27"/>
      <c r="AK580" s="27"/>
      <c r="AL580" s="27"/>
    </row>
    <row r="581" spans="1:38" ht="14.25">
      <c r="A581" s="25"/>
      <c r="B581" s="25"/>
      <c r="C581" s="26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44"/>
      <c r="AF581" s="25"/>
      <c r="AG581" s="25"/>
      <c r="AH581" s="25"/>
      <c r="AI581" s="25"/>
      <c r="AJ581" s="25"/>
      <c r="AK581" s="25"/>
      <c r="AL581" s="25"/>
    </row>
    <row r="582" spans="1:38" ht="14.25">
      <c r="A582" s="27"/>
      <c r="B582" s="27"/>
      <c r="C582" s="28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45"/>
      <c r="AF582" s="27"/>
      <c r="AG582" s="27"/>
      <c r="AH582" s="27"/>
      <c r="AI582" s="27"/>
      <c r="AJ582" s="27"/>
      <c r="AK582" s="27"/>
      <c r="AL582" s="27"/>
    </row>
    <row r="583" spans="1:38" ht="14.25">
      <c r="A583" s="25"/>
      <c r="B583" s="25"/>
      <c r="C583" s="26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44"/>
      <c r="AF583" s="25"/>
      <c r="AG583" s="25"/>
      <c r="AH583" s="25"/>
      <c r="AI583" s="25"/>
      <c r="AJ583" s="25"/>
      <c r="AK583" s="25"/>
      <c r="AL583" s="25"/>
    </row>
    <row r="584" spans="1:38" ht="14.25">
      <c r="A584" s="27"/>
      <c r="B584" s="27"/>
      <c r="C584" s="28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45"/>
      <c r="AF584" s="27"/>
      <c r="AG584" s="27"/>
      <c r="AH584" s="27"/>
      <c r="AI584" s="27"/>
      <c r="AJ584" s="27"/>
      <c r="AK584" s="27"/>
      <c r="AL584" s="27"/>
    </row>
    <row r="585" spans="1:38" ht="14.25">
      <c r="A585" s="25"/>
      <c r="B585" s="25"/>
      <c r="C585" s="26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44"/>
      <c r="AF585" s="25"/>
      <c r="AG585" s="25"/>
      <c r="AH585" s="25"/>
      <c r="AI585" s="25"/>
      <c r="AJ585" s="25"/>
      <c r="AK585" s="25"/>
      <c r="AL585" s="25"/>
    </row>
    <row r="586" spans="1:38" ht="14.25">
      <c r="A586" s="27"/>
      <c r="B586" s="27"/>
      <c r="C586" s="28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45"/>
      <c r="AF586" s="27"/>
      <c r="AG586" s="27"/>
      <c r="AH586" s="27"/>
      <c r="AI586" s="27"/>
      <c r="AJ586" s="27"/>
      <c r="AK586" s="27"/>
      <c r="AL586" s="27"/>
    </row>
    <row r="587" spans="1:38" ht="14.25">
      <c r="A587" s="25"/>
      <c r="B587" s="25"/>
      <c r="C587" s="26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44"/>
      <c r="AF587" s="25"/>
      <c r="AG587" s="25"/>
      <c r="AH587" s="25"/>
      <c r="AI587" s="25"/>
      <c r="AJ587" s="25"/>
      <c r="AK587" s="25"/>
      <c r="AL587" s="25"/>
    </row>
    <row r="588" spans="1:38" ht="14.25">
      <c r="A588" s="27"/>
      <c r="B588" s="27"/>
      <c r="C588" s="28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45"/>
      <c r="AF588" s="27"/>
      <c r="AG588" s="27"/>
      <c r="AH588" s="27"/>
      <c r="AI588" s="27"/>
      <c r="AJ588" s="27"/>
      <c r="AK588" s="27"/>
      <c r="AL588" s="27"/>
    </row>
    <row r="589" spans="1:38" ht="14.25">
      <c r="A589" s="25"/>
      <c r="B589" s="25"/>
      <c r="C589" s="26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44"/>
      <c r="AF589" s="25"/>
      <c r="AG589" s="25"/>
      <c r="AH589" s="25"/>
      <c r="AI589" s="25"/>
      <c r="AJ589" s="25"/>
      <c r="AK589" s="25"/>
      <c r="AL589" s="25"/>
    </row>
    <row r="590" spans="1:38" ht="14.25">
      <c r="A590" s="27"/>
      <c r="B590" s="27"/>
      <c r="C590" s="28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45"/>
      <c r="AF590" s="27"/>
      <c r="AG590" s="27"/>
      <c r="AH590" s="27"/>
      <c r="AI590" s="27"/>
      <c r="AJ590" s="27"/>
      <c r="AK590" s="27"/>
      <c r="AL590" s="27"/>
    </row>
    <row r="591" spans="1:38" ht="14.25">
      <c r="A591" s="25"/>
      <c r="B591" s="25"/>
      <c r="C591" s="26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44"/>
      <c r="AF591" s="25"/>
      <c r="AG591" s="25"/>
      <c r="AH591" s="25"/>
      <c r="AI591" s="25"/>
      <c r="AJ591" s="25"/>
      <c r="AK591" s="25"/>
      <c r="AL591" s="25"/>
    </row>
    <row r="592" spans="1:38" ht="14.25">
      <c r="A592" s="27"/>
      <c r="B592" s="27"/>
      <c r="C592" s="28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45"/>
      <c r="AF592" s="27"/>
      <c r="AG592" s="27"/>
      <c r="AH592" s="27"/>
      <c r="AI592" s="27"/>
      <c r="AJ592" s="27"/>
      <c r="AK592" s="27"/>
      <c r="AL592" s="27"/>
    </row>
    <row r="593" spans="1:38" ht="14.25">
      <c r="A593" s="25"/>
      <c r="B593" s="25"/>
      <c r="C593" s="26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44"/>
      <c r="AF593" s="25"/>
      <c r="AG593" s="25"/>
      <c r="AH593" s="25"/>
      <c r="AI593" s="25"/>
      <c r="AJ593" s="25"/>
      <c r="AK593" s="25"/>
      <c r="AL593" s="25"/>
    </row>
    <row r="594" spans="1:38" ht="14.25">
      <c r="A594" s="27"/>
      <c r="B594" s="27"/>
      <c r="C594" s="28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45"/>
      <c r="AF594" s="27"/>
      <c r="AG594" s="27"/>
      <c r="AH594" s="27"/>
      <c r="AI594" s="27"/>
      <c r="AJ594" s="27"/>
      <c r="AK594" s="27"/>
      <c r="AL594" s="27"/>
    </row>
    <row r="595" spans="1:38" ht="14.25">
      <c r="A595" s="25"/>
      <c r="B595" s="25"/>
      <c r="C595" s="26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44"/>
      <c r="AF595" s="25"/>
      <c r="AG595" s="25"/>
      <c r="AH595" s="25"/>
      <c r="AI595" s="25"/>
      <c r="AJ595" s="25"/>
      <c r="AK595" s="25"/>
      <c r="AL595" s="25"/>
    </row>
    <row r="596" spans="1:38" ht="14.25">
      <c r="A596" s="27"/>
      <c r="B596" s="27"/>
      <c r="C596" s="28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45"/>
      <c r="AF596" s="27"/>
      <c r="AG596" s="27"/>
      <c r="AH596" s="27"/>
      <c r="AI596" s="27"/>
      <c r="AJ596" s="27"/>
      <c r="AK596" s="27"/>
      <c r="AL596" s="27"/>
    </row>
    <row r="597" spans="1:38" ht="14.25">
      <c r="A597" s="25"/>
      <c r="B597" s="25"/>
      <c r="C597" s="26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44"/>
      <c r="AF597" s="25"/>
      <c r="AG597" s="25"/>
      <c r="AH597" s="25"/>
      <c r="AI597" s="25"/>
      <c r="AJ597" s="25"/>
      <c r="AK597" s="25"/>
      <c r="AL597" s="25"/>
    </row>
    <row r="598" spans="1:38" ht="14.25">
      <c r="A598" s="27"/>
      <c r="B598" s="27"/>
      <c r="C598" s="28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45"/>
      <c r="AF598" s="27"/>
      <c r="AG598" s="27"/>
      <c r="AH598" s="27"/>
      <c r="AI598" s="27"/>
      <c r="AJ598" s="27"/>
      <c r="AK598" s="27"/>
      <c r="AL598" s="27"/>
    </row>
    <row r="599" spans="1:38" ht="14.25">
      <c r="A599" s="25"/>
      <c r="B599" s="25"/>
      <c r="C599" s="26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44"/>
      <c r="AF599" s="25"/>
      <c r="AG599" s="25"/>
      <c r="AH599" s="25"/>
      <c r="AI599" s="25"/>
      <c r="AJ599" s="25"/>
      <c r="AK599" s="25"/>
      <c r="AL599" s="25"/>
    </row>
    <row r="600" spans="1:38" ht="14.25">
      <c r="A600" s="27"/>
      <c r="B600" s="27"/>
      <c r="C600" s="28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45"/>
      <c r="AF600" s="27"/>
      <c r="AG600" s="27"/>
      <c r="AH600" s="27"/>
      <c r="AI600" s="27"/>
      <c r="AJ600" s="27"/>
      <c r="AK600" s="27"/>
      <c r="AL600" s="27"/>
    </row>
    <row r="601" spans="1:38" ht="14.25">
      <c r="A601" s="25"/>
      <c r="B601" s="25"/>
      <c r="C601" s="26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44"/>
      <c r="AF601" s="25"/>
      <c r="AG601" s="25"/>
      <c r="AH601" s="25"/>
      <c r="AI601" s="25"/>
      <c r="AJ601" s="25"/>
      <c r="AK601" s="25"/>
      <c r="AL601" s="25"/>
    </row>
    <row r="602" spans="1:38" ht="14.25">
      <c r="A602" s="27"/>
      <c r="B602" s="27"/>
      <c r="C602" s="28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45"/>
      <c r="AF602" s="27"/>
      <c r="AG602" s="27"/>
      <c r="AH602" s="27"/>
      <c r="AI602" s="27"/>
      <c r="AJ602" s="27"/>
      <c r="AK602" s="27"/>
      <c r="AL602" s="27"/>
    </row>
    <row r="603" spans="1:38" ht="14.25">
      <c r="A603" s="25"/>
      <c r="B603" s="25"/>
      <c r="C603" s="26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44"/>
      <c r="AF603" s="25"/>
      <c r="AG603" s="25"/>
      <c r="AH603" s="25"/>
      <c r="AI603" s="25"/>
      <c r="AJ603" s="25"/>
      <c r="AK603" s="25"/>
      <c r="AL603" s="25"/>
    </row>
    <row r="604" spans="1:38" ht="14.25">
      <c r="A604" s="27"/>
      <c r="B604" s="27"/>
      <c r="C604" s="28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45"/>
      <c r="AF604" s="27"/>
      <c r="AG604" s="27"/>
      <c r="AH604" s="27"/>
      <c r="AI604" s="27"/>
      <c r="AJ604" s="27"/>
      <c r="AK604" s="27"/>
      <c r="AL604" s="27"/>
    </row>
    <row r="605" spans="1:38" ht="14.25">
      <c r="A605" s="25"/>
      <c r="B605" s="25"/>
      <c r="C605" s="26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44"/>
      <c r="AF605" s="25"/>
      <c r="AG605" s="25"/>
      <c r="AH605" s="25"/>
      <c r="AI605" s="25"/>
      <c r="AJ605" s="25"/>
      <c r="AK605" s="25"/>
      <c r="AL605" s="25"/>
    </row>
    <row r="606" spans="1:38" ht="14.25">
      <c r="A606" s="27"/>
      <c r="B606" s="27"/>
      <c r="C606" s="28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45"/>
      <c r="AF606" s="27"/>
      <c r="AG606" s="27"/>
      <c r="AH606" s="27"/>
      <c r="AI606" s="27"/>
      <c r="AJ606" s="27"/>
      <c r="AK606" s="27"/>
      <c r="AL606" s="27"/>
    </row>
    <row r="607" spans="1:38" ht="14.25">
      <c r="A607" s="25"/>
      <c r="B607" s="25"/>
      <c r="C607" s="26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44"/>
      <c r="AF607" s="25"/>
      <c r="AG607" s="25"/>
      <c r="AH607" s="25"/>
      <c r="AI607" s="25"/>
      <c r="AJ607" s="25"/>
      <c r="AK607" s="25"/>
      <c r="AL607" s="25"/>
    </row>
    <row r="608" spans="1:38" ht="14.25">
      <c r="A608" s="27"/>
      <c r="B608" s="27"/>
      <c r="C608" s="28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45"/>
      <c r="AF608" s="27"/>
      <c r="AG608" s="27"/>
      <c r="AH608" s="27"/>
      <c r="AI608" s="27"/>
      <c r="AJ608" s="27"/>
      <c r="AK608" s="27"/>
      <c r="AL608" s="27"/>
    </row>
    <row r="609" spans="1:38" ht="14.25">
      <c r="A609" s="25"/>
      <c r="B609" s="25"/>
      <c r="C609" s="26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44"/>
      <c r="AF609" s="25"/>
      <c r="AG609" s="25"/>
      <c r="AH609" s="25"/>
      <c r="AI609" s="25"/>
      <c r="AJ609" s="25"/>
      <c r="AK609" s="25"/>
      <c r="AL609" s="25"/>
    </row>
    <row r="610" spans="1:38" ht="14.25">
      <c r="A610" s="27"/>
      <c r="B610" s="27"/>
      <c r="C610" s="28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45"/>
      <c r="AF610" s="27"/>
      <c r="AG610" s="27"/>
      <c r="AH610" s="27"/>
      <c r="AI610" s="27"/>
      <c r="AJ610" s="27"/>
      <c r="AK610" s="27"/>
      <c r="AL610" s="27"/>
    </row>
    <row r="611" spans="1:38" ht="14.25">
      <c r="A611" s="25"/>
      <c r="B611" s="25"/>
      <c r="C611" s="26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44"/>
      <c r="AF611" s="25"/>
      <c r="AG611" s="25"/>
      <c r="AH611" s="25"/>
      <c r="AI611" s="25"/>
      <c r="AJ611" s="25"/>
      <c r="AK611" s="25"/>
      <c r="AL611" s="25"/>
    </row>
    <row r="612" spans="1:38" ht="14.25">
      <c r="A612" s="27"/>
      <c r="B612" s="27"/>
      <c r="C612" s="28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45"/>
      <c r="AF612" s="27"/>
      <c r="AG612" s="27"/>
      <c r="AH612" s="27"/>
      <c r="AI612" s="27"/>
      <c r="AJ612" s="27"/>
      <c r="AK612" s="27"/>
      <c r="AL612" s="27"/>
    </row>
    <row r="613" spans="1:38" ht="14.25">
      <c r="A613" s="25"/>
      <c r="B613" s="25"/>
      <c r="C613" s="26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44"/>
      <c r="AF613" s="25"/>
      <c r="AG613" s="25"/>
      <c r="AH613" s="25"/>
      <c r="AI613" s="25"/>
      <c r="AJ613" s="25"/>
      <c r="AK613" s="25"/>
      <c r="AL613" s="25"/>
    </row>
    <row r="614" spans="1:38" ht="14.25">
      <c r="A614" s="27"/>
      <c r="B614" s="27"/>
      <c r="C614" s="28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45"/>
      <c r="AF614" s="27"/>
      <c r="AG614" s="27"/>
      <c r="AH614" s="27"/>
      <c r="AI614" s="27"/>
      <c r="AJ614" s="27"/>
      <c r="AK614" s="27"/>
      <c r="AL614" s="27"/>
    </row>
    <row r="615" spans="1:38" ht="14.25">
      <c r="A615" s="25"/>
      <c r="B615" s="25"/>
      <c r="C615" s="26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44"/>
      <c r="AF615" s="25"/>
      <c r="AG615" s="25"/>
      <c r="AH615" s="25"/>
      <c r="AI615" s="25"/>
      <c r="AJ615" s="25"/>
      <c r="AK615" s="25"/>
      <c r="AL615" s="25"/>
    </row>
    <row r="616" spans="1:38" ht="14.25">
      <c r="A616" s="27"/>
      <c r="B616" s="27"/>
      <c r="C616" s="28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45"/>
      <c r="AF616" s="27"/>
      <c r="AG616" s="27"/>
      <c r="AH616" s="27"/>
      <c r="AI616" s="27"/>
      <c r="AJ616" s="27"/>
      <c r="AK616" s="27"/>
      <c r="AL616" s="27"/>
    </row>
    <row r="617" spans="1:38" ht="14.25">
      <c r="A617" s="25"/>
      <c r="B617" s="25"/>
      <c r="C617" s="26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44"/>
      <c r="AF617" s="25"/>
      <c r="AG617" s="25"/>
      <c r="AH617" s="25"/>
      <c r="AI617" s="25"/>
      <c r="AJ617" s="25"/>
      <c r="AK617" s="25"/>
      <c r="AL617" s="25"/>
    </row>
    <row r="618" spans="1:38" ht="14.25">
      <c r="A618" s="27"/>
      <c r="B618" s="27"/>
      <c r="C618" s="28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45"/>
      <c r="AF618" s="27"/>
      <c r="AG618" s="27"/>
      <c r="AH618" s="27"/>
      <c r="AI618" s="27"/>
      <c r="AJ618" s="27"/>
      <c r="AK618" s="27"/>
      <c r="AL618" s="27"/>
    </row>
    <row r="619" spans="1:38" ht="14.25">
      <c r="A619" s="25"/>
      <c r="B619" s="25"/>
      <c r="C619" s="26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44"/>
      <c r="AF619" s="25"/>
      <c r="AG619" s="25"/>
      <c r="AH619" s="25"/>
      <c r="AI619" s="25"/>
      <c r="AJ619" s="25"/>
      <c r="AK619" s="25"/>
      <c r="AL619" s="25"/>
    </row>
    <row r="620" spans="1:38" ht="14.25">
      <c r="A620" s="27"/>
      <c r="B620" s="27"/>
      <c r="C620" s="28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45"/>
      <c r="AF620" s="27"/>
      <c r="AG620" s="27"/>
      <c r="AH620" s="27"/>
      <c r="AI620" s="27"/>
      <c r="AJ620" s="27"/>
      <c r="AK620" s="27"/>
      <c r="AL620" s="27"/>
    </row>
    <row r="621" spans="1:38" ht="14.25">
      <c r="A621" s="25"/>
      <c r="B621" s="25"/>
      <c r="C621" s="26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44"/>
      <c r="AF621" s="25"/>
      <c r="AG621" s="25"/>
      <c r="AH621" s="25"/>
      <c r="AI621" s="25"/>
      <c r="AJ621" s="25"/>
      <c r="AK621" s="25"/>
      <c r="AL621" s="25"/>
    </row>
    <row r="622" spans="1:38" ht="14.25">
      <c r="A622" s="27"/>
      <c r="B622" s="27"/>
      <c r="C622" s="28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45"/>
      <c r="AF622" s="27"/>
      <c r="AG622" s="27"/>
      <c r="AH622" s="27"/>
      <c r="AI622" s="27"/>
      <c r="AJ622" s="27"/>
      <c r="AK622" s="27"/>
      <c r="AL622" s="27"/>
    </row>
    <row r="623" spans="1:38" ht="14.25">
      <c r="A623" s="25"/>
      <c r="B623" s="25"/>
      <c r="C623" s="26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44"/>
      <c r="AF623" s="25"/>
      <c r="AG623" s="25"/>
      <c r="AH623" s="25"/>
      <c r="AI623" s="25"/>
      <c r="AJ623" s="25"/>
      <c r="AK623" s="25"/>
      <c r="AL623" s="25"/>
    </row>
    <row r="624" spans="1:38" ht="14.25">
      <c r="A624" s="27"/>
      <c r="B624" s="27"/>
      <c r="C624" s="28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45"/>
      <c r="AF624" s="27"/>
      <c r="AG624" s="27"/>
      <c r="AH624" s="27"/>
      <c r="AI624" s="27"/>
      <c r="AJ624" s="27"/>
      <c r="AK624" s="27"/>
      <c r="AL624" s="27"/>
    </row>
    <row r="625" spans="1:38" ht="14.25">
      <c r="A625" s="25"/>
      <c r="B625" s="25"/>
      <c r="C625" s="26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44"/>
      <c r="AF625" s="25"/>
      <c r="AG625" s="25"/>
      <c r="AH625" s="25"/>
      <c r="AI625" s="25"/>
      <c r="AJ625" s="25"/>
      <c r="AK625" s="25"/>
      <c r="AL625" s="25"/>
    </row>
    <row r="626" spans="1:38" ht="14.25">
      <c r="A626" s="27"/>
      <c r="B626" s="27"/>
      <c r="C626" s="28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45"/>
      <c r="AF626" s="27"/>
      <c r="AG626" s="27"/>
      <c r="AH626" s="27"/>
      <c r="AI626" s="27"/>
      <c r="AJ626" s="27"/>
      <c r="AK626" s="27"/>
      <c r="AL626" s="27"/>
    </row>
    <row r="627" spans="1:38" ht="14.25">
      <c r="A627" s="25"/>
      <c r="B627" s="25"/>
      <c r="C627" s="26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44"/>
      <c r="AF627" s="25"/>
      <c r="AG627" s="25"/>
      <c r="AH627" s="25"/>
      <c r="AI627" s="25"/>
      <c r="AJ627" s="25"/>
      <c r="AK627" s="25"/>
      <c r="AL627" s="25"/>
    </row>
    <row r="628" spans="1:38" ht="14.25">
      <c r="A628" s="27"/>
      <c r="B628" s="27"/>
      <c r="C628" s="28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45"/>
      <c r="AF628" s="27"/>
      <c r="AG628" s="27"/>
      <c r="AH628" s="27"/>
      <c r="AI628" s="27"/>
      <c r="AJ628" s="27"/>
      <c r="AK628" s="27"/>
      <c r="AL628" s="27"/>
    </row>
    <row r="629" spans="1:38" ht="14.25">
      <c r="A629" s="25"/>
      <c r="B629" s="25"/>
      <c r="C629" s="26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44"/>
      <c r="AF629" s="25"/>
      <c r="AG629" s="25"/>
      <c r="AH629" s="25"/>
      <c r="AI629" s="25"/>
      <c r="AJ629" s="25"/>
      <c r="AK629" s="25"/>
      <c r="AL629" s="25"/>
    </row>
    <row r="630" spans="1:38" ht="14.25">
      <c r="A630" s="27"/>
      <c r="B630" s="27"/>
      <c r="C630" s="28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45"/>
      <c r="AF630" s="27"/>
      <c r="AG630" s="27"/>
      <c r="AH630" s="27"/>
      <c r="AI630" s="27"/>
      <c r="AJ630" s="27"/>
      <c r="AK630" s="27"/>
      <c r="AL630" s="27"/>
    </row>
    <row r="631" spans="1:38" ht="14.25">
      <c r="A631" s="25"/>
      <c r="B631" s="25"/>
      <c r="C631" s="26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44"/>
      <c r="AF631" s="25"/>
      <c r="AG631" s="25"/>
      <c r="AH631" s="25"/>
      <c r="AI631" s="25"/>
      <c r="AJ631" s="25"/>
      <c r="AK631" s="25"/>
      <c r="AL631" s="25"/>
    </row>
    <row r="632" spans="1:38" ht="14.25">
      <c r="A632" s="27"/>
      <c r="B632" s="27"/>
      <c r="C632" s="28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45"/>
      <c r="AF632" s="27"/>
      <c r="AG632" s="27"/>
      <c r="AH632" s="27"/>
      <c r="AI632" s="27"/>
      <c r="AJ632" s="27"/>
      <c r="AK632" s="27"/>
      <c r="AL632" s="27"/>
    </row>
    <row r="633" spans="1:38" ht="14.25">
      <c r="A633" s="25"/>
      <c r="B633" s="25"/>
      <c r="C633" s="26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44"/>
      <c r="AF633" s="25"/>
      <c r="AG633" s="25"/>
      <c r="AH633" s="25"/>
      <c r="AI633" s="25"/>
      <c r="AJ633" s="25"/>
      <c r="AK633" s="25"/>
      <c r="AL633" s="25"/>
    </row>
    <row r="634" spans="1:38" ht="14.25">
      <c r="A634" s="27"/>
      <c r="B634" s="27"/>
      <c r="C634" s="28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45"/>
      <c r="AF634" s="27"/>
      <c r="AG634" s="27"/>
      <c r="AH634" s="27"/>
      <c r="AI634" s="27"/>
      <c r="AJ634" s="27"/>
      <c r="AK634" s="27"/>
      <c r="AL634" s="27"/>
    </row>
    <row r="635" spans="1:38" ht="14.25">
      <c r="A635" s="25"/>
      <c r="B635" s="25"/>
      <c r="C635" s="26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44"/>
      <c r="AF635" s="25"/>
      <c r="AG635" s="25"/>
      <c r="AH635" s="25"/>
      <c r="AI635" s="25"/>
      <c r="AJ635" s="25"/>
      <c r="AK635" s="25"/>
      <c r="AL635" s="25"/>
    </row>
    <row r="636" spans="1:38" ht="14.25">
      <c r="A636" s="27"/>
      <c r="B636" s="27"/>
      <c r="C636" s="28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45"/>
      <c r="AF636" s="27"/>
      <c r="AG636" s="27"/>
      <c r="AH636" s="27"/>
      <c r="AI636" s="27"/>
      <c r="AJ636" s="27"/>
      <c r="AK636" s="27"/>
      <c r="AL636" s="27"/>
    </row>
    <row r="637" spans="1:38" ht="14.25">
      <c r="A637" s="25"/>
      <c r="B637" s="25"/>
      <c r="C637" s="26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44"/>
      <c r="AF637" s="25"/>
      <c r="AG637" s="25"/>
      <c r="AH637" s="25"/>
      <c r="AI637" s="25"/>
      <c r="AJ637" s="25"/>
      <c r="AK637" s="25"/>
      <c r="AL637" s="25"/>
    </row>
    <row r="638" spans="1:38" ht="14.25">
      <c r="A638" s="27"/>
      <c r="B638" s="27"/>
      <c r="C638" s="28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45"/>
      <c r="AF638" s="27"/>
      <c r="AG638" s="27"/>
      <c r="AH638" s="27"/>
      <c r="AI638" s="27"/>
      <c r="AJ638" s="27"/>
      <c r="AK638" s="27"/>
      <c r="AL638" s="27"/>
    </row>
    <row r="639" spans="1:38" ht="14.25">
      <c r="A639" s="25"/>
      <c r="B639" s="25"/>
      <c r="C639" s="26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44"/>
      <c r="AF639" s="25"/>
      <c r="AG639" s="25"/>
      <c r="AH639" s="25"/>
      <c r="AI639" s="25"/>
      <c r="AJ639" s="25"/>
      <c r="AK639" s="25"/>
      <c r="AL639" s="25"/>
    </row>
    <row r="640" spans="1:38" ht="14.25">
      <c r="A640" s="27"/>
      <c r="B640" s="27"/>
      <c r="C640" s="28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45"/>
      <c r="AF640" s="27"/>
      <c r="AG640" s="27"/>
      <c r="AH640" s="27"/>
      <c r="AI640" s="27"/>
      <c r="AJ640" s="27"/>
      <c r="AK640" s="27"/>
      <c r="AL640" s="27"/>
    </row>
    <row r="641" spans="1:38" ht="14.25">
      <c r="A641" s="25"/>
      <c r="B641" s="25"/>
      <c r="C641" s="26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44"/>
      <c r="AF641" s="25"/>
      <c r="AG641" s="25"/>
      <c r="AH641" s="25"/>
      <c r="AI641" s="25"/>
      <c r="AJ641" s="25"/>
      <c r="AK641" s="25"/>
      <c r="AL641" s="25"/>
    </row>
    <row r="642" spans="1:38" ht="14.25">
      <c r="A642" s="27"/>
      <c r="B642" s="27"/>
      <c r="C642" s="28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45"/>
      <c r="AF642" s="27"/>
      <c r="AG642" s="27"/>
      <c r="AH642" s="27"/>
      <c r="AI642" s="27"/>
      <c r="AJ642" s="27"/>
      <c r="AK642" s="27"/>
      <c r="AL642" s="27"/>
    </row>
    <row r="643" spans="1:38" ht="14.25">
      <c r="A643" s="25"/>
      <c r="B643" s="25"/>
      <c r="C643" s="26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44"/>
      <c r="AF643" s="25"/>
      <c r="AG643" s="25"/>
      <c r="AH643" s="25"/>
      <c r="AI643" s="25"/>
      <c r="AJ643" s="25"/>
      <c r="AK643" s="25"/>
      <c r="AL643" s="25"/>
    </row>
    <row r="644" spans="1:38" ht="14.25">
      <c r="A644" s="27"/>
      <c r="B644" s="27"/>
      <c r="C644" s="28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45"/>
      <c r="AF644" s="27"/>
      <c r="AG644" s="27"/>
      <c r="AH644" s="27"/>
      <c r="AI644" s="27"/>
      <c r="AJ644" s="27"/>
      <c r="AK644" s="27"/>
      <c r="AL644" s="27"/>
    </row>
    <row r="645" spans="1:38" ht="14.25">
      <c r="A645" s="25"/>
      <c r="B645" s="25"/>
      <c r="C645" s="26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44"/>
      <c r="AF645" s="25"/>
      <c r="AG645" s="25"/>
      <c r="AH645" s="25"/>
      <c r="AI645" s="25"/>
      <c r="AJ645" s="25"/>
      <c r="AK645" s="25"/>
      <c r="AL645" s="25"/>
    </row>
    <row r="646" spans="1:38" ht="14.25">
      <c r="A646" s="27"/>
      <c r="B646" s="27"/>
      <c r="C646" s="28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45"/>
      <c r="AF646" s="27"/>
      <c r="AG646" s="27"/>
      <c r="AH646" s="27"/>
      <c r="AI646" s="27"/>
      <c r="AJ646" s="27"/>
      <c r="AK646" s="27"/>
      <c r="AL646" s="27"/>
    </row>
    <row r="647" spans="1:38" ht="14.25">
      <c r="A647" s="25"/>
      <c r="B647" s="25"/>
      <c r="C647" s="26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44"/>
      <c r="AF647" s="25"/>
      <c r="AG647" s="25"/>
      <c r="AH647" s="25"/>
      <c r="AI647" s="25"/>
      <c r="AJ647" s="25"/>
      <c r="AK647" s="25"/>
      <c r="AL647" s="25"/>
    </row>
    <row r="648" spans="1:38" ht="14.25">
      <c r="A648" s="27"/>
      <c r="B648" s="27"/>
      <c r="C648" s="28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45"/>
      <c r="AF648" s="27"/>
      <c r="AG648" s="27"/>
      <c r="AH648" s="27"/>
      <c r="AI648" s="27"/>
      <c r="AJ648" s="27"/>
      <c r="AK648" s="27"/>
      <c r="AL648" s="27"/>
    </row>
    <row r="649" spans="1:38" ht="14.25">
      <c r="A649" s="25"/>
      <c r="B649" s="25"/>
      <c r="C649" s="26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44"/>
      <c r="AF649" s="25"/>
      <c r="AG649" s="25"/>
      <c r="AH649" s="25"/>
      <c r="AI649" s="25"/>
      <c r="AJ649" s="25"/>
      <c r="AK649" s="25"/>
      <c r="AL649" s="25"/>
    </row>
    <row r="650" spans="1:38" ht="14.25">
      <c r="A650" s="27"/>
      <c r="B650" s="27"/>
      <c r="C650" s="28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45"/>
      <c r="AF650" s="27"/>
      <c r="AG650" s="27"/>
      <c r="AH650" s="27"/>
      <c r="AI650" s="27"/>
      <c r="AJ650" s="27"/>
      <c r="AK650" s="27"/>
      <c r="AL650" s="27"/>
    </row>
    <row r="651" spans="1:38" ht="14.25">
      <c r="A651" s="25"/>
      <c r="B651" s="25"/>
      <c r="C651" s="26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44"/>
      <c r="AF651" s="25"/>
      <c r="AG651" s="25"/>
      <c r="AH651" s="25"/>
      <c r="AI651" s="25"/>
      <c r="AJ651" s="25"/>
      <c r="AK651" s="25"/>
      <c r="AL651" s="25"/>
    </row>
    <row r="652" spans="1:38" ht="14.25">
      <c r="A652" s="27"/>
      <c r="B652" s="27"/>
      <c r="C652" s="28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45"/>
      <c r="AF652" s="27"/>
      <c r="AG652" s="27"/>
      <c r="AH652" s="27"/>
      <c r="AI652" s="27"/>
      <c r="AJ652" s="27"/>
      <c r="AK652" s="27"/>
      <c r="AL652" s="27"/>
    </row>
    <row r="653" spans="1:38" ht="14.25">
      <c r="A653" s="25"/>
      <c r="B653" s="25"/>
      <c r="C653" s="26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44"/>
      <c r="AF653" s="25"/>
      <c r="AG653" s="25"/>
      <c r="AH653" s="25"/>
      <c r="AI653" s="25"/>
      <c r="AJ653" s="25"/>
      <c r="AK653" s="25"/>
      <c r="AL653" s="25"/>
    </row>
    <row r="654" spans="1:38" ht="14.25">
      <c r="A654" s="27"/>
      <c r="B654" s="27"/>
      <c r="C654" s="28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45"/>
      <c r="AF654" s="27"/>
      <c r="AG654" s="27"/>
      <c r="AH654" s="27"/>
      <c r="AI654" s="27"/>
      <c r="AJ654" s="27"/>
      <c r="AK654" s="27"/>
      <c r="AL654" s="27"/>
    </row>
    <row r="655" spans="1:38" ht="14.25">
      <c r="A655" s="25"/>
      <c r="B655" s="25"/>
      <c r="C655" s="26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44"/>
      <c r="AF655" s="25"/>
      <c r="AG655" s="25"/>
      <c r="AH655" s="25"/>
      <c r="AI655" s="25"/>
      <c r="AJ655" s="25"/>
      <c r="AK655" s="25"/>
      <c r="AL655" s="25"/>
    </row>
    <row r="656" spans="1:38" ht="14.25">
      <c r="A656" s="27"/>
      <c r="B656" s="27"/>
      <c r="C656" s="28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45"/>
      <c r="AF656" s="27"/>
      <c r="AG656" s="27"/>
      <c r="AH656" s="27"/>
      <c r="AI656" s="27"/>
      <c r="AJ656" s="27"/>
      <c r="AK656" s="27"/>
      <c r="AL656" s="27"/>
    </row>
    <row r="657" spans="1:38" ht="14.25">
      <c r="A657" s="25"/>
      <c r="B657" s="25"/>
      <c r="C657" s="26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44"/>
      <c r="AF657" s="25"/>
      <c r="AG657" s="25"/>
      <c r="AH657" s="25"/>
      <c r="AI657" s="25"/>
      <c r="AJ657" s="25"/>
      <c r="AK657" s="25"/>
      <c r="AL657" s="25"/>
    </row>
    <row r="658" spans="1:38" ht="14.25">
      <c r="A658" s="27"/>
      <c r="B658" s="27"/>
      <c r="C658" s="28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45"/>
      <c r="AF658" s="27"/>
      <c r="AG658" s="27"/>
      <c r="AH658" s="27"/>
      <c r="AI658" s="27"/>
      <c r="AJ658" s="27"/>
      <c r="AK658" s="27"/>
      <c r="AL658" s="27"/>
    </row>
    <row r="659" spans="1:38" ht="14.25">
      <c r="A659" s="25"/>
      <c r="B659" s="25"/>
      <c r="C659" s="26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44"/>
      <c r="AF659" s="25"/>
      <c r="AG659" s="25"/>
      <c r="AH659" s="25"/>
      <c r="AI659" s="25"/>
      <c r="AJ659" s="25"/>
      <c r="AK659" s="25"/>
      <c r="AL659" s="25"/>
    </row>
    <row r="660" spans="1:38" ht="14.25">
      <c r="A660" s="27"/>
      <c r="B660" s="27"/>
      <c r="C660" s="28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45"/>
      <c r="AF660" s="27"/>
      <c r="AG660" s="27"/>
      <c r="AH660" s="27"/>
      <c r="AI660" s="27"/>
      <c r="AJ660" s="27"/>
      <c r="AK660" s="27"/>
      <c r="AL660" s="27"/>
    </row>
    <row r="661" spans="1:38" ht="14.25">
      <c r="A661" s="25"/>
      <c r="B661" s="25"/>
      <c r="C661" s="26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44"/>
      <c r="AF661" s="25"/>
      <c r="AG661" s="25"/>
      <c r="AH661" s="25"/>
      <c r="AI661" s="25"/>
      <c r="AJ661" s="25"/>
      <c r="AK661" s="25"/>
      <c r="AL661" s="25"/>
    </row>
    <row r="662" spans="1:38" ht="14.25">
      <c r="A662" s="27"/>
      <c r="B662" s="27"/>
      <c r="C662" s="28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45"/>
      <c r="AF662" s="27"/>
      <c r="AG662" s="27"/>
      <c r="AH662" s="27"/>
      <c r="AI662" s="27"/>
      <c r="AJ662" s="27"/>
      <c r="AK662" s="27"/>
      <c r="AL662" s="27"/>
    </row>
    <row r="663" spans="1:38" ht="14.25">
      <c r="A663" s="25"/>
      <c r="B663" s="25"/>
      <c r="C663" s="26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44"/>
      <c r="AF663" s="25"/>
      <c r="AG663" s="25"/>
      <c r="AH663" s="25"/>
      <c r="AI663" s="25"/>
      <c r="AJ663" s="25"/>
      <c r="AK663" s="25"/>
      <c r="AL663" s="25"/>
    </row>
    <row r="664" spans="1:38" ht="14.25">
      <c r="A664" s="27"/>
      <c r="B664" s="27"/>
      <c r="C664" s="28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45"/>
      <c r="AF664" s="27"/>
      <c r="AG664" s="27"/>
      <c r="AH664" s="27"/>
      <c r="AI664" s="27"/>
      <c r="AJ664" s="27"/>
      <c r="AK664" s="27"/>
      <c r="AL664" s="27"/>
    </row>
    <row r="665" spans="1:38" ht="14.25">
      <c r="A665" s="25"/>
      <c r="B665" s="25"/>
      <c r="C665" s="26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44"/>
      <c r="AF665" s="25"/>
      <c r="AG665" s="25"/>
      <c r="AH665" s="25"/>
      <c r="AI665" s="25"/>
      <c r="AJ665" s="25"/>
      <c r="AK665" s="25"/>
      <c r="AL665" s="25"/>
    </row>
    <row r="666" spans="1:38" ht="14.25">
      <c r="A666" s="27"/>
      <c r="B666" s="27"/>
      <c r="C666" s="28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45"/>
      <c r="AF666" s="27"/>
      <c r="AG666" s="27"/>
      <c r="AH666" s="27"/>
      <c r="AI666" s="27"/>
      <c r="AJ666" s="27"/>
      <c r="AK666" s="27"/>
      <c r="AL666" s="27"/>
    </row>
    <row r="667" spans="1:38" ht="14.25">
      <c r="A667" s="25"/>
      <c r="B667" s="25"/>
      <c r="C667" s="26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44"/>
      <c r="AF667" s="25"/>
      <c r="AG667" s="25"/>
      <c r="AH667" s="25"/>
      <c r="AI667" s="25"/>
      <c r="AJ667" s="25"/>
      <c r="AK667" s="25"/>
      <c r="AL667" s="25"/>
    </row>
    <row r="668" spans="1:38" ht="14.25">
      <c r="A668" s="27"/>
      <c r="B668" s="27"/>
      <c r="C668" s="28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45"/>
      <c r="AF668" s="27"/>
      <c r="AG668" s="27"/>
      <c r="AH668" s="27"/>
      <c r="AI668" s="27"/>
      <c r="AJ668" s="27"/>
      <c r="AK668" s="27"/>
      <c r="AL668" s="27"/>
    </row>
    <row r="669" spans="1:38" ht="14.25">
      <c r="A669" s="25"/>
      <c r="B669" s="25"/>
      <c r="C669" s="26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44"/>
      <c r="AF669" s="25"/>
      <c r="AG669" s="25"/>
      <c r="AH669" s="25"/>
      <c r="AI669" s="25"/>
      <c r="AJ669" s="25"/>
      <c r="AK669" s="25"/>
      <c r="AL669" s="25"/>
    </row>
    <row r="670" spans="1:38" ht="14.25">
      <c r="A670" s="27"/>
      <c r="B670" s="27"/>
      <c r="C670" s="28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45"/>
      <c r="AF670" s="27"/>
      <c r="AG670" s="27"/>
      <c r="AH670" s="27"/>
      <c r="AI670" s="27"/>
      <c r="AJ670" s="27"/>
      <c r="AK670" s="27"/>
      <c r="AL670" s="27"/>
    </row>
    <row r="671" spans="1:38" ht="14.25">
      <c r="A671" s="25"/>
      <c r="B671" s="25"/>
      <c r="C671" s="26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44"/>
      <c r="AF671" s="25"/>
      <c r="AG671" s="25"/>
      <c r="AH671" s="25"/>
      <c r="AI671" s="25"/>
      <c r="AJ671" s="25"/>
      <c r="AK671" s="25"/>
      <c r="AL671" s="25"/>
    </row>
    <row r="672" spans="1:38" ht="14.25">
      <c r="A672" s="27"/>
      <c r="B672" s="27"/>
      <c r="C672" s="28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45"/>
      <c r="AF672" s="27"/>
      <c r="AG672" s="27"/>
      <c r="AH672" s="27"/>
      <c r="AI672" s="27"/>
      <c r="AJ672" s="27"/>
      <c r="AK672" s="27"/>
      <c r="AL672" s="27"/>
    </row>
    <row r="673" spans="1:38" ht="14.25">
      <c r="A673" s="25"/>
      <c r="B673" s="25"/>
      <c r="C673" s="26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44"/>
      <c r="AF673" s="25"/>
      <c r="AG673" s="25"/>
      <c r="AH673" s="25"/>
      <c r="AI673" s="25"/>
      <c r="AJ673" s="25"/>
      <c r="AK673" s="25"/>
      <c r="AL673" s="25"/>
    </row>
    <row r="674" spans="1:38" ht="14.25">
      <c r="A674" s="27"/>
      <c r="B674" s="27"/>
      <c r="C674" s="28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45"/>
      <c r="AF674" s="27"/>
      <c r="AG674" s="27"/>
      <c r="AH674" s="27"/>
      <c r="AI674" s="27"/>
      <c r="AJ674" s="27"/>
      <c r="AK674" s="27"/>
      <c r="AL674" s="27"/>
    </row>
    <row r="675" spans="1:38" ht="14.25">
      <c r="A675" s="25"/>
      <c r="B675" s="25"/>
      <c r="C675" s="26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44"/>
      <c r="AF675" s="25"/>
      <c r="AG675" s="25"/>
      <c r="AH675" s="25"/>
      <c r="AI675" s="25"/>
      <c r="AJ675" s="25"/>
      <c r="AK675" s="25"/>
      <c r="AL675" s="25"/>
    </row>
    <row r="676" spans="1:38" ht="14.25">
      <c r="A676" s="27"/>
      <c r="B676" s="27"/>
      <c r="C676" s="28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45"/>
      <c r="AF676" s="27"/>
      <c r="AG676" s="27"/>
      <c r="AH676" s="27"/>
      <c r="AI676" s="27"/>
      <c r="AJ676" s="27"/>
      <c r="AK676" s="27"/>
      <c r="AL676" s="27"/>
    </row>
    <row r="677" spans="1:38" ht="14.25">
      <c r="A677" s="25"/>
      <c r="B677" s="25"/>
      <c r="C677" s="26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44"/>
      <c r="AF677" s="25"/>
      <c r="AG677" s="25"/>
      <c r="AH677" s="25"/>
      <c r="AI677" s="25"/>
      <c r="AJ677" s="25"/>
      <c r="AK677" s="25"/>
      <c r="AL677" s="25"/>
    </row>
    <row r="678" spans="1:38" ht="14.25">
      <c r="A678" s="27"/>
      <c r="B678" s="27"/>
      <c r="C678" s="28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45"/>
      <c r="AF678" s="27"/>
      <c r="AG678" s="27"/>
      <c r="AH678" s="27"/>
      <c r="AI678" s="27"/>
      <c r="AJ678" s="27"/>
      <c r="AK678" s="27"/>
      <c r="AL678" s="27"/>
    </row>
    <row r="679" spans="1:38" ht="14.25">
      <c r="A679" s="25"/>
      <c r="B679" s="25"/>
      <c r="C679" s="26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44"/>
      <c r="AF679" s="25"/>
      <c r="AG679" s="25"/>
      <c r="AH679" s="25"/>
      <c r="AI679" s="25"/>
      <c r="AJ679" s="25"/>
      <c r="AK679" s="25"/>
      <c r="AL679" s="25"/>
    </row>
    <row r="680" spans="1:38" ht="14.25">
      <c r="A680" s="27"/>
      <c r="B680" s="27"/>
      <c r="C680" s="28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45"/>
      <c r="AF680" s="27"/>
      <c r="AG680" s="27"/>
      <c r="AH680" s="27"/>
      <c r="AI680" s="27"/>
      <c r="AJ680" s="27"/>
      <c r="AK680" s="27"/>
      <c r="AL680" s="27"/>
    </row>
    <row r="681" spans="1:38" ht="14.25">
      <c r="A681" s="25"/>
      <c r="B681" s="25"/>
      <c r="C681" s="26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44"/>
      <c r="AF681" s="25"/>
      <c r="AG681" s="25"/>
      <c r="AH681" s="25"/>
      <c r="AI681" s="25"/>
      <c r="AJ681" s="25"/>
      <c r="AK681" s="25"/>
      <c r="AL681" s="25"/>
    </row>
    <row r="682" spans="1:38" ht="14.25">
      <c r="A682" s="27"/>
      <c r="B682" s="27"/>
      <c r="C682" s="28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45"/>
      <c r="AF682" s="27"/>
      <c r="AG682" s="27"/>
      <c r="AH682" s="27"/>
      <c r="AI682" s="27"/>
      <c r="AJ682" s="27"/>
      <c r="AK682" s="27"/>
      <c r="AL682" s="27"/>
    </row>
    <row r="683" spans="1:38" ht="14.25">
      <c r="A683" s="25"/>
      <c r="B683" s="25"/>
      <c r="C683" s="26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44"/>
      <c r="AF683" s="25"/>
      <c r="AG683" s="25"/>
      <c r="AH683" s="25"/>
      <c r="AI683" s="25"/>
      <c r="AJ683" s="25"/>
      <c r="AK683" s="25"/>
      <c r="AL683" s="25"/>
    </row>
    <row r="684" spans="1:38" ht="14.25">
      <c r="A684" s="27"/>
      <c r="B684" s="27"/>
      <c r="C684" s="28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45"/>
      <c r="AF684" s="27"/>
      <c r="AG684" s="27"/>
      <c r="AH684" s="27"/>
      <c r="AI684" s="27"/>
      <c r="AJ684" s="27"/>
      <c r="AK684" s="27"/>
      <c r="AL684" s="27"/>
    </row>
    <row r="685" spans="1:38" ht="14.25">
      <c r="A685" s="25"/>
      <c r="B685" s="25"/>
      <c r="C685" s="26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44"/>
      <c r="AF685" s="25"/>
      <c r="AG685" s="25"/>
      <c r="AH685" s="25"/>
      <c r="AI685" s="25"/>
      <c r="AJ685" s="25"/>
      <c r="AK685" s="25"/>
      <c r="AL685" s="25"/>
    </row>
    <row r="686" spans="1:38" ht="14.25">
      <c r="A686" s="27"/>
      <c r="B686" s="27"/>
      <c r="C686" s="28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45"/>
      <c r="AF686" s="27"/>
      <c r="AG686" s="27"/>
      <c r="AH686" s="27"/>
      <c r="AI686" s="27"/>
      <c r="AJ686" s="27"/>
      <c r="AK686" s="27"/>
      <c r="AL686" s="27"/>
    </row>
    <row r="687" spans="1:38" ht="14.25">
      <c r="A687" s="25"/>
      <c r="B687" s="25"/>
      <c r="C687" s="26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44"/>
      <c r="AF687" s="25"/>
      <c r="AG687" s="25"/>
      <c r="AH687" s="25"/>
      <c r="AI687" s="25"/>
      <c r="AJ687" s="25"/>
      <c r="AK687" s="25"/>
      <c r="AL687" s="25"/>
    </row>
    <row r="688" spans="1:38" ht="14.25">
      <c r="A688" s="27"/>
      <c r="B688" s="27"/>
      <c r="C688" s="28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45"/>
      <c r="AF688" s="27"/>
      <c r="AG688" s="27"/>
      <c r="AH688" s="27"/>
      <c r="AI688" s="27"/>
      <c r="AJ688" s="27"/>
      <c r="AK688" s="27"/>
      <c r="AL688" s="27"/>
    </row>
    <row r="689" spans="1:38" ht="14.25">
      <c r="A689" s="25"/>
      <c r="B689" s="25"/>
      <c r="C689" s="26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44"/>
      <c r="AF689" s="25"/>
      <c r="AG689" s="25"/>
      <c r="AH689" s="25"/>
      <c r="AI689" s="25"/>
      <c r="AJ689" s="25"/>
      <c r="AK689" s="25"/>
      <c r="AL689" s="25"/>
    </row>
    <row r="690" spans="1:38" ht="14.25">
      <c r="A690" s="27"/>
      <c r="B690" s="27"/>
      <c r="C690" s="28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45"/>
      <c r="AF690" s="27"/>
      <c r="AG690" s="27"/>
      <c r="AH690" s="27"/>
      <c r="AI690" s="27"/>
      <c r="AJ690" s="27"/>
      <c r="AK690" s="27"/>
      <c r="AL690" s="27"/>
    </row>
    <row r="691" spans="1:38" ht="14.25">
      <c r="A691" s="25"/>
      <c r="B691" s="25"/>
      <c r="C691" s="26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44"/>
      <c r="AF691" s="25"/>
      <c r="AG691" s="25"/>
      <c r="AH691" s="25"/>
      <c r="AI691" s="25"/>
      <c r="AJ691" s="25"/>
      <c r="AK691" s="25"/>
      <c r="AL691" s="25"/>
    </row>
    <row r="692" spans="1:38" ht="14.25">
      <c r="A692" s="27"/>
      <c r="B692" s="27"/>
      <c r="C692" s="28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45"/>
      <c r="AF692" s="27"/>
      <c r="AG692" s="27"/>
      <c r="AH692" s="27"/>
      <c r="AI692" s="27"/>
      <c r="AJ692" s="27"/>
      <c r="AK692" s="27"/>
      <c r="AL692" s="27"/>
    </row>
    <row r="693" spans="1:38" ht="14.25">
      <c r="A693" s="25"/>
      <c r="B693" s="25"/>
      <c r="C693" s="26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44"/>
      <c r="AF693" s="25"/>
      <c r="AG693" s="25"/>
      <c r="AH693" s="25"/>
      <c r="AI693" s="25"/>
      <c r="AJ693" s="25"/>
      <c r="AK693" s="25"/>
      <c r="AL693" s="25"/>
    </row>
    <row r="694" spans="1:38" ht="14.25">
      <c r="A694" s="27"/>
      <c r="B694" s="27"/>
      <c r="C694" s="28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45"/>
      <c r="AF694" s="27"/>
      <c r="AG694" s="27"/>
      <c r="AH694" s="27"/>
      <c r="AI694" s="27"/>
      <c r="AJ694" s="27"/>
      <c r="AK694" s="27"/>
      <c r="AL694" s="27"/>
    </row>
    <row r="695" spans="1:38" ht="14.25">
      <c r="A695" s="25"/>
      <c r="B695" s="25"/>
      <c r="C695" s="26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44"/>
      <c r="AF695" s="25"/>
      <c r="AG695" s="25"/>
      <c r="AH695" s="25"/>
      <c r="AI695" s="25"/>
      <c r="AJ695" s="25"/>
      <c r="AK695" s="25"/>
      <c r="AL695" s="25"/>
    </row>
    <row r="696" spans="1:38" ht="14.25">
      <c r="A696" s="27"/>
      <c r="B696" s="27"/>
      <c r="C696" s="28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45"/>
      <c r="AF696" s="27"/>
      <c r="AG696" s="27"/>
      <c r="AH696" s="27"/>
      <c r="AI696" s="27"/>
      <c r="AJ696" s="27"/>
      <c r="AK696" s="27"/>
      <c r="AL696" s="27"/>
    </row>
    <row r="697" spans="1:38" ht="14.25">
      <c r="A697" s="25"/>
      <c r="B697" s="25"/>
      <c r="C697" s="26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44"/>
      <c r="AF697" s="25"/>
      <c r="AG697" s="25"/>
      <c r="AH697" s="25"/>
      <c r="AI697" s="25"/>
      <c r="AJ697" s="25"/>
      <c r="AK697" s="25"/>
      <c r="AL697" s="25"/>
    </row>
    <row r="698" spans="1:38" ht="14.25">
      <c r="A698" s="27"/>
      <c r="B698" s="27"/>
      <c r="C698" s="28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45"/>
      <c r="AF698" s="27"/>
      <c r="AG698" s="27"/>
      <c r="AH698" s="27"/>
      <c r="AI698" s="27"/>
      <c r="AJ698" s="27"/>
      <c r="AK698" s="27"/>
      <c r="AL698" s="27"/>
    </row>
    <row r="699" spans="1:38" ht="14.25">
      <c r="A699" s="25"/>
      <c r="B699" s="25"/>
      <c r="C699" s="26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44"/>
      <c r="AF699" s="25"/>
      <c r="AG699" s="25"/>
      <c r="AH699" s="25"/>
      <c r="AI699" s="25"/>
      <c r="AJ699" s="25"/>
      <c r="AK699" s="25"/>
      <c r="AL699" s="25"/>
    </row>
    <row r="700" spans="1:38" ht="14.25">
      <c r="A700" s="27"/>
      <c r="B700" s="27"/>
      <c r="C700" s="28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45"/>
      <c r="AF700" s="27"/>
      <c r="AG700" s="27"/>
      <c r="AH700" s="27"/>
      <c r="AI700" s="27"/>
      <c r="AJ700" s="27"/>
      <c r="AK700" s="27"/>
      <c r="AL700" s="27"/>
    </row>
    <row r="701" spans="1:38" ht="14.25">
      <c r="A701" s="25"/>
      <c r="B701" s="25"/>
      <c r="C701" s="26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44"/>
      <c r="AF701" s="25"/>
      <c r="AG701" s="25"/>
      <c r="AH701" s="25"/>
      <c r="AI701" s="25"/>
      <c r="AJ701" s="25"/>
      <c r="AK701" s="25"/>
      <c r="AL701" s="25"/>
    </row>
    <row r="702" spans="1:38" ht="14.25">
      <c r="A702" s="27"/>
      <c r="B702" s="27"/>
      <c r="C702" s="28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45"/>
      <c r="AF702" s="27"/>
      <c r="AG702" s="27"/>
      <c r="AH702" s="27"/>
      <c r="AI702" s="27"/>
      <c r="AJ702" s="27"/>
      <c r="AK702" s="27"/>
      <c r="AL702" s="27"/>
    </row>
    <row r="703" spans="1:38" ht="14.25">
      <c r="A703" s="25"/>
      <c r="B703" s="25"/>
      <c r="C703" s="26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44"/>
      <c r="AF703" s="25"/>
      <c r="AG703" s="25"/>
      <c r="AH703" s="25"/>
      <c r="AI703" s="25"/>
      <c r="AJ703" s="25"/>
      <c r="AK703" s="25"/>
      <c r="AL703" s="25"/>
    </row>
    <row r="704" spans="1:38" ht="14.25">
      <c r="A704" s="27"/>
      <c r="B704" s="27"/>
      <c r="C704" s="28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45"/>
      <c r="AF704" s="27"/>
      <c r="AG704" s="27"/>
      <c r="AH704" s="27"/>
      <c r="AI704" s="27"/>
      <c r="AJ704" s="27"/>
      <c r="AK704" s="27"/>
      <c r="AL704" s="27"/>
    </row>
    <row r="705" spans="1:38" ht="14.25">
      <c r="A705" s="25"/>
      <c r="B705" s="25"/>
      <c r="C705" s="26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44"/>
      <c r="AF705" s="25"/>
      <c r="AG705" s="25"/>
      <c r="AH705" s="25"/>
      <c r="AI705" s="25"/>
      <c r="AJ705" s="25"/>
      <c r="AK705" s="25"/>
      <c r="AL705" s="25"/>
    </row>
    <row r="706" spans="1:38" ht="14.25">
      <c r="A706" s="27"/>
      <c r="B706" s="27"/>
      <c r="C706" s="28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45"/>
      <c r="AF706" s="27"/>
      <c r="AG706" s="27"/>
      <c r="AH706" s="27"/>
      <c r="AI706" s="27"/>
      <c r="AJ706" s="27"/>
      <c r="AK706" s="27"/>
      <c r="AL706" s="27"/>
    </row>
    <row r="707" spans="1:38" ht="14.25">
      <c r="A707" s="25"/>
      <c r="B707" s="25"/>
      <c r="C707" s="26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44"/>
      <c r="AF707" s="25"/>
      <c r="AG707" s="25"/>
      <c r="AH707" s="25"/>
      <c r="AI707" s="25"/>
      <c r="AJ707" s="25"/>
      <c r="AK707" s="25"/>
      <c r="AL707" s="25"/>
    </row>
    <row r="708" spans="1:38" ht="14.25">
      <c r="A708" s="27"/>
      <c r="B708" s="27"/>
      <c r="C708" s="28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45"/>
      <c r="AF708" s="27"/>
      <c r="AG708" s="27"/>
      <c r="AH708" s="27"/>
      <c r="AI708" s="27"/>
      <c r="AJ708" s="27"/>
      <c r="AK708" s="27"/>
      <c r="AL708" s="27"/>
    </row>
    <row r="709" spans="1:38" ht="14.25">
      <c r="A709" s="25"/>
      <c r="B709" s="25"/>
      <c r="C709" s="26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44"/>
      <c r="AF709" s="25"/>
      <c r="AG709" s="25"/>
      <c r="AH709" s="25"/>
      <c r="AI709" s="25"/>
      <c r="AJ709" s="25"/>
      <c r="AK709" s="25"/>
      <c r="AL709" s="25"/>
    </row>
    <row r="710" spans="1:38" ht="14.25">
      <c r="A710" s="27"/>
      <c r="B710" s="27"/>
      <c r="C710" s="28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45"/>
      <c r="AF710" s="27"/>
      <c r="AG710" s="27"/>
      <c r="AH710" s="27"/>
      <c r="AI710" s="27"/>
      <c r="AJ710" s="27"/>
      <c r="AK710" s="27"/>
      <c r="AL710" s="27"/>
    </row>
    <row r="711" spans="1:38" ht="14.25">
      <c r="A711" s="25"/>
      <c r="B711" s="25"/>
      <c r="C711" s="26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44"/>
      <c r="AF711" s="25"/>
      <c r="AG711" s="25"/>
      <c r="AH711" s="25"/>
      <c r="AI711" s="25"/>
      <c r="AJ711" s="25"/>
      <c r="AK711" s="25"/>
      <c r="AL711" s="25"/>
    </row>
    <row r="712" spans="1:38" ht="14.25">
      <c r="A712" s="27"/>
      <c r="B712" s="27"/>
      <c r="C712" s="28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45"/>
      <c r="AF712" s="27"/>
      <c r="AG712" s="27"/>
      <c r="AH712" s="27"/>
      <c r="AI712" s="27"/>
      <c r="AJ712" s="27"/>
      <c r="AK712" s="27"/>
      <c r="AL712" s="27"/>
    </row>
    <row r="713" spans="1:38" ht="14.25">
      <c r="A713" s="25"/>
      <c r="B713" s="25"/>
      <c r="C713" s="26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44"/>
      <c r="AF713" s="25"/>
      <c r="AG713" s="25"/>
      <c r="AH713" s="25"/>
      <c r="AI713" s="25"/>
      <c r="AJ713" s="25"/>
      <c r="AK713" s="25"/>
      <c r="AL713" s="25"/>
    </row>
    <row r="714" spans="1:38" ht="14.25">
      <c r="A714" s="27"/>
      <c r="B714" s="27"/>
      <c r="C714" s="28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45"/>
      <c r="AF714" s="27"/>
      <c r="AG714" s="27"/>
      <c r="AH714" s="27"/>
      <c r="AI714" s="27"/>
      <c r="AJ714" s="27"/>
      <c r="AK714" s="27"/>
      <c r="AL714" s="27"/>
    </row>
    <row r="715" spans="1:38" ht="14.25">
      <c r="A715" s="25"/>
      <c r="B715" s="25"/>
      <c r="C715" s="26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44"/>
      <c r="AF715" s="25"/>
      <c r="AG715" s="25"/>
      <c r="AH715" s="25"/>
      <c r="AI715" s="25"/>
      <c r="AJ715" s="25"/>
      <c r="AK715" s="25"/>
      <c r="AL715" s="25"/>
    </row>
    <row r="716" spans="1:38" ht="14.25">
      <c r="A716" s="27"/>
      <c r="B716" s="27"/>
      <c r="C716" s="28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45"/>
      <c r="AF716" s="27"/>
      <c r="AG716" s="27"/>
      <c r="AH716" s="27"/>
      <c r="AI716" s="27"/>
      <c r="AJ716" s="27"/>
      <c r="AK716" s="27"/>
      <c r="AL716" s="27"/>
    </row>
    <row r="717" spans="1:38" ht="14.25">
      <c r="A717" s="25"/>
      <c r="B717" s="25"/>
      <c r="C717" s="26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44"/>
      <c r="AF717" s="25"/>
      <c r="AG717" s="25"/>
      <c r="AH717" s="25"/>
      <c r="AI717" s="25"/>
      <c r="AJ717" s="25"/>
      <c r="AK717" s="25"/>
      <c r="AL717" s="25"/>
    </row>
    <row r="718" spans="1:38" ht="14.25">
      <c r="A718" s="27"/>
      <c r="B718" s="27"/>
      <c r="C718" s="28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45"/>
      <c r="AF718" s="27"/>
      <c r="AG718" s="27"/>
      <c r="AH718" s="27"/>
      <c r="AI718" s="27"/>
      <c r="AJ718" s="27"/>
      <c r="AK718" s="27"/>
      <c r="AL718" s="27"/>
    </row>
    <row r="719" spans="1:38" ht="14.25">
      <c r="A719" s="25"/>
      <c r="B719" s="25"/>
      <c r="C719" s="26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44"/>
      <c r="AF719" s="25"/>
      <c r="AG719" s="25"/>
      <c r="AH719" s="25"/>
      <c r="AI719" s="25"/>
      <c r="AJ719" s="25"/>
      <c r="AK719" s="25"/>
      <c r="AL719" s="25"/>
    </row>
    <row r="720" spans="1:38" ht="14.25">
      <c r="A720" s="27"/>
      <c r="B720" s="27"/>
      <c r="C720" s="28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45"/>
      <c r="AF720" s="27"/>
      <c r="AG720" s="27"/>
      <c r="AH720" s="27"/>
      <c r="AI720" s="27"/>
      <c r="AJ720" s="27"/>
      <c r="AK720" s="27"/>
      <c r="AL720" s="27"/>
    </row>
    <row r="721" spans="1:38" ht="14.25">
      <c r="A721" s="25"/>
      <c r="B721" s="25"/>
      <c r="C721" s="26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44"/>
      <c r="AF721" s="25"/>
      <c r="AG721" s="25"/>
      <c r="AH721" s="25"/>
      <c r="AI721" s="25"/>
      <c r="AJ721" s="25"/>
      <c r="AK721" s="25"/>
      <c r="AL721" s="25"/>
    </row>
    <row r="722" spans="1:38" ht="14.25">
      <c r="A722" s="27"/>
      <c r="B722" s="27"/>
      <c r="C722" s="28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45"/>
      <c r="AF722" s="27"/>
      <c r="AG722" s="27"/>
      <c r="AH722" s="27"/>
      <c r="AI722" s="27"/>
      <c r="AJ722" s="27"/>
      <c r="AK722" s="27"/>
      <c r="AL722" s="27"/>
    </row>
    <row r="723" spans="1:38" ht="14.25">
      <c r="A723" s="25"/>
      <c r="B723" s="25"/>
      <c r="C723" s="26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44"/>
      <c r="AF723" s="25"/>
      <c r="AG723" s="25"/>
      <c r="AH723" s="25"/>
      <c r="AI723" s="25"/>
      <c r="AJ723" s="25"/>
      <c r="AK723" s="25"/>
      <c r="AL723" s="25"/>
    </row>
    <row r="724" spans="1:38" ht="14.25">
      <c r="A724" s="27"/>
      <c r="B724" s="27"/>
      <c r="C724" s="28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45"/>
      <c r="AF724" s="27"/>
      <c r="AG724" s="27"/>
      <c r="AH724" s="27"/>
      <c r="AI724" s="27"/>
      <c r="AJ724" s="27"/>
      <c r="AK724" s="27"/>
      <c r="AL724" s="27"/>
    </row>
    <row r="725" spans="1:38" ht="14.25">
      <c r="A725" s="25"/>
      <c r="B725" s="25"/>
      <c r="C725" s="26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44"/>
      <c r="AF725" s="25"/>
      <c r="AG725" s="25"/>
      <c r="AH725" s="25"/>
      <c r="AI725" s="25"/>
      <c r="AJ725" s="25"/>
      <c r="AK725" s="25"/>
      <c r="AL725" s="25"/>
    </row>
    <row r="726" spans="1:38" ht="14.25">
      <c r="A726" s="27"/>
      <c r="B726" s="27"/>
      <c r="C726" s="28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45"/>
      <c r="AF726" s="27"/>
      <c r="AG726" s="27"/>
      <c r="AH726" s="27"/>
      <c r="AI726" s="27"/>
      <c r="AJ726" s="27"/>
      <c r="AK726" s="27"/>
      <c r="AL726" s="27"/>
    </row>
    <row r="727" spans="1:38" ht="14.25">
      <c r="A727" s="25"/>
      <c r="B727" s="25"/>
      <c r="C727" s="26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44"/>
      <c r="AF727" s="25"/>
      <c r="AG727" s="25"/>
      <c r="AH727" s="25"/>
      <c r="AI727" s="25"/>
      <c r="AJ727" s="25"/>
      <c r="AK727" s="25"/>
      <c r="AL727" s="25"/>
    </row>
    <row r="728" spans="1:38" ht="14.25">
      <c r="A728" s="27"/>
      <c r="B728" s="27"/>
      <c r="C728" s="28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45"/>
      <c r="AF728" s="27"/>
      <c r="AG728" s="27"/>
      <c r="AH728" s="27"/>
      <c r="AI728" s="27"/>
      <c r="AJ728" s="27"/>
      <c r="AK728" s="27"/>
      <c r="AL728" s="27"/>
    </row>
    <row r="729" spans="1:38" ht="14.25">
      <c r="A729" s="25"/>
      <c r="B729" s="25"/>
      <c r="C729" s="26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44"/>
      <c r="AF729" s="25"/>
      <c r="AG729" s="25"/>
      <c r="AH729" s="25"/>
      <c r="AI729" s="25"/>
      <c r="AJ729" s="25"/>
      <c r="AK729" s="25"/>
      <c r="AL729" s="25"/>
    </row>
    <row r="730" spans="1:38" ht="14.25">
      <c r="A730" s="27"/>
      <c r="B730" s="27"/>
      <c r="C730" s="28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45"/>
      <c r="AF730" s="27"/>
      <c r="AG730" s="27"/>
      <c r="AH730" s="27"/>
      <c r="AI730" s="27"/>
      <c r="AJ730" s="27"/>
      <c r="AK730" s="27"/>
      <c r="AL730" s="27"/>
    </row>
    <row r="731" spans="1:38" ht="14.25">
      <c r="A731" s="25"/>
      <c r="B731" s="25"/>
      <c r="C731" s="26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44"/>
      <c r="AF731" s="25"/>
      <c r="AG731" s="25"/>
      <c r="AH731" s="25"/>
      <c r="AI731" s="25"/>
      <c r="AJ731" s="25"/>
      <c r="AK731" s="25"/>
      <c r="AL731" s="25"/>
    </row>
    <row r="732" spans="1:38" ht="14.25">
      <c r="A732" s="27"/>
      <c r="B732" s="27"/>
      <c r="C732" s="28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45"/>
      <c r="AF732" s="27"/>
      <c r="AG732" s="27"/>
      <c r="AH732" s="27"/>
      <c r="AI732" s="27"/>
      <c r="AJ732" s="27"/>
      <c r="AK732" s="27"/>
      <c r="AL732" s="27"/>
    </row>
    <row r="733" spans="1:38" ht="14.25">
      <c r="A733" s="25"/>
      <c r="B733" s="25"/>
      <c r="C733" s="26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44"/>
      <c r="AF733" s="25"/>
      <c r="AG733" s="25"/>
      <c r="AH733" s="25"/>
      <c r="AI733" s="25"/>
      <c r="AJ733" s="25"/>
      <c r="AK733" s="25"/>
      <c r="AL733" s="25"/>
    </row>
    <row r="734" spans="1:38" ht="14.25">
      <c r="A734" s="27"/>
      <c r="B734" s="27"/>
      <c r="C734" s="28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45"/>
      <c r="AF734" s="27"/>
      <c r="AG734" s="27"/>
      <c r="AH734" s="27"/>
      <c r="AI734" s="27"/>
      <c r="AJ734" s="27"/>
      <c r="AK734" s="27"/>
      <c r="AL734" s="27"/>
    </row>
    <row r="735" spans="1:38" ht="14.25">
      <c r="A735" s="25"/>
      <c r="B735" s="25"/>
      <c r="C735" s="26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44"/>
      <c r="AF735" s="25"/>
      <c r="AG735" s="25"/>
      <c r="AH735" s="25"/>
      <c r="AI735" s="25"/>
      <c r="AJ735" s="25"/>
      <c r="AK735" s="25"/>
      <c r="AL735" s="25"/>
    </row>
    <row r="736" spans="1:38" ht="14.25">
      <c r="A736" s="27"/>
      <c r="B736" s="27"/>
      <c r="C736" s="28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45"/>
      <c r="AF736" s="27"/>
      <c r="AG736" s="27"/>
      <c r="AH736" s="27"/>
      <c r="AI736" s="27"/>
      <c r="AJ736" s="27"/>
      <c r="AK736" s="27"/>
      <c r="AL736" s="27"/>
    </row>
    <row r="737" spans="1:38" ht="14.25">
      <c r="A737" s="25"/>
      <c r="B737" s="25"/>
      <c r="C737" s="26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44"/>
      <c r="AF737" s="25"/>
      <c r="AG737" s="25"/>
      <c r="AH737" s="25"/>
      <c r="AI737" s="25"/>
      <c r="AJ737" s="25"/>
      <c r="AK737" s="25"/>
      <c r="AL737" s="25"/>
    </row>
    <row r="738" spans="1:38" ht="14.25">
      <c r="A738" s="27"/>
      <c r="B738" s="27"/>
      <c r="C738" s="28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45"/>
      <c r="AF738" s="27"/>
      <c r="AG738" s="27"/>
      <c r="AH738" s="27"/>
      <c r="AI738" s="27"/>
      <c r="AJ738" s="27"/>
      <c r="AK738" s="27"/>
      <c r="AL738" s="27"/>
    </row>
    <row r="739" spans="1:38" ht="14.25">
      <c r="A739" s="25"/>
      <c r="B739" s="25"/>
      <c r="C739" s="26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44"/>
      <c r="AF739" s="25"/>
      <c r="AG739" s="25"/>
      <c r="AH739" s="25"/>
      <c r="AI739" s="25"/>
      <c r="AJ739" s="25"/>
      <c r="AK739" s="25"/>
      <c r="AL739" s="25"/>
    </row>
    <row r="740" spans="1:38" ht="14.25">
      <c r="A740" s="27"/>
      <c r="B740" s="27"/>
      <c r="C740" s="28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45"/>
      <c r="AF740" s="27"/>
      <c r="AG740" s="27"/>
      <c r="AH740" s="27"/>
      <c r="AI740" s="27"/>
      <c r="AJ740" s="27"/>
      <c r="AK740" s="27"/>
      <c r="AL740" s="27"/>
    </row>
    <row r="741" spans="1:38" ht="14.25">
      <c r="A741" s="25"/>
      <c r="B741" s="25"/>
      <c r="C741" s="26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44"/>
      <c r="AF741" s="25"/>
      <c r="AG741" s="25"/>
      <c r="AH741" s="25"/>
      <c r="AI741" s="25"/>
      <c r="AJ741" s="25"/>
      <c r="AK741" s="25"/>
      <c r="AL741" s="25"/>
    </row>
    <row r="742" spans="1:38" ht="14.25">
      <c r="A742" s="27"/>
      <c r="B742" s="27"/>
      <c r="C742" s="28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45"/>
      <c r="AF742" s="27"/>
      <c r="AG742" s="27"/>
      <c r="AH742" s="27"/>
      <c r="AI742" s="27"/>
      <c r="AJ742" s="27"/>
      <c r="AK742" s="27"/>
      <c r="AL742" s="27"/>
    </row>
    <row r="743" spans="1:38" ht="14.25">
      <c r="A743" s="25"/>
      <c r="B743" s="25"/>
      <c r="C743" s="26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44"/>
      <c r="AF743" s="25"/>
      <c r="AG743" s="25"/>
      <c r="AH743" s="25"/>
      <c r="AI743" s="25"/>
      <c r="AJ743" s="25"/>
      <c r="AK743" s="25"/>
      <c r="AL743" s="25"/>
    </row>
    <row r="744" spans="1:38" ht="14.25">
      <c r="A744" s="27"/>
      <c r="B744" s="27"/>
      <c r="C744" s="28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45"/>
      <c r="AF744" s="27"/>
      <c r="AG744" s="27"/>
      <c r="AH744" s="27"/>
      <c r="AI744" s="27"/>
      <c r="AJ744" s="27"/>
      <c r="AK744" s="27"/>
      <c r="AL744" s="27"/>
    </row>
    <row r="745" spans="1:38" ht="14.25">
      <c r="A745" s="25"/>
      <c r="B745" s="25"/>
      <c r="C745" s="26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44"/>
      <c r="AF745" s="25"/>
      <c r="AG745" s="25"/>
      <c r="AH745" s="25"/>
      <c r="AI745" s="25"/>
      <c r="AJ745" s="25"/>
      <c r="AK745" s="25"/>
      <c r="AL745" s="25"/>
    </row>
    <row r="746" spans="1:38" ht="14.25">
      <c r="A746" s="27"/>
      <c r="B746" s="27"/>
      <c r="C746" s="28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45"/>
      <c r="AF746" s="27"/>
      <c r="AG746" s="27"/>
      <c r="AH746" s="27"/>
      <c r="AI746" s="27"/>
      <c r="AJ746" s="27"/>
      <c r="AK746" s="27"/>
      <c r="AL746" s="27"/>
    </row>
    <row r="747" spans="1:38" ht="14.25">
      <c r="A747" s="25"/>
      <c r="B747" s="25"/>
      <c r="C747" s="26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44"/>
      <c r="AF747" s="25"/>
      <c r="AG747" s="25"/>
      <c r="AH747" s="25"/>
      <c r="AI747" s="25"/>
      <c r="AJ747" s="25"/>
      <c r="AK747" s="25"/>
      <c r="AL747" s="25"/>
    </row>
    <row r="748" spans="1:38" ht="14.25">
      <c r="A748" s="27"/>
      <c r="B748" s="27"/>
      <c r="C748" s="28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45"/>
      <c r="AF748" s="27"/>
      <c r="AG748" s="27"/>
      <c r="AH748" s="27"/>
      <c r="AI748" s="27"/>
      <c r="AJ748" s="27"/>
      <c r="AK748" s="27"/>
      <c r="AL748" s="27"/>
    </row>
    <row r="749" spans="1:38" ht="14.25">
      <c r="A749" s="25"/>
      <c r="B749" s="25"/>
      <c r="C749" s="26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44"/>
      <c r="AF749" s="25"/>
      <c r="AG749" s="25"/>
      <c r="AH749" s="25"/>
      <c r="AI749" s="25"/>
      <c r="AJ749" s="25"/>
      <c r="AK749" s="25"/>
      <c r="AL749" s="25"/>
    </row>
    <row r="750" spans="1:38" ht="14.25">
      <c r="A750" s="27"/>
      <c r="B750" s="27"/>
      <c r="C750" s="28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45"/>
      <c r="AF750" s="27"/>
      <c r="AG750" s="27"/>
      <c r="AH750" s="27"/>
      <c r="AI750" s="27"/>
      <c r="AJ750" s="27"/>
      <c r="AK750" s="27"/>
      <c r="AL750" s="27"/>
    </row>
    <row r="751" spans="1:38" ht="14.25">
      <c r="A751" s="25"/>
      <c r="B751" s="25"/>
      <c r="C751" s="26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44"/>
      <c r="AF751" s="25"/>
      <c r="AG751" s="25"/>
      <c r="AH751" s="25"/>
      <c r="AI751" s="25"/>
      <c r="AJ751" s="25"/>
      <c r="AK751" s="25"/>
      <c r="AL751" s="25"/>
    </row>
    <row r="752" spans="1:38" ht="14.25">
      <c r="A752" s="27"/>
      <c r="B752" s="27"/>
      <c r="C752" s="28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45"/>
      <c r="AF752" s="27"/>
      <c r="AG752" s="27"/>
      <c r="AH752" s="27"/>
      <c r="AI752" s="27"/>
      <c r="AJ752" s="27"/>
      <c r="AK752" s="27"/>
      <c r="AL752" s="27"/>
    </row>
    <row r="753" spans="1:38" ht="14.25">
      <c r="A753" s="25"/>
      <c r="B753" s="25"/>
      <c r="C753" s="26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44"/>
      <c r="AF753" s="25"/>
      <c r="AG753" s="25"/>
      <c r="AH753" s="25"/>
      <c r="AI753" s="25"/>
      <c r="AJ753" s="25"/>
      <c r="AK753" s="25"/>
      <c r="AL753" s="25"/>
    </row>
    <row r="754" spans="1:38" ht="14.25">
      <c r="A754" s="27"/>
      <c r="B754" s="27"/>
      <c r="C754" s="28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45"/>
      <c r="AF754" s="27"/>
      <c r="AG754" s="27"/>
      <c r="AH754" s="27"/>
      <c r="AI754" s="27"/>
      <c r="AJ754" s="27"/>
      <c r="AK754" s="27"/>
      <c r="AL754" s="27"/>
    </row>
    <row r="755" spans="1:38" ht="14.25">
      <c r="A755" s="25"/>
      <c r="B755" s="25"/>
      <c r="C755" s="26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44"/>
      <c r="AF755" s="25"/>
      <c r="AG755" s="25"/>
      <c r="AH755" s="25"/>
      <c r="AI755" s="25"/>
      <c r="AJ755" s="25"/>
      <c r="AK755" s="25"/>
      <c r="AL755" s="25"/>
    </row>
    <row r="756" spans="1:38" ht="14.25">
      <c r="A756" s="27"/>
      <c r="B756" s="27"/>
      <c r="C756" s="28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45"/>
      <c r="AF756" s="27"/>
      <c r="AG756" s="27"/>
      <c r="AH756" s="27"/>
      <c r="AI756" s="27"/>
      <c r="AJ756" s="27"/>
      <c r="AK756" s="27"/>
      <c r="AL756" s="27"/>
    </row>
    <row r="757" spans="1:38" ht="14.25">
      <c r="A757" s="25"/>
      <c r="B757" s="25"/>
      <c r="C757" s="26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44"/>
      <c r="AF757" s="25"/>
      <c r="AG757" s="25"/>
      <c r="AH757" s="25"/>
      <c r="AI757" s="25"/>
      <c r="AJ757" s="25"/>
      <c r="AK757" s="25"/>
      <c r="AL757" s="25"/>
    </row>
    <row r="758" spans="1:38" ht="14.25">
      <c r="A758" s="27"/>
      <c r="B758" s="27"/>
      <c r="C758" s="28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45"/>
      <c r="AF758" s="27"/>
      <c r="AG758" s="27"/>
      <c r="AH758" s="27"/>
      <c r="AI758" s="27"/>
      <c r="AJ758" s="27"/>
      <c r="AK758" s="27"/>
      <c r="AL758" s="27"/>
    </row>
    <row r="759" spans="1:38" ht="14.25">
      <c r="A759" s="25"/>
      <c r="B759" s="25"/>
      <c r="C759" s="26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44"/>
      <c r="AF759" s="25"/>
      <c r="AG759" s="25"/>
      <c r="AH759" s="25"/>
      <c r="AI759" s="25"/>
      <c r="AJ759" s="25"/>
      <c r="AK759" s="25"/>
      <c r="AL759" s="25"/>
    </row>
    <row r="760" spans="1:38" ht="14.25">
      <c r="A760" s="27"/>
      <c r="B760" s="27"/>
      <c r="C760" s="28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45"/>
      <c r="AF760" s="27"/>
      <c r="AG760" s="27"/>
      <c r="AH760" s="27"/>
      <c r="AI760" s="27"/>
      <c r="AJ760" s="27"/>
      <c r="AK760" s="27"/>
      <c r="AL760" s="27"/>
    </row>
    <row r="761" spans="1:38" ht="14.25">
      <c r="A761" s="25"/>
      <c r="B761" s="25"/>
      <c r="C761" s="26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44"/>
      <c r="AF761" s="25"/>
      <c r="AG761" s="25"/>
      <c r="AH761" s="25"/>
      <c r="AI761" s="25"/>
      <c r="AJ761" s="25"/>
      <c r="AK761" s="25"/>
      <c r="AL761" s="25"/>
    </row>
    <row r="762" spans="1:38" ht="14.25">
      <c r="A762" s="27"/>
      <c r="B762" s="27"/>
      <c r="C762" s="28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45"/>
      <c r="AF762" s="27"/>
      <c r="AG762" s="27"/>
      <c r="AH762" s="27"/>
      <c r="AI762" s="27"/>
      <c r="AJ762" s="27"/>
      <c r="AK762" s="27"/>
      <c r="AL762" s="27"/>
    </row>
    <row r="763" spans="1:38" ht="14.25">
      <c r="A763" s="25"/>
      <c r="B763" s="25"/>
      <c r="C763" s="26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44"/>
      <c r="AF763" s="25"/>
      <c r="AG763" s="25"/>
      <c r="AH763" s="25"/>
      <c r="AI763" s="25"/>
      <c r="AJ763" s="25"/>
      <c r="AK763" s="25"/>
      <c r="AL763" s="25"/>
    </row>
    <row r="764" spans="1:38" ht="14.25">
      <c r="A764" s="27"/>
      <c r="B764" s="27"/>
      <c r="C764" s="28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45"/>
      <c r="AF764" s="27"/>
      <c r="AG764" s="27"/>
      <c r="AH764" s="27"/>
      <c r="AI764" s="27"/>
      <c r="AJ764" s="27"/>
      <c r="AK764" s="27"/>
      <c r="AL764" s="27"/>
    </row>
    <row r="765" spans="1:38" ht="14.25">
      <c r="A765" s="25"/>
      <c r="B765" s="25"/>
      <c r="C765" s="26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44"/>
      <c r="AF765" s="25"/>
      <c r="AG765" s="25"/>
      <c r="AH765" s="25"/>
      <c r="AI765" s="25"/>
      <c r="AJ765" s="25"/>
      <c r="AK765" s="25"/>
      <c r="AL765" s="25"/>
    </row>
    <row r="766" spans="1:38" ht="14.25">
      <c r="A766" s="27"/>
      <c r="B766" s="27"/>
      <c r="C766" s="28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45"/>
      <c r="AF766" s="27"/>
      <c r="AG766" s="27"/>
      <c r="AH766" s="27"/>
      <c r="AI766" s="27"/>
      <c r="AJ766" s="27"/>
      <c r="AK766" s="27"/>
      <c r="AL766" s="27"/>
    </row>
    <row r="767" spans="1:38" ht="14.25">
      <c r="A767" s="25"/>
      <c r="B767" s="25"/>
      <c r="C767" s="26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44"/>
      <c r="AF767" s="25"/>
      <c r="AG767" s="25"/>
      <c r="AH767" s="25"/>
      <c r="AI767" s="25"/>
      <c r="AJ767" s="25"/>
      <c r="AK767" s="25"/>
      <c r="AL767" s="25"/>
    </row>
    <row r="768" spans="1:38" ht="14.25">
      <c r="A768" s="27"/>
      <c r="B768" s="27"/>
      <c r="C768" s="28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45"/>
      <c r="AF768" s="27"/>
      <c r="AG768" s="27"/>
      <c r="AH768" s="27"/>
      <c r="AI768" s="27"/>
      <c r="AJ768" s="27"/>
      <c r="AK768" s="27"/>
      <c r="AL768" s="27"/>
    </row>
    <row r="769" spans="1:38" ht="14.25">
      <c r="A769" s="25"/>
      <c r="B769" s="25"/>
      <c r="C769" s="26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44"/>
      <c r="AF769" s="25"/>
      <c r="AG769" s="25"/>
      <c r="AH769" s="25"/>
      <c r="AI769" s="25"/>
      <c r="AJ769" s="25"/>
      <c r="AK769" s="25"/>
      <c r="AL769" s="25"/>
    </row>
    <row r="770" spans="1:38" ht="14.25">
      <c r="A770" s="27"/>
      <c r="B770" s="27"/>
      <c r="C770" s="28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45"/>
      <c r="AF770" s="27"/>
      <c r="AG770" s="27"/>
      <c r="AH770" s="27"/>
      <c r="AI770" s="27"/>
      <c r="AJ770" s="27"/>
      <c r="AK770" s="27"/>
      <c r="AL770" s="27"/>
    </row>
    <row r="771" spans="1:38" ht="14.25">
      <c r="A771" s="25"/>
      <c r="B771" s="25"/>
      <c r="C771" s="26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44"/>
      <c r="AF771" s="25"/>
      <c r="AG771" s="25"/>
      <c r="AH771" s="25"/>
      <c r="AI771" s="25"/>
      <c r="AJ771" s="25"/>
      <c r="AK771" s="25"/>
      <c r="AL771" s="25"/>
    </row>
    <row r="772" spans="1:38" ht="14.25">
      <c r="A772" s="27"/>
      <c r="B772" s="27"/>
      <c r="C772" s="28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45"/>
      <c r="AF772" s="27"/>
      <c r="AG772" s="27"/>
      <c r="AH772" s="27"/>
      <c r="AI772" s="27"/>
      <c r="AJ772" s="27"/>
      <c r="AK772" s="27"/>
      <c r="AL772" s="27"/>
    </row>
    <row r="773" spans="1:38" ht="14.25">
      <c r="A773" s="25"/>
      <c r="B773" s="25"/>
      <c r="C773" s="26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44"/>
      <c r="AF773" s="25"/>
      <c r="AG773" s="25"/>
      <c r="AH773" s="25"/>
      <c r="AI773" s="25"/>
      <c r="AJ773" s="25"/>
      <c r="AK773" s="25"/>
      <c r="AL773" s="25"/>
    </row>
    <row r="774" spans="1:38" ht="14.25">
      <c r="A774" s="27"/>
      <c r="B774" s="27"/>
      <c r="C774" s="28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45"/>
      <c r="AF774" s="27"/>
      <c r="AG774" s="27"/>
      <c r="AH774" s="27"/>
      <c r="AI774" s="27"/>
      <c r="AJ774" s="27"/>
      <c r="AK774" s="27"/>
      <c r="AL774" s="27"/>
    </row>
    <row r="775" spans="1:38" ht="14.25">
      <c r="A775" s="25"/>
      <c r="B775" s="25"/>
      <c r="C775" s="26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44"/>
      <c r="AF775" s="25"/>
      <c r="AG775" s="25"/>
      <c r="AH775" s="25"/>
      <c r="AI775" s="25"/>
      <c r="AJ775" s="25"/>
      <c r="AK775" s="25"/>
      <c r="AL775" s="25"/>
    </row>
    <row r="776" spans="1:38" ht="14.25">
      <c r="A776" s="27"/>
      <c r="B776" s="27"/>
      <c r="C776" s="28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45"/>
      <c r="AF776" s="27"/>
      <c r="AG776" s="27"/>
      <c r="AH776" s="27"/>
      <c r="AI776" s="27"/>
      <c r="AJ776" s="27"/>
      <c r="AK776" s="27"/>
      <c r="AL776" s="27"/>
    </row>
    <row r="777" spans="1:38" ht="14.25">
      <c r="A777" s="25"/>
      <c r="B777" s="25"/>
      <c r="C777" s="26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44"/>
      <c r="AF777" s="25"/>
      <c r="AG777" s="25"/>
      <c r="AH777" s="25"/>
      <c r="AI777" s="25"/>
      <c r="AJ777" s="25"/>
      <c r="AK777" s="25"/>
      <c r="AL777" s="25"/>
    </row>
    <row r="778" spans="1:38" ht="14.25">
      <c r="A778" s="27"/>
      <c r="B778" s="27"/>
      <c r="C778" s="28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45"/>
      <c r="AF778" s="27"/>
      <c r="AG778" s="27"/>
      <c r="AH778" s="27"/>
      <c r="AI778" s="27"/>
      <c r="AJ778" s="27"/>
      <c r="AK778" s="27"/>
      <c r="AL778" s="27"/>
    </row>
    <row r="779" spans="1:38" ht="14.25">
      <c r="A779" s="25"/>
      <c r="B779" s="25"/>
      <c r="C779" s="26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44"/>
      <c r="AF779" s="25"/>
      <c r="AG779" s="25"/>
      <c r="AH779" s="25"/>
      <c r="AI779" s="25"/>
      <c r="AJ779" s="25"/>
      <c r="AK779" s="25"/>
      <c r="AL779" s="25"/>
    </row>
    <row r="780" spans="1:38" ht="14.25">
      <c r="A780" s="27"/>
      <c r="B780" s="27"/>
      <c r="C780" s="28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45"/>
      <c r="AF780" s="27"/>
      <c r="AG780" s="27"/>
      <c r="AH780" s="27"/>
      <c r="AI780" s="27"/>
      <c r="AJ780" s="27"/>
      <c r="AK780" s="27"/>
      <c r="AL780" s="27"/>
    </row>
    <row r="781" spans="1:38" ht="14.25">
      <c r="A781" s="25"/>
      <c r="B781" s="25"/>
      <c r="C781" s="26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44"/>
      <c r="AF781" s="25"/>
      <c r="AG781" s="25"/>
      <c r="AH781" s="25"/>
      <c r="AI781" s="25"/>
      <c r="AJ781" s="25"/>
      <c r="AK781" s="25"/>
      <c r="AL781" s="25"/>
    </row>
    <row r="782" spans="1:38" ht="14.25">
      <c r="A782" s="27"/>
      <c r="B782" s="27"/>
      <c r="C782" s="28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45"/>
      <c r="AF782" s="27"/>
      <c r="AG782" s="27"/>
      <c r="AH782" s="27"/>
      <c r="AI782" s="27"/>
      <c r="AJ782" s="27"/>
      <c r="AK782" s="27"/>
      <c r="AL782" s="27"/>
    </row>
    <row r="783" spans="1:38" ht="14.25">
      <c r="A783" s="25"/>
      <c r="B783" s="25"/>
      <c r="C783" s="26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44"/>
      <c r="AF783" s="25"/>
      <c r="AG783" s="25"/>
      <c r="AH783" s="25"/>
      <c r="AI783" s="25"/>
      <c r="AJ783" s="25"/>
      <c r="AK783" s="25"/>
      <c r="AL783" s="25"/>
    </row>
    <row r="784" spans="1:38" ht="14.25">
      <c r="A784" s="27"/>
      <c r="B784" s="27"/>
      <c r="C784" s="28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45"/>
      <c r="AF784" s="27"/>
      <c r="AG784" s="27"/>
      <c r="AH784" s="27"/>
      <c r="AI784" s="27"/>
      <c r="AJ784" s="27"/>
      <c r="AK784" s="27"/>
      <c r="AL784" s="27"/>
    </row>
    <row r="785" spans="1:38" ht="14.25">
      <c r="A785" s="25"/>
      <c r="B785" s="25"/>
      <c r="C785" s="26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44"/>
      <c r="AF785" s="25"/>
      <c r="AG785" s="25"/>
      <c r="AH785" s="25"/>
      <c r="AI785" s="25"/>
      <c r="AJ785" s="25"/>
      <c r="AK785" s="25"/>
      <c r="AL785" s="25"/>
    </row>
    <row r="786" spans="1:38" ht="14.25">
      <c r="A786" s="27"/>
      <c r="B786" s="27"/>
      <c r="C786" s="28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45"/>
      <c r="AF786" s="27"/>
      <c r="AG786" s="27"/>
      <c r="AH786" s="27"/>
      <c r="AI786" s="27"/>
      <c r="AJ786" s="27"/>
      <c r="AK786" s="27"/>
      <c r="AL786" s="27"/>
    </row>
    <row r="787" spans="1:38" ht="14.25">
      <c r="A787" s="25"/>
      <c r="B787" s="25"/>
      <c r="C787" s="26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44"/>
      <c r="AF787" s="25"/>
      <c r="AG787" s="25"/>
      <c r="AH787" s="25"/>
      <c r="AI787" s="25"/>
      <c r="AJ787" s="25"/>
      <c r="AK787" s="25"/>
      <c r="AL787" s="25"/>
    </row>
    <row r="788" spans="1:38" ht="14.25">
      <c r="A788" s="27"/>
      <c r="B788" s="27"/>
      <c r="C788" s="28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45"/>
      <c r="AF788" s="27"/>
      <c r="AG788" s="27"/>
      <c r="AH788" s="27"/>
      <c r="AI788" s="27"/>
      <c r="AJ788" s="27"/>
      <c r="AK788" s="27"/>
      <c r="AL788" s="27"/>
    </row>
    <row r="789" spans="1:38" ht="14.25">
      <c r="A789" s="25"/>
      <c r="B789" s="25"/>
      <c r="C789" s="26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44"/>
      <c r="AF789" s="25"/>
      <c r="AG789" s="25"/>
      <c r="AH789" s="25"/>
      <c r="AI789" s="25"/>
      <c r="AJ789" s="25"/>
      <c r="AK789" s="25"/>
      <c r="AL789" s="25"/>
    </row>
    <row r="790" spans="1:38" ht="14.25">
      <c r="A790" s="27"/>
      <c r="B790" s="27"/>
      <c r="C790" s="28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45"/>
      <c r="AF790" s="27"/>
      <c r="AG790" s="27"/>
      <c r="AH790" s="27"/>
      <c r="AI790" s="27"/>
      <c r="AJ790" s="27"/>
      <c r="AK790" s="27"/>
      <c r="AL790" s="27"/>
    </row>
    <row r="791" spans="1:38" ht="14.25">
      <c r="A791" s="25"/>
      <c r="B791" s="25"/>
      <c r="C791" s="26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44"/>
      <c r="AF791" s="25"/>
      <c r="AG791" s="25"/>
      <c r="AH791" s="25"/>
      <c r="AI791" s="25"/>
      <c r="AJ791" s="25"/>
      <c r="AK791" s="25"/>
      <c r="AL791" s="25"/>
    </row>
    <row r="792" spans="1:38" ht="14.25">
      <c r="A792" s="27"/>
      <c r="B792" s="27"/>
      <c r="C792" s="28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45"/>
      <c r="AF792" s="27"/>
      <c r="AG792" s="27"/>
      <c r="AH792" s="27"/>
      <c r="AI792" s="27"/>
      <c r="AJ792" s="27"/>
      <c r="AK792" s="27"/>
      <c r="AL792" s="27"/>
    </row>
    <row r="793" spans="1:38" ht="14.25">
      <c r="A793" s="25"/>
      <c r="B793" s="25"/>
      <c r="C793" s="26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44"/>
      <c r="AF793" s="25"/>
      <c r="AG793" s="25"/>
      <c r="AH793" s="25"/>
      <c r="AI793" s="25"/>
      <c r="AJ793" s="25"/>
      <c r="AK793" s="25"/>
      <c r="AL793" s="25"/>
    </row>
    <row r="794" spans="1:38" ht="14.25">
      <c r="A794" s="27"/>
      <c r="B794" s="27"/>
      <c r="C794" s="28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45"/>
      <c r="AF794" s="27"/>
      <c r="AG794" s="27"/>
      <c r="AH794" s="27"/>
      <c r="AI794" s="27"/>
      <c r="AJ794" s="27"/>
      <c r="AK794" s="27"/>
      <c r="AL794" s="27"/>
    </row>
    <row r="795" spans="1:38" ht="14.25">
      <c r="A795" s="25"/>
      <c r="B795" s="25"/>
      <c r="C795" s="26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44"/>
      <c r="AF795" s="25"/>
      <c r="AG795" s="25"/>
      <c r="AH795" s="25"/>
      <c r="AI795" s="25"/>
      <c r="AJ795" s="25"/>
      <c r="AK795" s="25"/>
      <c r="AL795" s="25"/>
    </row>
    <row r="796" spans="1:38" ht="14.25">
      <c r="A796" s="27"/>
      <c r="B796" s="27"/>
      <c r="C796" s="28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45"/>
      <c r="AF796" s="27"/>
      <c r="AG796" s="27"/>
      <c r="AH796" s="27"/>
      <c r="AI796" s="27"/>
      <c r="AJ796" s="27"/>
      <c r="AK796" s="27"/>
      <c r="AL796" s="27"/>
    </row>
    <row r="797" spans="1:38" ht="14.25">
      <c r="A797" s="25"/>
      <c r="B797" s="25"/>
      <c r="C797" s="26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44"/>
      <c r="AF797" s="25"/>
      <c r="AG797" s="25"/>
      <c r="AH797" s="25"/>
      <c r="AI797" s="25"/>
      <c r="AJ797" s="25"/>
      <c r="AK797" s="25"/>
      <c r="AL797" s="25"/>
    </row>
    <row r="798" spans="1:38" ht="14.25">
      <c r="A798" s="27"/>
      <c r="B798" s="27"/>
      <c r="C798" s="28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45"/>
      <c r="AF798" s="27"/>
      <c r="AG798" s="27"/>
      <c r="AH798" s="27"/>
      <c r="AI798" s="27"/>
      <c r="AJ798" s="27"/>
      <c r="AK798" s="27"/>
      <c r="AL798" s="27"/>
    </row>
    <row r="799" spans="1:38" ht="14.25">
      <c r="A799" s="25"/>
      <c r="B799" s="25"/>
      <c r="C799" s="26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44"/>
      <c r="AF799" s="25"/>
      <c r="AG799" s="25"/>
      <c r="AH799" s="25"/>
      <c r="AI799" s="25"/>
      <c r="AJ799" s="25"/>
      <c r="AK799" s="25"/>
      <c r="AL799" s="25"/>
    </row>
    <row r="800" spans="1:38" ht="14.25">
      <c r="A800" s="27"/>
      <c r="B800" s="27"/>
      <c r="C800" s="28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45"/>
      <c r="AF800" s="27"/>
      <c r="AG800" s="27"/>
      <c r="AH800" s="27"/>
      <c r="AI800" s="27"/>
      <c r="AJ800" s="27"/>
      <c r="AK800" s="27"/>
      <c r="AL800" s="27"/>
    </row>
    <row r="801" spans="1:38" ht="14.25">
      <c r="A801" s="25"/>
      <c r="B801" s="25"/>
      <c r="C801" s="26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44"/>
      <c r="AF801" s="25"/>
      <c r="AG801" s="25"/>
      <c r="AH801" s="25"/>
      <c r="AI801" s="25"/>
      <c r="AJ801" s="25"/>
      <c r="AK801" s="25"/>
      <c r="AL801" s="25"/>
    </row>
    <row r="802" spans="1:38" ht="14.25">
      <c r="A802" s="27"/>
      <c r="B802" s="27"/>
      <c r="C802" s="28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45"/>
      <c r="AF802" s="27"/>
      <c r="AG802" s="27"/>
      <c r="AH802" s="27"/>
      <c r="AI802" s="27"/>
      <c r="AJ802" s="27"/>
      <c r="AK802" s="27"/>
      <c r="AL802" s="27"/>
    </row>
    <row r="803" spans="1:38" ht="14.25">
      <c r="A803" s="25"/>
      <c r="B803" s="25"/>
      <c r="C803" s="26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44"/>
      <c r="AF803" s="25"/>
      <c r="AG803" s="25"/>
      <c r="AH803" s="25"/>
      <c r="AI803" s="25"/>
      <c r="AJ803" s="25"/>
      <c r="AK803" s="25"/>
      <c r="AL803" s="25"/>
    </row>
    <row r="804" spans="1:38" ht="14.25">
      <c r="A804" s="27"/>
      <c r="B804" s="27"/>
      <c r="C804" s="28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45"/>
      <c r="AF804" s="27"/>
      <c r="AG804" s="27"/>
      <c r="AH804" s="27"/>
      <c r="AI804" s="27"/>
      <c r="AJ804" s="27"/>
      <c r="AK804" s="27"/>
      <c r="AL804" s="27"/>
    </row>
    <row r="805" spans="1:38" ht="14.25">
      <c r="A805" s="25"/>
      <c r="B805" s="25"/>
      <c r="C805" s="26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44"/>
      <c r="AF805" s="25"/>
      <c r="AG805" s="25"/>
      <c r="AH805" s="25"/>
      <c r="AI805" s="25"/>
      <c r="AJ805" s="25"/>
      <c r="AK805" s="25"/>
      <c r="AL805" s="25"/>
    </row>
    <row r="806" spans="1:38" ht="14.25">
      <c r="A806" s="27"/>
      <c r="B806" s="27"/>
      <c r="C806" s="28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45"/>
      <c r="AF806" s="27"/>
      <c r="AG806" s="27"/>
      <c r="AH806" s="27"/>
      <c r="AI806" s="27"/>
      <c r="AJ806" s="27"/>
      <c r="AK806" s="27"/>
      <c r="AL806" s="27"/>
    </row>
    <row r="807" spans="1:38" ht="14.25">
      <c r="A807" s="25"/>
      <c r="B807" s="25"/>
      <c r="C807" s="26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44"/>
      <c r="AF807" s="25"/>
      <c r="AG807" s="25"/>
      <c r="AH807" s="25"/>
      <c r="AI807" s="25"/>
      <c r="AJ807" s="25"/>
      <c r="AK807" s="25"/>
      <c r="AL807" s="25"/>
    </row>
    <row r="808" spans="1:38" ht="14.25">
      <c r="A808" s="27"/>
      <c r="B808" s="27"/>
      <c r="C808" s="28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45"/>
      <c r="AF808" s="27"/>
      <c r="AG808" s="27"/>
      <c r="AH808" s="27"/>
      <c r="AI808" s="27"/>
      <c r="AJ808" s="27"/>
      <c r="AK808" s="27"/>
      <c r="AL808" s="27"/>
    </row>
    <row r="809" spans="1:38" ht="14.25">
      <c r="A809" s="25"/>
      <c r="B809" s="25"/>
      <c r="C809" s="26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44"/>
      <c r="AF809" s="25"/>
      <c r="AG809" s="25"/>
      <c r="AH809" s="25"/>
      <c r="AI809" s="25"/>
      <c r="AJ809" s="25"/>
      <c r="AK809" s="25"/>
      <c r="AL809" s="25"/>
    </row>
    <row r="810" spans="1:38" ht="14.25">
      <c r="A810" s="27"/>
      <c r="B810" s="27"/>
      <c r="C810" s="28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45"/>
      <c r="AF810" s="27"/>
      <c r="AG810" s="27"/>
      <c r="AH810" s="27"/>
      <c r="AI810" s="27"/>
      <c r="AJ810" s="27"/>
      <c r="AK810" s="27"/>
      <c r="AL810" s="27"/>
    </row>
    <row r="811" spans="1:38" ht="14.25">
      <c r="A811" s="25"/>
      <c r="B811" s="25"/>
      <c r="C811" s="26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44"/>
      <c r="AF811" s="25"/>
      <c r="AG811" s="25"/>
      <c r="AH811" s="25"/>
      <c r="AI811" s="25"/>
      <c r="AJ811" s="25"/>
      <c r="AK811" s="25"/>
      <c r="AL811" s="25"/>
    </row>
    <row r="812" spans="1:38" ht="14.25">
      <c r="A812" s="27"/>
      <c r="B812" s="27"/>
      <c r="C812" s="28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45"/>
      <c r="AF812" s="27"/>
      <c r="AG812" s="27"/>
      <c r="AH812" s="27"/>
      <c r="AI812" s="27"/>
      <c r="AJ812" s="27"/>
      <c r="AK812" s="27"/>
      <c r="AL812" s="27"/>
    </row>
    <row r="813" spans="1:38" ht="14.25">
      <c r="A813" s="25"/>
      <c r="B813" s="25"/>
      <c r="C813" s="26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44"/>
      <c r="AF813" s="25"/>
      <c r="AG813" s="25"/>
      <c r="AH813" s="25"/>
      <c r="AI813" s="25"/>
      <c r="AJ813" s="25"/>
      <c r="AK813" s="25"/>
      <c r="AL813" s="25"/>
    </row>
    <row r="814" spans="1:38" ht="14.25">
      <c r="A814" s="27"/>
      <c r="B814" s="27"/>
      <c r="C814" s="28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45"/>
      <c r="AF814" s="27"/>
      <c r="AG814" s="27"/>
      <c r="AH814" s="27"/>
      <c r="AI814" s="27"/>
      <c r="AJ814" s="27"/>
      <c r="AK814" s="27"/>
      <c r="AL814" s="27"/>
    </row>
    <row r="815" spans="1:38" ht="14.25">
      <c r="A815" s="25"/>
      <c r="B815" s="25"/>
      <c r="C815" s="26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44"/>
      <c r="AF815" s="25"/>
      <c r="AG815" s="25"/>
      <c r="AH815" s="25"/>
      <c r="AI815" s="25"/>
      <c r="AJ815" s="25"/>
      <c r="AK815" s="25"/>
      <c r="AL815" s="25"/>
    </row>
    <row r="816" spans="1:38" ht="14.25">
      <c r="A816" s="27"/>
      <c r="B816" s="27"/>
      <c r="C816" s="28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45"/>
      <c r="AF816" s="27"/>
      <c r="AG816" s="27"/>
      <c r="AH816" s="27"/>
      <c r="AI816" s="27"/>
      <c r="AJ816" s="27"/>
      <c r="AK816" s="27"/>
      <c r="AL816" s="27"/>
    </row>
    <row r="817" spans="1:38" ht="14.25">
      <c r="A817" s="25"/>
      <c r="B817" s="25"/>
      <c r="C817" s="26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44"/>
      <c r="AF817" s="25"/>
      <c r="AG817" s="25"/>
      <c r="AH817" s="25"/>
      <c r="AI817" s="25"/>
      <c r="AJ817" s="25"/>
      <c r="AK817" s="25"/>
      <c r="AL817" s="25"/>
    </row>
    <row r="818" spans="1:38" ht="14.25">
      <c r="A818" s="27"/>
      <c r="B818" s="27"/>
      <c r="C818" s="28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45"/>
      <c r="AF818" s="27"/>
      <c r="AG818" s="27"/>
      <c r="AH818" s="27"/>
      <c r="AI818" s="27"/>
      <c r="AJ818" s="27"/>
      <c r="AK818" s="27"/>
      <c r="AL818" s="27"/>
    </row>
    <row r="819" spans="1:38" ht="14.25">
      <c r="A819" s="25"/>
      <c r="B819" s="25"/>
      <c r="C819" s="26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44"/>
      <c r="AF819" s="25"/>
      <c r="AG819" s="25"/>
      <c r="AH819" s="25"/>
      <c r="AI819" s="25"/>
      <c r="AJ819" s="25"/>
      <c r="AK819" s="25"/>
      <c r="AL819" s="25"/>
    </row>
    <row r="820" spans="1:38" ht="14.25">
      <c r="A820" s="27"/>
      <c r="B820" s="27"/>
      <c r="C820" s="28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45"/>
      <c r="AF820" s="27"/>
      <c r="AG820" s="27"/>
      <c r="AH820" s="27"/>
      <c r="AI820" s="27"/>
      <c r="AJ820" s="27"/>
      <c r="AK820" s="27"/>
      <c r="AL820" s="27"/>
    </row>
    <row r="821" spans="1:38" ht="14.25">
      <c r="A821" s="25"/>
      <c r="B821" s="25"/>
      <c r="C821" s="26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44"/>
      <c r="AF821" s="25"/>
      <c r="AG821" s="25"/>
      <c r="AH821" s="25"/>
      <c r="AI821" s="25"/>
      <c r="AJ821" s="25"/>
      <c r="AK821" s="25"/>
      <c r="AL821" s="25"/>
    </row>
    <row r="822" spans="1:38" ht="14.25">
      <c r="A822" s="27"/>
      <c r="B822" s="27"/>
      <c r="C822" s="28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45"/>
      <c r="AF822" s="27"/>
      <c r="AG822" s="27"/>
      <c r="AH822" s="27"/>
      <c r="AI822" s="27"/>
      <c r="AJ822" s="27"/>
      <c r="AK822" s="27"/>
      <c r="AL822" s="27"/>
    </row>
    <row r="823" spans="1:38" ht="14.25">
      <c r="A823" s="25"/>
      <c r="B823" s="25"/>
      <c r="C823" s="26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44"/>
      <c r="AF823" s="25"/>
      <c r="AG823" s="25"/>
      <c r="AH823" s="25"/>
      <c r="AI823" s="25"/>
      <c r="AJ823" s="25"/>
      <c r="AK823" s="25"/>
      <c r="AL823" s="25"/>
    </row>
    <row r="824" spans="1:38" ht="14.25">
      <c r="A824" s="27"/>
      <c r="B824" s="27"/>
      <c r="C824" s="28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45"/>
      <c r="AF824" s="27"/>
      <c r="AG824" s="27"/>
      <c r="AH824" s="27"/>
      <c r="AI824" s="27"/>
      <c r="AJ824" s="27"/>
      <c r="AK824" s="27"/>
      <c r="AL824" s="27"/>
    </row>
    <row r="825" spans="1:38" ht="14.25">
      <c r="A825" s="25"/>
      <c r="B825" s="25"/>
      <c r="C825" s="26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44"/>
      <c r="AF825" s="25"/>
      <c r="AG825" s="25"/>
      <c r="AH825" s="25"/>
      <c r="AI825" s="25"/>
      <c r="AJ825" s="25"/>
      <c r="AK825" s="25"/>
      <c r="AL825" s="25"/>
    </row>
    <row r="826" spans="1:38" ht="14.25">
      <c r="A826" s="27"/>
      <c r="B826" s="27"/>
      <c r="C826" s="28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45"/>
      <c r="AF826" s="27"/>
      <c r="AG826" s="27"/>
      <c r="AH826" s="27"/>
      <c r="AI826" s="27"/>
      <c r="AJ826" s="27"/>
      <c r="AK826" s="27"/>
      <c r="AL826" s="27"/>
    </row>
    <row r="827" spans="1:38" ht="14.25">
      <c r="A827" s="25"/>
      <c r="B827" s="25"/>
      <c r="C827" s="26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44"/>
      <c r="AF827" s="25"/>
      <c r="AG827" s="25"/>
      <c r="AH827" s="25"/>
      <c r="AI827" s="25"/>
      <c r="AJ827" s="25"/>
      <c r="AK827" s="25"/>
      <c r="AL827" s="25"/>
    </row>
    <row r="828" spans="1:38" ht="14.25">
      <c r="A828" s="27"/>
      <c r="B828" s="27"/>
      <c r="C828" s="28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45"/>
      <c r="AF828" s="27"/>
      <c r="AG828" s="27"/>
      <c r="AH828" s="27"/>
      <c r="AI828" s="27"/>
      <c r="AJ828" s="27"/>
      <c r="AK828" s="27"/>
      <c r="AL828" s="27"/>
    </row>
    <row r="829" spans="1:38" ht="14.25">
      <c r="A829" s="25"/>
      <c r="B829" s="25"/>
      <c r="C829" s="26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44"/>
      <c r="AF829" s="25"/>
      <c r="AG829" s="25"/>
      <c r="AH829" s="25"/>
      <c r="AI829" s="25"/>
      <c r="AJ829" s="25"/>
      <c r="AK829" s="25"/>
      <c r="AL829" s="25"/>
    </row>
    <row r="830" spans="1:38" ht="14.25">
      <c r="A830" s="27"/>
      <c r="B830" s="27"/>
      <c r="C830" s="28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45"/>
      <c r="AF830" s="27"/>
      <c r="AG830" s="27"/>
      <c r="AH830" s="27"/>
      <c r="AI830" s="27"/>
      <c r="AJ830" s="27"/>
      <c r="AK830" s="27"/>
      <c r="AL830" s="27"/>
    </row>
    <row r="831" spans="1:38" ht="14.25">
      <c r="A831" s="25"/>
      <c r="B831" s="25"/>
      <c r="C831" s="26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44"/>
      <c r="AF831" s="25"/>
      <c r="AG831" s="25"/>
      <c r="AH831" s="25"/>
      <c r="AI831" s="25"/>
      <c r="AJ831" s="25"/>
      <c r="AK831" s="25"/>
      <c r="AL831" s="25"/>
    </row>
    <row r="832" spans="1:38" ht="14.25">
      <c r="A832" s="27"/>
      <c r="B832" s="27"/>
      <c r="C832" s="28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45"/>
      <c r="AF832" s="27"/>
      <c r="AG832" s="27"/>
      <c r="AH832" s="27"/>
      <c r="AI832" s="27"/>
      <c r="AJ832" s="27"/>
      <c r="AK832" s="27"/>
      <c r="AL832" s="27"/>
    </row>
    <row r="833" spans="1:38" ht="14.25">
      <c r="A833" s="25"/>
      <c r="B833" s="25"/>
      <c r="C833" s="26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44"/>
      <c r="AF833" s="25"/>
      <c r="AG833" s="25"/>
      <c r="AH833" s="25"/>
      <c r="AI833" s="25"/>
      <c r="AJ833" s="25"/>
      <c r="AK833" s="25"/>
      <c r="AL833" s="25"/>
    </row>
    <row r="834" spans="1:38" ht="14.25">
      <c r="A834" s="27"/>
      <c r="B834" s="27"/>
      <c r="C834" s="28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45"/>
      <c r="AF834" s="27"/>
      <c r="AG834" s="27"/>
      <c r="AH834" s="27"/>
      <c r="AI834" s="27"/>
      <c r="AJ834" s="27"/>
      <c r="AK834" s="27"/>
      <c r="AL834" s="27"/>
    </row>
    <row r="835" spans="1:38" ht="14.25">
      <c r="A835" s="25"/>
      <c r="B835" s="25"/>
      <c r="C835" s="26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44"/>
      <c r="AF835" s="25"/>
      <c r="AG835" s="25"/>
      <c r="AH835" s="25"/>
      <c r="AI835" s="25"/>
      <c r="AJ835" s="25"/>
      <c r="AK835" s="25"/>
      <c r="AL835" s="25"/>
    </row>
    <row r="836" spans="1:38" ht="14.25">
      <c r="A836" s="27"/>
      <c r="B836" s="27"/>
      <c r="C836" s="28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45"/>
      <c r="AF836" s="27"/>
      <c r="AG836" s="27"/>
      <c r="AH836" s="27"/>
      <c r="AI836" s="27"/>
      <c r="AJ836" s="27"/>
      <c r="AK836" s="27"/>
      <c r="AL836" s="27"/>
    </row>
    <row r="837" spans="1:38" ht="14.25">
      <c r="A837" s="25"/>
      <c r="B837" s="25"/>
      <c r="C837" s="26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44"/>
      <c r="AF837" s="25"/>
      <c r="AG837" s="25"/>
      <c r="AH837" s="25"/>
      <c r="AI837" s="25"/>
      <c r="AJ837" s="25"/>
      <c r="AK837" s="25"/>
      <c r="AL837" s="25"/>
    </row>
    <row r="838" spans="1:38" ht="14.25">
      <c r="A838" s="27"/>
      <c r="B838" s="27"/>
      <c r="C838" s="28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45"/>
      <c r="AF838" s="27"/>
      <c r="AG838" s="27"/>
      <c r="AH838" s="27"/>
      <c r="AI838" s="27"/>
      <c r="AJ838" s="27"/>
      <c r="AK838" s="27"/>
      <c r="AL838" s="27"/>
    </row>
    <row r="839" spans="1:38" ht="14.25">
      <c r="A839" s="25"/>
      <c r="B839" s="25"/>
      <c r="C839" s="26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44"/>
      <c r="AF839" s="25"/>
      <c r="AG839" s="25"/>
      <c r="AH839" s="25"/>
      <c r="AI839" s="25"/>
      <c r="AJ839" s="25"/>
      <c r="AK839" s="25"/>
      <c r="AL839" s="25"/>
    </row>
    <row r="840" spans="1:38" ht="14.25">
      <c r="A840" s="27"/>
      <c r="B840" s="27"/>
      <c r="C840" s="28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45"/>
      <c r="AF840" s="27"/>
      <c r="AG840" s="27"/>
      <c r="AH840" s="27"/>
      <c r="AI840" s="27"/>
      <c r="AJ840" s="27"/>
      <c r="AK840" s="27"/>
      <c r="AL840" s="27"/>
    </row>
    <row r="841" spans="1:38" ht="14.25">
      <c r="A841" s="25"/>
      <c r="B841" s="25"/>
      <c r="C841" s="26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44"/>
      <c r="AF841" s="25"/>
      <c r="AG841" s="25"/>
      <c r="AH841" s="25"/>
      <c r="AI841" s="25"/>
      <c r="AJ841" s="25"/>
      <c r="AK841" s="25"/>
      <c r="AL841" s="25"/>
    </row>
    <row r="842" spans="1:38" ht="14.25">
      <c r="A842" s="27"/>
      <c r="B842" s="27"/>
      <c r="C842" s="28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45"/>
      <c r="AF842" s="27"/>
      <c r="AG842" s="27"/>
      <c r="AH842" s="27"/>
      <c r="AI842" s="27"/>
      <c r="AJ842" s="27"/>
      <c r="AK842" s="27"/>
      <c r="AL842" s="27"/>
    </row>
    <row r="843" spans="1:38" ht="14.25">
      <c r="A843" s="25"/>
      <c r="B843" s="25"/>
      <c r="C843" s="26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44"/>
      <c r="AF843" s="25"/>
      <c r="AG843" s="25"/>
      <c r="AH843" s="25"/>
      <c r="AI843" s="25"/>
      <c r="AJ843" s="25"/>
      <c r="AK843" s="25"/>
      <c r="AL843" s="25"/>
    </row>
    <row r="844" spans="1:38" ht="14.25">
      <c r="A844" s="27"/>
      <c r="B844" s="27"/>
      <c r="C844" s="28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45"/>
      <c r="AF844" s="27"/>
      <c r="AG844" s="27"/>
      <c r="AH844" s="27"/>
      <c r="AI844" s="27"/>
      <c r="AJ844" s="27"/>
      <c r="AK844" s="27"/>
      <c r="AL844" s="27"/>
    </row>
    <row r="845" spans="1:38" ht="14.25">
      <c r="A845" s="25"/>
      <c r="B845" s="25"/>
      <c r="C845" s="26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44"/>
      <c r="AF845" s="25"/>
      <c r="AG845" s="25"/>
      <c r="AH845" s="25"/>
      <c r="AI845" s="25"/>
      <c r="AJ845" s="25"/>
      <c r="AK845" s="25"/>
      <c r="AL845" s="25"/>
    </row>
    <row r="846" spans="1:38" ht="14.25">
      <c r="A846" s="27"/>
      <c r="B846" s="27"/>
      <c r="C846" s="28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45"/>
      <c r="AF846" s="27"/>
      <c r="AG846" s="27"/>
      <c r="AH846" s="27"/>
      <c r="AI846" s="27"/>
      <c r="AJ846" s="27"/>
      <c r="AK846" s="27"/>
      <c r="AL846" s="27"/>
    </row>
    <row r="847" spans="1:38" ht="14.25">
      <c r="A847" s="25"/>
      <c r="B847" s="25"/>
      <c r="C847" s="26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44"/>
      <c r="AF847" s="25"/>
      <c r="AG847" s="25"/>
      <c r="AH847" s="25"/>
      <c r="AI847" s="25"/>
      <c r="AJ847" s="25"/>
      <c r="AK847" s="25"/>
      <c r="AL847" s="25"/>
    </row>
    <row r="848" spans="1:38" ht="14.25">
      <c r="A848" s="27"/>
      <c r="B848" s="27"/>
      <c r="C848" s="28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45"/>
      <c r="AF848" s="27"/>
      <c r="AG848" s="27"/>
      <c r="AH848" s="27"/>
      <c r="AI848" s="27"/>
      <c r="AJ848" s="27"/>
      <c r="AK848" s="27"/>
      <c r="AL848" s="27"/>
    </row>
    <row r="849" spans="1:38" ht="14.25">
      <c r="A849" s="25"/>
      <c r="B849" s="25"/>
      <c r="C849" s="26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44"/>
      <c r="AF849" s="25"/>
      <c r="AG849" s="25"/>
      <c r="AH849" s="25"/>
      <c r="AI849" s="25"/>
      <c r="AJ849" s="25"/>
      <c r="AK849" s="25"/>
      <c r="AL849" s="25"/>
    </row>
    <row r="850" spans="1:38" ht="14.25">
      <c r="A850" s="27"/>
      <c r="B850" s="27"/>
      <c r="C850" s="28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45"/>
      <c r="AF850" s="27"/>
      <c r="AG850" s="27"/>
      <c r="AH850" s="27"/>
      <c r="AI850" s="27"/>
      <c r="AJ850" s="27"/>
      <c r="AK850" s="27"/>
      <c r="AL850" s="27"/>
    </row>
    <row r="851" spans="1:38" ht="14.25">
      <c r="A851" s="25"/>
      <c r="B851" s="25"/>
      <c r="C851" s="26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44"/>
      <c r="AF851" s="25"/>
      <c r="AG851" s="25"/>
      <c r="AH851" s="25"/>
      <c r="AI851" s="25"/>
      <c r="AJ851" s="25"/>
      <c r="AK851" s="25"/>
      <c r="AL851" s="25"/>
    </row>
    <row r="852" spans="1:38" ht="14.25">
      <c r="A852" s="27"/>
      <c r="B852" s="27"/>
      <c r="C852" s="28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45"/>
      <c r="AF852" s="27"/>
      <c r="AG852" s="27"/>
      <c r="AH852" s="27"/>
      <c r="AI852" s="27"/>
      <c r="AJ852" s="27"/>
      <c r="AK852" s="27"/>
      <c r="AL852" s="27"/>
    </row>
    <row r="853" spans="1:38" ht="14.25">
      <c r="A853" s="25"/>
      <c r="B853" s="25"/>
      <c r="C853" s="26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44"/>
      <c r="AF853" s="25"/>
      <c r="AG853" s="25"/>
      <c r="AH853" s="25"/>
      <c r="AI853" s="25"/>
      <c r="AJ853" s="25"/>
      <c r="AK853" s="25"/>
      <c r="AL853" s="25"/>
    </row>
    <row r="854" spans="1:38" ht="14.25">
      <c r="A854" s="27"/>
      <c r="B854" s="27"/>
      <c r="C854" s="28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45"/>
      <c r="AF854" s="27"/>
      <c r="AG854" s="27"/>
      <c r="AH854" s="27"/>
      <c r="AI854" s="27"/>
      <c r="AJ854" s="27"/>
      <c r="AK854" s="27"/>
      <c r="AL854" s="27"/>
    </row>
    <row r="855" spans="1:38" ht="14.25">
      <c r="A855" s="25"/>
      <c r="B855" s="25"/>
      <c r="C855" s="26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44"/>
      <c r="AF855" s="25"/>
      <c r="AG855" s="25"/>
      <c r="AH855" s="25"/>
      <c r="AI855" s="25"/>
      <c r="AJ855" s="25"/>
      <c r="AK855" s="25"/>
      <c r="AL855" s="25"/>
    </row>
    <row r="856" spans="1:38" ht="14.25">
      <c r="A856" s="27"/>
      <c r="B856" s="27"/>
      <c r="C856" s="28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45"/>
      <c r="AF856" s="27"/>
      <c r="AG856" s="27"/>
      <c r="AH856" s="27"/>
      <c r="AI856" s="27"/>
      <c r="AJ856" s="27"/>
      <c r="AK856" s="27"/>
      <c r="AL856" s="27"/>
    </row>
    <row r="857" spans="1:38" ht="14.25">
      <c r="A857" s="25"/>
      <c r="B857" s="25"/>
      <c r="C857" s="26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44"/>
      <c r="AF857" s="25"/>
      <c r="AG857" s="25"/>
      <c r="AH857" s="25"/>
      <c r="AI857" s="25"/>
      <c r="AJ857" s="25"/>
      <c r="AK857" s="25"/>
      <c r="AL857" s="25"/>
    </row>
    <row r="858" spans="1:38" ht="14.25">
      <c r="A858" s="27"/>
      <c r="B858" s="27"/>
      <c r="C858" s="28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45"/>
      <c r="AF858" s="27"/>
      <c r="AG858" s="27"/>
      <c r="AH858" s="27"/>
      <c r="AI858" s="27"/>
      <c r="AJ858" s="27"/>
      <c r="AK858" s="27"/>
      <c r="AL858" s="27"/>
    </row>
    <row r="859" spans="1:38" ht="14.25">
      <c r="A859" s="25"/>
      <c r="B859" s="25"/>
      <c r="C859" s="26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44"/>
      <c r="AF859" s="25"/>
      <c r="AG859" s="25"/>
      <c r="AH859" s="25"/>
      <c r="AI859" s="25"/>
      <c r="AJ859" s="25"/>
      <c r="AK859" s="25"/>
      <c r="AL859" s="25"/>
    </row>
    <row r="860" spans="1:38" ht="14.25">
      <c r="A860" s="27"/>
      <c r="B860" s="27"/>
      <c r="C860" s="28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45"/>
      <c r="AF860" s="27"/>
      <c r="AG860" s="27"/>
      <c r="AH860" s="27"/>
      <c r="AI860" s="27"/>
      <c r="AJ860" s="27"/>
      <c r="AK860" s="27"/>
      <c r="AL860" s="27"/>
    </row>
    <row r="861" spans="1:38" ht="14.25">
      <c r="A861" s="25"/>
      <c r="B861" s="25"/>
      <c r="C861" s="26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44"/>
      <c r="AF861" s="25"/>
      <c r="AG861" s="25"/>
      <c r="AH861" s="25"/>
      <c r="AI861" s="25"/>
      <c r="AJ861" s="25"/>
      <c r="AK861" s="25"/>
      <c r="AL861" s="25"/>
    </row>
    <row r="862" spans="1:38" ht="14.25">
      <c r="A862" s="27"/>
      <c r="B862" s="27"/>
      <c r="C862" s="28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45"/>
      <c r="AF862" s="27"/>
      <c r="AG862" s="27"/>
      <c r="AH862" s="27"/>
      <c r="AI862" s="27"/>
      <c r="AJ862" s="27"/>
      <c r="AK862" s="27"/>
      <c r="AL862" s="27"/>
    </row>
    <row r="863" spans="1:38" ht="14.25">
      <c r="A863" s="25"/>
      <c r="B863" s="25"/>
      <c r="C863" s="26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44"/>
      <c r="AF863" s="25"/>
      <c r="AG863" s="25"/>
      <c r="AH863" s="25"/>
      <c r="AI863" s="25"/>
      <c r="AJ863" s="25"/>
      <c r="AK863" s="25"/>
      <c r="AL863" s="25"/>
    </row>
    <row r="864" spans="1:38" ht="14.25">
      <c r="A864" s="27"/>
      <c r="B864" s="27"/>
      <c r="C864" s="28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45"/>
      <c r="AF864" s="27"/>
      <c r="AG864" s="27"/>
      <c r="AH864" s="27"/>
      <c r="AI864" s="27"/>
      <c r="AJ864" s="27"/>
      <c r="AK864" s="27"/>
      <c r="AL864" s="27"/>
    </row>
    <row r="865" spans="1:38" ht="14.25">
      <c r="A865" s="25"/>
      <c r="B865" s="25"/>
      <c r="C865" s="26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44"/>
      <c r="AF865" s="25"/>
      <c r="AG865" s="25"/>
      <c r="AH865" s="25"/>
      <c r="AI865" s="25"/>
      <c r="AJ865" s="25"/>
      <c r="AK865" s="25"/>
      <c r="AL865" s="25"/>
    </row>
    <row r="866" spans="1:38" ht="14.25">
      <c r="A866" s="27"/>
      <c r="B866" s="27"/>
      <c r="C866" s="28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45"/>
      <c r="AF866" s="27"/>
      <c r="AG866" s="27"/>
      <c r="AH866" s="27"/>
      <c r="AI866" s="27"/>
      <c r="AJ866" s="27"/>
      <c r="AK866" s="27"/>
      <c r="AL866" s="27"/>
    </row>
    <row r="867" spans="1:38" ht="14.25">
      <c r="A867" s="25"/>
      <c r="B867" s="25"/>
      <c r="C867" s="26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44"/>
      <c r="AF867" s="25"/>
      <c r="AG867" s="25"/>
      <c r="AH867" s="25"/>
      <c r="AI867" s="25"/>
      <c r="AJ867" s="25"/>
      <c r="AK867" s="25"/>
      <c r="AL867" s="25"/>
    </row>
    <row r="868" spans="1:38" ht="14.25">
      <c r="A868" s="27"/>
      <c r="B868" s="27"/>
      <c r="C868" s="28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45"/>
      <c r="AF868" s="27"/>
      <c r="AG868" s="27"/>
      <c r="AH868" s="27"/>
      <c r="AI868" s="27"/>
      <c r="AJ868" s="27"/>
      <c r="AK868" s="27"/>
      <c r="AL868" s="27"/>
    </row>
    <row r="869" spans="1:38" ht="14.25">
      <c r="A869" s="25"/>
      <c r="B869" s="25"/>
      <c r="C869" s="26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44"/>
      <c r="AF869" s="25"/>
      <c r="AG869" s="25"/>
      <c r="AH869" s="25"/>
      <c r="AI869" s="25"/>
      <c r="AJ869" s="25"/>
      <c r="AK869" s="25"/>
      <c r="AL869" s="25"/>
    </row>
    <row r="870" spans="1:38" ht="14.25">
      <c r="A870" s="27"/>
      <c r="B870" s="27"/>
      <c r="C870" s="28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45"/>
      <c r="AF870" s="27"/>
      <c r="AG870" s="27"/>
      <c r="AH870" s="27"/>
      <c r="AI870" s="27"/>
      <c r="AJ870" s="27"/>
      <c r="AK870" s="27"/>
      <c r="AL870" s="27"/>
    </row>
    <row r="871" spans="1:38" ht="14.25">
      <c r="A871" s="25"/>
      <c r="B871" s="25"/>
      <c r="C871" s="26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44"/>
      <c r="AF871" s="25"/>
      <c r="AG871" s="25"/>
      <c r="AH871" s="25"/>
      <c r="AI871" s="25"/>
      <c r="AJ871" s="25"/>
      <c r="AK871" s="25"/>
      <c r="AL871" s="25"/>
    </row>
    <row r="872" spans="1:38" ht="14.25">
      <c r="A872" s="27"/>
      <c r="B872" s="27"/>
      <c r="C872" s="28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45"/>
      <c r="AF872" s="27"/>
      <c r="AG872" s="27"/>
      <c r="AH872" s="27"/>
      <c r="AI872" s="27"/>
      <c r="AJ872" s="27"/>
      <c r="AK872" s="27"/>
      <c r="AL872" s="27"/>
    </row>
    <row r="873" spans="1:38" ht="14.25">
      <c r="A873" s="25"/>
      <c r="B873" s="25"/>
      <c r="C873" s="26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44"/>
      <c r="AF873" s="25"/>
      <c r="AG873" s="25"/>
      <c r="AH873" s="25"/>
      <c r="AI873" s="25"/>
      <c r="AJ873" s="25"/>
      <c r="AK873" s="25"/>
      <c r="AL873" s="25"/>
    </row>
    <row r="874" spans="1:38" ht="14.25">
      <c r="A874" s="27"/>
      <c r="B874" s="27"/>
      <c r="C874" s="28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45"/>
      <c r="AF874" s="27"/>
      <c r="AG874" s="27"/>
      <c r="AH874" s="27"/>
      <c r="AI874" s="27"/>
      <c r="AJ874" s="27"/>
      <c r="AK874" s="27"/>
      <c r="AL874" s="27"/>
    </row>
    <row r="875" spans="1:38" ht="14.25">
      <c r="A875" s="25"/>
      <c r="B875" s="25"/>
      <c r="C875" s="26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44"/>
      <c r="AF875" s="25"/>
      <c r="AG875" s="25"/>
      <c r="AH875" s="25"/>
      <c r="AI875" s="25"/>
      <c r="AJ875" s="25"/>
      <c r="AK875" s="25"/>
      <c r="AL875" s="25"/>
    </row>
    <row r="876" spans="1:38" ht="14.25">
      <c r="A876" s="27"/>
      <c r="B876" s="27"/>
      <c r="C876" s="28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45"/>
      <c r="AF876" s="27"/>
      <c r="AG876" s="27"/>
      <c r="AH876" s="27"/>
      <c r="AI876" s="27"/>
      <c r="AJ876" s="27"/>
      <c r="AK876" s="27"/>
      <c r="AL876" s="27"/>
    </row>
    <row r="877" spans="1:38" ht="14.25">
      <c r="A877" s="25"/>
      <c r="B877" s="25"/>
      <c r="C877" s="26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44"/>
      <c r="AF877" s="25"/>
      <c r="AG877" s="25"/>
      <c r="AH877" s="25"/>
      <c r="AI877" s="25"/>
      <c r="AJ877" s="25"/>
      <c r="AK877" s="25"/>
      <c r="AL877" s="25"/>
    </row>
    <row r="878" spans="1:38" ht="14.25">
      <c r="A878" s="27"/>
      <c r="B878" s="27"/>
      <c r="C878" s="28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45"/>
      <c r="AF878" s="27"/>
      <c r="AG878" s="27"/>
      <c r="AH878" s="27"/>
      <c r="AI878" s="27"/>
      <c r="AJ878" s="27"/>
      <c r="AK878" s="27"/>
      <c r="AL878" s="27"/>
    </row>
    <row r="879" spans="1:38" ht="14.25">
      <c r="A879" s="25"/>
      <c r="B879" s="25"/>
      <c r="C879" s="26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44"/>
      <c r="AF879" s="25"/>
      <c r="AG879" s="25"/>
      <c r="AH879" s="25"/>
      <c r="AI879" s="25"/>
      <c r="AJ879" s="25"/>
      <c r="AK879" s="25"/>
      <c r="AL879" s="25"/>
    </row>
    <row r="880" spans="1:38" ht="14.25">
      <c r="A880" s="27"/>
      <c r="B880" s="27"/>
      <c r="C880" s="28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45"/>
      <c r="AF880" s="27"/>
      <c r="AG880" s="27"/>
      <c r="AH880" s="27"/>
      <c r="AI880" s="27"/>
      <c r="AJ880" s="27"/>
      <c r="AK880" s="27"/>
      <c r="AL880" s="27"/>
    </row>
    <row r="881" spans="1:38" ht="14.25">
      <c r="A881" s="25"/>
      <c r="B881" s="25"/>
      <c r="C881" s="26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44"/>
      <c r="AF881" s="25"/>
      <c r="AG881" s="25"/>
      <c r="AH881" s="25"/>
      <c r="AI881" s="25"/>
      <c r="AJ881" s="25"/>
      <c r="AK881" s="25"/>
      <c r="AL881" s="25"/>
    </row>
    <row r="882" spans="1:38" ht="14.25">
      <c r="A882" s="27"/>
      <c r="B882" s="27"/>
      <c r="C882" s="28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45"/>
      <c r="AF882" s="27"/>
      <c r="AG882" s="27"/>
      <c r="AH882" s="27"/>
      <c r="AI882" s="27"/>
      <c r="AJ882" s="27"/>
      <c r="AK882" s="27"/>
      <c r="AL882" s="27"/>
    </row>
    <row r="883" spans="1:38" ht="14.25">
      <c r="A883" s="25"/>
      <c r="B883" s="25"/>
      <c r="C883" s="26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44"/>
      <c r="AF883" s="25"/>
      <c r="AG883" s="25"/>
      <c r="AH883" s="25"/>
      <c r="AI883" s="25"/>
      <c r="AJ883" s="25"/>
      <c r="AK883" s="25"/>
      <c r="AL883" s="25"/>
    </row>
    <row r="884" spans="1:38" ht="14.25">
      <c r="A884" s="27"/>
      <c r="B884" s="27"/>
      <c r="C884" s="28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45"/>
      <c r="AF884" s="27"/>
      <c r="AG884" s="27"/>
      <c r="AH884" s="27"/>
      <c r="AI884" s="27"/>
      <c r="AJ884" s="27"/>
      <c r="AK884" s="27"/>
      <c r="AL884" s="27"/>
    </row>
    <row r="885" spans="1:38" ht="14.25">
      <c r="A885" s="25"/>
      <c r="B885" s="25"/>
      <c r="C885" s="26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44"/>
      <c r="AF885" s="25"/>
      <c r="AG885" s="25"/>
      <c r="AH885" s="25"/>
      <c r="AI885" s="25"/>
      <c r="AJ885" s="25"/>
      <c r="AK885" s="25"/>
      <c r="AL885" s="25"/>
    </row>
    <row r="886" spans="1:38" ht="14.25">
      <c r="A886" s="27"/>
      <c r="B886" s="27"/>
      <c r="C886" s="28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45"/>
      <c r="AF886" s="27"/>
      <c r="AG886" s="27"/>
      <c r="AH886" s="27"/>
      <c r="AI886" s="27"/>
      <c r="AJ886" s="27"/>
      <c r="AK886" s="27"/>
      <c r="AL886" s="27"/>
    </row>
    <row r="887" spans="1:38" ht="14.25">
      <c r="A887" s="25"/>
      <c r="B887" s="25"/>
      <c r="C887" s="26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44"/>
      <c r="AF887" s="25"/>
      <c r="AG887" s="25"/>
      <c r="AH887" s="25"/>
      <c r="AI887" s="25"/>
      <c r="AJ887" s="25"/>
      <c r="AK887" s="25"/>
      <c r="AL887" s="25"/>
    </row>
    <row r="888" spans="1:38" ht="14.25">
      <c r="A888" s="27"/>
      <c r="B888" s="27"/>
      <c r="C888" s="28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45"/>
      <c r="AF888" s="27"/>
      <c r="AG888" s="27"/>
      <c r="AH888" s="27"/>
      <c r="AI888" s="27"/>
      <c r="AJ888" s="27"/>
      <c r="AK888" s="27"/>
      <c r="AL888" s="27"/>
    </row>
    <row r="889" spans="1:38" ht="14.25">
      <c r="A889" s="25"/>
      <c r="B889" s="25"/>
      <c r="C889" s="26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44"/>
      <c r="AF889" s="25"/>
      <c r="AG889" s="25"/>
      <c r="AH889" s="25"/>
      <c r="AI889" s="25"/>
      <c r="AJ889" s="25"/>
      <c r="AK889" s="25"/>
      <c r="AL889" s="25"/>
    </row>
    <row r="890" spans="1:38" ht="14.25">
      <c r="A890" s="27"/>
      <c r="B890" s="27"/>
      <c r="C890" s="28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45"/>
      <c r="AF890" s="27"/>
      <c r="AG890" s="27"/>
      <c r="AH890" s="27"/>
      <c r="AI890" s="27"/>
      <c r="AJ890" s="27"/>
      <c r="AK890" s="27"/>
      <c r="AL890" s="27"/>
    </row>
    <row r="891" spans="1:38" ht="14.25">
      <c r="A891" s="25"/>
      <c r="B891" s="25"/>
      <c r="C891" s="26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44"/>
      <c r="AF891" s="25"/>
      <c r="AG891" s="25"/>
      <c r="AH891" s="25"/>
      <c r="AI891" s="25"/>
      <c r="AJ891" s="25"/>
      <c r="AK891" s="25"/>
      <c r="AL891" s="25"/>
    </row>
    <row r="892" spans="1:38" ht="14.25">
      <c r="A892" s="27"/>
      <c r="B892" s="27"/>
      <c r="C892" s="28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45"/>
      <c r="AF892" s="27"/>
      <c r="AG892" s="27"/>
      <c r="AH892" s="27"/>
      <c r="AI892" s="27"/>
      <c r="AJ892" s="27"/>
      <c r="AK892" s="27"/>
      <c r="AL892" s="27"/>
    </row>
    <row r="893" spans="1:38" ht="14.25">
      <c r="A893" s="25"/>
      <c r="B893" s="25"/>
      <c r="C893" s="26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44"/>
      <c r="AF893" s="25"/>
      <c r="AG893" s="25"/>
      <c r="AH893" s="25"/>
      <c r="AI893" s="25"/>
      <c r="AJ893" s="25"/>
      <c r="AK893" s="25"/>
      <c r="AL893" s="25"/>
    </row>
    <row r="894" spans="1:38" ht="14.25">
      <c r="A894" s="27"/>
      <c r="B894" s="27"/>
      <c r="C894" s="28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45"/>
      <c r="AF894" s="27"/>
      <c r="AG894" s="27"/>
      <c r="AH894" s="27"/>
      <c r="AI894" s="27"/>
      <c r="AJ894" s="27"/>
      <c r="AK894" s="27"/>
      <c r="AL894" s="27"/>
    </row>
    <row r="895" spans="1:38" ht="14.25">
      <c r="A895" s="25"/>
      <c r="B895" s="25"/>
      <c r="C895" s="26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44"/>
      <c r="AF895" s="25"/>
      <c r="AG895" s="25"/>
      <c r="AH895" s="25"/>
      <c r="AI895" s="25"/>
      <c r="AJ895" s="25"/>
      <c r="AK895" s="25"/>
      <c r="AL895" s="25"/>
    </row>
    <row r="896" spans="1:38" ht="14.25">
      <c r="A896" s="27"/>
      <c r="B896" s="27"/>
      <c r="C896" s="28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45"/>
      <c r="AF896" s="27"/>
      <c r="AG896" s="27"/>
      <c r="AH896" s="27"/>
      <c r="AI896" s="27"/>
      <c r="AJ896" s="27"/>
      <c r="AK896" s="27"/>
      <c r="AL896" s="27"/>
    </row>
    <row r="897" spans="1:38" ht="14.25">
      <c r="A897" s="25"/>
      <c r="B897" s="25"/>
      <c r="C897" s="26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44"/>
      <c r="AF897" s="25"/>
      <c r="AG897" s="25"/>
      <c r="AH897" s="25"/>
      <c r="AI897" s="25"/>
      <c r="AJ897" s="25"/>
      <c r="AK897" s="25"/>
      <c r="AL897" s="25"/>
    </row>
    <row r="898" spans="1:38" ht="14.25">
      <c r="A898" s="27"/>
      <c r="B898" s="27"/>
      <c r="C898" s="28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45"/>
      <c r="AF898" s="27"/>
      <c r="AG898" s="27"/>
      <c r="AH898" s="27"/>
      <c r="AI898" s="27"/>
      <c r="AJ898" s="27"/>
      <c r="AK898" s="27"/>
      <c r="AL898" s="27"/>
    </row>
    <row r="899" spans="1:38" ht="14.25">
      <c r="A899" s="25"/>
      <c r="B899" s="25"/>
      <c r="C899" s="26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44"/>
      <c r="AF899" s="25"/>
      <c r="AG899" s="25"/>
      <c r="AH899" s="25"/>
      <c r="AI899" s="25"/>
      <c r="AJ899" s="25"/>
      <c r="AK899" s="25"/>
      <c r="AL899" s="25"/>
    </row>
    <row r="900" spans="1:38" ht="14.25">
      <c r="A900" s="27"/>
      <c r="B900" s="27"/>
      <c r="C900" s="28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45"/>
      <c r="AF900" s="27"/>
      <c r="AG900" s="27"/>
      <c r="AH900" s="27"/>
      <c r="AI900" s="27"/>
      <c r="AJ900" s="27"/>
      <c r="AK900" s="27"/>
      <c r="AL900" s="27"/>
    </row>
    <row r="901" spans="1:38" ht="14.25">
      <c r="A901" s="25"/>
      <c r="B901" s="25"/>
      <c r="C901" s="26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44"/>
      <c r="AF901" s="25"/>
      <c r="AG901" s="25"/>
      <c r="AH901" s="25"/>
      <c r="AI901" s="25"/>
      <c r="AJ901" s="25"/>
      <c r="AK901" s="25"/>
      <c r="AL901" s="25"/>
    </row>
    <row r="902" spans="1:38" ht="14.25">
      <c r="A902" s="27"/>
      <c r="B902" s="27"/>
      <c r="C902" s="28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45"/>
      <c r="AF902" s="27"/>
      <c r="AG902" s="27"/>
      <c r="AH902" s="27"/>
      <c r="AI902" s="27"/>
      <c r="AJ902" s="27"/>
      <c r="AK902" s="27"/>
      <c r="AL902" s="27"/>
    </row>
    <row r="903" spans="1:38" ht="14.25">
      <c r="A903" s="25"/>
      <c r="B903" s="25"/>
      <c r="C903" s="26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44"/>
      <c r="AF903" s="25"/>
      <c r="AG903" s="25"/>
      <c r="AH903" s="25"/>
      <c r="AI903" s="25"/>
      <c r="AJ903" s="25"/>
      <c r="AK903" s="25"/>
      <c r="AL903" s="25"/>
    </row>
    <row r="904" spans="1:38" ht="14.25">
      <c r="A904" s="27"/>
      <c r="B904" s="27"/>
      <c r="C904" s="28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45"/>
      <c r="AF904" s="27"/>
      <c r="AG904" s="27"/>
      <c r="AH904" s="27"/>
      <c r="AI904" s="27"/>
      <c r="AJ904" s="27"/>
      <c r="AK904" s="27"/>
      <c r="AL904" s="27"/>
    </row>
    <row r="905" spans="1:38" ht="14.25">
      <c r="A905" s="25"/>
      <c r="B905" s="25"/>
      <c r="C905" s="26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44"/>
      <c r="AF905" s="25"/>
      <c r="AG905" s="25"/>
      <c r="AH905" s="25"/>
      <c r="AI905" s="25"/>
      <c r="AJ905" s="25"/>
      <c r="AK905" s="25"/>
      <c r="AL905" s="25"/>
    </row>
    <row r="906" spans="1:38" ht="14.25">
      <c r="A906" s="27"/>
      <c r="B906" s="27"/>
      <c r="C906" s="28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45"/>
      <c r="AF906" s="27"/>
      <c r="AG906" s="27"/>
      <c r="AH906" s="27"/>
      <c r="AI906" s="27"/>
      <c r="AJ906" s="27"/>
      <c r="AK906" s="27"/>
      <c r="AL906" s="27"/>
    </row>
    <row r="907" spans="1:38" ht="14.25">
      <c r="A907" s="25"/>
      <c r="B907" s="25"/>
      <c r="C907" s="26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44"/>
      <c r="AF907" s="25"/>
      <c r="AG907" s="25"/>
      <c r="AH907" s="25"/>
      <c r="AI907" s="25"/>
      <c r="AJ907" s="25"/>
      <c r="AK907" s="25"/>
      <c r="AL907" s="25"/>
    </row>
    <row r="908" spans="1:38" ht="14.25">
      <c r="A908" s="27"/>
      <c r="B908" s="27"/>
      <c r="C908" s="28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45"/>
      <c r="AF908" s="27"/>
      <c r="AG908" s="27"/>
      <c r="AH908" s="27"/>
      <c r="AI908" s="27"/>
      <c r="AJ908" s="27"/>
      <c r="AK908" s="27"/>
      <c r="AL908" s="27"/>
    </row>
    <row r="909" spans="1:38" ht="14.25">
      <c r="A909" s="25"/>
      <c r="B909" s="25"/>
      <c r="C909" s="26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44"/>
      <c r="AF909" s="25"/>
      <c r="AG909" s="25"/>
      <c r="AH909" s="25"/>
      <c r="AI909" s="25"/>
      <c r="AJ909" s="25"/>
      <c r="AK909" s="25"/>
      <c r="AL909" s="25"/>
    </row>
    <row r="910" spans="1:38" ht="14.25">
      <c r="A910" s="27"/>
      <c r="B910" s="27"/>
      <c r="C910" s="28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45"/>
      <c r="AF910" s="27"/>
      <c r="AG910" s="27"/>
      <c r="AH910" s="27"/>
      <c r="AI910" s="27"/>
      <c r="AJ910" s="27"/>
      <c r="AK910" s="27"/>
      <c r="AL910" s="27"/>
    </row>
    <row r="911" spans="1:38" ht="14.25">
      <c r="A911" s="25"/>
      <c r="B911" s="25"/>
      <c r="C911" s="26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44"/>
      <c r="AF911" s="25"/>
      <c r="AG911" s="25"/>
      <c r="AH911" s="25"/>
      <c r="AI911" s="25"/>
      <c r="AJ911" s="25"/>
      <c r="AK911" s="25"/>
      <c r="AL911" s="25"/>
    </row>
    <row r="912" spans="1:38" ht="14.25">
      <c r="A912" s="27"/>
      <c r="B912" s="27"/>
      <c r="C912" s="28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45"/>
      <c r="AF912" s="27"/>
      <c r="AG912" s="27"/>
      <c r="AH912" s="27"/>
      <c r="AI912" s="27"/>
      <c r="AJ912" s="27"/>
      <c r="AK912" s="27"/>
      <c r="AL912" s="27"/>
    </row>
    <row r="913" spans="1:38" ht="14.25">
      <c r="A913" s="25"/>
      <c r="B913" s="25"/>
      <c r="C913" s="26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44"/>
      <c r="AF913" s="25"/>
      <c r="AG913" s="25"/>
      <c r="AH913" s="25"/>
      <c r="AI913" s="25"/>
      <c r="AJ913" s="25"/>
      <c r="AK913" s="25"/>
      <c r="AL913" s="25"/>
    </row>
    <row r="914" spans="1:38" ht="14.25">
      <c r="A914" s="27"/>
      <c r="B914" s="27"/>
      <c r="C914" s="28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45"/>
      <c r="AF914" s="27"/>
      <c r="AG914" s="27"/>
      <c r="AH914" s="27"/>
      <c r="AI914" s="27"/>
      <c r="AJ914" s="27"/>
      <c r="AK914" s="27"/>
      <c r="AL914" s="27"/>
    </row>
    <row r="915" spans="1:38" ht="14.25">
      <c r="A915" s="25"/>
      <c r="B915" s="25"/>
      <c r="C915" s="26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44"/>
      <c r="AF915" s="25"/>
      <c r="AG915" s="25"/>
      <c r="AH915" s="25"/>
      <c r="AI915" s="25"/>
      <c r="AJ915" s="25"/>
      <c r="AK915" s="25"/>
      <c r="AL915" s="25"/>
    </row>
    <row r="916" spans="1:38" ht="14.25">
      <c r="A916" s="27"/>
      <c r="B916" s="27"/>
      <c r="C916" s="28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45"/>
      <c r="AF916" s="27"/>
      <c r="AG916" s="27"/>
      <c r="AH916" s="27"/>
      <c r="AI916" s="27"/>
      <c r="AJ916" s="27"/>
      <c r="AK916" s="27"/>
      <c r="AL916" s="27"/>
    </row>
    <row r="917" spans="1:38" ht="14.25">
      <c r="A917" s="25"/>
      <c r="B917" s="25"/>
      <c r="C917" s="26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44"/>
      <c r="AF917" s="25"/>
      <c r="AG917" s="25"/>
      <c r="AH917" s="25"/>
      <c r="AI917" s="25"/>
      <c r="AJ917" s="25"/>
      <c r="AK917" s="25"/>
      <c r="AL917" s="25"/>
    </row>
    <row r="918" spans="1:38" ht="14.25">
      <c r="A918" s="27"/>
      <c r="B918" s="27"/>
      <c r="C918" s="28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45"/>
      <c r="AF918" s="27"/>
      <c r="AG918" s="27"/>
      <c r="AH918" s="27"/>
      <c r="AI918" s="27"/>
      <c r="AJ918" s="27"/>
      <c r="AK918" s="27"/>
      <c r="AL918" s="27"/>
    </row>
    <row r="919" spans="1:38" ht="14.25">
      <c r="A919" s="25"/>
      <c r="B919" s="25"/>
      <c r="C919" s="26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44"/>
      <c r="AF919" s="25"/>
      <c r="AG919" s="25"/>
      <c r="AH919" s="25"/>
      <c r="AI919" s="25"/>
      <c r="AJ919" s="25"/>
      <c r="AK919" s="25"/>
      <c r="AL919" s="25"/>
    </row>
    <row r="920" spans="1:38" ht="14.25">
      <c r="A920" s="27"/>
      <c r="B920" s="27"/>
      <c r="C920" s="28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45"/>
      <c r="AF920" s="27"/>
      <c r="AG920" s="27"/>
      <c r="AH920" s="27"/>
      <c r="AI920" s="27"/>
      <c r="AJ920" s="27"/>
      <c r="AK920" s="27"/>
      <c r="AL920" s="27"/>
    </row>
    <row r="921" spans="1:38" ht="14.25">
      <c r="A921" s="25"/>
      <c r="B921" s="25"/>
      <c r="C921" s="26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44"/>
      <c r="AF921" s="25"/>
      <c r="AG921" s="25"/>
      <c r="AH921" s="25"/>
      <c r="AI921" s="25"/>
      <c r="AJ921" s="25"/>
      <c r="AK921" s="25"/>
      <c r="AL921" s="25"/>
    </row>
    <row r="922" spans="1:38" ht="14.25">
      <c r="A922" s="27"/>
      <c r="B922" s="27"/>
      <c r="C922" s="28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45"/>
      <c r="AF922" s="27"/>
      <c r="AG922" s="27"/>
      <c r="AH922" s="27"/>
      <c r="AI922" s="27"/>
      <c r="AJ922" s="27"/>
      <c r="AK922" s="27"/>
      <c r="AL922" s="27"/>
    </row>
    <row r="923" spans="1:38" ht="14.25">
      <c r="A923" s="25"/>
      <c r="B923" s="25"/>
      <c r="C923" s="26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44"/>
      <c r="AF923" s="25"/>
      <c r="AG923" s="25"/>
      <c r="AH923" s="25"/>
      <c r="AI923" s="25"/>
      <c r="AJ923" s="25"/>
      <c r="AK923" s="25"/>
      <c r="AL923" s="25"/>
    </row>
    <row r="924" spans="1:38" ht="14.25">
      <c r="A924" s="27"/>
      <c r="B924" s="27"/>
      <c r="C924" s="28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45"/>
      <c r="AF924" s="27"/>
      <c r="AG924" s="27"/>
      <c r="AH924" s="27"/>
      <c r="AI924" s="27"/>
      <c r="AJ924" s="27"/>
      <c r="AK924" s="27"/>
      <c r="AL924" s="27"/>
    </row>
    <row r="925" spans="1:38" ht="14.25">
      <c r="A925" s="25"/>
      <c r="B925" s="25"/>
      <c r="C925" s="26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44"/>
      <c r="AF925" s="25"/>
      <c r="AG925" s="25"/>
      <c r="AH925" s="25"/>
      <c r="AI925" s="25"/>
      <c r="AJ925" s="25"/>
      <c r="AK925" s="25"/>
      <c r="AL925" s="25"/>
    </row>
    <row r="926" spans="1:38" ht="14.25">
      <c r="A926" s="27"/>
      <c r="B926" s="27"/>
      <c r="C926" s="28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45"/>
      <c r="AF926" s="27"/>
      <c r="AG926" s="27"/>
      <c r="AH926" s="27"/>
      <c r="AI926" s="27"/>
      <c r="AJ926" s="27"/>
      <c r="AK926" s="27"/>
      <c r="AL926" s="27"/>
    </row>
    <row r="927" spans="1:38" ht="14.25">
      <c r="A927" s="25"/>
      <c r="B927" s="25"/>
      <c r="C927" s="26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44"/>
      <c r="AF927" s="25"/>
      <c r="AG927" s="25"/>
      <c r="AH927" s="25"/>
      <c r="AI927" s="25"/>
      <c r="AJ927" s="25"/>
      <c r="AK927" s="25"/>
      <c r="AL927" s="25"/>
    </row>
    <row r="928" spans="1:38" ht="14.25">
      <c r="A928" s="27"/>
      <c r="B928" s="27"/>
      <c r="C928" s="28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45"/>
      <c r="AF928" s="27"/>
      <c r="AG928" s="27"/>
      <c r="AH928" s="27"/>
      <c r="AI928" s="27"/>
      <c r="AJ928" s="27"/>
      <c r="AK928" s="27"/>
      <c r="AL928" s="27"/>
    </row>
    <row r="929" spans="1:38" ht="14.25">
      <c r="A929" s="25"/>
      <c r="B929" s="25"/>
      <c r="C929" s="26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44"/>
      <c r="AF929" s="25"/>
      <c r="AG929" s="25"/>
      <c r="AH929" s="25"/>
      <c r="AI929" s="25"/>
      <c r="AJ929" s="25"/>
      <c r="AK929" s="25"/>
      <c r="AL929" s="25"/>
    </row>
    <row r="930" spans="1:38" ht="14.25">
      <c r="A930" s="27"/>
      <c r="B930" s="27"/>
      <c r="C930" s="28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45"/>
      <c r="AF930" s="27"/>
      <c r="AG930" s="27"/>
      <c r="AH930" s="27"/>
      <c r="AI930" s="27"/>
      <c r="AJ930" s="27"/>
      <c r="AK930" s="27"/>
      <c r="AL930" s="27"/>
    </row>
    <row r="931" spans="1:38" ht="14.25">
      <c r="A931" s="25"/>
      <c r="B931" s="25"/>
      <c r="C931" s="26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44"/>
      <c r="AF931" s="25"/>
      <c r="AG931" s="25"/>
      <c r="AH931" s="25"/>
      <c r="AI931" s="25"/>
      <c r="AJ931" s="25"/>
      <c r="AK931" s="25"/>
      <c r="AL931" s="25"/>
    </row>
    <row r="932" spans="1:38" ht="14.25">
      <c r="A932" s="27"/>
      <c r="B932" s="27"/>
      <c r="C932" s="28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45"/>
      <c r="AF932" s="27"/>
      <c r="AG932" s="27"/>
      <c r="AH932" s="27"/>
      <c r="AI932" s="27"/>
      <c r="AJ932" s="27"/>
      <c r="AK932" s="27"/>
      <c r="AL932" s="27"/>
    </row>
    <row r="933" spans="1:38" ht="14.25">
      <c r="A933" s="25"/>
      <c r="B933" s="25"/>
      <c r="C933" s="26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44"/>
      <c r="AF933" s="25"/>
      <c r="AG933" s="25"/>
      <c r="AH933" s="25"/>
      <c r="AI933" s="25"/>
      <c r="AJ933" s="25"/>
      <c r="AK933" s="25"/>
      <c r="AL933" s="25"/>
    </row>
    <row r="934" spans="1:38" ht="14.25">
      <c r="A934" s="27"/>
      <c r="B934" s="27"/>
      <c r="C934" s="28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45"/>
      <c r="AF934" s="27"/>
      <c r="AG934" s="27"/>
      <c r="AH934" s="27"/>
      <c r="AI934" s="27"/>
      <c r="AJ934" s="27"/>
      <c r="AK934" s="27"/>
      <c r="AL934" s="27"/>
    </row>
    <row r="935" spans="1:38" ht="14.25">
      <c r="A935" s="25"/>
      <c r="B935" s="25"/>
      <c r="C935" s="26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44"/>
      <c r="AF935" s="25"/>
      <c r="AG935" s="25"/>
      <c r="AH935" s="25"/>
      <c r="AI935" s="25"/>
      <c r="AJ935" s="25"/>
      <c r="AK935" s="25"/>
      <c r="AL935" s="25"/>
    </row>
    <row r="936" spans="1:38" ht="14.25">
      <c r="A936" s="27"/>
      <c r="B936" s="27"/>
      <c r="C936" s="28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45"/>
      <c r="AF936" s="27"/>
      <c r="AG936" s="27"/>
      <c r="AH936" s="27"/>
      <c r="AI936" s="27"/>
      <c r="AJ936" s="27"/>
      <c r="AK936" s="27"/>
      <c r="AL936" s="27"/>
    </row>
    <row r="937" spans="1:38" ht="14.25">
      <c r="A937" s="25"/>
      <c r="B937" s="25"/>
      <c r="C937" s="26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44"/>
      <c r="AF937" s="25"/>
      <c r="AG937" s="25"/>
      <c r="AH937" s="25"/>
      <c r="AI937" s="25"/>
      <c r="AJ937" s="25"/>
      <c r="AK937" s="25"/>
      <c r="AL937" s="25"/>
    </row>
    <row r="938" spans="1:38" ht="14.25">
      <c r="A938" s="27"/>
      <c r="B938" s="27"/>
      <c r="C938" s="28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45"/>
      <c r="AF938" s="27"/>
      <c r="AG938" s="27"/>
      <c r="AH938" s="27"/>
      <c r="AI938" s="27"/>
      <c r="AJ938" s="27"/>
      <c r="AK938" s="27"/>
      <c r="AL938" s="27"/>
    </row>
    <row r="939" spans="1:38" ht="14.25">
      <c r="A939" s="25"/>
      <c r="B939" s="25"/>
      <c r="C939" s="26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44"/>
      <c r="AF939" s="25"/>
      <c r="AG939" s="25"/>
      <c r="AH939" s="25"/>
      <c r="AI939" s="25"/>
      <c r="AJ939" s="25"/>
      <c r="AK939" s="25"/>
      <c r="AL939" s="25"/>
    </row>
    <row r="940" spans="1:38" ht="14.25">
      <c r="A940" s="27"/>
      <c r="B940" s="27"/>
      <c r="C940" s="28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45"/>
      <c r="AF940" s="27"/>
      <c r="AG940" s="27"/>
      <c r="AH940" s="27"/>
      <c r="AI940" s="27"/>
      <c r="AJ940" s="27"/>
      <c r="AK940" s="27"/>
      <c r="AL940" s="27"/>
    </row>
    <row r="941" spans="1:38" ht="14.25">
      <c r="A941" s="25"/>
      <c r="B941" s="25"/>
      <c r="C941" s="26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44"/>
      <c r="AF941" s="25"/>
      <c r="AG941" s="25"/>
      <c r="AH941" s="25"/>
      <c r="AI941" s="25"/>
      <c r="AJ941" s="25"/>
      <c r="AK941" s="25"/>
      <c r="AL941" s="25"/>
    </row>
    <row r="942" spans="1:38" ht="14.25">
      <c r="A942" s="27"/>
      <c r="B942" s="27"/>
      <c r="C942" s="28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45"/>
      <c r="AF942" s="27"/>
      <c r="AG942" s="27"/>
      <c r="AH942" s="27"/>
      <c r="AI942" s="27"/>
      <c r="AJ942" s="27"/>
      <c r="AK942" s="27"/>
      <c r="AL942" s="27"/>
    </row>
    <row r="943" spans="1:38" ht="14.25">
      <c r="A943" s="25"/>
      <c r="B943" s="25"/>
      <c r="C943" s="26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44"/>
      <c r="AF943" s="25"/>
      <c r="AG943" s="25"/>
      <c r="AH943" s="25"/>
      <c r="AI943" s="25"/>
      <c r="AJ943" s="25"/>
      <c r="AK943" s="25"/>
      <c r="AL943" s="25"/>
    </row>
    <row r="944" spans="1:38" ht="14.25">
      <c r="A944" s="27"/>
      <c r="B944" s="27"/>
      <c r="C944" s="28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45"/>
      <c r="AF944" s="27"/>
      <c r="AG944" s="27"/>
      <c r="AH944" s="27"/>
      <c r="AI944" s="27"/>
      <c r="AJ944" s="27"/>
      <c r="AK944" s="27"/>
      <c r="AL944" s="27"/>
    </row>
    <row r="945" spans="1:38" ht="14.25">
      <c r="A945" s="25"/>
      <c r="B945" s="25"/>
      <c r="C945" s="26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44"/>
      <c r="AF945" s="25"/>
      <c r="AG945" s="25"/>
      <c r="AH945" s="25"/>
      <c r="AI945" s="25"/>
      <c r="AJ945" s="25"/>
      <c r="AK945" s="25"/>
      <c r="AL945" s="25"/>
    </row>
    <row r="946" spans="1:38" ht="14.25">
      <c r="A946" s="27"/>
      <c r="B946" s="27"/>
      <c r="C946" s="28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45"/>
      <c r="AF946" s="27"/>
      <c r="AG946" s="27"/>
      <c r="AH946" s="27"/>
      <c r="AI946" s="27"/>
      <c r="AJ946" s="27"/>
      <c r="AK946" s="27"/>
      <c r="AL946" s="27"/>
    </row>
    <row r="947" spans="1:38" ht="14.25">
      <c r="A947" s="25"/>
      <c r="B947" s="25"/>
      <c r="C947" s="26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44"/>
      <c r="AF947" s="25"/>
      <c r="AG947" s="25"/>
      <c r="AH947" s="25"/>
      <c r="AI947" s="25"/>
      <c r="AJ947" s="25"/>
      <c r="AK947" s="25"/>
      <c r="AL947" s="25"/>
    </row>
    <row r="948" spans="1:38" ht="14.25">
      <c r="A948" s="27"/>
      <c r="B948" s="27"/>
      <c r="C948" s="28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45"/>
      <c r="AF948" s="27"/>
      <c r="AG948" s="27"/>
      <c r="AH948" s="27"/>
      <c r="AI948" s="27"/>
      <c r="AJ948" s="27"/>
      <c r="AK948" s="27"/>
      <c r="AL948" s="27"/>
    </row>
    <row r="949" spans="1:38" ht="14.25">
      <c r="A949" s="25"/>
      <c r="B949" s="25"/>
      <c r="C949" s="26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44"/>
      <c r="AF949" s="25"/>
      <c r="AG949" s="25"/>
      <c r="AH949" s="25"/>
      <c r="AI949" s="25"/>
      <c r="AJ949" s="25"/>
      <c r="AK949" s="25"/>
      <c r="AL949" s="25"/>
    </row>
    <row r="950" spans="1:38" ht="14.25">
      <c r="A950" s="27"/>
      <c r="B950" s="27"/>
      <c r="C950" s="28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45"/>
      <c r="AF950" s="27"/>
      <c r="AG950" s="27"/>
      <c r="AH950" s="27"/>
      <c r="AI950" s="27"/>
      <c r="AJ950" s="27"/>
      <c r="AK950" s="27"/>
      <c r="AL950" s="27"/>
    </row>
    <row r="951" spans="1:38" ht="14.25">
      <c r="A951" s="25"/>
      <c r="B951" s="25"/>
      <c r="C951" s="26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44"/>
      <c r="AF951" s="25"/>
      <c r="AG951" s="25"/>
      <c r="AH951" s="25"/>
      <c r="AI951" s="25"/>
      <c r="AJ951" s="25"/>
      <c r="AK951" s="25"/>
      <c r="AL951" s="25"/>
    </row>
    <row r="952" spans="1:38" ht="14.25">
      <c r="A952" s="27"/>
      <c r="B952" s="27"/>
      <c r="C952" s="28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45"/>
      <c r="AF952" s="27"/>
      <c r="AG952" s="27"/>
      <c r="AH952" s="27"/>
      <c r="AI952" s="27"/>
      <c r="AJ952" s="27"/>
      <c r="AK952" s="27"/>
      <c r="AL952" s="27"/>
    </row>
    <row r="953" spans="1:38" ht="14.25">
      <c r="A953" s="25"/>
      <c r="B953" s="25"/>
      <c r="C953" s="26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44"/>
      <c r="AF953" s="25"/>
      <c r="AG953" s="25"/>
      <c r="AH953" s="25"/>
      <c r="AI953" s="25"/>
      <c r="AJ953" s="25"/>
      <c r="AK953" s="25"/>
      <c r="AL953" s="25"/>
    </row>
    <row r="954" spans="1:38" ht="14.25">
      <c r="A954" s="27"/>
      <c r="B954" s="27"/>
      <c r="C954" s="28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45"/>
      <c r="AF954" s="27"/>
      <c r="AG954" s="27"/>
      <c r="AH954" s="27"/>
      <c r="AI954" s="27"/>
      <c r="AJ954" s="27"/>
      <c r="AK954" s="27"/>
      <c r="AL954" s="27"/>
    </row>
    <row r="955" spans="1:38" ht="14.25">
      <c r="A955" s="25"/>
      <c r="B955" s="25"/>
      <c r="C955" s="26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44"/>
      <c r="AF955" s="25"/>
      <c r="AG955" s="25"/>
      <c r="AH955" s="25"/>
      <c r="AI955" s="25"/>
      <c r="AJ955" s="25"/>
      <c r="AK955" s="25"/>
      <c r="AL955" s="25"/>
    </row>
    <row r="956" spans="1:38" ht="14.25">
      <c r="A956" s="27"/>
      <c r="B956" s="27"/>
      <c r="C956" s="28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45"/>
      <c r="AF956" s="27"/>
      <c r="AG956" s="27"/>
      <c r="AH956" s="27"/>
      <c r="AI956" s="27"/>
      <c r="AJ956" s="27"/>
      <c r="AK956" s="27"/>
      <c r="AL956" s="27"/>
    </row>
    <row r="957" spans="1:38" ht="14.25">
      <c r="A957" s="25"/>
      <c r="B957" s="25"/>
      <c r="C957" s="26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44"/>
      <c r="AF957" s="25"/>
      <c r="AG957" s="25"/>
      <c r="AH957" s="25"/>
      <c r="AI957" s="25"/>
      <c r="AJ957" s="25"/>
      <c r="AK957" s="25"/>
      <c r="AL957" s="25"/>
    </row>
    <row r="958" spans="1:38" ht="14.25">
      <c r="A958" s="27"/>
      <c r="B958" s="27"/>
      <c r="C958" s="28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45"/>
      <c r="AF958" s="27"/>
      <c r="AG958" s="27"/>
      <c r="AH958" s="27"/>
      <c r="AI958" s="27"/>
      <c r="AJ958" s="27"/>
      <c r="AK958" s="27"/>
      <c r="AL958" s="27"/>
    </row>
    <row r="959" spans="1:38" ht="14.25">
      <c r="A959" s="25"/>
      <c r="B959" s="25"/>
      <c r="C959" s="26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44"/>
      <c r="AF959" s="25"/>
      <c r="AG959" s="25"/>
      <c r="AH959" s="25"/>
      <c r="AI959" s="25"/>
      <c r="AJ959" s="25"/>
      <c r="AK959" s="25"/>
      <c r="AL959" s="25"/>
    </row>
    <row r="960" spans="1:38" ht="14.25">
      <c r="A960" s="27"/>
      <c r="B960" s="27"/>
      <c r="C960" s="28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45"/>
      <c r="AF960" s="27"/>
      <c r="AG960" s="27"/>
      <c r="AH960" s="27"/>
      <c r="AI960" s="27"/>
      <c r="AJ960" s="27"/>
      <c r="AK960" s="27"/>
      <c r="AL960" s="27"/>
    </row>
    <row r="961" spans="1:38" ht="14.25">
      <c r="A961" s="25"/>
      <c r="B961" s="25"/>
      <c r="C961" s="26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44"/>
      <c r="AF961" s="25"/>
      <c r="AG961" s="25"/>
      <c r="AH961" s="25"/>
      <c r="AI961" s="25"/>
      <c r="AJ961" s="25"/>
      <c r="AK961" s="25"/>
      <c r="AL961" s="25"/>
    </row>
    <row r="962" spans="1:38" ht="14.25">
      <c r="A962" s="27"/>
      <c r="B962" s="27"/>
      <c r="C962" s="28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45"/>
      <c r="AF962" s="27"/>
      <c r="AG962" s="27"/>
      <c r="AH962" s="27"/>
      <c r="AI962" s="27"/>
      <c r="AJ962" s="27"/>
      <c r="AK962" s="27"/>
      <c r="AL962" s="27"/>
    </row>
    <row r="963" spans="1:38" ht="14.25">
      <c r="A963" s="25"/>
      <c r="B963" s="25"/>
      <c r="C963" s="26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44"/>
      <c r="AF963" s="25"/>
      <c r="AG963" s="25"/>
      <c r="AH963" s="25"/>
      <c r="AI963" s="25"/>
      <c r="AJ963" s="25"/>
      <c r="AK963" s="25"/>
      <c r="AL963" s="25"/>
    </row>
    <row r="964" spans="1:38" ht="14.25">
      <c r="A964" s="27"/>
      <c r="B964" s="27"/>
      <c r="C964" s="28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45"/>
      <c r="AF964" s="27"/>
      <c r="AG964" s="27"/>
      <c r="AH964" s="27"/>
      <c r="AI964" s="27"/>
      <c r="AJ964" s="27"/>
      <c r="AK964" s="27"/>
      <c r="AL964" s="27"/>
    </row>
    <row r="965" spans="1:38" ht="14.25">
      <c r="A965" s="25"/>
      <c r="B965" s="25"/>
      <c r="C965" s="26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44"/>
      <c r="AF965" s="25"/>
      <c r="AG965" s="25"/>
      <c r="AH965" s="25"/>
      <c r="AI965" s="25"/>
      <c r="AJ965" s="25"/>
      <c r="AK965" s="25"/>
      <c r="AL965" s="25"/>
    </row>
    <row r="966" spans="1:38" ht="14.25">
      <c r="A966" s="27"/>
      <c r="B966" s="27"/>
      <c r="C966" s="28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45"/>
      <c r="AF966" s="27"/>
      <c r="AG966" s="27"/>
      <c r="AH966" s="27"/>
      <c r="AI966" s="27"/>
      <c r="AJ966" s="27"/>
      <c r="AK966" s="27"/>
      <c r="AL966" s="27"/>
    </row>
    <row r="967" spans="1:38" ht="14.25">
      <c r="A967" s="25"/>
      <c r="B967" s="25"/>
      <c r="C967" s="26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44"/>
      <c r="AF967" s="25"/>
      <c r="AG967" s="25"/>
      <c r="AH967" s="25"/>
      <c r="AI967" s="25"/>
      <c r="AJ967" s="25"/>
      <c r="AK967" s="25"/>
      <c r="AL967" s="25"/>
    </row>
    <row r="968" spans="1:38" ht="14.25">
      <c r="A968" s="27"/>
      <c r="B968" s="27"/>
      <c r="C968" s="28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45"/>
      <c r="AF968" s="27"/>
      <c r="AG968" s="27"/>
      <c r="AH968" s="27"/>
      <c r="AI968" s="27"/>
      <c r="AJ968" s="27"/>
      <c r="AK968" s="27"/>
      <c r="AL968" s="27"/>
    </row>
    <row r="969" spans="1:38" ht="14.25">
      <c r="A969" s="25"/>
      <c r="B969" s="25"/>
      <c r="C969" s="26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44"/>
      <c r="AF969" s="25"/>
      <c r="AG969" s="25"/>
      <c r="AH969" s="25"/>
      <c r="AI969" s="25"/>
      <c r="AJ969" s="25"/>
      <c r="AK969" s="25"/>
      <c r="AL969" s="25"/>
    </row>
    <row r="970" spans="1:38" ht="14.25">
      <c r="A970" s="27"/>
      <c r="B970" s="27"/>
      <c r="C970" s="28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45"/>
      <c r="AF970" s="27"/>
      <c r="AG970" s="27"/>
      <c r="AH970" s="27"/>
      <c r="AI970" s="27"/>
      <c r="AJ970" s="27"/>
      <c r="AK970" s="27"/>
      <c r="AL970" s="27"/>
    </row>
    <row r="971" spans="1:38" ht="14.25">
      <c r="A971" s="25"/>
      <c r="B971" s="25"/>
      <c r="C971" s="26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44"/>
      <c r="AF971" s="25"/>
      <c r="AG971" s="25"/>
      <c r="AH971" s="25"/>
      <c r="AI971" s="25"/>
      <c r="AJ971" s="25"/>
      <c r="AK971" s="25"/>
      <c r="AL971" s="25"/>
    </row>
    <row r="972" spans="1:38" ht="14.25">
      <c r="A972" s="27"/>
      <c r="B972" s="27"/>
      <c r="C972" s="28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45"/>
      <c r="AF972" s="27"/>
      <c r="AG972" s="27"/>
      <c r="AH972" s="27"/>
      <c r="AI972" s="27"/>
      <c r="AJ972" s="27"/>
      <c r="AK972" s="27"/>
      <c r="AL972" s="27"/>
    </row>
    <row r="973" spans="1:38" ht="14.25">
      <c r="A973" s="25"/>
      <c r="B973" s="25"/>
      <c r="C973" s="26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44"/>
      <c r="AF973" s="25"/>
      <c r="AG973" s="25"/>
      <c r="AH973" s="25"/>
      <c r="AI973" s="25"/>
      <c r="AJ973" s="25"/>
      <c r="AK973" s="25"/>
      <c r="AL973" s="25"/>
    </row>
    <row r="974" spans="1:38" ht="14.25">
      <c r="A974" s="27"/>
      <c r="B974" s="27"/>
      <c r="C974" s="28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45"/>
      <c r="AF974" s="27"/>
      <c r="AG974" s="27"/>
      <c r="AH974" s="27"/>
      <c r="AI974" s="27"/>
      <c r="AJ974" s="27"/>
      <c r="AK974" s="27"/>
      <c r="AL974" s="27"/>
    </row>
    <row r="975" spans="1:38" ht="14.25">
      <c r="A975" s="25"/>
      <c r="B975" s="25"/>
      <c r="C975" s="26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44"/>
      <c r="AF975" s="25"/>
      <c r="AG975" s="25"/>
      <c r="AH975" s="25"/>
      <c r="AI975" s="25"/>
      <c r="AJ975" s="25"/>
      <c r="AK975" s="25"/>
      <c r="AL975" s="25"/>
    </row>
    <row r="976" spans="1:38" ht="14.25">
      <c r="A976" s="27"/>
      <c r="B976" s="27"/>
      <c r="C976" s="28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45"/>
      <c r="AF976" s="27"/>
      <c r="AG976" s="27"/>
      <c r="AH976" s="27"/>
      <c r="AI976" s="27"/>
      <c r="AJ976" s="27"/>
      <c r="AK976" s="27"/>
      <c r="AL976" s="27"/>
    </row>
    <row r="977" spans="1:38" ht="14.25">
      <c r="A977" s="25"/>
      <c r="B977" s="25"/>
      <c r="C977" s="26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44"/>
      <c r="AF977" s="25"/>
      <c r="AG977" s="25"/>
      <c r="AH977" s="25"/>
      <c r="AI977" s="25"/>
      <c r="AJ977" s="25"/>
      <c r="AK977" s="25"/>
      <c r="AL977" s="25"/>
    </row>
    <row r="978" spans="1:38" ht="14.25">
      <c r="A978" s="27"/>
      <c r="B978" s="27"/>
      <c r="C978" s="28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45"/>
      <c r="AF978" s="27"/>
      <c r="AG978" s="27"/>
      <c r="AH978" s="27"/>
      <c r="AI978" s="27"/>
      <c r="AJ978" s="27"/>
      <c r="AK978" s="27"/>
      <c r="AL978" s="27"/>
    </row>
    <row r="979" spans="1:38" ht="14.25">
      <c r="A979" s="25"/>
      <c r="B979" s="25"/>
      <c r="C979" s="26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44"/>
      <c r="AF979" s="25"/>
      <c r="AG979" s="25"/>
      <c r="AH979" s="25"/>
      <c r="AI979" s="25"/>
      <c r="AJ979" s="25"/>
      <c r="AK979" s="25"/>
      <c r="AL979" s="25"/>
    </row>
    <row r="980" spans="1:38" ht="14.25">
      <c r="A980" s="27"/>
      <c r="B980" s="27"/>
      <c r="C980" s="28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45"/>
      <c r="AF980" s="27"/>
      <c r="AG980" s="27"/>
      <c r="AH980" s="27"/>
      <c r="AI980" s="27"/>
      <c r="AJ980" s="27"/>
      <c r="AK980" s="27"/>
      <c r="AL980" s="27"/>
    </row>
    <row r="981" spans="1:38" ht="14.25">
      <c r="A981" s="25"/>
      <c r="B981" s="25"/>
      <c r="C981" s="26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44"/>
      <c r="AF981" s="25"/>
      <c r="AG981" s="25"/>
      <c r="AH981" s="25"/>
      <c r="AI981" s="25"/>
      <c r="AJ981" s="25"/>
      <c r="AK981" s="25"/>
      <c r="AL981" s="25"/>
    </row>
    <row r="982" spans="1:38" ht="14.25">
      <c r="A982" s="27"/>
      <c r="B982" s="27"/>
      <c r="C982" s="28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45"/>
      <c r="AF982" s="27"/>
      <c r="AG982" s="27"/>
      <c r="AH982" s="27"/>
      <c r="AI982" s="27"/>
      <c r="AJ982" s="27"/>
      <c r="AK982" s="27"/>
      <c r="AL982" s="27"/>
    </row>
    <row r="983" spans="1:38" ht="14.25">
      <c r="A983" s="25"/>
      <c r="B983" s="25"/>
      <c r="C983" s="26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44"/>
      <c r="AF983" s="25"/>
      <c r="AG983" s="25"/>
      <c r="AH983" s="25"/>
      <c r="AI983" s="25"/>
      <c r="AJ983" s="25"/>
      <c r="AK983" s="25"/>
      <c r="AL983" s="25"/>
    </row>
    <row r="984" spans="1:38" ht="14.25">
      <c r="A984" s="27"/>
      <c r="B984" s="27"/>
      <c r="C984" s="28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45"/>
      <c r="AF984" s="27"/>
      <c r="AG984" s="27"/>
      <c r="AH984" s="27"/>
      <c r="AI984" s="27"/>
      <c r="AJ984" s="27"/>
      <c r="AK984" s="27"/>
      <c r="AL984" s="27"/>
    </row>
    <row r="985" spans="1:38" ht="14.25">
      <c r="A985" s="25"/>
      <c r="B985" s="25"/>
      <c r="C985" s="26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44"/>
      <c r="AF985" s="25"/>
      <c r="AG985" s="25"/>
      <c r="AH985" s="25"/>
      <c r="AI985" s="25"/>
      <c r="AJ985" s="25"/>
      <c r="AK985" s="25"/>
      <c r="AL985" s="25"/>
    </row>
    <row r="986" spans="1:38" ht="14.25">
      <c r="A986" s="27"/>
      <c r="B986" s="27"/>
      <c r="C986" s="28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45"/>
      <c r="AF986" s="27"/>
      <c r="AG986" s="27"/>
      <c r="AH986" s="27"/>
      <c r="AI986" s="27"/>
      <c r="AJ986" s="27"/>
      <c r="AK986" s="27"/>
      <c r="AL986" s="27"/>
    </row>
    <row r="987" spans="1:38" ht="14.25">
      <c r="A987" s="25"/>
      <c r="B987" s="25"/>
      <c r="C987" s="26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44"/>
      <c r="AF987" s="25"/>
      <c r="AG987" s="25"/>
      <c r="AH987" s="25"/>
      <c r="AI987" s="25"/>
      <c r="AJ987" s="25"/>
      <c r="AK987" s="25"/>
      <c r="AL987" s="25"/>
    </row>
    <row r="988" spans="1:38" ht="14.25">
      <c r="A988" s="27"/>
      <c r="B988" s="27"/>
      <c r="C988" s="28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45"/>
      <c r="AF988" s="27"/>
      <c r="AG988" s="27"/>
      <c r="AH988" s="27"/>
      <c r="AI988" s="27"/>
      <c r="AJ988" s="27"/>
      <c r="AK988" s="27"/>
      <c r="AL988" s="27"/>
    </row>
    <row r="989" spans="1:38" ht="14.25">
      <c r="A989" s="25"/>
      <c r="B989" s="25"/>
      <c r="C989" s="26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44"/>
      <c r="AF989" s="25"/>
      <c r="AG989" s="25"/>
      <c r="AH989" s="25"/>
      <c r="AI989" s="25"/>
      <c r="AJ989" s="25"/>
      <c r="AK989" s="25"/>
      <c r="AL989" s="25"/>
    </row>
    <row r="990" spans="1:38" ht="14.25">
      <c r="A990" s="27"/>
      <c r="B990" s="27"/>
      <c r="C990" s="28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45"/>
      <c r="AF990" s="27"/>
      <c r="AG990" s="27"/>
      <c r="AH990" s="27"/>
      <c r="AI990" s="27"/>
      <c r="AJ990" s="27"/>
      <c r="AK990" s="27"/>
      <c r="AL990" s="27"/>
    </row>
    <row r="991" spans="1:38" ht="14.25">
      <c r="A991" s="25"/>
      <c r="B991" s="25"/>
      <c r="C991" s="26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44"/>
      <c r="AF991" s="25"/>
      <c r="AG991" s="25"/>
      <c r="AH991" s="25"/>
      <c r="AI991" s="25"/>
      <c r="AJ991" s="25"/>
      <c r="AK991" s="25"/>
      <c r="AL991" s="25"/>
    </row>
    <row r="992" spans="1:38" ht="14.25">
      <c r="A992" s="27"/>
      <c r="B992" s="27"/>
      <c r="C992" s="28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45"/>
      <c r="AF992" s="27"/>
      <c r="AG992" s="27"/>
      <c r="AH992" s="27"/>
      <c r="AI992" s="27"/>
      <c r="AJ992" s="27"/>
      <c r="AK992" s="27"/>
      <c r="AL992" s="27"/>
    </row>
    <row r="993" spans="1:38" ht="14.25">
      <c r="A993" s="25"/>
      <c r="B993" s="25"/>
      <c r="C993" s="26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44"/>
      <c r="AF993" s="25"/>
      <c r="AG993" s="25"/>
      <c r="AH993" s="25"/>
      <c r="AI993" s="25"/>
      <c r="AJ993" s="25"/>
      <c r="AK993" s="25"/>
      <c r="AL993" s="25"/>
    </row>
    <row r="994" spans="1:38" ht="14.25">
      <c r="A994" s="27"/>
      <c r="B994" s="27"/>
      <c r="C994" s="28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45"/>
      <c r="AF994" s="27"/>
      <c r="AG994" s="27"/>
      <c r="AH994" s="27"/>
      <c r="AI994" s="27"/>
      <c r="AJ994" s="27"/>
      <c r="AK994" s="27"/>
      <c r="AL994" s="27"/>
    </row>
    <row r="995" spans="1:38" ht="14.25">
      <c r="A995" s="25"/>
      <c r="B995" s="25"/>
      <c r="C995" s="26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44"/>
      <c r="AF995" s="25"/>
      <c r="AG995" s="25"/>
      <c r="AH995" s="25"/>
      <c r="AI995" s="25"/>
      <c r="AJ995" s="25"/>
      <c r="AK995" s="25"/>
      <c r="AL995" s="25"/>
    </row>
    <row r="996" spans="1:38" ht="14.25">
      <c r="A996" s="27"/>
      <c r="B996" s="27"/>
      <c r="C996" s="28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45"/>
      <c r="AF996" s="27"/>
      <c r="AG996" s="27"/>
      <c r="AH996" s="27"/>
      <c r="AI996" s="27"/>
      <c r="AJ996" s="27"/>
      <c r="AK996" s="27"/>
      <c r="AL996" s="27"/>
    </row>
    <row r="997" spans="1:38" ht="14.25">
      <c r="A997" s="25"/>
      <c r="B997" s="25"/>
      <c r="C997" s="26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44"/>
      <c r="AF997" s="25"/>
      <c r="AG997" s="25"/>
      <c r="AH997" s="25"/>
      <c r="AI997" s="25"/>
      <c r="AJ997" s="25"/>
      <c r="AK997" s="25"/>
      <c r="AL997" s="25"/>
    </row>
    <row r="998" spans="1:38" ht="14.25">
      <c r="A998" s="27"/>
      <c r="B998" s="27"/>
      <c r="C998" s="28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45"/>
      <c r="AF998" s="27"/>
      <c r="AG998" s="27"/>
      <c r="AH998" s="27"/>
      <c r="AI998" s="27"/>
      <c r="AJ998" s="27"/>
      <c r="AK998" s="27"/>
      <c r="AL998" s="27"/>
    </row>
    <row r="999" spans="1:38" ht="14.25">
      <c r="A999" s="25"/>
      <c r="B999" s="25"/>
      <c r="C999" s="26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44"/>
      <c r="AF999" s="25"/>
      <c r="AG999" s="25"/>
      <c r="AH999" s="25"/>
      <c r="AI999" s="25"/>
      <c r="AJ999" s="25"/>
      <c r="AK999" s="25"/>
      <c r="AL999" s="25"/>
    </row>
    <row r="1000" spans="1:38" ht="14.25">
      <c r="A1000" s="27"/>
      <c r="B1000" s="27"/>
      <c r="C1000" s="28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45"/>
      <c r="AF1000" s="27"/>
      <c r="AG1000" s="27"/>
      <c r="AH1000" s="27"/>
      <c r="AI1000" s="27"/>
      <c r="AJ1000" s="27"/>
      <c r="AK1000" s="27"/>
      <c r="AL1000" s="27"/>
    </row>
  </sheetData>
  <phoneticPr fontId="8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23B9-C67E-4D4D-B8BB-B57ABCCDC106}">
  <dimension ref="A1:D1000"/>
  <sheetViews>
    <sheetView zoomScale="115" zoomScaleNormal="115" workbookViewId="0">
      <selection activeCell="D13" sqref="D13"/>
    </sheetView>
  </sheetViews>
  <sheetFormatPr defaultRowHeight="12.75"/>
  <cols>
    <col min="1" max="1" width="20.7109375" bestFit="1" customWidth="1"/>
    <col min="2" max="2" width="22.5703125" bestFit="1" customWidth="1"/>
    <col min="3" max="3" width="17.28515625" bestFit="1" customWidth="1"/>
    <col min="4" max="4" width="16.85546875" bestFit="1" customWidth="1"/>
  </cols>
  <sheetData>
    <row r="1" spans="1:4" ht="15">
      <c r="A1" s="9" t="s">
        <v>1020</v>
      </c>
      <c r="B1" s="9" t="s">
        <v>1021</v>
      </c>
      <c r="C1" s="9" t="s">
        <v>1022</v>
      </c>
      <c r="D1" s="9" t="s">
        <v>1064</v>
      </c>
    </row>
    <row r="2" spans="1:4">
      <c r="A2" s="17" t="s">
        <v>188</v>
      </c>
      <c r="B2" s="17" t="s">
        <v>1023</v>
      </c>
      <c r="C2" s="17">
        <v>64</v>
      </c>
      <c r="D2" s="17" t="s">
        <v>1067</v>
      </c>
    </row>
    <row r="3" spans="1:4">
      <c r="A3" s="22" t="s">
        <v>239</v>
      </c>
      <c r="B3" s="22" t="s">
        <v>1024</v>
      </c>
      <c r="C3" s="22">
        <v>80</v>
      </c>
      <c r="D3" s="22" t="s">
        <v>1070</v>
      </c>
    </row>
    <row r="4" spans="1:4">
      <c r="A4" s="17" t="s">
        <v>186</v>
      </c>
      <c r="B4" s="17" t="s">
        <v>1025</v>
      </c>
      <c r="C4" s="17">
        <v>69</v>
      </c>
      <c r="D4" s="17" t="s">
        <v>1067</v>
      </c>
    </row>
    <row r="5" spans="1:4">
      <c r="A5" s="22" t="s">
        <v>270</v>
      </c>
      <c r="B5" s="22" t="s">
        <v>1026</v>
      </c>
      <c r="C5" s="22">
        <v>99</v>
      </c>
      <c r="D5" s="22" t="s">
        <v>1068</v>
      </c>
    </row>
    <row r="6" spans="1:4">
      <c r="A6" s="17" t="s">
        <v>312</v>
      </c>
      <c r="B6" s="17" t="s">
        <v>1027</v>
      </c>
      <c r="C6" s="17">
        <v>109</v>
      </c>
      <c r="D6" s="17" t="s">
        <v>1075</v>
      </c>
    </row>
    <row r="7" spans="1:4">
      <c r="A7" s="22" t="s">
        <v>217</v>
      </c>
      <c r="B7" s="22" t="s">
        <v>1028</v>
      </c>
      <c r="C7" s="22">
        <v>7</v>
      </c>
      <c r="D7" s="22" t="s">
        <v>1074</v>
      </c>
    </row>
    <row r="8" spans="1:4">
      <c r="A8" s="17" t="s">
        <v>186</v>
      </c>
      <c r="B8" s="17" t="s">
        <v>1025</v>
      </c>
      <c r="C8" s="17">
        <v>69</v>
      </c>
      <c r="D8" s="17" t="s">
        <v>1067</v>
      </c>
    </row>
    <row r="9" spans="1:4">
      <c r="A9" s="22" t="s">
        <v>191</v>
      </c>
      <c r="B9" s="22" t="s">
        <v>1024</v>
      </c>
      <c r="C9" s="22">
        <v>79</v>
      </c>
      <c r="D9" s="22" t="s">
        <v>1070</v>
      </c>
    </row>
    <row r="10" spans="1:4">
      <c r="A10" s="17" t="s">
        <v>254</v>
      </c>
      <c r="B10" s="17" t="s">
        <v>1029</v>
      </c>
      <c r="C10" s="17">
        <v>47</v>
      </c>
      <c r="D10" s="17" t="s">
        <v>1071</v>
      </c>
    </row>
    <row r="11" spans="1:4">
      <c r="A11" s="22" t="s">
        <v>197</v>
      </c>
      <c r="B11" s="22" t="s">
        <v>1030</v>
      </c>
      <c r="C11" s="22">
        <v>13</v>
      </c>
      <c r="D11" s="22" t="s">
        <v>1078</v>
      </c>
    </row>
    <row r="12" spans="1:4">
      <c r="A12" s="17" t="s">
        <v>289</v>
      </c>
      <c r="B12" s="17" t="s">
        <v>1031</v>
      </c>
      <c r="C12" s="17">
        <v>43</v>
      </c>
      <c r="D12" s="17" t="s">
        <v>1071</v>
      </c>
    </row>
    <row r="13" spans="1:4">
      <c r="A13" s="22" t="s">
        <v>304</v>
      </c>
      <c r="B13" s="22" t="s">
        <v>1032</v>
      </c>
      <c r="C13" s="22">
        <v>19</v>
      </c>
      <c r="D13" s="36" t="s">
        <v>1078</v>
      </c>
    </row>
    <row r="14" spans="1:4">
      <c r="A14" s="17" t="s">
        <v>194</v>
      </c>
      <c r="B14" s="17" t="s">
        <v>1033</v>
      </c>
      <c r="C14" s="17">
        <v>14</v>
      </c>
      <c r="D14" s="17" t="s">
        <v>1078</v>
      </c>
    </row>
    <row r="15" spans="1:4">
      <c r="A15" s="22" t="s">
        <v>286</v>
      </c>
      <c r="B15" s="22" t="s">
        <v>1028</v>
      </c>
      <c r="C15" s="22">
        <v>10</v>
      </c>
      <c r="D15" s="22" t="s">
        <v>1074</v>
      </c>
    </row>
    <row r="16" spans="1:4">
      <c r="A16" s="17" t="s">
        <v>202</v>
      </c>
      <c r="B16" s="17" t="s">
        <v>1027</v>
      </c>
      <c r="C16" s="17">
        <v>24</v>
      </c>
      <c r="D16" s="17" t="s">
        <v>1072</v>
      </c>
    </row>
    <row r="17" spans="1:4">
      <c r="A17" s="22" t="s">
        <v>227</v>
      </c>
      <c r="B17" s="22" t="s">
        <v>1023</v>
      </c>
      <c r="C17" s="22">
        <v>81</v>
      </c>
      <c r="D17" s="22" t="s">
        <v>1076</v>
      </c>
    </row>
    <row r="18" spans="1:4">
      <c r="A18" s="17" t="s">
        <v>266</v>
      </c>
      <c r="B18" s="17" t="s">
        <v>1034</v>
      </c>
      <c r="C18" s="17">
        <v>54</v>
      </c>
      <c r="D18" s="17" t="s">
        <v>1065</v>
      </c>
    </row>
    <row r="19" spans="1:4">
      <c r="A19" s="22" t="s">
        <v>253</v>
      </c>
      <c r="B19" s="22" t="s">
        <v>1035</v>
      </c>
      <c r="C19" s="22">
        <v>84</v>
      </c>
      <c r="D19" s="22" t="s">
        <v>1076</v>
      </c>
    </row>
    <row r="20" spans="1:4">
      <c r="A20" s="17" t="s">
        <v>199</v>
      </c>
      <c r="B20" s="17" t="s">
        <v>1036</v>
      </c>
      <c r="C20" s="17">
        <v>42</v>
      </c>
      <c r="D20" s="17" t="s">
        <v>1071</v>
      </c>
    </row>
    <row r="21" spans="1:4">
      <c r="A21" s="22" t="s">
        <v>260</v>
      </c>
      <c r="B21" s="22" t="s">
        <v>1037</v>
      </c>
      <c r="C21" s="22">
        <v>50</v>
      </c>
      <c r="D21" s="22" t="s">
        <v>1065</v>
      </c>
    </row>
    <row r="22" spans="1:4">
      <c r="A22" s="17" t="s">
        <v>193</v>
      </c>
      <c r="B22" s="17" t="s">
        <v>1030</v>
      </c>
      <c r="C22" s="17">
        <v>79</v>
      </c>
      <c r="D22" s="17" t="s">
        <v>1070</v>
      </c>
    </row>
    <row r="23" spans="1:4">
      <c r="A23" s="22" t="s">
        <v>228</v>
      </c>
      <c r="B23" s="22" t="s">
        <v>1038</v>
      </c>
      <c r="C23" s="22">
        <v>31</v>
      </c>
      <c r="D23" s="22" t="s">
        <v>1073</v>
      </c>
    </row>
    <row r="24" spans="1:4">
      <c r="A24" s="17" t="s">
        <v>234</v>
      </c>
      <c r="B24" s="17" t="s">
        <v>1039</v>
      </c>
      <c r="C24" s="17">
        <v>72</v>
      </c>
      <c r="D24" s="17" t="s">
        <v>1070</v>
      </c>
    </row>
    <row r="25" spans="1:4">
      <c r="A25" s="22" t="s">
        <v>219</v>
      </c>
      <c r="B25" s="22" t="s">
        <v>1038</v>
      </c>
      <c r="C25" s="22">
        <v>9</v>
      </c>
      <c r="D25" s="22" t="s">
        <v>1074</v>
      </c>
    </row>
    <row r="26" spans="1:4">
      <c r="A26" s="17" t="s">
        <v>339</v>
      </c>
      <c r="B26" s="17" t="s">
        <v>1040</v>
      </c>
      <c r="C26" s="17">
        <v>23</v>
      </c>
      <c r="D26" s="17" t="s">
        <v>1072</v>
      </c>
    </row>
    <row r="27" spans="1:4">
      <c r="A27" s="22" t="s">
        <v>216</v>
      </c>
      <c r="B27" s="22" t="s">
        <v>1041</v>
      </c>
      <c r="C27" s="22">
        <v>13</v>
      </c>
      <c r="D27" s="22" t="s">
        <v>1078</v>
      </c>
    </row>
    <row r="28" spans="1:4">
      <c r="A28" s="17" t="s">
        <v>190</v>
      </c>
      <c r="B28" s="17" t="s">
        <v>1042</v>
      </c>
      <c r="C28" s="17">
        <v>12</v>
      </c>
      <c r="D28" s="22" t="s">
        <v>1078</v>
      </c>
    </row>
    <row r="29" spans="1:4">
      <c r="A29" s="22" t="s">
        <v>285</v>
      </c>
      <c r="B29" s="22" t="s">
        <v>1027</v>
      </c>
      <c r="C29" s="22">
        <v>25</v>
      </c>
      <c r="D29" s="22" t="s">
        <v>1072</v>
      </c>
    </row>
    <row r="30" spans="1:4">
      <c r="A30" s="17" t="s">
        <v>256</v>
      </c>
      <c r="B30" s="17" t="s">
        <v>1040</v>
      </c>
      <c r="C30" s="17">
        <v>24</v>
      </c>
      <c r="D30" s="17" t="s">
        <v>1072</v>
      </c>
    </row>
    <row r="31" spans="1:4">
      <c r="A31" s="22" t="s">
        <v>273</v>
      </c>
      <c r="B31" s="22" t="s">
        <v>1043</v>
      </c>
      <c r="C31" s="22">
        <v>32</v>
      </c>
      <c r="D31" s="22" t="s">
        <v>1073</v>
      </c>
    </row>
    <row r="32" spans="1:4">
      <c r="A32" s="17" t="s">
        <v>208</v>
      </c>
      <c r="B32" s="17" t="s">
        <v>1044</v>
      </c>
      <c r="C32" s="17">
        <v>24</v>
      </c>
      <c r="D32" s="17" t="s">
        <v>1072</v>
      </c>
    </row>
    <row r="33" spans="1:4">
      <c r="A33" s="22" t="s">
        <v>299</v>
      </c>
      <c r="B33" s="22" t="s">
        <v>1028</v>
      </c>
      <c r="C33" s="22">
        <v>6</v>
      </c>
      <c r="D33" s="22" t="s">
        <v>1074</v>
      </c>
    </row>
    <row r="34" spans="1:4">
      <c r="A34" s="17" t="s">
        <v>196</v>
      </c>
      <c r="B34" s="17" t="s">
        <v>1043</v>
      </c>
      <c r="C34" s="17">
        <v>57</v>
      </c>
      <c r="D34" s="17" t="s">
        <v>1065</v>
      </c>
    </row>
    <row r="35" spans="1:4">
      <c r="A35" s="22" t="s">
        <v>213</v>
      </c>
      <c r="B35" s="22" t="s">
        <v>1030</v>
      </c>
      <c r="C35" s="22">
        <v>213</v>
      </c>
      <c r="D35" s="22" t="s">
        <v>1077</v>
      </c>
    </row>
    <row r="36" spans="1:4">
      <c r="A36" s="17" t="s">
        <v>251</v>
      </c>
      <c r="B36" s="17" t="s">
        <v>1031</v>
      </c>
      <c r="C36" s="17">
        <v>120</v>
      </c>
      <c r="D36" s="17" t="s">
        <v>1075</v>
      </c>
    </row>
    <row r="37" spans="1:4">
      <c r="A37" s="22" t="s">
        <v>255</v>
      </c>
      <c r="B37" s="22" t="s">
        <v>1023</v>
      </c>
      <c r="C37" s="22">
        <v>120</v>
      </c>
      <c r="D37" s="22" t="s">
        <v>1075</v>
      </c>
    </row>
    <row r="38" spans="1:4">
      <c r="A38" s="17" t="s">
        <v>303</v>
      </c>
      <c r="B38" s="17" t="s">
        <v>1027</v>
      </c>
      <c r="C38" s="17">
        <v>14</v>
      </c>
      <c r="D38" s="22" t="s">
        <v>1078</v>
      </c>
    </row>
    <row r="39" spans="1:4">
      <c r="A39" s="22" t="s">
        <v>321</v>
      </c>
      <c r="B39" s="22" t="s">
        <v>1038</v>
      </c>
      <c r="C39" s="22">
        <v>9</v>
      </c>
      <c r="D39" s="22" t="s">
        <v>1074</v>
      </c>
    </row>
    <row r="40" spans="1:4">
      <c r="A40" s="17" t="s">
        <v>184</v>
      </c>
      <c r="B40" s="17" t="s">
        <v>1039</v>
      </c>
      <c r="C40" s="17">
        <v>64</v>
      </c>
      <c r="D40" s="17" t="s">
        <v>1067</v>
      </c>
    </row>
    <row r="41" spans="1:4">
      <c r="A41" s="22" t="s">
        <v>236</v>
      </c>
      <c r="B41" s="22" t="s">
        <v>1023</v>
      </c>
      <c r="C41" s="22">
        <v>120</v>
      </c>
      <c r="D41" s="22" t="s">
        <v>1075</v>
      </c>
    </row>
    <row r="42" spans="1:4">
      <c r="A42" s="17" t="s">
        <v>233</v>
      </c>
      <c r="B42" s="17" t="s">
        <v>1027</v>
      </c>
      <c r="C42" s="17">
        <v>10</v>
      </c>
      <c r="D42" s="17" t="s">
        <v>1074</v>
      </c>
    </row>
    <row r="43" spans="1:4">
      <c r="A43" s="22" t="s">
        <v>209</v>
      </c>
      <c r="B43" s="22" t="s">
        <v>1027</v>
      </c>
      <c r="C43" s="22">
        <v>67</v>
      </c>
      <c r="D43" s="22" t="s">
        <v>1067</v>
      </c>
    </row>
    <row r="44" spans="1:4">
      <c r="A44" s="17" t="s">
        <v>235</v>
      </c>
      <c r="B44" s="17" t="s">
        <v>1041</v>
      </c>
      <c r="C44" s="17">
        <v>48</v>
      </c>
      <c r="D44" s="17" t="s">
        <v>1071</v>
      </c>
    </row>
    <row r="45" spans="1:4">
      <c r="A45" s="22" t="s">
        <v>248</v>
      </c>
      <c r="B45" s="22" t="s">
        <v>1038</v>
      </c>
      <c r="C45" s="22">
        <v>14</v>
      </c>
      <c r="D45" s="22" t="s">
        <v>1078</v>
      </c>
    </row>
    <row r="46" spans="1:4">
      <c r="A46" s="17" t="s">
        <v>220</v>
      </c>
      <c r="B46" s="17" t="s">
        <v>1045</v>
      </c>
      <c r="C46" s="17">
        <v>28</v>
      </c>
      <c r="D46" s="17" t="s">
        <v>1072</v>
      </c>
    </row>
    <row r="47" spans="1:4">
      <c r="A47" s="22" t="s">
        <v>276</v>
      </c>
      <c r="B47" s="22" t="s">
        <v>1046</v>
      </c>
      <c r="C47" s="22">
        <v>11</v>
      </c>
      <c r="D47" s="22" t="s">
        <v>1078</v>
      </c>
    </row>
    <row r="48" spans="1:4">
      <c r="A48" s="17" t="s">
        <v>322</v>
      </c>
      <c r="B48" s="17" t="s">
        <v>1047</v>
      </c>
      <c r="C48" s="17">
        <v>49</v>
      </c>
      <c r="D48" s="17" t="s">
        <v>1071</v>
      </c>
    </row>
    <row r="49" spans="1:4">
      <c r="A49" s="22" t="s">
        <v>332</v>
      </c>
      <c r="B49" s="22" t="s">
        <v>1044</v>
      </c>
      <c r="C49" s="22">
        <v>39</v>
      </c>
      <c r="D49" s="22" t="s">
        <v>1073</v>
      </c>
    </row>
    <row r="50" spans="1:4">
      <c r="A50" s="17" t="s">
        <v>230</v>
      </c>
      <c r="B50" s="17" t="s">
        <v>1027</v>
      </c>
      <c r="C50" s="17">
        <v>69</v>
      </c>
      <c r="D50" s="17" t="s">
        <v>1067</v>
      </c>
    </row>
    <row r="51" spans="1:4">
      <c r="A51" s="22" t="s">
        <v>288</v>
      </c>
      <c r="B51" s="22" t="s">
        <v>1027</v>
      </c>
      <c r="C51" s="22">
        <v>59</v>
      </c>
      <c r="D51" s="22" t="s">
        <v>1065</v>
      </c>
    </row>
    <row r="52" spans="1:4">
      <c r="A52" s="17" t="s">
        <v>298</v>
      </c>
      <c r="B52" s="17" t="s">
        <v>1027</v>
      </c>
      <c r="C52" s="17">
        <v>20</v>
      </c>
      <c r="D52" s="17" t="s">
        <v>1078</v>
      </c>
    </row>
    <row r="53" spans="1:4">
      <c r="A53" s="22" t="s">
        <v>252</v>
      </c>
      <c r="B53" s="22" t="s">
        <v>1048</v>
      </c>
      <c r="C53" s="22">
        <v>60</v>
      </c>
      <c r="D53" s="22" t="s">
        <v>1065</v>
      </c>
    </row>
    <row r="54" spans="1:4">
      <c r="A54" s="17" t="s">
        <v>326</v>
      </c>
      <c r="B54" s="17" t="s">
        <v>1049</v>
      </c>
      <c r="C54" s="17">
        <v>42</v>
      </c>
      <c r="D54" s="17" t="s">
        <v>1071</v>
      </c>
    </row>
    <row r="55" spans="1:4">
      <c r="A55" s="22" t="s">
        <v>119</v>
      </c>
      <c r="B55" s="22" t="s">
        <v>1044</v>
      </c>
      <c r="C55" s="22">
        <v>52</v>
      </c>
      <c r="D55" s="22" t="s">
        <v>1065</v>
      </c>
    </row>
    <row r="56" spans="1:4">
      <c r="A56" s="17" t="s">
        <v>302</v>
      </c>
      <c r="B56" s="17" t="s">
        <v>1050</v>
      </c>
      <c r="C56" s="17">
        <v>22</v>
      </c>
      <c r="D56" s="17" t="s">
        <v>1072</v>
      </c>
    </row>
    <row r="57" spans="1:4">
      <c r="A57" s="22" t="s">
        <v>195</v>
      </c>
      <c r="B57" s="22" t="s">
        <v>1034</v>
      </c>
      <c r="C57" s="22">
        <v>49</v>
      </c>
      <c r="D57" s="22" t="s">
        <v>1071</v>
      </c>
    </row>
    <row r="58" spans="1:4">
      <c r="A58" s="17" t="s">
        <v>356</v>
      </c>
      <c r="B58" s="17" t="s">
        <v>1027</v>
      </c>
      <c r="C58" s="17">
        <v>21</v>
      </c>
      <c r="D58" s="17" t="s">
        <v>1072</v>
      </c>
    </row>
    <row r="59" spans="1:4">
      <c r="A59" s="22" t="s">
        <v>357</v>
      </c>
      <c r="B59" s="22" t="s">
        <v>1027</v>
      </c>
      <c r="C59" s="22">
        <v>203</v>
      </c>
      <c r="D59" s="22" t="s">
        <v>1077</v>
      </c>
    </row>
    <row r="60" spans="1:4">
      <c r="A60" s="17" t="s">
        <v>295</v>
      </c>
      <c r="B60" s="17" t="s">
        <v>1027</v>
      </c>
      <c r="C60" s="17">
        <v>7</v>
      </c>
      <c r="D60" s="17" t="s">
        <v>1074</v>
      </c>
    </row>
    <row r="61" spans="1:4">
      <c r="A61" s="22" t="s">
        <v>316</v>
      </c>
      <c r="B61" s="22" t="s">
        <v>1046</v>
      </c>
      <c r="C61" s="22">
        <v>83</v>
      </c>
      <c r="D61" s="22" t="s">
        <v>1066</v>
      </c>
    </row>
    <row r="62" spans="1:4">
      <c r="A62" s="17" t="s">
        <v>198</v>
      </c>
      <c r="B62" s="17" t="s">
        <v>1051</v>
      </c>
      <c r="C62" s="17">
        <v>18</v>
      </c>
      <c r="D62" s="22" t="s">
        <v>1078</v>
      </c>
    </row>
    <row r="63" spans="1:4">
      <c r="A63" s="22" t="s">
        <v>331</v>
      </c>
      <c r="B63" s="22" t="s">
        <v>1036</v>
      </c>
      <c r="C63" s="22">
        <v>42</v>
      </c>
      <c r="D63" s="22" t="s">
        <v>1071</v>
      </c>
    </row>
    <row r="64" spans="1:4">
      <c r="A64" s="17" t="s">
        <v>307</v>
      </c>
      <c r="B64" s="17" t="s">
        <v>1031</v>
      </c>
      <c r="C64" s="17">
        <v>95</v>
      </c>
      <c r="D64" s="17" t="s">
        <v>1068</v>
      </c>
    </row>
    <row r="65" spans="1:4">
      <c r="A65" s="22" t="s">
        <v>212</v>
      </c>
      <c r="B65" s="22" t="s">
        <v>1052</v>
      </c>
      <c r="C65" s="22">
        <v>19</v>
      </c>
      <c r="D65" s="22" t="s">
        <v>1078</v>
      </c>
    </row>
    <row r="66" spans="1:4">
      <c r="A66" s="17" t="s">
        <v>325</v>
      </c>
      <c r="B66" s="17" t="s">
        <v>1037</v>
      </c>
      <c r="C66" s="17">
        <v>113</v>
      </c>
      <c r="D66" s="17" t="s">
        <v>1075</v>
      </c>
    </row>
    <row r="67" spans="1:4">
      <c r="A67" s="22" t="s">
        <v>244</v>
      </c>
      <c r="B67" s="22" t="s">
        <v>1036</v>
      </c>
      <c r="C67" s="22">
        <v>59</v>
      </c>
      <c r="D67" s="22" t="s">
        <v>1065</v>
      </c>
    </row>
    <row r="68" spans="1:4">
      <c r="A68" s="17" t="s">
        <v>287</v>
      </c>
      <c r="B68" s="17" t="s">
        <v>1053</v>
      </c>
      <c r="C68" s="17">
        <v>53</v>
      </c>
      <c r="D68" s="17" t="s">
        <v>1065</v>
      </c>
    </row>
    <row r="69" spans="1:4">
      <c r="A69" s="22" t="s">
        <v>200</v>
      </c>
      <c r="B69" s="22" t="s">
        <v>1054</v>
      </c>
      <c r="C69" s="22">
        <v>54</v>
      </c>
      <c r="D69" s="22" t="s">
        <v>1065</v>
      </c>
    </row>
    <row r="70" spans="1:4">
      <c r="A70" s="17" t="s">
        <v>229</v>
      </c>
      <c r="B70" s="17" t="s">
        <v>1039</v>
      </c>
      <c r="C70" s="17">
        <v>51</v>
      </c>
      <c r="D70" s="17" t="s">
        <v>1065</v>
      </c>
    </row>
    <row r="71" spans="1:4">
      <c r="A71" s="22" t="s">
        <v>187</v>
      </c>
      <c r="B71" s="22" t="s">
        <v>1055</v>
      </c>
      <c r="C71" s="22">
        <v>10</v>
      </c>
      <c r="D71" s="22" t="s">
        <v>1074</v>
      </c>
    </row>
    <row r="72" spans="1:4">
      <c r="A72" s="17" t="s">
        <v>263</v>
      </c>
      <c r="B72" s="17" t="s">
        <v>1056</v>
      </c>
      <c r="C72" s="17">
        <v>19</v>
      </c>
      <c r="D72" s="17" t="s">
        <v>1078</v>
      </c>
    </row>
    <row r="73" spans="1:4">
      <c r="A73" s="22" t="s">
        <v>290</v>
      </c>
      <c r="B73" s="22" t="s">
        <v>1049</v>
      </c>
      <c r="C73" s="22">
        <v>83</v>
      </c>
      <c r="D73" s="22" t="s">
        <v>1069</v>
      </c>
    </row>
    <row r="74" spans="1:4">
      <c r="A74" s="17" t="s">
        <v>185</v>
      </c>
      <c r="B74" s="17" t="s">
        <v>1031</v>
      </c>
      <c r="C74" s="17">
        <v>44</v>
      </c>
      <c r="D74" s="17" t="s">
        <v>1071</v>
      </c>
    </row>
    <row r="75" spans="1:4">
      <c r="A75" s="22" t="s">
        <v>201</v>
      </c>
      <c r="B75" s="22" t="s">
        <v>1039</v>
      </c>
      <c r="C75" s="22">
        <v>103</v>
      </c>
      <c r="D75" s="22" t="s">
        <v>1069</v>
      </c>
    </row>
    <row r="76" spans="1:4">
      <c r="A76" s="17" t="s">
        <v>259</v>
      </c>
      <c r="B76" s="17" t="s">
        <v>1039</v>
      </c>
      <c r="C76" s="17">
        <v>46</v>
      </c>
      <c r="D76" s="17" t="s">
        <v>1071</v>
      </c>
    </row>
    <row r="77" spans="1:4">
      <c r="A77" s="22" t="s">
        <v>269</v>
      </c>
      <c r="B77" s="22" t="s">
        <v>1039</v>
      </c>
      <c r="C77" s="22">
        <v>64</v>
      </c>
      <c r="D77" s="22" t="s">
        <v>1069</v>
      </c>
    </row>
    <row r="78" spans="1:4">
      <c r="A78" s="17" t="s">
        <v>203</v>
      </c>
      <c r="B78" s="17" t="s">
        <v>1057</v>
      </c>
      <c r="C78" s="17">
        <v>49</v>
      </c>
      <c r="D78" s="17" t="s">
        <v>1071</v>
      </c>
    </row>
    <row r="79" spans="1:4">
      <c r="A79" s="22" t="s">
        <v>189</v>
      </c>
      <c r="B79" s="22" t="s">
        <v>1058</v>
      </c>
      <c r="C79" s="22">
        <v>49</v>
      </c>
      <c r="D79" s="22" t="s">
        <v>1071</v>
      </c>
    </row>
    <row r="80" spans="1:4">
      <c r="A80" s="17" t="s">
        <v>192</v>
      </c>
      <c r="B80" s="17" t="s">
        <v>1033</v>
      </c>
      <c r="C80" s="17">
        <v>22</v>
      </c>
      <c r="D80" s="17" t="s">
        <v>1072</v>
      </c>
    </row>
    <row r="81" spans="1:4">
      <c r="A81" s="22"/>
      <c r="B81" s="22"/>
      <c r="C81" s="22"/>
      <c r="D81" s="22"/>
    </row>
    <row r="82" spans="1:4">
      <c r="A82" s="17"/>
      <c r="B82" s="17"/>
      <c r="C82" s="17"/>
      <c r="D82" s="17"/>
    </row>
    <row r="83" spans="1:4" ht="14.25">
      <c r="A83" s="25"/>
      <c r="B83" s="25"/>
      <c r="C83" s="25"/>
      <c r="D83" s="25"/>
    </row>
    <row r="84" spans="1:4" ht="14.25">
      <c r="A84" s="27"/>
      <c r="B84" s="27"/>
      <c r="C84" s="27"/>
      <c r="D84" s="27"/>
    </row>
    <row r="85" spans="1:4" ht="14.25">
      <c r="A85" s="25"/>
      <c r="B85" s="25"/>
      <c r="C85" s="25"/>
      <c r="D85" s="25"/>
    </row>
    <row r="86" spans="1:4" ht="14.25">
      <c r="A86" s="27"/>
      <c r="B86" s="27"/>
      <c r="C86" s="27"/>
      <c r="D86" s="27"/>
    </row>
    <row r="87" spans="1:4" ht="14.25">
      <c r="A87" s="25"/>
      <c r="B87" s="25"/>
      <c r="C87" s="25"/>
      <c r="D87" s="25"/>
    </row>
    <row r="88" spans="1:4" ht="14.25">
      <c r="A88" s="27"/>
      <c r="B88" s="27"/>
      <c r="C88" s="27"/>
      <c r="D88" s="27"/>
    </row>
    <row r="89" spans="1:4" ht="14.25">
      <c r="A89" s="25"/>
      <c r="B89" s="25"/>
      <c r="C89" s="25"/>
      <c r="D89" s="25"/>
    </row>
    <row r="90" spans="1:4" ht="14.25">
      <c r="A90" s="27"/>
      <c r="B90" s="27"/>
      <c r="C90" s="27"/>
      <c r="D90" s="27"/>
    </row>
    <row r="91" spans="1:4" ht="14.25">
      <c r="A91" s="25"/>
      <c r="B91" s="25"/>
      <c r="C91" s="25"/>
      <c r="D91" s="25"/>
    </row>
    <row r="92" spans="1:4" ht="14.25">
      <c r="A92" s="27"/>
      <c r="B92" s="27"/>
      <c r="C92" s="27"/>
      <c r="D92" s="27"/>
    </row>
    <row r="93" spans="1:4" ht="14.25">
      <c r="A93" s="25"/>
      <c r="B93" s="25"/>
      <c r="C93" s="25"/>
      <c r="D93" s="25"/>
    </row>
    <row r="94" spans="1:4" ht="14.25">
      <c r="A94" s="27"/>
      <c r="B94" s="27"/>
      <c r="C94" s="27"/>
      <c r="D94" s="27"/>
    </row>
    <row r="95" spans="1:4" ht="14.25">
      <c r="A95" s="25"/>
      <c r="B95" s="25"/>
      <c r="C95" s="25"/>
      <c r="D95" s="25"/>
    </row>
    <row r="96" spans="1:4" ht="14.25">
      <c r="A96" s="27"/>
      <c r="B96" s="27"/>
      <c r="C96" s="27"/>
      <c r="D96" s="27"/>
    </row>
    <row r="97" spans="1:4" ht="14.25">
      <c r="A97" s="25"/>
      <c r="B97" s="25"/>
      <c r="C97" s="25"/>
      <c r="D97" s="25"/>
    </row>
    <row r="98" spans="1:4" ht="14.25">
      <c r="A98" s="27"/>
      <c r="B98" s="27"/>
      <c r="C98" s="27"/>
      <c r="D98" s="27"/>
    </row>
    <row r="99" spans="1:4" ht="14.25">
      <c r="A99" s="25"/>
      <c r="B99" s="25"/>
      <c r="C99" s="25"/>
      <c r="D99" s="25"/>
    </row>
    <row r="100" spans="1:4" ht="14.25">
      <c r="A100" s="27"/>
      <c r="B100" s="27"/>
      <c r="C100" s="27"/>
      <c r="D100" s="27"/>
    </row>
    <row r="101" spans="1:4" ht="14.25">
      <c r="A101" s="25"/>
      <c r="B101" s="25"/>
      <c r="C101" s="25"/>
      <c r="D101" s="25"/>
    </row>
    <row r="102" spans="1:4" ht="14.25">
      <c r="A102" s="27"/>
      <c r="B102" s="27"/>
      <c r="C102" s="27"/>
      <c r="D102" s="27"/>
    </row>
    <row r="103" spans="1:4" ht="14.25">
      <c r="A103" s="25"/>
      <c r="B103" s="25"/>
      <c r="C103" s="25"/>
      <c r="D103" s="25"/>
    </row>
    <row r="104" spans="1:4" ht="14.25">
      <c r="A104" s="27"/>
      <c r="B104" s="27"/>
      <c r="C104" s="27"/>
      <c r="D104" s="27"/>
    </row>
    <row r="105" spans="1:4" ht="14.25">
      <c r="A105" s="25"/>
      <c r="B105" s="25"/>
      <c r="C105" s="25"/>
      <c r="D105" s="25"/>
    </row>
    <row r="106" spans="1:4" ht="14.25">
      <c r="A106" s="27"/>
      <c r="B106" s="27"/>
      <c r="C106" s="27"/>
      <c r="D106" s="27"/>
    </row>
    <row r="107" spans="1:4" ht="14.25">
      <c r="A107" s="25"/>
      <c r="B107" s="25"/>
      <c r="C107" s="25"/>
      <c r="D107" s="25"/>
    </row>
    <row r="108" spans="1:4" ht="14.25">
      <c r="A108" s="27"/>
      <c r="B108" s="27"/>
      <c r="C108" s="27"/>
      <c r="D108" s="27"/>
    </row>
    <row r="109" spans="1:4" ht="14.25">
      <c r="A109" s="25"/>
      <c r="B109" s="25"/>
      <c r="C109" s="25"/>
      <c r="D109" s="25"/>
    </row>
    <row r="110" spans="1:4" ht="14.25">
      <c r="A110" s="27"/>
      <c r="B110" s="27"/>
      <c r="C110" s="27"/>
      <c r="D110" s="27"/>
    </row>
    <row r="111" spans="1:4" ht="14.25">
      <c r="A111" s="25"/>
      <c r="B111" s="25"/>
      <c r="C111" s="25"/>
      <c r="D111" s="25"/>
    </row>
    <row r="112" spans="1:4" ht="14.25">
      <c r="A112" s="27"/>
      <c r="B112" s="27"/>
      <c r="C112" s="27"/>
      <c r="D112" s="27"/>
    </row>
    <row r="113" spans="1:4" ht="14.25">
      <c r="A113" s="25"/>
      <c r="B113" s="25"/>
      <c r="C113" s="25"/>
      <c r="D113" s="25"/>
    </row>
    <row r="114" spans="1:4" ht="14.25">
      <c r="A114" s="27"/>
      <c r="B114" s="27"/>
      <c r="C114" s="27"/>
      <c r="D114" s="27"/>
    </row>
    <row r="115" spans="1:4" ht="14.25">
      <c r="A115" s="25"/>
      <c r="B115" s="25"/>
      <c r="C115" s="25"/>
      <c r="D115" s="25"/>
    </row>
    <row r="116" spans="1:4" ht="14.25">
      <c r="A116" s="27"/>
      <c r="B116" s="27"/>
      <c r="C116" s="27"/>
      <c r="D116" s="27"/>
    </row>
    <row r="117" spans="1:4" ht="14.25">
      <c r="A117" s="25"/>
      <c r="B117" s="25"/>
      <c r="C117" s="25"/>
      <c r="D117" s="25"/>
    </row>
    <row r="118" spans="1:4" ht="14.25">
      <c r="A118" s="27"/>
      <c r="B118" s="27"/>
      <c r="C118" s="27"/>
      <c r="D118" s="27"/>
    </row>
    <row r="119" spans="1:4" ht="14.25">
      <c r="A119" s="25"/>
      <c r="B119" s="25"/>
      <c r="C119" s="25"/>
      <c r="D119" s="25"/>
    </row>
    <row r="120" spans="1:4" ht="14.25">
      <c r="A120" s="27"/>
      <c r="B120" s="27"/>
      <c r="C120" s="27"/>
      <c r="D120" s="27"/>
    </row>
    <row r="121" spans="1:4" ht="14.25">
      <c r="A121" s="25"/>
      <c r="B121" s="25"/>
      <c r="C121" s="25"/>
      <c r="D121" s="25"/>
    </row>
    <row r="122" spans="1:4" ht="14.25">
      <c r="A122" s="27"/>
      <c r="B122" s="27"/>
      <c r="C122" s="27"/>
      <c r="D122" s="27"/>
    </row>
    <row r="123" spans="1:4" ht="14.25">
      <c r="A123" s="25"/>
      <c r="B123" s="25"/>
      <c r="C123" s="25"/>
      <c r="D123" s="25"/>
    </row>
    <row r="124" spans="1:4" ht="14.25">
      <c r="A124" s="27"/>
      <c r="B124" s="27"/>
      <c r="C124" s="27"/>
      <c r="D124" s="27"/>
    </row>
    <row r="125" spans="1:4" ht="14.25">
      <c r="A125" s="25"/>
      <c r="B125" s="25"/>
      <c r="C125" s="25"/>
      <c r="D125" s="25"/>
    </row>
    <row r="126" spans="1:4" ht="14.25">
      <c r="A126" s="27"/>
      <c r="B126" s="27"/>
      <c r="C126" s="27"/>
      <c r="D126" s="27"/>
    </row>
    <row r="127" spans="1:4" ht="14.25">
      <c r="A127" s="25"/>
      <c r="B127" s="25"/>
      <c r="C127" s="25"/>
      <c r="D127" s="25"/>
    </row>
    <row r="128" spans="1:4" ht="14.25">
      <c r="A128" s="27"/>
      <c r="B128" s="27"/>
      <c r="C128" s="27"/>
      <c r="D128" s="27"/>
    </row>
    <row r="129" spans="1:4" ht="14.25">
      <c r="A129" s="25"/>
      <c r="B129" s="25"/>
      <c r="C129" s="25"/>
      <c r="D129" s="25"/>
    </row>
    <row r="130" spans="1:4" ht="14.25">
      <c r="A130" s="27"/>
      <c r="B130" s="27"/>
      <c r="C130" s="27"/>
      <c r="D130" s="27"/>
    </row>
    <row r="131" spans="1:4" ht="14.25">
      <c r="A131" s="25"/>
      <c r="B131" s="25"/>
      <c r="C131" s="25"/>
      <c r="D131" s="25"/>
    </row>
    <row r="132" spans="1:4" ht="14.25">
      <c r="A132" s="27"/>
      <c r="B132" s="27"/>
      <c r="C132" s="27"/>
      <c r="D132" s="27"/>
    </row>
    <row r="133" spans="1:4" ht="14.25">
      <c r="A133" s="25"/>
      <c r="B133" s="25"/>
      <c r="C133" s="25"/>
      <c r="D133" s="25"/>
    </row>
    <row r="134" spans="1:4" ht="14.25">
      <c r="A134" s="27"/>
      <c r="B134" s="27"/>
      <c r="C134" s="27"/>
      <c r="D134" s="27"/>
    </row>
    <row r="135" spans="1:4" ht="14.25">
      <c r="A135" s="25"/>
      <c r="B135" s="25"/>
      <c r="C135" s="25"/>
      <c r="D135" s="25"/>
    </row>
    <row r="136" spans="1:4" ht="14.25">
      <c r="A136" s="27"/>
      <c r="B136" s="27"/>
      <c r="C136" s="27"/>
      <c r="D136" s="27"/>
    </row>
    <row r="137" spans="1:4" ht="14.25">
      <c r="A137" s="25"/>
      <c r="B137" s="25"/>
      <c r="C137" s="25"/>
      <c r="D137" s="25"/>
    </row>
    <row r="138" spans="1:4" ht="14.25">
      <c r="A138" s="27"/>
      <c r="B138" s="27"/>
      <c r="C138" s="27"/>
      <c r="D138" s="27"/>
    </row>
    <row r="139" spans="1:4" ht="14.25">
      <c r="A139" s="25"/>
      <c r="B139" s="25"/>
      <c r="C139" s="25"/>
      <c r="D139" s="25"/>
    </row>
    <row r="140" spans="1:4" ht="14.25">
      <c r="A140" s="27"/>
      <c r="B140" s="27"/>
      <c r="C140" s="27"/>
      <c r="D140" s="27"/>
    </row>
    <row r="141" spans="1:4" ht="14.25">
      <c r="A141" s="25"/>
      <c r="B141" s="25"/>
      <c r="C141" s="25"/>
      <c r="D141" s="25"/>
    </row>
    <row r="142" spans="1:4" ht="14.25">
      <c r="A142" s="27"/>
      <c r="B142" s="27"/>
      <c r="C142" s="27"/>
      <c r="D142" s="27"/>
    </row>
    <row r="143" spans="1:4" ht="14.25">
      <c r="A143" s="25"/>
      <c r="B143" s="25"/>
      <c r="C143" s="25"/>
      <c r="D143" s="25"/>
    </row>
    <row r="144" spans="1:4" ht="14.25">
      <c r="A144" s="27"/>
      <c r="B144" s="27"/>
      <c r="C144" s="27"/>
      <c r="D144" s="27"/>
    </row>
    <row r="145" spans="1:4" ht="14.25">
      <c r="A145" s="25"/>
      <c r="B145" s="25"/>
      <c r="C145" s="25"/>
      <c r="D145" s="25"/>
    </row>
    <row r="146" spans="1:4" ht="14.25">
      <c r="A146" s="27"/>
      <c r="B146" s="27"/>
      <c r="C146" s="27"/>
      <c r="D146" s="27"/>
    </row>
    <row r="147" spans="1:4" ht="14.25">
      <c r="A147" s="25"/>
      <c r="B147" s="25"/>
      <c r="C147" s="25"/>
      <c r="D147" s="25"/>
    </row>
    <row r="148" spans="1:4" ht="14.25">
      <c r="A148" s="27"/>
      <c r="B148" s="27"/>
      <c r="C148" s="27"/>
      <c r="D148" s="27"/>
    </row>
    <row r="149" spans="1:4" ht="14.25">
      <c r="A149" s="25"/>
      <c r="B149" s="25"/>
      <c r="C149" s="25"/>
      <c r="D149" s="25"/>
    </row>
    <row r="150" spans="1:4" ht="14.25">
      <c r="A150" s="27"/>
      <c r="B150" s="27"/>
      <c r="C150" s="27"/>
      <c r="D150" s="27"/>
    </row>
    <row r="151" spans="1:4" ht="14.25">
      <c r="A151" s="25"/>
      <c r="B151" s="25"/>
      <c r="C151" s="25"/>
      <c r="D151" s="25"/>
    </row>
    <row r="152" spans="1:4" ht="14.25">
      <c r="A152" s="27"/>
      <c r="B152" s="27"/>
      <c r="C152" s="27"/>
      <c r="D152" s="27"/>
    </row>
    <row r="153" spans="1:4" ht="14.25">
      <c r="A153" s="25"/>
      <c r="B153" s="25"/>
      <c r="C153" s="25"/>
      <c r="D153" s="25"/>
    </row>
    <row r="154" spans="1:4" ht="14.25">
      <c r="A154" s="27"/>
      <c r="B154" s="27"/>
      <c r="C154" s="27"/>
      <c r="D154" s="27"/>
    </row>
    <row r="155" spans="1:4" ht="14.25">
      <c r="A155" s="25"/>
      <c r="B155" s="25"/>
      <c r="C155" s="25"/>
      <c r="D155" s="25"/>
    </row>
    <row r="156" spans="1:4" ht="14.25">
      <c r="A156" s="27"/>
      <c r="B156" s="27"/>
      <c r="C156" s="27"/>
      <c r="D156" s="27"/>
    </row>
    <row r="157" spans="1:4" ht="14.25">
      <c r="A157" s="25"/>
      <c r="B157" s="25"/>
      <c r="C157" s="25"/>
      <c r="D157" s="25"/>
    </row>
    <row r="158" spans="1:4" ht="14.25">
      <c r="A158" s="27"/>
      <c r="B158" s="27"/>
      <c r="C158" s="27"/>
      <c r="D158" s="27"/>
    </row>
    <row r="159" spans="1:4" ht="14.25">
      <c r="A159" s="25"/>
      <c r="B159" s="25"/>
      <c r="C159" s="25"/>
      <c r="D159" s="25"/>
    </row>
    <row r="160" spans="1:4" ht="14.25">
      <c r="A160" s="27"/>
      <c r="B160" s="27"/>
      <c r="C160" s="27"/>
      <c r="D160" s="27"/>
    </row>
    <row r="161" spans="1:4" ht="14.25">
      <c r="A161" s="25"/>
      <c r="B161" s="25"/>
      <c r="C161" s="25"/>
      <c r="D161" s="25"/>
    </row>
    <row r="162" spans="1:4" ht="14.25">
      <c r="A162" s="27"/>
      <c r="B162" s="27"/>
      <c r="C162" s="27"/>
      <c r="D162" s="27"/>
    </row>
    <row r="163" spans="1:4" ht="14.25">
      <c r="A163" s="25"/>
      <c r="B163" s="25"/>
      <c r="C163" s="25"/>
      <c r="D163" s="25"/>
    </row>
    <row r="164" spans="1:4" ht="14.25">
      <c r="A164" s="27"/>
      <c r="B164" s="27"/>
      <c r="C164" s="27"/>
      <c r="D164" s="27"/>
    </row>
    <row r="165" spans="1:4" ht="14.25">
      <c r="A165" s="25"/>
      <c r="B165" s="25"/>
      <c r="C165" s="25"/>
      <c r="D165" s="25"/>
    </row>
    <row r="166" spans="1:4" ht="14.25">
      <c r="A166" s="27"/>
      <c r="B166" s="27"/>
      <c r="C166" s="27"/>
      <c r="D166" s="27"/>
    </row>
    <row r="167" spans="1:4" ht="14.25">
      <c r="A167" s="25"/>
      <c r="B167" s="25"/>
      <c r="C167" s="25"/>
      <c r="D167" s="25"/>
    </row>
    <row r="168" spans="1:4" ht="14.25">
      <c r="A168" s="27"/>
      <c r="B168" s="27"/>
      <c r="C168" s="27"/>
      <c r="D168" s="27"/>
    </row>
    <row r="169" spans="1:4" ht="14.25">
      <c r="A169" s="25"/>
      <c r="B169" s="25"/>
      <c r="C169" s="25"/>
      <c r="D169" s="25"/>
    </row>
    <row r="170" spans="1:4" ht="14.25">
      <c r="A170" s="27"/>
      <c r="B170" s="27"/>
      <c r="C170" s="27"/>
      <c r="D170" s="27"/>
    </row>
    <row r="171" spans="1:4" ht="14.25">
      <c r="A171" s="25"/>
      <c r="B171" s="25"/>
      <c r="C171" s="25"/>
      <c r="D171" s="25"/>
    </row>
    <row r="172" spans="1:4" ht="14.25">
      <c r="A172" s="27"/>
      <c r="B172" s="27"/>
      <c r="C172" s="27"/>
      <c r="D172" s="27"/>
    </row>
    <row r="173" spans="1:4" ht="14.25">
      <c r="A173" s="25"/>
      <c r="B173" s="25"/>
      <c r="C173" s="25"/>
      <c r="D173" s="25"/>
    </row>
    <row r="174" spans="1:4" ht="14.25">
      <c r="A174" s="27"/>
      <c r="B174" s="27"/>
      <c r="C174" s="27"/>
      <c r="D174" s="27"/>
    </row>
    <row r="175" spans="1:4" ht="14.25">
      <c r="A175" s="25"/>
      <c r="B175" s="25"/>
      <c r="C175" s="25"/>
      <c r="D175" s="25"/>
    </row>
    <row r="176" spans="1:4" ht="14.25">
      <c r="A176" s="27"/>
      <c r="B176" s="27"/>
      <c r="C176" s="27"/>
      <c r="D176" s="27"/>
    </row>
    <row r="177" spans="1:4" ht="14.25">
      <c r="A177" s="25"/>
      <c r="B177" s="25"/>
      <c r="C177" s="25"/>
      <c r="D177" s="25"/>
    </row>
    <row r="178" spans="1:4" ht="14.25">
      <c r="A178" s="27"/>
      <c r="B178" s="27"/>
      <c r="C178" s="27"/>
      <c r="D178" s="27"/>
    </row>
    <row r="179" spans="1:4" ht="14.25">
      <c r="A179" s="25"/>
      <c r="B179" s="25"/>
      <c r="C179" s="25"/>
      <c r="D179" s="25"/>
    </row>
    <row r="180" spans="1:4" ht="14.25">
      <c r="A180" s="27"/>
      <c r="B180" s="27"/>
      <c r="C180" s="27"/>
      <c r="D180" s="27"/>
    </row>
    <row r="181" spans="1:4" ht="14.25">
      <c r="A181" s="25"/>
      <c r="B181" s="25"/>
      <c r="C181" s="25"/>
      <c r="D181" s="25"/>
    </row>
    <row r="182" spans="1:4" ht="14.25">
      <c r="A182" s="27"/>
      <c r="B182" s="27"/>
      <c r="C182" s="27"/>
      <c r="D182" s="27"/>
    </row>
    <row r="183" spans="1:4" ht="14.25">
      <c r="A183" s="25"/>
      <c r="B183" s="25"/>
      <c r="C183" s="25"/>
      <c r="D183" s="25"/>
    </row>
    <row r="184" spans="1:4" ht="14.25">
      <c r="A184" s="27"/>
      <c r="B184" s="27"/>
      <c r="C184" s="27"/>
      <c r="D184" s="27"/>
    </row>
    <row r="185" spans="1:4" ht="14.25">
      <c r="A185" s="25"/>
      <c r="B185" s="25"/>
      <c r="C185" s="25"/>
      <c r="D185" s="25"/>
    </row>
    <row r="186" spans="1:4" ht="14.25">
      <c r="A186" s="27"/>
      <c r="B186" s="27"/>
      <c r="C186" s="27"/>
      <c r="D186" s="27"/>
    </row>
    <row r="187" spans="1:4" ht="14.25">
      <c r="A187" s="25"/>
      <c r="B187" s="25"/>
      <c r="C187" s="25"/>
      <c r="D187" s="25"/>
    </row>
    <row r="188" spans="1:4" ht="14.25">
      <c r="A188" s="27"/>
      <c r="B188" s="27"/>
      <c r="C188" s="27"/>
      <c r="D188" s="27"/>
    </row>
    <row r="189" spans="1:4" ht="14.25">
      <c r="A189" s="25"/>
      <c r="B189" s="25"/>
      <c r="C189" s="25"/>
      <c r="D189" s="25"/>
    </row>
    <row r="190" spans="1:4" ht="14.25">
      <c r="A190" s="27"/>
      <c r="B190" s="27"/>
      <c r="C190" s="27"/>
      <c r="D190" s="27"/>
    </row>
    <row r="191" spans="1:4" ht="14.25">
      <c r="A191" s="25"/>
      <c r="B191" s="25"/>
      <c r="C191" s="25"/>
      <c r="D191" s="25"/>
    </row>
    <row r="192" spans="1:4" ht="14.25">
      <c r="A192" s="27"/>
      <c r="B192" s="27"/>
      <c r="C192" s="27"/>
      <c r="D192" s="27"/>
    </row>
    <row r="193" spans="1:4" ht="14.25">
      <c r="A193" s="25"/>
      <c r="B193" s="25"/>
      <c r="C193" s="25"/>
      <c r="D193" s="25"/>
    </row>
    <row r="194" spans="1:4" ht="14.25">
      <c r="A194" s="27"/>
      <c r="B194" s="27"/>
      <c r="C194" s="27"/>
      <c r="D194" s="27"/>
    </row>
    <row r="195" spans="1:4" ht="14.25">
      <c r="A195" s="25"/>
      <c r="B195" s="25"/>
      <c r="C195" s="25"/>
      <c r="D195" s="25"/>
    </row>
    <row r="196" spans="1:4" ht="14.25">
      <c r="A196" s="27"/>
      <c r="B196" s="27"/>
      <c r="C196" s="27"/>
      <c r="D196" s="27"/>
    </row>
    <row r="197" spans="1:4" ht="14.25">
      <c r="A197" s="25"/>
      <c r="B197" s="25"/>
      <c r="C197" s="25"/>
      <c r="D197" s="25"/>
    </row>
    <row r="198" spans="1:4" ht="14.25">
      <c r="A198" s="27"/>
      <c r="B198" s="27"/>
      <c r="C198" s="27"/>
      <c r="D198" s="27"/>
    </row>
    <row r="199" spans="1:4" ht="14.25">
      <c r="A199" s="25"/>
      <c r="B199" s="25"/>
      <c r="C199" s="25"/>
      <c r="D199" s="25"/>
    </row>
    <row r="200" spans="1:4" ht="14.25">
      <c r="A200" s="27"/>
      <c r="B200" s="27"/>
      <c r="C200" s="27"/>
      <c r="D200" s="27"/>
    </row>
    <row r="201" spans="1:4" ht="14.25">
      <c r="A201" s="25"/>
      <c r="B201" s="25"/>
      <c r="C201" s="25"/>
      <c r="D201" s="25"/>
    </row>
    <row r="202" spans="1:4" ht="14.25">
      <c r="A202" s="27"/>
      <c r="B202" s="27"/>
      <c r="C202" s="27"/>
      <c r="D202" s="27"/>
    </row>
    <row r="203" spans="1:4" ht="14.25">
      <c r="A203" s="25"/>
      <c r="B203" s="25"/>
      <c r="C203" s="25"/>
      <c r="D203" s="25"/>
    </row>
    <row r="204" spans="1:4" ht="14.25">
      <c r="A204" s="27"/>
      <c r="B204" s="27"/>
      <c r="C204" s="27"/>
      <c r="D204" s="27"/>
    </row>
    <row r="205" spans="1:4" ht="14.25">
      <c r="A205" s="25"/>
      <c r="B205" s="25"/>
      <c r="C205" s="25"/>
      <c r="D205" s="25"/>
    </row>
    <row r="206" spans="1:4" ht="14.25">
      <c r="A206" s="27"/>
      <c r="B206" s="27"/>
      <c r="C206" s="27"/>
      <c r="D206" s="27"/>
    </row>
    <row r="207" spans="1:4" ht="14.25">
      <c r="A207" s="25"/>
      <c r="B207" s="25"/>
      <c r="C207" s="25"/>
      <c r="D207" s="25"/>
    </row>
    <row r="208" spans="1:4" ht="14.25">
      <c r="A208" s="27"/>
      <c r="B208" s="27"/>
      <c r="C208" s="27"/>
      <c r="D208" s="27"/>
    </row>
    <row r="209" spans="1:4" ht="14.25">
      <c r="A209" s="25"/>
      <c r="B209" s="25"/>
      <c r="C209" s="25"/>
      <c r="D209" s="25"/>
    </row>
    <row r="210" spans="1:4" ht="14.25">
      <c r="A210" s="27"/>
      <c r="B210" s="27"/>
      <c r="C210" s="27"/>
      <c r="D210" s="27"/>
    </row>
    <row r="211" spans="1:4" ht="14.25">
      <c r="A211" s="25"/>
      <c r="B211" s="25"/>
      <c r="C211" s="25"/>
      <c r="D211" s="25"/>
    </row>
    <row r="212" spans="1:4" ht="14.25">
      <c r="A212" s="27"/>
      <c r="B212" s="27"/>
      <c r="C212" s="27"/>
      <c r="D212" s="27"/>
    </row>
    <row r="213" spans="1:4" ht="14.25">
      <c r="A213" s="25"/>
      <c r="B213" s="25"/>
      <c r="C213" s="25"/>
      <c r="D213" s="25"/>
    </row>
    <row r="214" spans="1:4" ht="14.25">
      <c r="A214" s="27"/>
      <c r="B214" s="27"/>
      <c r="C214" s="27"/>
      <c r="D214" s="27"/>
    </row>
    <row r="215" spans="1:4" ht="14.25">
      <c r="A215" s="25"/>
      <c r="B215" s="25"/>
      <c r="C215" s="25"/>
      <c r="D215" s="25"/>
    </row>
    <row r="216" spans="1:4" ht="14.25">
      <c r="A216" s="27"/>
      <c r="B216" s="27"/>
      <c r="C216" s="27"/>
      <c r="D216" s="27"/>
    </row>
    <row r="217" spans="1:4" ht="14.25">
      <c r="A217" s="25"/>
      <c r="B217" s="25"/>
      <c r="C217" s="25"/>
      <c r="D217" s="25"/>
    </row>
    <row r="218" spans="1:4" ht="14.25">
      <c r="A218" s="27"/>
      <c r="B218" s="27"/>
      <c r="C218" s="27"/>
      <c r="D218" s="27"/>
    </row>
    <row r="219" spans="1:4" ht="14.25">
      <c r="A219" s="25"/>
      <c r="B219" s="25"/>
      <c r="C219" s="25"/>
      <c r="D219" s="25"/>
    </row>
    <row r="220" spans="1:4" ht="14.25">
      <c r="A220" s="27"/>
      <c r="B220" s="27"/>
      <c r="C220" s="27"/>
      <c r="D220" s="27"/>
    </row>
    <row r="221" spans="1:4" ht="14.25">
      <c r="A221" s="25"/>
      <c r="B221" s="25"/>
      <c r="C221" s="25"/>
      <c r="D221" s="25"/>
    </row>
    <row r="222" spans="1:4" ht="14.25">
      <c r="A222" s="27"/>
      <c r="B222" s="27"/>
      <c r="C222" s="27"/>
      <c r="D222" s="27"/>
    </row>
    <row r="223" spans="1:4" ht="14.25">
      <c r="A223" s="25"/>
      <c r="B223" s="25"/>
      <c r="C223" s="25"/>
      <c r="D223" s="25"/>
    </row>
    <row r="224" spans="1:4" ht="14.25">
      <c r="A224" s="27"/>
      <c r="B224" s="27"/>
      <c r="C224" s="27"/>
      <c r="D224" s="27"/>
    </row>
    <row r="225" spans="1:4" ht="14.25">
      <c r="A225" s="25"/>
      <c r="B225" s="25"/>
      <c r="C225" s="25"/>
      <c r="D225" s="25"/>
    </row>
    <row r="226" spans="1:4" ht="14.25">
      <c r="A226" s="27"/>
      <c r="B226" s="27"/>
      <c r="C226" s="27"/>
      <c r="D226" s="27"/>
    </row>
    <row r="227" spans="1:4" ht="14.25">
      <c r="A227" s="25"/>
      <c r="B227" s="25"/>
      <c r="C227" s="25"/>
      <c r="D227" s="25"/>
    </row>
    <row r="228" spans="1:4" ht="14.25">
      <c r="A228" s="27"/>
      <c r="B228" s="27"/>
      <c r="C228" s="27"/>
      <c r="D228" s="27"/>
    </row>
    <row r="229" spans="1:4" ht="14.25">
      <c r="A229" s="25"/>
      <c r="B229" s="25"/>
      <c r="C229" s="25"/>
      <c r="D229" s="25"/>
    </row>
    <row r="230" spans="1:4" ht="14.25">
      <c r="A230" s="27"/>
      <c r="B230" s="27"/>
      <c r="C230" s="27"/>
      <c r="D230" s="27"/>
    </row>
    <row r="231" spans="1:4" ht="14.25">
      <c r="A231" s="25"/>
      <c r="B231" s="25"/>
      <c r="C231" s="25"/>
      <c r="D231" s="25"/>
    </row>
    <row r="232" spans="1:4" ht="14.25">
      <c r="A232" s="27"/>
      <c r="B232" s="27"/>
      <c r="C232" s="27"/>
      <c r="D232" s="27"/>
    </row>
    <row r="233" spans="1:4" ht="14.25">
      <c r="A233" s="25"/>
      <c r="B233" s="25"/>
      <c r="C233" s="25"/>
      <c r="D233" s="25"/>
    </row>
    <row r="234" spans="1:4" ht="14.25">
      <c r="A234" s="27"/>
      <c r="B234" s="27"/>
      <c r="C234" s="27"/>
      <c r="D234" s="27"/>
    </row>
    <row r="235" spans="1:4" ht="14.25">
      <c r="A235" s="25"/>
      <c r="B235" s="25"/>
      <c r="C235" s="25"/>
      <c r="D235" s="25"/>
    </row>
    <row r="236" spans="1:4" ht="14.25">
      <c r="A236" s="27"/>
      <c r="B236" s="27"/>
      <c r="C236" s="27"/>
      <c r="D236" s="27"/>
    </row>
    <row r="237" spans="1:4" ht="14.25">
      <c r="A237" s="25"/>
      <c r="B237" s="25"/>
      <c r="C237" s="25"/>
      <c r="D237" s="25"/>
    </row>
    <row r="238" spans="1:4" ht="14.25">
      <c r="A238" s="27"/>
      <c r="B238" s="27"/>
      <c r="C238" s="27"/>
      <c r="D238" s="27"/>
    </row>
    <row r="239" spans="1:4" ht="14.25">
      <c r="A239" s="25"/>
      <c r="B239" s="25"/>
      <c r="C239" s="25"/>
      <c r="D239" s="25"/>
    </row>
    <row r="240" spans="1:4" ht="14.25">
      <c r="A240" s="27"/>
      <c r="B240" s="27"/>
      <c r="C240" s="27"/>
      <c r="D240" s="27"/>
    </row>
    <row r="241" spans="1:4" ht="14.25">
      <c r="A241" s="25"/>
      <c r="B241" s="25"/>
      <c r="C241" s="25"/>
      <c r="D241" s="25"/>
    </row>
    <row r="242" spans="1:4" ht="14.25">
      <c r="A242" s="27"/>
      <c r="B242" s="27"/>
      <c r="C242" s="27"/>
      <c r="D242" s="27"/>
    </row>
    <row r="243" spans="1:4" ht="14.25">
      <c r="A243" s="25"/>
      <c r="B243" s="25"/>
      <c r="C243" s="25"/>
      <c r="D243" s="25"/>
    </row>
    <row r="244" spans="1:4" ht="14.25">
      <c r="A244" s="27"/>
      <c r="B244" s="27"/>
      <c r="C244" s="27"/>
      <c r="D244" s="27"/>
    </row>
    <row r="245" spans="1:4" ht="14.25">
      <c r="A245" s="25"/>
      <c r="B245" s="25"/>
      <c r="C245" s="25"/>
      <c r="D245" s="25"/>
    </row>
    <row r="246" spans="1:4" ht="14.25">
      <c r="A246" s="27"/>
      <c r="B246" s="27"/>
      <c r="C246" s="27"/>
      <c r="D246" s="27"/>
    </row>
    <row r="247" spans="1:4" ht="14.25">
      <c r="A247" s="25"/>
      <c r="B247" s="25"/>
      <c r="C247" s="25"/>
      <c r="D247" s="25"/>
    </row>
    <row r="248" spans="1:4" ht="14.25">
      <c r="A248" s="27"/>
      <c r="B248" s="27"/>
      <c r="C248" s="27"/>
      <c r="D248" s="27"/>
    </row>
    <row r="249" spans="1:4" ht="14.25">
      <c r="A249" s="25"/>
      <c r="B249" s="25"/>
      <c r="C249" s="25"/>
      <c r="D249" s="25"/>
    </row>
    <row r="250" spans="1:4" ht="14.25">
      <c r="A250" s="27"/>
      <c r="B250" s="27"/>
      <c r="C250" s="27"/>
      <c r="D250" s="27"/>
    </row>
    <row r="251" spans="1:4" ht="14.25">
      <c r="A251" s="25"/>
      <c r="B251" s="25"/>
      <c r="C251" s="25"/>
      <c r="D251" s="25"/>
    </row>
    <row r="252" spans="1:4" ht="14.25">
      <c r="A252" s="27"/>
      <c r="B252" s="27"/>
      <c r="C252" s="27"/>
      <c r="D252" s="27"/>
    </row>
    <row r="253" spans="1:4" ht="14.25">
      <c r="A253" s="25"/>
      <c r="B253" s="25"/>
      <c r="C253" s="25"/>
      <c r="D253" s="25"/>
    </row>
    <row r="254" spans="1:4" ht="14.25">
      <c r="A254" s="27"/>
      <c r="B254" s="27"/>
      <c r="C254" s="27"/>
      <c r="D254" s="27"/>
    </row>
    <row r="255" spans="1:4" ht="14.25">
      <c r="A255" s="25"/>
      <c r="B255" s="25"/>
      <c r="C255" s="25"/>
      <c r="D255" s="25"/>
    </row>
    <row r="256" spans="1:4" ht="14.25">
      <c r="A256" s="27"/>
      <c r="B256" s="27"/>
      <c r="C256" s="27"/>
      <c r="D256" s="27"/>
    </row>
    <row r="257" spans="1:4" ht="14.25">
      <c r="A257" s="25"/>
      <c r="B257" s="25"/>
      <c r="C257" s="25"/>
      <c r="D257" s="25"/>
    </row>
    <row r="258" spans="1:4" ht="14.25">
      <c r="A258" s="27"/>
      <c r="B258" s="27"/>
      <c r="C258" s="27"/>
      <c r="D258" s="27"/>
    </row>
    <row r="259" spans="1:4" ht="14.25">
      <c r="A259" s="25"/>
      <c r="B259" s="25"/>
      <c r="C259" s="25"/>
      <c r="D259" s="25"/>
    </row>
    <row r="260" spans="1:4" ht="14.25">
      <c r="A260" s="27"/>
      <c r="B260" s="27"/>
      <c r="C260" s="27"/>
      <c r="D260" s="27"/>
    </row>
    <row r="261" spans="1:4" ht="14.25">
      <c r="A261" s="25"/>
      <c r="B261" s="25"/>
      <c r="C261" s="25"/>
      <c r="D261" s="25"/>
    </row>
    <row r="262" spans="1:4" ht="14.25">
      <c r="A262" s="27"/>
      <c r="B262" s="27"/>
      <c r="C262" s="27"/>
      <c r="D262" s="27"/>
    </row>
    <row r="263" spans="1:4" ht="14.25">
      <c r="A263" s="25"/>
      <c r="B263" s="25"/>
      <c r="C263" s="25"/>
      <c r="D263" s="25"/>
    </row>
    <row r="264" spans="1:4" ht="14.25">
      <c r="A264" s="27"/>
      <c r="B264" s="27"/>
      <c r="C264" s="27"/>
      <c r="D264" s="27"/>
    </row>
    <row r="265" spans="1:4" ht="14.25">
      <c r="A265" s="25"/>
      <c r="B265" s="25"/>
      <c r="C265" s="25"/>
      <c r="D265" s="25"/>
    </row>
    <row r="266" spans="1:4" ht="14.25">
      <c r="A266" s="27"/>
      <c r="B266" s="27"/>
      <c r="C266" s="27"/>
      <c r="D266" s="27"/>
    </row>
    <row r="267" spans="1:4" ht="14.25">
      <c r="A267" s="25"/>
      <c r="B267" s="25"/>
      <c r="C267" s="25"/>
      <c r="D267" s="25"/>
    </row>
    <row r="268" spans="1:4" ht="14.25">
      <c r="A268" s="27"/>
      <c r="B268" s="27"/>
      <c r="C268" s="27"/>
      <c r="D268" s="27"/>
    </row>
    <row r="269" spans="1:4" ht="14.25">
      <c r="A269" s="25"/>
      <c r="B269" s="25"/>
      <c r="C269" s="25"/>
      <c r="D269" s="25"/>
    </row>
    <row r="270" spans="1:4" ht="14.25">
      <c r="A270" s="27"/>
      <c r="B270" s="27"/>
      <c r="C270" s="27"/>
      <c r="D270" s="27"/>
    </row>
    <row r="271" spans="1:4" ht="14.25">
      <c r="A271" s="25"/>
      <c r="B271" s="25"/>
      <c r="C271" s="25"/>
      <c r="D271" s="25"/>
    </row>
    <row r="272" spans="1:4" ht="14.25">
      <c r="A272" s="27"/>
      <c r="B272" s="27"/>
      <c r="C272" s="27"/>
      <c r="D272" s="27"/>
    </row>
    <row r="273" spans="1:4" ht="14.25">
      <c r="A273" s="25"/>
      <c r="B273" s="25"/>
      <c r="C273" s="25"/>
      <c r="D273" s="25"/>
    </row>
    <row r="274" spans="1:4" ht="14.25">
      <c r="A274" s="27"/>
      <c r="B274" s="27"/>
      <c r="C274" s="27"/>
      <c r="D274" s="27"/>
    </row>
    <row r="275" spans="1:4" ht="14.25">
      <c r="A275" s="25"/>
      <c r="B275" s="25"/>
      <c r="C275" s="25"/>
      <c r="D275" s="25"/>
    </row>
    <row r="276" spans="1:4" ht="14.25">
      <c r="A276" s="27"/>
      <c r="B276" s="27"/>
      <c r="C276" s="27"/>
      <c r="D276" s="27"/>
    </row>
    <row r="277" spans="1:4" ht="14.25">
      <c r="A277" s="25"/>
      <c r="B277" s="25"/>
      <c r="C277" s="25"/>
      <c r="D277" s="25"/>
    </row>
    <row r="278" spans="1:4" ht="14.25">
      <c r="A278" s="27"/>
      <c r="B278" s="27"/>
      <c r="C278" s="27"/>
      <c r="D278" s="27"/>
    </row>
    <row r="279" spans="1:4" ht="14.25">
      <c r="A279" s="25"/>
      <c r="B279" s="25"/>
      <c r="C279" s="25"/>
      <c r="D279" s="25"/>
    </row>
    <row r="280" spans="1:4" ht="14.25">
      <c r="A280" s="27"/>
      <c r="B280" s="27"/>
      <c r="C280" s="27"/>
      <c r="D280" s="27"/>
    </row>
    <row r="281" spans="1:4" ht="14.25">
      <c r="A281" s="25"/>
      <c r="B281" s="25"/>
      <c r="C281" s="25"/>
      <c r="D281" s="25"/>
    </row>
    <row r="282" spans="1:4" ht="14.25">
      <c r="A282" s="27"/>
      <c r="B282" s="27"/>
      <c r="C282" s="27"/>
      <c r="D282" s="27"/>
    </row>
    <row r="283" spans="1:4" ht="14.25">
      <c r="A283" s="25"/>
      <c r="B283" s="25"/>
      <c r="C283" s="25"/>
      <c r="D283" s="25"/>
    </row>
    <row r="284" spans="1:4" ht="14.25">
      <c r="A284" s="27"/>
      <c r="B284" s="27"/>
      <c r="C284" s="27"/>
      <c r="D284" s="27"/>
    </row>
    <row r="285" spans="1:4" ht="14.25">
      <c r="A285" s="25"/>
      <c r="B285" s="25"/>
      <c r="C285" s="25"/>
      <c r="D285" s="25"/>
    </row>
    <row r="286" spans="1:4" ht="14.25">
      <c r="A286" s="27"/>
      <c r="B286" s="27"/>
      <c r="C286" s="27"/>
      <c r="D286" s="27"/>
    </row>
    <row r="287" spans="1:4" ht="14.25">
      <c r="A287" s="25"/>
      <c r="B287" s="25"/>
      <c r="C287" s="25"/>
      <c r="D287" s="25"/>
    </row>
    <row r="288" spans="1:4" ht="14.25">
      <c r="A288" s="27"/>
      <c r="B288" s="27"/>
      <c r="C288" s="27"/>
      <c r="D288" s="27"/>
    </row>
    <row r="289" spans="1:4" ht="14.25">
      <c r="A289" s="25"/>
      <c r="B289" s="25"/>
      <c r="C289" s="25"/>
      <c r="D289" s="25"/>
    </row>
    <row r="290" spans="1:4" ht="14.25">
      <c r="A290" s="27"/>
      <c r="B290" s="27"/>
      <c r="C290" s="27"/>
      <c r="D290" s="27"/>
    </row>
    <row r="291" spans="1:4" ht="14.25">
      <c r="A291" s="25"/>
      <c r="B291" s="25"/>
      <c r="C291" s="25"/>
      <c r="D291" s="25"/>
    </row>
    <row r="292" spans="1:4" ht="14.25">
      <c r="A292" s="27"/>
      <c r="B292" s="27"/>
      <c r="C292" s="27"/>
      <c r="D292" s="27"/>
    </row>
    <row r="293" spans="1:4" ht="14.25">
      <c r="A293" s="25"/>
      <c r="B293" s="25"/>
      <c r="C293" s="25"/>
      <c r="D293" s="25"/>
    </row>
    <row r="294" spans="1:4" ht="14.25">
      <c r="A294" s="27"/>
      <c r="B294" s="27"/>
      <c r="C294" s="27"/>
      <c r="D294" s="27"/>
    </row>
    <row r="295" spans="1:4" ht="14.25">
      <c r="A295" s="25"/>
      <c r="B295" s="25"/>
      <c r="C295" s="25"/>
      <c r="D295" s="25"/>
    </row>
    <row r="296" spans="1:4" ht="14.25">
      <c r="A296" s="27"/>
      <c r="B296" s="27"/>
      <c r="C296" s="27"/>
      <c r="D296" s="27"/>
    </row>
    <row r="297" spans="1:4" ht="14.25">
      <c r="A297" s="25"/>
      <c r="B297" s="25"/>
      <c r="C297" s="25"/>
      <c r="D297" s="25"/>
    </row>
    <row r="298" spans="1:4" ht="14.25">
      <c r="A298" s="27"/>
      <c r="B298" s="27"/>
      <c r="C298" s="27"/>
      <c r="D298" s="27"/>
    </row>
    <row r="299" spans="1:4" ht="14.25">
      <c r="A299" s="25"/>
      <c r="B299" s="25"/>
      <c r="C299" s="25"/>
      <c r="D299" s="25"/>
    </row>
    <row r="300" spans="1:4" ht="14.25">
      <c r="A300" s="27"/>
      <c r="B300" s="27"/>
      <c r="C300" s="27"/>
      <c r="D300" s="27"/>
    </row>
    <row r="301" spans="1:4" ht="14.25">
      <c r="A301" s="25"/>
      <c r="B301" s="25"/>
      <c r="C301" s="25"/>
      <c r="D301" s="25"/>
    </row>
    <row r="302" spans="1:4" ht="14.25">
      <c r="A302" s="27"/>
      <c r="B302" s="27"/>
      <c r="C302" s="27"/>
      <c r="D302" s="27"/>
    </row>
    <row r="303" spans="1:4" ht="14.25">
      <c r="A303" s="25"/>
      <c r="B303" s="25"/>
      <c r="C303" s="25"/>
      <c r="D303" s="25"/>
    </row>
    <row r="304" spans="1:4" ht="14.25">
      <c r="A304" s="27"/>
      <c r="B304" s="27"/>
      <c r="C304" s="27"/>
      <c r="D304" s="27"/>
    </row>
    <row r="305" spans="1:4" ht="14.25">
      <c r="A305" s="25"/>
      <c r="B305" s="25"/>
      <c r="C305" s="25"/>
      <c r="D305" s="25"/>
    </row>
    <row r="306" spans="1:4" ht="14.25">
      <c r="A306" s="27"/>
      <c r="B306" s="27"/>
      <c r="C306" s="27"/>
      <c r="D306" s="27"/>
    </row>
    <row r="307" spans="1:4" ht="14.25">
      <c r="A307" s="25"/>
      <c r="B307" s="25"/>
      <c r="C307" s="25"/>
      <c r="D307" s="25"/>
    </row>
    <row r="308" spans="1:4" ht="14.25">
      <c r="A308" s="27"/>
      <c r="B308" s="27"/>
      <c r="C308" s="27"/>
      <c r="D308" s="27"/>
    </row>
    <row r="309" spans="1:4" ht="14.25">
      <c r="A309" s="25"/>
      <c r="B309" s="25"/>
      <c r="C309" s="25"/>
      <c r="D309" s="25"/>
    </row>
    <row r="310" spans="1:4" ht="14.25">
      <c r="A310" s="27"/>
      <c r="B310" s="27"/>
      <c r="C310" s="27"/>
      <c r="D310" s="27"/>
    </row>
    <row r="311" spans="1:4" ht="14.25">
      <c r="A311" s="25"/>
      <c r="B311" s="25"/>
      <c r="C311" s="25"/>
      <c r="D311" s="25"/>
    </row>
    <row r="312" spans="1:4" ht="14.25">
      <c r="A312" s="27"/>
      <c r="B312" s="27"/>
      <c r="C312" s="27"/>
      <c r="D312" s="27"/>
    </row>
    <row r="313" spans="1:4" ht="14.25">
      <c r="A313" s="25"/>
      <c r="B313" s="25"/>
      <c r="C313" s="25"/>
      <c r="D313" s="25"/>
    </row>
    <row r="314" spans="1:4" ht="14.25">
      <c r="A314" s="27"/>
      <c r="B314" s="27"/>
      <c r="C314" s="27"/>
      <c r="D314" s="27"/>
    </row>
    <row r="315" spans="1:4" ht="14.25">
      <c r="A315" s="25"/>
      <c r="B315" s="25"/>
      <c r="C315" s="25"/>
      <c r="D315" s="25"/>
    </row>
    <row r="316" spans="1:4" ht="14.25">
      <c r="A316" s="27"/>
      <c r="B316" s="27"/>
      <c r="C316" s="27"/>
      <c r="D316" s="27"/>
    </row>
    <row r="317" spans="1:4" ht="14.25">
      <c r="A317" s="25"/>
      <c r="B317" s="25"/>
      <c r="C317" s="25"/>
      <c r="D317" s="25"/>
    </row>
    <row r="318" spans="1:4" ht="14.25">
      <c r="A318" s="27"/>
      <c r="B318" s="27"/>
      <c r="C318" s="27"/>
      <c r="D318" s="27"/>
    </row>
    <row r="319" spans="1:4" ht="14.25">
      <c r="A319" s="25"/>
      <c r="B319" s="25"/>
      <c r="C319" s="25"/>
      <c r="D319" s="25"/>
    </row>
    <row r="320" spans="1:4" ht="14.25">
      <c r="A320" s="27"/>
      <c r="B320" s="27"/>
      <c r="C320" s="27"/>
      <c r="D320" s="27"/>
    </row>
    <row r="321" spans="1:4" ht="14.25">
      <c r="A321" s="25"/>
      <c r="B321" s="25"/>
      <c r="C321" s="25"/>
      <c r="D321" s="25"/>
    </row>
    <row r="322" spans="1:4" ht="14.25">
      <c r="A322" s="27"/>
      <c r="B322" s="27"/>
      <c r="C322" s="27"/>
      <c r="D322" s="27"/>
    </row>
    <row r="323" spans="1:4" ht="14.25">
      <c r="A323" s="25"/>
      <c r="B323" s="25"/>
      <c r="C323" s="25"/>
      <c r="D323" s="25"/>
    </row>
    <row r="324" spans="1:4" ht="14.25">
      <c r="A324" s="27"/>
      <c r="B324" s="27"/>
      <c r="C324" s="27"/>
      <c r="D324" s="27"/>
    </row>
    <row r="325" spans="1:4" ht="14.25">
      <c r="A325" s="25"/>
      <c r="B325" s="25"/>
      <c r="C325" s="25"/>
      <c r="D325" s="25"/>
    </row>
    <row r="326" spans="1:4" ht="14.25">
      <c r="A326" s="27"/>
      <c r="B326" s="27"/>
      <c r="C326" s="27"/>
      <c r="D326" s="27"/>
    </row>
    <row r="327" spans="1:4" ht="14.25">
      <c r="A327" s="25"/>
      <c r="B327" s="25"/>
      <c r="C327" s="25"/>
      <c r="D327" s="25"/>
    </row>
    <row r="328" spans="1:4" ht="14.25">
      <c r="A328" s="27"/>
      <c r="B328" s="27"/>
      <c r="C328" s="27"/>
      <c r="D328" s="27"/>
    </row>
    <row r="329" spans="1:4" ht="14.25">
      <c r="A329" s="25"/>
      <c r="B329" s="25"/>
      <c r="C329" s="25"/>
      <c r="D329" s="25"/>
    </row>
    <row r="330" spans="1:4" ht="14.25">
      <c r="A330" s="27"/>
      <c r="B330" s="27"/>
      <c r="C330" s="27"/>
      <c r="D330" s="27"/>
    </row>
    <row r="331" spans="1:4" ht="14.25">
      <c r="A331" s="25"/>
      <c r="B331" s="25"/>
      <c r="C331" s="25"/>
      <c r="D331" s="25"/>
    </row>
    <row r="332" spans="1:4" ht="14.25">
      <c r="A332" s="27"/>
      <c r="B332" s="27"/>
      <c r="C332" s="27"/>
      <c r="D332" s="27"/>
    </row>
    <row r="333" spans="1:4" ht="14.25">
      <c r="A333" s="25"/>
      <c r="B333" s="25"/>
      <c r="C333" s="25"/>
      <c r="D333" s="25"/>
    </row>
    <row r="334" spans="1:4" ht="14.25">
      <c r="A334" s="27"/>
      <c r="B334" s="27"/>
      <c r="C334" s="27"/>
      <c r="D334" s="27"/>
    </row>
    <row r="335" spans="1:4" ht="14.25">
      <c r="A335" s="25"/>
      <c r="B335" s="25"/>
      <c r="C335" s="25"/>
      <c r="D335" s="25"/>
    </row>
    <row r="336" spans="1:4" ht="14.25">
      <c r="A336" s="27"/>
      <c r="B336" s="27"/>
      <c r="C336" s="27"/>
      <c r="D336" s="27"/>
    </row>
    <row r="337" spans="1:4" ht="14.25">
      <c r="A337" s="25"/>
      <c r="B337" s="25"/>
      <c r="C337" s="25"/>
      <c r="D337" s="25"/>
    </row>
    <row r="338" spans="1:4" ht="14.25">
      <c r="A338" s="27"/>
      <c r="B338" s="27"/>
      <c r="C338" s="27"/>
      <c r="D338" s="27"/>
    </row>
    <row r="339" spans="1:4" ht="14.25">
      <c r="A339" s="25"/>
      <c r="B339" s="25"/>
      <c r="C339" s="25"/>
      <c r="D339" s="25"/>
    </row>
    <row r="340" spans="1:4" ht="14.25">
      <c r="A340" s="27"/>
      <c r="B340" s="27"/>
      <c r="C340" s="27"/>
      <c r="D340" s="27"/>
    </row>
    <row r="341" spans="1:4" ht="14.25">
      <c r="A341" s="25"/>
      <c r="B341" s="25"/>
      <c r="C341" s="25"/>
      <c r="D341" s="25"/>
    </row>
    <row r="342" spans="1:4" ht="14.25">
      <c r="A342" s="27"/>
      <c r="B342" s="27"/>
      <c r="C342" s="27"/>
      <c r="D342" s="27"/>
    </row>
    <row r="343" spans="1:4" ht="14.25">
      <c r="A343" s="25"/>
      <c r="B343" s="25"/>
      <c r="C343" s="25"/>
      <c r="D343" s="25"/>
    </row>
    <row r="344" spans="1:4" ht="14.25">
      <c r="A344" s="27"/>
      <c r="B344" s="27"/>
      <c r="C344" s="27"/>
      <c r="D344" s="27"/>
    </row>
    <row r="345" spans="1:4" ht="14.25">
      <c r="A345" s="25"/>
      <c r="B345" s="25"/>
      <c r="C345" s="25"/>
      <c r="D345" s="25"/>
    </row>
    <row r="346" spans="1:4" ht="14.25">
      <c r="A346" s="27"/>
      <c r="B346" s="27"/>
      <c r="C346" s="27"/>
      <c r="D346" s="27"/>
    </row>
    <row r="347" spans="1:4" ht="14.25">
      <c r="A347" s="25"/>
      <c r="B347" s="25"/>
      <c r="C347" s="25"/>
      <c r="D347" s="25"/>
    </row>
    <row r="348" spans="1:4" ht="14.25">
      <c r="A348" s="27"/>
      <c r="B348" s="27"/>
      <c r="C348" s="27"/>
      <c r="D348" s="27"/>
    </row>
    <row r="349" spans="1:4" ht="14.25">
      <c r="A349" s="25"/>
      <c r="B349" s="25"/>
      <c r="C349" s="25"/>
      <c r="D349" s="25"/>
    </row>
    <row r="350" spans="1:4" ht="14.25">
      <c r="A350" s="27"/>
      <c r="B350" s="27"/>
      <c r="C350" s="27"/>
      <c r="D350" s="27"/>
    </row>
    <row r="351" spans="1:4" ht="14.25">
      <c r="A351" s="25"/>
      <c r="B351" s="25"/>
      <c r="C351" s="25"/>
      <c r="D351" s="25"/>
    </row>
    <row r="352" spans="1:4" ht="14.25">
      <c r="A352" s="27"/>
      <c r="B352" s="27"/>
      <c r="C352" s="27"/>
      <c r="D352" s="27"/>
    </row>
    <row r="353" spans="1:4" ht="14.25">
      <c r="A353" s="25"/>
      <c r="B353" s="25"/>
      <c r="C353" s="25"/>
      <c r="D353" s="25"/>
    </row>
    <row r="354" spans="1:4" ht="14.25">
      <c r="A354" s="27"/>
      <c r="B354" s="27"/>
      <c r="C354" s="27"/>
      <c r="D354" s="27"/>
    </row>
    <row r="355" spans="1:4" ht="14.25">
      <c r="A355" s="25"/>
      <c r="B355" s="25"/>
      <c r="C355" s="25"/>
      <c r="D355" s="25"/>
    </row>
    <row r="356" spans="1:4" ht="14.25">
      <c r="A356" s="27"/>
      <c r="B356" s="27"/>
      <c r="C356" s="27"/>
      <c r="D356" s="27"/>
    </row>
    <row r="357" spans="1:4" ht="14.25">
      <c r="A357" s="25"/>
      <c r="B357" s="25"/>
      <c r="C357" s="25"/>
      <c r="D357" s="25"/>
    </row>
    <row r="358" spans="1:4" ht="14.25">
      <c r="A358" s="27"/>
      <c r="B358" s="27"/>
      <c r="C358" s="27"/>
      <c r="D358" s="27"/>
    </row>
    <row r="359" spans="1:4" ht="14.25">
      <c r="A359" s="25"/>
      <c r="B359" s="25"/>
      <c r="C359" s="25"/>
      <c r="D359" s="25"/>
    </row>
    <row r="360" spans="1:4" ht="14.25">
      <c r="A360" s="27"/>
      <c r="B360" s="27"/>
      <c r="C360" s="27"/>
      <c r="D360" s="27"/>
    </row>
    <row r="361" spans="1:4" ht="14.25">
      <c r="A361" s="25"/>
      <c r="B361" s="25"/>
      <c r="C361" s="25"/>
      <c r="D361" s="25"/>
    </row>
    <row r="362" spans="1:4" ht="14.25">
      <c r="A362" s="27"/>
      <c r="B362" s="27"/>
      <c r="C362" s="27"/>
      <c r="D362" s="27"/>
    </row>
    <row r="363" spans="1:4" ht="14.25">
      <c r="A363" s="25"/>
      <c r="B363" s="25"/>
      <c r="C363" s="25"/>
      <c r="D363" s="25"/>
    </row>
    <row r="364" spans="1:4" ht="14.25">
      <c r="A364" s="27"/>
      <c r="B364" s="27"/>
      <c r="C364" s="27"/>
      <c r="D364" s="27"/>
    </row>
    <row r="365" spans="1:4" ht="14.25">
      <c r="A365" s="25"/>
      <c r="B365" s="25"/>
      <c r="C365" s="25"/>
      <c r="D365" s="25"/>
    </row>
    <row r="366" spans="1:4" ht="14.25">
      <c r="A366" s="27"/>
      <c r="B366" s="27"/>
      <c r="C366" s="27"/>
      <c r="D366" s="27"/>
    </row>
    <row r="367" spans="1:4" ht="14.25">
      <c r="A367" s="25"/>
      <c r="B367" s="25"/>
      <c r="C367" s="25"/>
      <c r="D367" s="25"/>
    </row>
    <row r="368" spans="1:4" ht="14.25">
      <c r="A368" s="27"/>
      <c r="B368" s="27"/>
      <c r="C368" s="27"/>
      <c r="D368" s="27"/>
    </row>
    <row r="369" spans="1:4" ht="14.25">
      <c r="A369" s="25"/>
      <c r="B369" s="25"/>
      <c r="C369" s="25"/>
      <c r="D369" s="25"/>
    </row>
    <row r="370" spans="1:4" ht="14.25">
      <c r="A370" s="27"/>
      <c r="B370" s="27"/>
      <c r="C370" s="27"/>
      <c r="D370" s="27"/>
    </row>
    <row r="371" spans="1:4" ht="14.25">
      <c r="A371" s="25"/>
      <c r="B371" s="25"/>
      <c r="C371" s="25"/>
      <c r="D371" s="25"/>
    </row>
    <row r="372" spans="1:4" ht="14.25">
      <c r="A372" s="27"/>
      <c r="B372" s="27"/>
      <c r="C372" s="27"/>
      <c r="D372" s="27"/>
    </row>
    <row r="373" spans="1:4" ht="14.25">
      <c r="A373" s="25"/>
      <c r="B373" s="25"/>
      <c r="C373" s="25"/>
      <c r="D373" s="25"/>
    </row>
    <row r="374" spans="1:4" ht="14.25">
      <c r="A374" s="27"/>
      <c r="B374" s="27"/>
      <c r="C374" s="27"/>
      <c r="D374" s="27"/>
    </row>
    <row r="375" spans="1:4" ht="14.25">
      <c r="A375" s="25"/>
      <c r="B375" s="25"/>
      <c r="C375" s="25"/>
      <c r="D375" s="25"/>
    </row>
    <row r="376" spans="1:4" ht="14.25">
      <c r="A376" s="27"/>
      <c r="B376" s="27"/>
      <c r="C376" s="27"/>
      <c r="D376" s="27"/>
    </row>
    <row r="377" spans="1:4" ht="14.25">
      <c r="A377" s="25"/>
      <c r="B377" s="25"/>
      <c r="C377" s="25"/>
      <c r="D377" s="25"/>
    </row>
    <row r="378" spans="1:4" ht="14.25">
      <c r="A378" s="27"/>
      <c r="B378" s="27"/>
      <c r="C378" s="27"/>
      <c r="D378" s="27"/>
    </row>
    <row r="379" spans="1:4" ht="14.25">
      <c r="A379" s="25"/>
      <c r="B379" s="25"/>
      <c r="C379" s="25"/>
      <c r="D379" s="25"/>
    </row>
    <row r="380" spans="1:4" ht="14.25">
      <c r="A380" s="27"/>
      <c r="B380" s="27"/>
      <c r="C380" s="27"/>
      <c r="D380" s="27"/>
    </row>
    <row r="381" spans="1:4" ht="14.25">
      <c r="A381" s="25"/>
      <c r="B381" s="25"/>
      <c r="C381" s="25"/>
      <c r="D381" s="25"/>
    </row>
    <row r="382" spans="1:4" ht="14.25">
      <c r="A382" s="27"/>
      <c r="B382" s="27"/>
      <c r="C382" s="27"/>
      <c r="D382" s="27"/>
    </row>
    <row r="383" spans="1:4" ht="14.25">
      <c r="A383" s="25"/>
      <c r="B383" s="25"/>
      <c r="C383" s="25"/>
      <c r="D383" s="25"/>
    </row>
    <row r="384" spans="1:4" ht="14.25">
      <c r="A384" s="27"/>
      <c r="B384" s="27"/>
      <c r="C384" s="27"/>
      <c r="D384" s="27"/>
    </row>
    <row r="385" spans="1:4" ht="14.25">
      <c r="A385" s="25"/>
      <c r="B385" s="25"/>
      <c r="C385" s="25"/>
      <c r="D385" s="25"/>
    </row>
    <row r="386" spans="1:4" ht="14.25">
      <c r="A386" s="27"/>
      <c r="B386" s="27"/>
      <c r="C386" s="27"/>
      <c r="D386" s="27"/>
    </row>
    <row r="387" spans="1:4" ht="14.25">
      <c r="A387" s="25"/>
      <c r="B387" s="25"/>
      <c r="C387" s="25"/>
      <c r="D387" s="25"/>
    </row>
    <row r="388" spans="1:4" ht="14.25">
      <c r="A388" s="27"/>
      <c r="B388" s="27"/>
      <c r="C388" s="27"/>
      <c r="D388" s="27"/>
    </row>
    <row r="389" spans="1:4" ht="14.25">
      <c r="A389" s="25"/>
      <c r="B389" s="25"/>
      <c r="C389" s="25"/>
      <c r="D389" s="25"/>
    </row>
    <row r="390" spans="1:4" ht="14.25">
      <c r="A390" s="27"/>
      <c r="B390" s="27"/>
      <c r="C390" s="27"/>
      <c r="D390" s="27"/>
    </row>
    <row r="391" spans="1:4" ht="14.25">
      <c r="A391" s="25"/>
      <c r="B391" s="25"/>
      <c r="C391" s="25"/>
      <c r="D391" s="25"/>
    </row>
    <row r="392" spans="1:4" ht="14.25">
      <c r="A392" s="27"/>
      <c r="B392" s="27"/>
      <c r="C392" s="27"/>
      <c r="D392" s="27"/>
    </row>
    <row r="393" spans="1:4" ht="14.25">
      <c r="A393" s="25"/>
      <c r="B393" s="25"/>
      <c r="C393" s="25"/>
      <c r="D393" s="25"/>
    </row>
    <row r="394" spans="1:4" ht="14.25">
      <c r="A394" s="27"/>
      <c r="B394" s="27"/>
      <c r="C394" s="27"/>
      <c r="D394" s="27"/>
    </row>
    <row r="395" spans="1:4" ht="14.25">
      <c r="A395" s="25"/>
      <c r="B395" s="25"/>
      <c r="C395" s="25"/>
      <c r="D395" s="25"/>
    </row>
    <row r="396" spans="1:4" ht="14.25">
      <c r="A396" s="27"/>
      <c r="B396" s="27"/>
      <c r="C396" s="27"/>
      <c r="D396" s="27"/>
    </row>
    <row r="397" spans="1:4" ht="14.25">
      <c r="A397" s="25"/>
      <c r="B397" s="25"/>
      <c r="C397" s="25"/>
      <c r="D397" s="25"/>
    </row>
    <row r="398" spans="1:4" ht="14.25">
      <c r="A398" s="27"/>
      <c r="B398" s="27"/>
      <c r="C398" s="27"/>
      <c r="D398" s="27"/>
    </row>
    <row r="399" spans="1:4" ht="14.25">
      <c r="A399" s="25"/>
      <c r="B399" s="25"/>
      <c r="C399" s="25"/>
      <c r="D399" s="25"/>
    </row>
    <row r="400" spans="1:4" ht="14.25">
      <c r="A400" s="27"/>
      <c r="B400" s="27"/>
      <c r="C400" s="27"/>
      <c r="D400" s="27"/>
    </row>
    <row r="401" spans="1:4" ht="14.25">
      <c r="A401" s="25"/>
      <c r="B401" s="25"/>
      <c r="C401" s="25"/>
      <c r="D401" s="25"/>
    </row>
    <row r="402" spans="1:4" ht="14.25">
      <c r="A402" s="27"/>
      <c r="B402" s="27"/>
      <c r="C402" s="27"/>
      <c r="D402" s="27"/>
    </row>
    <row r="403" spans="1:4" ht="14.25">
      <c r="A403" s="25"/>
      <c r="B403" s="25"/>
      <c r="C403" s="25"/>
      <c r="D403" s="25"/>
    </row>
    <row r="404" spans="1:4" ht="14.25">
      <c r="A404" s="27"/>
      <c r="B404" s="27"/>
      <c r="C404" s="27"/>
      <c r="D404" s="27"/>
    </row>
    <row r="405" spans="1:4" ht="14.25">
      <c r="A405" s="25"/>
      <c r="B405" s="25"/>
      <c r="C405" s="25"/>
      <c r="D405" s="25"/>
    </row>
    <row r="406" spans="1:4" ht="14.25">
      <c r="A406" s="27"/>
      <c r="B406" s="27"/>
      <c r="C406" s="27"/>
      <c r="D406" s="27"/>
    </row>
    <row r="407" spans="1:4" ht="14.25">
      <c r="A407" s="25"/>
      <c r="B407" s="25"/>
      <c r="C407" s="25"/>
      <c r="D407" s="25"/>
    </row>
    <row r="408" spans="1:4" ht="14.25">
      <c r="A408" s="27"/>
      <c r="B408" s="27"/>
      <c r="C408" s="27"/>
      <c r="D408" s="27"/>
    </row>
    <row r="409" spans="1:4" ht="14.25">
      <c r="A409" s="25"/>
      <c r="B409" s="25"/>
      <c r="C409" s="25"/>
      <c r="D409" s="25"/>
    </row>
    <row r="410" spans="1:4" ht="14.25">
      <c r="A410" s="27"/>
      <c r="B410" s="27"/>
      <c r="C410" s="27"/>
      <c r="D410" s="27"/>
    </row>
    <row r="411" spans="1:4" ht="14.25">
      <c r="A411" s="25"/>
      <c r="B411" s="25"/>
      <c r="C411" s="25"/>
      <c r="D411" s="25"/>
    </row>
    <row r="412" spans="1:4" ht="14.25">
      <c r="A412" s="27"/>
      <c r="B412" s="27"/>
      <c r="C412" s="27"/>
      <c r="D412" s="27"/>
    </row>
    <row r="413" spans="1:4" ht="14.25">
      <c r="A413" s="25"/>
      <c r="B413" s="25"/>
      <c r="C413" s="25"/>
      <c r="D413" s="25"/>
    </row>
    <row r="414" spans="1:4" ht="14.25">
      <c r="A414" s="27"/>
      <c r="B414" s="27"/>
      <c r="C414" s="27"/>
      <c r="D414" s="27"/>
    </row>
    <row r="415" spans="1:4" ht="14.25">
      <c r="A415" s="25"/>
      <c r="B415" s="25"/>
      <c r="C415" s="25"/>
      <c r="D415" s="25"/>
    </row>
    <row r="416" spans="1:4" ht="14.25">
      <c r="A416" s="27"/>
      <c r="B416" s="27"/>
      <c r="C416" s="27"/>
      <c r="D416" s="27"/>
    </row>
    <row r="417" spans="1:4" ht="14.25">
      <c r="A417" s="25"/>
      <c r="B417" s="25"/>
      <c r="C417" s="25"/>
      <c r="D417" s="25"/>
    </row>
    <row r="418" spans="1:4" ht="14.25">
      <c r="A418" s="27"/>
      <c r="B418" s="27"/>
      <c r="C418" s="27"/>
      <c r="D418" s="27"/>
    </row>
    <row r="419" spans="1:4" ht="14.25">
      <c r="A419" s="25"/>
      <c r="B419" s="25"/>
      <c r="C419" s="25"/>
      <c r="D419" s="25"/>
    </row>
    <row r="420" spans="1:4" ht="14.25">
      <c r="A420" s="27"/>
      <c r="B420" s="27"/>
      <c r="C420" s="27"/>
      <c r="D420" s="27"/>
    </row>
    <row r="421" spans="1:4" ht="14.25">
      <c r="A421" s="25"/>
      <c r="B421" s="25"/>
      <c r="C421" s="25"/>
      <c r="D421" s="25"/>
    </row>
    <row r="422" spans="1:4" ht="14.25">
      <c r="A422" s="27"/>
      <c r="B422" s="27"/>
      <c r="C422" s="27"/>
      <c r="D422" s="27"/>
    </row>
    <row r="423" spans="1:4" ht="14.25">
      <c r="A423" s="25"/>
      <c r="B423" s="25"/>
      <c r="C423" s="25"/>
      <c r="D423" s="25"/>
    </row>
    <row r="424" spans="1:4" ht="14.25">
      <c r="A424" s="27"/>
      <c r="B424" s="27"/>
      <c r="C424" s="27"/>
      <c r="D424" s="27"/>
    </row>
    <row r="425" spans="1:4" ht="14.25">
      <c r="A425" s="25"/>
      <c r="B425" s="25"/>
      <c r="C425" s="25"/>
      <c r="D425" s="25"/>
    </row>
    <row r="426" spans="1:4" ht="14.25">
      <c r="A426" s="27"/>
      <c r="B426" s="27"/>
      <c r="C426" s="27"/>
      <c r="D426" s="27"/>
    </row>
    <row r="427" spans="1:4" ht="14.25">
      <c r="A427" s="25"/>
      <c r="B427" s="25"/>
      <c r="C427" s="25"/>
      <c r="D427" s="25"/>
    </row>
    <row r="428" spans="1:4" ht="14.25">
      <c r="A428" s="27"/>
      <c r="B428" s="27"/>
      <c r="C428" s="27"/>
      <c r="D428" s="27"/>
    </row>
    <row r="429" spans="1:4" ht="14.25">
      <c r="A429" s="25"/>
      <c r="B429" s="25"/>
      <c r="C429" s="25"/>
      <c r="D429" s="25"/>
    </row>
    <row r="430" spans="1:4" ht="14.25">
      <c r="A430" s="27"/>
      <c r="B430" s="27"/>
      <c r="C430" s="27"/>
      <c r="D430" s="27"/>
    </row>
    <row r="431" spans="1:4" ht="14.25">
      <c r="A431" s="25"/>
      <c r="B431" s="25"/>
      <c r="C431" s="25"/>
      <c r="D431" s="25"/>
    </row>
    <row r="432" spans="1:4" ht="14.25">
      <c r="A432" s="27"/>
      <c r="B432" s="27"/>
      <c r="C432" s="27"/>
      <c r="D432" s="27"/>
    </row>
    <row r="433" spans="1:4" ht="14.25">
      <c r="A433" s="25"/>
      <c r="B433" s="25"/>
      <c r="C433" s="25"/>
      <c r="D433" s="25"/>
    </row>
    <row r="434" spans="1:4" ht="14.25">
      <c r="A434" s="27"/>
      <c r="B434" s="27"/>
      <c r="C434" s="27"/>
      <c r="D434" s="27"/>
    </row>
    <row r="435" spans="1:4" ht="14.25">
      <c r="A435" s="25"/>
      <c r="B435" s="25"/>
      <c r="C435" s="25"/>
      <c r="D435" s="25"/>
    </row>
    <row r="436" spans="1:4" ht="14.25">
      <c r="A436" s="27"/>
      <c r="B436" s="27"/>
      <c r="C436" s="27"/>
      <c r="D436" s="27"/>
    </row>
    <row r="437" spans="1:4" ht="14.25">
      <c r="A437" s="25"/>
      <c r="B437" s="25"/>
      <c r="C437" s="25"/>
      <c r="D437" s="25"/>
    </row>
    <row r="438" spans="1:4" ht="14.25">
      <c r="A438" s="27"/>
      <c r="B438" s="27"/>
      <c r="C438" s="27"/>
      <c r="D438" s="27"/>
    </row>
    <row r="439" spans="1:4" ht="14.25">
      <c r="A439" s="25"/>
      <c r="B439" s="25"/>
      <c r="C439" s="25"/>
      <c r="D439" s="25"/>
    </row>
    <row r="440" spans="1:4" ht="14.25">
      <c r="A440" s="27"/>
      <c r="B440" s="27"/>
      <c r="C440" s="27"/>
      <c r="D440" s="27"/>
    </row>
    <row r="441" spans="1:4" ht="14.25">
      <c r="A441" s="25"/>
      <c r="B441" s="25"/>
      <c r="C441" s="25"/>
      <c r="D441" s="25"/>
    </row>
    <row r="442" spans="1:4" ht="14.25">
      <c r="A442" s="27"/>
      <c r="B442" s="27"/>
      <c r="C442" s="27"/>
      <c r="D442" s="27"/>
    </row>
    <row r="443" spans="1:4" ht="14.25">
      <c r="A443" s="25"/>
      <c r="B443" s="25"/>
      <c r="C443" s="25"/>
      <c r="D443" s="25"/>
    </row>
    <row r="444" spans="1:4" ht="14.25">
      <c r="A444" s="27"/>
      <c r="B444" s="27"/>
      <c r="C444" s="27"/>
      <c r="D444" s="27"/>
    </row>
    <row r="445" spans="1:4" ht="14.25">
      <c r="A445" s="25"/>
      <c r="B445" s="25"/>
      <c r="C445" s="25"/>
      <c r="D445" s="25"/>
    </row>
    <row r="446" spans="1:4" ht="14.25">
      <c r="A446" s="27"/>
      <c r="B446" s="27"/>
      <c r="C446" s="27"/>
      <c r="D446" s="27"/>
    </row>
    <row r="447" spans="1:4" ht="14.25">
      <c r="A447" s="25"/>
      <c r="B447" s="25"/>
      <c r="C447" s="25"/>
      <c r="D447" s="25"/>
    </row>
    <row r="448" spans="1:4" ht="14.25">
      <c r="A448" s="27"/>
      <c r="B448" s="27"/>
      <c r="C448" s="27"/>
      <c r="D448" s="27"/>
    </row>
    <row r="449" spans="1:4" ht="14.25">
      <c r="A449" s="25"/>
      <c r="B449" s="25"/>
      <c r="C449" s="25"/>
      <c r="D449" s="25"/>
    </row>
    <row r="450" spans="1:4" ht="14.25">
      <c r="A450" s="27"/>
      <c r="B450" s="27"/>
      <c r="C450" s="27"/>
      <c r="D450" s="27"/>
    </row>
    <row r="451" spans="1:4" ht="14.25">
      <c r="A451" s="25"/>
      <c r="B451" s="25"/>
      <c r="C451" s="25"/>
      <c r="D451" s="25"/>
    </row>
    <row r="452" spans="1:4" ht="14.25">
      <c r="A452" s="27"/>
      <c r="B452" s="27"/>
      <c r="C452" s="27"/>
      <c r="D452" s="27"/>
    </row>
    <row r="453" spans="1:4" ht="14.25">
      <c r="A453" s="25"/>
      <c r="B453" s="25"/>
      <c r="C453" s="25"/>
      <c r="D453" s="25"/>
    </row>
    <row r="454" spans="1:4" ht="14.25">
      <c r="A454" s="27"/>
      <c r="B454" s="27"/>
      <c r="C454" s="27"/>
      <c r="D454" s="27"/>
    </row>
    <row r="455" spans="1:4" ht="14.25">
      <c r="A455" s="25"/>
      <c r="B455" s="25"/>
      <c r="C455" s="25"/>
      <c r="D455" s="25"/>
    </row>
    <row r="456" spans="1:4" ht="14.25">
      <c r="A456" s="27"/>
      <c r="B456" s="27"/>
      <c r="C456" s="27"/>
      <c r="D456" s="27"/>
    </row>
    <row r="457" spans="1:4" ht="14.25">
      <c r="A457" s="25"/>
      <c r="B457" s="25"/>
      <c r="C457" s="25"/>
      <c r="D457" s="25"/>
    </row>
    <row r="458" spans="1:4" ht="14.25">
      <c r="A458" s="27"/>
      <c r="B458" s="27"/>
      <c r="C458" s="27"/>
      <c r="D458" s="27"/>
    </row>
    <row r="459" spans="1:4" ht="14.25">
      <c r="A459" s="25"/>
      <c r="B459" s="25"/>
      <c r="C459" s="25"/>
      <c r="D459" s="25"/>
    </row>
    <row r="460" spans="1:4" ht="14.25">
      <c r="A460" s="27"/>
      <c r="B460" s="27"/>
      <c r="C460" s="27"/>
      <c r="D460" s="27"/>
    </row>
    <row r="461" spans="1:4" ht="14.25">
      <c r="A461" s="25"/>
      <c r="B461" s="25"/>
      <c r="C461" s="25"/>
      <c r="D461" s="25"/>
    </row>
    <row r="462" spans="1:4" ht="14.25">
      <c r="A462" s="27"/>
      <c r="B462" s="27"/>
      <c r="C462" s="27"/>
      <c r="D462" s="27"/>
    </row>
    <row r="463" spans="1:4" ht="14.25">
      <c r="A463" s="25"/>
      <c r="B463" s="25"/>
      <c r="C463" s="25"/>
      <c r="D463" s="25"/>
    </row>
    <row r="464" spans="1:4" ht="14.25">
      <c r="A464" s="27"/>
      <c r="B464" s="27"/>
      <c r="C464" s="27"/>
      <c r="D464" s="27"/>
    </row>
    <row r="465" spans="1:4" ht="14.25">
      <c r="A465" s="25"/>
      <c r="B465" s="25"/>
      <c r="C465" s="25"/>
      <c r="D465" s="25"/>
    </row>
    <row r="466" spans="1:4" ht="14.25">
      <c r="A466" s="27"/>
      <c r="B466" s="27"/>
      <c r="C466" s="27"/>
      <c r="D466" s="27"/>
    </row>
    <row r="467" spans="1:4" ht="14.25">
      <c r="A467" s="25"/>
      <c r="B467" s="25"/>
      <c r="C467" s="25"/>
      <c r="D467" s="25"/>
    </row>
    <row r="468" spans="1:4" ht="14.25">
      <c r="A468" s="27"/>
      <c r="B468" s="27"/>
      <c r="C468" s="27"/>
      <c r="D468" s="27"/>
    </row>
    <row r="469" spans="1:4" ht="14.25">
      <c r="A469" s="25"/>
      <c r="B469" s="25"/>
      <c r="C469" s="25"/>
      <c r="D469" s="25"/>
    </row>
    <row r="470" spans="1:4" ht="14.25">
      <c r="A470" s="27"/>
      <c r="B470" s="27"/>
      <c r="C470" s="27"/>
      <c r="D470" s="27"/>
    </row>
    <row r="471" spans="1:4" ht="14.25">
      <c r="A471" s="25"/>
      <c r="B471" s="25"/>
      <c r="C471" s="25"/>
      <c r="D471" s="25"/>
    </row>
    <row r="472" spans="1:4" ht="14.25">
      <c r="A472" s="27"/>
      <c r="B472" s="27"/>
      <c r="C472" s="27"/>
      <c r="D472" s="27"/>
    </row>
    <row r="473" spans="1:4" ht="14.25">
      <c r="A473" s="25"/>
      <c r="B473" s="25"/>
      <c r="C473" s="25"/>
      <c r="D473" s="25"/>
    </row>
    <row r="474" spans="1:4" ht="14.25">
      <c r="A474" s="27"/>
      <c r="B474" s="27"/>
      <c r="C474" s="27"/>
      <c r="D474" s="27"/>
    </row>
    <row r="475" spans="1:4" ht="14.25">
      <c r="A475" s="25"/>
      <c r="B475" s="25"/>
      <c r="C475" s="25"/>
      <c r="D475" s="25"/>
    </row>
    <row r="476" spans="1:4" ht="14.25">
      <c r="A476" s="27"/>
      <c r="B476" s="27"/>
      <c r="C476" s="27"/>
      <c r="D476" s="27"/>
    </row>
    <row r="477" spans="1:4" ht="14.25">
      <c r="A477" s="25"/>
      <c r="B477" s="25"/>
      <c r="C477" s="25"/>
      <c r="D477" s="25"/>
    </row>
    <row r="478" spans="1:4" ht="14.25">
      <c r="A478" s="27"/>
      <c r="B478" s="27"/>
      <c r="C478" s="27"/>
      <c r="D478" s="27"/>
    </row>
    <row r="479" spans="1:4" ht="14.25">
      <c r="A479" s="25"/>
      <c r="B479" s="25"/>
      <c r="C479" s="25"/>
      <c r="D479" s="25"/>
    </row>
    <row r="480" spans="1:4" ht="14.25">
      <c r="A480" s="27"/>
      <c r="B480" s="27"/>
      <c r="C480" s="27"/>
      <c r="D480" s="27"/>
    </row>
    <row r="481" spans="1:4" ht="14.25">
      <c r="A481" s="25"/>
      <c r="B481" s="25"/>
      <c r="C481" s="25"/>
      <c r="D481" s="25"/>
    </row>
    <row r="482" spans="1:4" ht="14.25">
      <c r="A482" s="27"/>
      <c r="B482" s="27"/>
      <c r="C482" s="27"/>
      <c r="D482" s="27"/>
    </row>
    <row r="483" spans="1:4" ht="14.25">
      <c r="A483" s="25"/>
      <c r="B483" s="25"/>
      <c r="C483" s="25"/>
      <c r="D483" s="25"/>
    </row>
    <row r="484" spans="1:4" ht="14.25">
      <c r="A484" s="27"/>
      <c r="B484" s="27"/>
      <c r="C484" s="27"/>
      <c r="D484" s="27"/>
    </row>
    <row r="485" spans="1:4" ht="14.25">
      <c r="A485" s="25"/>
      <c r="B485" s="25"/>
      <c r="C485" s="25"/>
      <c r="D485" s="25"/>
    </row>
    <row r="486" spans="1:4" ht="14.25">
      <c r="A486" s="27"/>
      <c r="B486" s="27"/>
      <c r="C486" s="27"/>
      <c r="D486" s="27"/>
    </row>
    <row r="487" spans="1:4" ht="14.25">
      <c r="A487" s="25"/>
      <c r="B487" s="25"/>
      <c r="C487" s="25"/>
      <c r="D487" s="25"/>
    </row>
    <row r="488" spans="1:4" ht="14.25">
      <c r="A488" s="27"/>
      <c r="B488" s="27"/>
      <c r="C488" s="27"/>
      <c r="D488" s="27"/>
    </row>
    <row r="489" spans="1:4" ht="14.25">
      <c r="A489" s="25"/>
      <c r="B489" s="25"/>
      <c r="C489" s="25"/>
      <c r="D489" s="25"/>
    </row>
    <row r="490" spans="1:4" ht="14.25">
      <c r="A490" s="27"/>
      <c r="B490" s="27"/>
      <c r="C490" s="27"/>
      <c r="D490" s="27"/>
    </row>
    <row r="491" spans="1:4" ht="14.25">
      <c r="A491" s="25"/>
      <c r="B491" s="25"/>
      <c r="C491" s="25"/>
      <c r="D491" s="25"/>
    </row>
    <row r="492" spans="1:4" ht="14.25">
      <c r="A492" s="27"/>
      <c r="B492" s="27"/>
      <c r="C492" s="27"/>
      <c r="D492" s="27"/>
    </row>
    <row r="493" spans="1:4" ht="14.25">
      <c r="A493" s="25"/>
      <c r="B493" s="25"/>
      <c r="C493" s="25"/>
      <c r="D493" s="25"/>
    </row>
    <row r="494" spans="1:4" ht="14.25">
      <c r="A494" s="27"/>
      <c r="B494" s="27"/>
      <c r="C494" s="27"/>
      <c r="D494" s="27"/>
    </row>
    <row r="495" spans="1:4" ht="14.25">
      <c r="A495" s="25"/>
      <c r="B495" s="25"/>
      <c r="C495" s="25"/>
      <c r="D495" s="25"/>
    </row>
    <row r="496" spans="1:4" ht="14.25">
      <c r="A496" s="27"/>
      <c r="B496" s="27"/>
      <c r="C496" s="27"/>
      <c r="D496" s="27"/>
    </row>
    <row r="497" spans="1:4" ht="14.25">
      <c r="A497" s="25"/>
      <c r="B497" s="25"/>
      <c r="C497" s="25"/>
      <c r="D497" s="25"/>
    </row>
    <row r="498" spans="1:4" ht="14.25">
      <c r="A498" s="27"/>
      <c r="B498" s="27"/>
      <c r="C498" s="27"/>
      <c r="D498" s="27"/>
    </row>
    <row r="499" spans="1:4" ht="14.25">
      <c r="A499" s="25"/>
      <c r="B499" s="25"/>
      <c r="C499" s="25"/>
      <c r="D499" s="25"/>
    </row>
    <row r="500" spans="1:4" ht="14.25">
      <c r="A500" s="27"/>
      <c r="B500" s="27"/>
      <c r="C500" s="27"/>
      <c r="D500" s="27"/>
    </row>
    <row r="501" spans="1:4" ht="14.25">
      <c r="A501" s="25"/>
      <c r="B501" s="25"/>
      <c r="C501" s="25"/>
      <c r="D501" s="25"/>
    </row>
    <row r="502" spans="1:4" ht="14.25">
      <c r="A502" s="27"/>
      <c r="B502" s="27"/>
      <c r="C502" s="27"/>
      <c r="D502" s="27"/>
    </row>
    <row r="503" spans="1:4" ht="14.25">
      <c r="A503" s="25"/>
      <c r="B503" s="25"/>
      <c r="C503" s="25"/>
      <c r="D503" s="25"/>
    </row>
    <row r="504" spans="1:4" ht="14.25">
      <c r="A504" s="27"/>
      <c r="B504" s="27"/>
      <c r="C504" s="27"/>
      <c r="D504" s="27"/>
    </row>
    <row r="505" spans="1:4" ht="14.25">
      <c r="A505" s="25"/>
      <c r="B505" s="25"/>
      <c r="C505" s="25"/>
      <c r="D505" s="25"/>
    </row>
    <row r="506" spans="1:4" ht="14.25">
      <c r="A506" s="27"/>
      <c r="B506" s="27"/>
      <c r="C506" s="27"/>
      <c r="D506" s="27"/>
    </row>
    <row r="507" spans="1:4" ht="14.25">
      <c r="A507" s="25"/>
      <c r="B507" s="25"/>
      <c r="C507" s="25"/>
      <c r="D507" s="25"/>
    </row>
    <row r="508" spans="1:4" ht="14.25">
      <c r="A508" s="27"/>
      <c r="B508" s="27"/>
      <c r="C508" s="27"/>
      <c r="D508" s="27"/>
    </row>
    <row r="509" spans="1:4" ht="14.25">
      <c r="A509" s="25"/>
      <c r="B509" s="25"/>
      <c r="C509" s="25"/>
      <c r="D509" s="25"/>
    </row>
    <row r="510" spans="1:4" ht="14.25">
      <c r="A510" s="27"/>
      <c r="B510" s="27"/>
      <c r="C510" s="27"/>
      <c r="D510" s="27"/>
    </row>
    <row r="511" spans="1:4" ht="14.25">
      <c r="A511" s="25"/>
      <c r="B511" s="25"/>
      <c r="C511" s="25"/>
      <c r="D511" s="25"/>
    </row>
    <row r="512" spans="1:4" ht="14.25">
      <c r="A512" s="27"/>
      <c r="B512" s="27"/>
      <c r="C512" s="27"/>
      <c r="D512" s="27"/>
    </row>
    <row r="513" spans="1:4" ht="14.25">
      <c r="A513" s="25"/>
      <c r="B513" s="25"/>
      <c r="C513" s="25"/>
      <c r="D513" s="25"/>
    </row>
    <row r="514" spans="1:4" ht="14.25">
      <c r="A514" s="27"/>
      <c r="B514" s="27"/>
      <c r="C514" s="27"/>
      <c r="D514" s="27"/>
    </row>
    <row r="515" spans="1:4" ht="14.25">
      <c r="A515" s="25"/>
      <c r="B515" s="25"/>
      <c r="C515" s="25"/>
      <c r="D515" s="25"/>
    </row>
    <row r="516" spans="1:4" ht="14.25">
      <c r="A516" s="27"/>
      <c r="B516" s="27"/>
      <c r="C516" s="27"/>
      <c r="D516" s="27"/>
    </row>
    <row r="517" spans="1:4" ht="14.25">
      <c r="A517" s="25"/>
      <c r="B517" s="25"/>
      <c r="C517" s="25"/>
      <c r="D517" s="25"/>
    </row>
    <row r="518" spans="1:4" ht="14.25">
      <c r="A518" s="27"/>
      <c r="B518" s="27"/>
      <c r="C518" s="27"/>
      <c r="D518" s="27"/>
    </row>
    <row r="519" spans="1:4" ht="14.25">
      <c r="A519" s="25"/>
      <c r="B519" s="25"/>
      <c r="C519" s="25"/>
      <c r="D519" s="25"/>
    </row>
    <row r="520" spans="1:4" ht="14.25">
      <c r="A520" s="27"/>
      <c r="B520" s="27"/>
      <c r="C520" s="27"/>
      <c r="D520" s="27"/>
    </row>
    <row r="521" spans="1:4" ht="14.25">
      <c r="A521" s="25"/>
      <c r="B521" s="25"/>
      <c r="C521" s="25"/>
      <c r="D521" s="25"/>
    </row>
    <row r="522" spans="1:4" ht="14.25">
      <c r="A522" s="27"/>
      <c r="B522" s="27"/>
      <c r="C522" s="27"/>
      <c r="D522" s="27"/>
    </row>
    <row r="523" spans="1:4" ht="14.25">
      <c r="A523" s="25"/>
      <c r="B523" s="25"/>
      <c r="C523" s="25"/>
      <c r="D523" s="25"/>
    </row>
    <row r="524" spans="1:4" ht="14.25">
      <c r="A524" s="27"/>
      <c r="B524" s="27"/>
      <c r="C524" s="27"/>
      <c r="D524" s="27"/>
    </row>
    <row r="525" spans="1:4" ht="14.25">
      <c r="A525" s="25"/>
      <c r="B525" s="25"/>
      <c r="C525" s="25"/>
      <c r="D525" s="25"/>
    </row>
    <row r="526" spans="1:4" ht="14.25">
      <c r="A526" s="27"/>
      <c r="B526" s="27"/>
      <c r="C526" s="27"/>
      <c r="D526" s="27"/>
    </row>
    <row r="527" spans="1:4" ht="14.25">
      <c r="A527" s="25"/>
      <c r="B527" s="25"/>
      <c r="C527" s="25"/>
      <c r="D527" s="25"/>
    </row>
    <row r="528" spans="1:4" ht="14.25">
      <c r="A528" s="27"/>
      <c r="B528" s="27"/>
      <c r="C528" s="27"/>
      <c r="D528" s="27"/>
    </row>
    <row r="529" spans="1:4" ht="14.25">
      <c r="A529" s="25"/>
      <c r="B529" s="25"/>
      <c r="C529" s="25"/>
      <c r="D529" s="25"/>
    </row>
    <row r="530" spans="1:4" ht="14.25">
      <c r="A530" s="27"/>
      <c r="B530" s="27"/>
      <c r="C530" s="27"/>
      <c r="D530" s="27"/>
    </row>
    <row r="531" spans="1:4" ht="14.25">
      <c r="A531" s="25"/>
      <c r="B531" s="25"/>
      <c r="C531" s="25"/>
      <c r="D531" s="25"/>
    </row>
    <row r="532" spans="1:4" ht="14.25">
      <c r="A532" s="27"/>
      <c r="B532" s="27"/>
      <c r="C532" s="27"/>
      <c r="D532" s="27"/>
    </row>
    <row r="533" spans="1:4" ht="14.25">
      <c r="A533" s="25"/>
      <c r="B533" s="25"/>
      <c r="C533" s="25"/>
      <c r="D533" s="25"/>
    </row>
    <row r="534" spans="1:4" ht="14.25">
      <c r="A534" s="27"/>
      <c r="B534" s="27"/>
      <c r="C534" s="27"/>
      <c r="D534" s="27"/>
    </row>
    <row r="535" spans="1:4" ht="14.25">
      <c r="A535" s="25"/>
      <c r="B535" s="25"/>
      <c r="C535" s="25"/>
      <c r="D535" s="25"/>
    </row>
    <row r="536" spans="1:4" ht="14.25">
      <c r="A536" s="27"/>
      <c r="B536" s="27"/>
      <c r="C536" s="27"/>
      <c r="D536" s="27"/>
    </row>
    <row r="537" spans="1:4" ht="14.25">
      <c r="A537" s="25"/>
      <c r="B537" s="25"/>
      <c r="C537" s="25"/>
      <c r="D537" s="25"/>
    </row>
    <row r="538" spans="1:4" ht="14.25">
      <c r="A538" s="27"/>
      <c r="B538" s="27"/>
      <c r="C538" s="27"/>
      <c r="D538" s="27"/>
    </row>
    <row r="539" spans="1:4" ht="14.25">
      <c r="A539" s="25"/>
      <c r="B539" s="25"/>
      <c r="C539" s="25"/>
      <c r="D539" s="25"/>
    </row>
    <row r="540" spans="1:4" ht="14.25">
      <c r="A540" s="27"/>
      <c r="B540" s="27"/>
      <c r="C540" s="27"/>
      <c r="D540" s="27"/>
    </row>
    <row r="541" spans="1:4" ht="14.25">
      <c r="A541" s="25"/>
      <c r="B541" s="25"/>
      <c r="C541" s="25"/>
      <c r="D541" s="25"/>
    </row>
    <row r="542" spans="1:4" ht="14.25">
      <c r="A542" s="27"/>
      <c r="B542" s="27"/>
      <c r="C542" s="27"/>
      <c r="D542" s="27"/>
    </row>
    <row r="543" spans="1:4" ht="14.25">
      <c r="A543" s="25"/>
      <c r="B543" s="25"/>
      <c r="C543" s="25"/>
      <c r="D543" s="25"/>
    </row>
    <row r="544" spans="1:4" ht="14.25">
      <c r="A544" s="27"/>
      <c r="B544" s="27"/>
      <c r="C544" s="27"/>
      <c r="D544" s="27"/>
    </row>
    <row r="545" spans="1:4" ht="14.25">
      <c r="A545" s="25"/>
      <c r="B545" s="25"/>
      <c r="C545" s="25"/>
      <c r="D545" s="25"/>
    </row>
    <row r="546" spans="1:4" ht="14.25">
      <c r="A546" s="27"/>
      <c r="B546" s="27"/>
      <c r="C546" s="27"/>
      <c r="D546" s="27"/>
    </row>
    <row r="547" spans="1:4" ht="14.25">
      <c r="A547" s="25"/>
      <c r="B547" s="25"/>
      <c r="C547" s="25"/>
      <c r="D547" s="25"/>
    </row>
    <row r="548" spans="1:4" ht="14.25">
      <c r="A548" s="27"/>
      <c r="B548" s="27"/>
      <c r="C548" s="27"/>
      <c r="D548" s="27"/>
    </row>
    <row r="549" spans="1:4" ht="14.25">
      <c r="A549" s="25"/>
      <c r="B549" s="25"/>
      <c r="C549" s="25"/>
      <c r="D549" s="25"/>
    </row>
    <row r="550" spans="1:4" ht="14.25">
      <c r="A550" s="27"/>
      <c r="B550" s="27"/>
      <c r="C550" s="27"/>
      <c r="D550" s="27"/>
    </row>
    <row r="551" spans="1:4" ht="14.25">
      <c r="A551" s="25"/>
      <c r="B551" s="25"/>
      <c r="C551" s="25"/>
      <c r="D551" s="25"/>
    </row>
    <row r="552" spans="1:4" ht="14.25">
      <c r="A552" s="27"/>
      <c r="B552" s="27"/>
      <c r="C552" s="27"/>
      <c r="D552" s="27"/>
    </row>
    <row r="553" spans="1:4" ht="14.25">
      <c r="A553" s="25"/>
      <c r="B553" s="25"/>
      <c r="C553" s="25"/>
      <c r="D553" s="25"/>
    </row>
    <row r="554" spans="1:4" ht="14.25">
      <c r="A554" s="27"/>
      <c r="B554" s="27"/>
      <c r="C554" s="27"/>
      <c r="D554" s="27"/>
    </row>
    <row r="555" spans="1:4" ht="14.25">
      <c r="A555" s="25"/>
      <c r="B555" s="25"/>
      <c r="C555" s="25"/>
      <c r="D555" s="25"/>
    </row>
    <row r="556" spans="1:4" ht="14.25">
      <c r="A556" s="27"/>
      <c r="B556" s="27"/>
      <c r="C556" s="27"/>
      <c r="D556" s="27"/>
    </row>
    <row r="557" spans="1:4" ht="14.25">
      <c r="A557" s="25"/>
      <c r="B557" s="25"/>
      <c r="C557" s="25"/>
      <c r="D557" s="25"/>
    </row>
    <row r="558" spans="1:4" ht="14.25">
      <c r="A558" s="27"/>
      <c r="B558" s="27"/>
      <c r="C558" s="27"/>
      <c r="D558" s="27"/>
    </row>
    <row r="559" spans="1:4" ht="14.25">
      <c r="A559" s="25"/>
      <c r="B559" s="25"/>
      <c r="C559" s="25"/>
      <c r="D559" s="25"/>
    </row>
    <row r="560" spans="1:4" ht="14.25">
      <c r="A560" s="27"/>
      <c r="B560" s="27"/>
      <c r="C560" s="27"/>
      <c r="D560" s="27"/>
    </row>
    <row r="561" spans="1:4" ht="14.25">
      <c r="A561" s="25"/>
      <c r="B561" s="25"/>
      <c r="C561" s="25"/>
      <c r="D561" s="25"/>
    </row>
    <row r="562" spans="1:4" ht="14.25">
      <c r="A562" s="27"/>
      <c r="B562" s="27"/>
      <c r="C562" s="27"/>
      <c r="D562" s="27"/>
    </row>
    <row r="563" spans="1:4" ht="14.25">
      <c r="A563" s="25"/>
      <c r="B563" s="25"/>
      <c r="C563" s="25"/>
      <c r="D563" s="25"/>
    </row>
    <row r="564" spans="1:4" ht="14.25">
      <c r="A564" s="27"/>
      <c r="B564" s="27"/>
      <c r="C564" s="27"/>
      <c r="D564" s="27"/>
    </row>
    <row r="565" spans="1:4" ht="14.25">
      <c r="A565" s="25"/>
      <c r="B565" s="25"/>
      <c r="C565" s="25"/>
      <c r="D565" s="25"/>
    </row>
    <row r="566" spans="1:4" ht="14.25">
      <c r="A566" s="27"/>
      <c r="B566" s="27"/>
      <c r="C566" s="27"/>
      <c r="D566" s="27"/>
    </row>
    <row r="567" spans="1:4" ht="14.25">
      <c r="A567" s="25"/>
      <c r="B567" s="25"/>
      <c r="C567" s="25"/>
      <c r="D567" s="25"/>
    </row>
    <row r="568" spans="1:4" ht="14.25">
      <c r="A568" s="27"/>
      <c r="B568" s="27"/>
      <c r="C568" s="27"/>
      <c r="D568" s="27"/>
    </row>
    <row r="569" spans="1:4" ht="14.25">
      <c r="A569" s="25"/>
      <c r="B569" s="25"/>
      <c r="C569" s="25"/>
      <c r="D569" s="25"/>
    </row>
    <row r="570" spans="1:4" ht="14.25">
      <c r="A570" s="27"/>
      <c r="B570" s="27"/>
      <c r="C570" s="27"/>
      <c r="D570" s="27"/>
    </row>
    <row r="571" spans="1:4" ht="14.25">
      <c r="A571" s="25"/>
      <c r="B571" s="25"/>
      <c r="C571" s="25"/>
      <c r="D571" s="25"/>
    </row>
    <row r="572" spans="1:4" ht="14.25">
      <c r="A572" s="27"/>
      <c r="B572" s="27"/>
      <c r="C572" s="27"/>
      <c r="D572" s="27"/>
    </row>
    <row r="573" spans="1:4" ht="14.25">
      <c r="A573" s="25"/>
      <c r="B573" s="25"/>
      <c r="C573" s="25"/>
      <c r="D573" s="25"/>
    </row>
    <row r="574" spans="1:4" ht="14.25">
      <c r="A574" s="27"/>
      <c r="B574" s="27"/>
      <c r="C574" s="27"/>
      <c r="D574" s="27"/>
    </row>
    <row r="575" spans="1:4" ht="14.25">
      <c r="A575" s="25"/>
      <c r="B575" s="25"/>
      <c r="C575" s="25"/>
      <c r="D575" s="25"/>
    </row>
    <row r="576" spans="1:4" ht="14.25">
      <c r="A576" s="27"/>
      <c r="B576" s="27"/>
      <c r="C576" s="27"/>
      <c r="D576" s="27"/>
    </row>
    <row r="577" spans="1:4" ht="14.25">
      <c r="A577" s="25"/>
      <c r="B577" s="25"/>
      <c r="C577" s="25"/>
      <c r="D577" s="25"/>
    </row>
    <row r="578" spans="1:4" ht="14.25">
      <c r="A578" s="27"/>
      <c r="B578" s="27"/>
      <c r="C578" s="27"/>
      <c r="D578" s="27"/>
    </row>
    <row r="579" spans="1:4" ht="14.25">
      <c r="A579" s="25"/>
      <c r="B579" s="25"/>
      <c r="C579" s="25"/>
      <c r="D579" s="25"/>
    </row>
    <row r="580" spans="1:4" ht="14.25">
      <c r="A580" s="27"/>
      <c r="B580" s="27"/>
      <c r="C580" s="27"/>
      <c r="D580" s="27"/>
    </row>
    <row r="581" spans="1:4" ht="14.25">
      <c r="A581" s="25"/>
      <c r="B581" s="25"/>
      <c r="C581" s="25"/>
      <c r="D581" s="25"/>
    </row>
    <row r="582" spans="1:4" ht="14.25">
      <c r="A582" s="27"/>
      <c r="B582" s="27"/>
      <c r="C582" s="27"/>
      <c r="D582" s="27"/>
    </row>
    <row r="583" spans="1:4" ht="14.25">
      <c r="A583" s="25"/>
      <c r="B583" s="25"/>
      <c r="C583" s="25"/>
      <c r="D583" s="25"/>
    </row>
    <row r="584" spans="1:4" ht="14.25">
      <c r="A584" s="27"/>
      <c r="B584" s="27"/>
      <c r="C584" s="27"/>
      <c r="D584" s="27"/>
    </row>
    <row r="585" spans="1:4" ht="14.25">
      <c r="A585" s="25"/>
      <c r="B585" s="25"/>
      <c r="C585" s="25"/>
      <c r="D585" s="25"/>
    </row>
    <row r="586" spans="1:4" ht="14.25">
      <c r="A586" s="27"/>
      <c r="B586" s="27"/>
      <c r="C586" s="27"/>
      <c r="D586" s="27"/>
    </row>
    <row r="587" spans="1:4" ht="14.25">
      <c r="A587" s="25"/>
      <c r="B587" s="25"/>
      <c r="C587" s="25"/>
      <c r="D587" s="25"/>
    </row>
    <row r="588" spans="1:4" ht="14.25">
      <c r="A588" s="27"/>
      <c r="B588" s="27"/>
      <c r="C588" s="27"/>
      <c r="D588" s="27"/>
    </row>
    <row r="589" spans="1:4" ht="14.25">
      <c r="A589" s="25"/>
      <c r="B589" s="25"/>
      <c r="C589" s="25"/>
      <c r="D589" s="25"/>
    </row>
    <row r="590" spans="1:4" ht="14.25">
      <c r="A590" s="27"/>
      <c r="B590" s="27"/>
      <c r="C590" s="27"/>
      <c r="D590" s="27"/>
    </row>
    <row r="591" spans="1:4" ht="14.25">
      <c r="A591" s="25"/>
      <c r="B591" s="25"/>
      <c r="C591" s="25"/>
      <c r="D591" s="25"/>
    </row>
    <row r="592" spans="1:4" ht="14.25">
      <c r="A592" s="27"/>
      <c r="B592" s="27"/>
      <c r="C592" s="27"/>
      <c r="D592" s="27"/>
    </row>
    <row r="593" spans="1:4" ht="14.25">
      <c r="A593" s="25"/>
      <c r="B593" s="25"/>
      <c r="C593" s="25"/>
      <c r="D593" s="25"/>
    </row>
    <row r="594" spans="1:4" ht="14.25">
      <c r="A594" s="27"/>
      <c r="B594" s="27"/>
      <c r="C594" s="27"/>
      <c r="D594" s="27"/>
    </row>
    <row r="595" spans="1:4" ht="14.25">
      <c r="A595" s="25"/>
      <c r="B595" s="25"/>
      <c r="C595" s="25"/>
      <c r="D595" s="25"/>
    </row>
    <row r="596" spans="1:4" ht="14.25">
      <c r="A596" s="27"/>
      <c r="B596" s="27"/>
      <c r="C596" s="27"/>
      <c r="D596" s="27"/>
    </row>
    <row r="597" spans="1:4" ht="14.25">
      <c r="A597" s="25"/>
      <c r="B597" s="25"/>
      <c r="C597" s="25"/>
      <c r="D597" s="25"/>
    </row>
    <row r="598" spans="1:4" ht="14.25">
      <c r="A598" s="27"/>
      <c r="B598" s="27"/>
      <c r="C598" s="27"/>
      <c r="D598" s="27"/>
    </row>
    <row r="599" spans="1:4" ht="14.25">
      <c r="A599" s="25"/>
      <c r="B599" s="25"/>
      <c r="C599" s="25"/>
      <c r="D599" s="25"/>
    </row>
    <row r="600" spans="1:4" ht="14.25">
      <c r="A600" s="27"/>
      <c r="B600" s="27"/>
      <c r="C600" s="27"/>
      <c r="D600" s="27"/>
    </row>
    <row r="601" spans="1:4" ht="14.25">
      <c r="A601" s="25"/>
      <c r="B601" s="25"/>
      <c r="C601" s="25"/>
      <c r="D601" s="25"/>
    </row>
    <row r="602" spans="1:4" ht="14.25">
      <c r="A602" s="27"/>
      <c r="B602" s="27"/>
      <c r="C602" s="27"/>
      <c r="D602" s="27"/>
    </row>
    <row r="603" spans="1:4" ht="14.25">
      <c r="A603" s="25"/>
      <c r="B603" s="25"/>
      <c r="C603" s="25"/>
      <c r="D603" s="25"/>
    </row>
    <row r="604" spans="1:4" ht="14.25">
      <c r="A604" s="27"/>
      <c r="B604" s="27"/>
      <c r="C604" s="27"/>
      <c r="D604" s="27"/>
    </row>
    <row r="605" spans="1:4" ht="14.25">
      <c r="A605" s="25"/>
      <c r="B605" s="25"/>
      <c r="C605" s="25"/>
      <c r="D605" s="25"/>
    </row>
    <row r="606" spans="1:4" ht="14.25">
      <c r="A606" s="27"/>
      <c r="B606" s="27"/>
      <c r="C606" s="27"/>
      <c r="D606" s="27"/>
    </row>
    <row r="607" spans="1:4" ht="14.25">
      <c r="A607" s="25"/>
      <c r="B607" s="25"/>
      <c r="C607" s="25"/>
      <c r="D607" s="25"/>
    </row>
    <row r="608" spans="1:4" ht="14.25">
      <c r="A608" s="27"/>
      <c r="B608" s="27"/>
      <c r="C608" s="27"/>
      <c r="D608" s="27"/>
    </row>
    <row r="609" spans="1:4" ht="14.25">
      <c r="A609" s="25"/>
      <c r="B609" s="25"/>
      <c r="C609" s="25"/>
      <c r="D609" s="25"/>
    </row>
    <row r="610" spans="1:4" ht="14.25">
      <c r="A610" s="27"/>
      <c r="B610" s="27"/>
      <c r="C610" s="27"/>
      <c r="D610" s="27"/>
    </row>
    <row r="611" spans="1:4" ht="14.25">
      <c r="A611" s="25"/>
      <c r="B611" s="25"/>
      <c r="C611" s="25"/>
      <c r="D611" s="25"/>
    </row>
    <row r="612" spans="1:4" ht="14.25">
      <c r="A612" s="27"/>
      <c r="B612" s="27"/>
      <c r="C612" s="27"/>
      <c r="D612" s="27"/>
    </row>
    <row r="613" spans="1:4" ht="14.25">
      <c r="A613" s="25"/>
      <c r="B613" s="25"/>
      <c r="C613" s="25"/>
      <c r="D613" s="25"/>
    </row>
    <row r="614" spans="1:4" ht="14.25">
      <c r="A614" s="27"/>
      <c r="B614" s="27"/>
      <c r="C614" s="27"/>
      <c r="D614" s="27"/>
    </row>
    <row r="615" spans="1:4" ht="14.25">
      <c r="A615" s="25"/>
      <c r="B615" s="25"/>
      <c r="C615" s="25"/>
      <c r="D615" s="25"/>
    </row>
    <row r="616" spans="1:4" ht="14.25">
      <c r="A616" s="27"/>
      <c r="B616" s="27"/>
      <c r="C616" s="27"/>
      <c r="D616" s="27"/>
    </row>
    <row r="617" spans="1:4" ht="14.25">
      <c r="A617" s="25"/>
      <c r="B617" s="25"/>
      <c r="C617" s="25"/>
      <c r="D617" s="25"/>
    </row>
    <row r="618" spans="1:4" ht="14.25">
      <c r="A618" s="27"/>
      <c r="B618" s="27"/>
      <c r="C618" s="27"/>
      <c r="D618" s="27"/>
    </row>
    <row r="619" spans="1:4" ht="14.25">
      <c r="A619" s="25"/>
      <c r="B619" s="25"/>
      <c r="C619" s="25"/>
      <c r="D619" s="25"/>
    </row>
    <row r="620" spans="1:4" ht="14.25">
      <c r="A620" s="27"/>
      <c r="B620" s="27"/>
      <c r="C620" s="27"/>
      <c r="D620" s="27"/>
    </row>
    <row r="621" spans="1:4" ht="14.25">
      <c r="A621" s="25"/>
      <c r="B621" s="25"/>
      <c r="C621" s="25"/>
      <c r="D621" s="25"/>
    </row>
    <row r="622" spans="1:4" ht="14.25">
      <c r="A622" s="27"/>
      <c r="B622" s="27"/>
      <c r="C622" s="27"/>
      <c r="D622" s="27"/>
    </row>
    <row r="623" spans="1:4" ht="14.25">
      <c r="A623" s="25"/>
      <c r="B623" s="25"/>
      <c r="C623" s="25"/>
      <c r="D623" s="25"/>
    </row>
    <row r="624" spans="1:4" ht="14.25">
      <c r="A624" s="27"/>
      <c r="B624" s="27"/>
      <c r="C624" s="27"/>
      <c r="D624" s="27"/>
    </row>
    <row r="625" spans="1:4" ht="14.25">
      <c r="A625" s="25"/>
      <c r="B625" s="25"/>
      <c r="C625" s="25"/>
      <c r="D625" s="25"/>
    </row>
    <row r="626" spans="1:4" ht="14.25">
      <c r="A626" s="27"/>
      <c r="B626" s="27"/>
      <c r="C626" s="27"/>
      <c r="D626" s="27"/>
    </row>
    <row r="627" spans="1:4" ht="14.25">
      <c r="A627" s="25"/>
      <c r="B627" s="25"/>
      <c r="C627" s="25"/>
      <c r="D627" s="25"/>
    </row>
    <row r="628" spans="1:4" ht="14.25">
      <c r="A628" s="27"/>
      <c r="B628" s="27"/>
      <c r="C628" s="27"/>
      <c r="D628" s="27"/>
    </row>
    <row r="629" spans="1:4" ht="14.25">
      <c r="A629" s="25"/>
      <c r="B629" s="25"/>
      <c r="C629" s="25"/>
      <c r="D629" s="25"/>
    </row>
    <row r="630" spans="1:4" ht="14.25">
      <c r="A630" s="27"/>
      <c r="B630" s="27"/>
      <c r="C630" s="27"/>
      <c r="D630" s="27"/>
    </row>
    <row r="631" spans="1:4" ht="14.25">
      <c r="A631" s="25"/>
      <c r="B631" s="25"/>
      <c r="C631" s="25"/>
      <c r="D631" s="25"/>
    </row>
    <row r="632" spans="1:4" ht="14.25">
      <c r="A632" s="27"/>
      <c r="B632" s="27"/>
      <c r="C632" s="27"/>
      <c r="D632" s="27"/>
    </row>
    <row r="633" spans="1:4" ht="14.25">
      <c r="A633" s="25"/>
      <c r="B633" s="25"/>
      <c r="C633" s="25"/>
      <c r="D633" s="25"/>
    </row>
    <row r="634" spans="1:4" ht="14.25">
      <c r="A634" s="27"/>
      <c r="B634" s="27"/>
      <c r="C634" s="27"/>
      <c r="D634" s="27"/>
    </row>
    <row r="635" spans="1:4" ht="14.25">
      <c r="A635" s="25"/>
      <c r="B635" s="25"/>
      <c r="C635" s="25"/>
      <c r="D635" s="25"/>
    </row>
    <row r="636" spans="1:4" ht="14.25">
      <c r="A636" s="27"/>
      <c r="B636" s="27"/>
      <c r="C636" s="27"/>
      <c r="D636" s="27"/>
    </row>
    <row r="637" spans="1:4" ht="14.25">
      <c r="A637" s="25"/>
      <c r="B637" s="25"/>
      <c r="C637" s="25"/>
      <c r="D637" s="25"/>
    </row>
    <row r="638" spans="1:4" ht="14.25">
      <c r="A638" s="27"/>
      <c r="B638" s="27"/>
      <c r="C638" s="27"/>
      <c r="D638" s="27"/>
    </row>
    <row r="639" spans="1:4" ht="14.25">
      <c r="A639" s="25"/>
      <c r="B639" s="25"/>
      <c r="C639" s="25"/>
      <c r="D639" s="25"/>
    </row>
    <row r="640" spans="1:4" ht="14.25">
      <c r="A640" s="27"/>
      <c r="B640" s="27"/>
      <c r="C640" s="27"/>
      <c r="D640" s="27"/>
    </row>
    <row r="641" spans="1:4" ht="14.25">
      <c r="A641" s="25"/>
      <c r="B641" s="25"/>
      <c r="C641" s="25"/>
      <c r="D641" s="25"/>
    </row>
    <row r="642" spans="1:4" ht="14.25">
      <c r="A642" s="27"/>
      <c r="B642" s="27"/>
      <c r="C642" s="27"/>
      <c r="D642" s="27"/>
    </row>
    <row r="643" spans="1:4" ht="14.25">
      <c r="A643" s="25"/>
      <c r="B643" s="25"/>
      <c r="C643" s="25"/>
      <c r="D643" s="25"/>
    </row>
    <row r="644" spans="1:4" ht="14.25">
      <c r="A644" s="27"/>
      <c r="B644" s="27"/>
      <c r="C644" s="27"/>
      <c r="D644" s="27"/>
    </row>
    <row r="645" spans="1:4" ht="14.25">
      <c r="A645" s="25"/>
      <c r="B645" s="25"/>
      <c r="C645" s="25"/>
      <c r="D645" s="25"/>
    </row>
    <row r="646" spans="1:4" ht="14.25">
      <c r="A646" s="27"/>
      <c r="B646" s="27"/>
      <c r="C646" s="27"/>
      <c r="D646" s="27"/>
    </row>
    <row r="647" spans="1:4" ht="14.25">
      <c r="A647" s="25"/>
      <c r="B647" s="25"/>
      <c r="C647" s="25"/>
      <c r="D647" s="25"/>
    </row>
    <row r="648" spans="1:4" ht="14.25">
      <c r="A648" s="27"/>
      <c r="B648" s="27"/>
      <c r="C648" s="27"/>
      <c r="D648" s="27"/>
    </row>
    <row r="649" spans="1:4" ht="14.25">
      <c r="A649" s="25"/>
      <c r="B649" s="25"/>
      <c r="C649" s="25"/>
      <c r="D649" s="25"/>
    </row>
    <row r="650" spans="1:4" ht="14.25">
      <c r="A650" s="27"/>
      <c r="B650" s="27"/>
      <c r="C650" s="27"/>
      <c r="D650" s="27"/>
    </row>
    <row r="651" spans="1:4" ht="14.25">
      <c r="A651" s="25"/>
      <c r="B651" s="25"/>
      <c r="C651" s="25"/>
      <c r="D651" s="25"/>
    </row>
    <row r="652" spans="1:4" ht="14.25">
      <c r="A652" s="27"/>
      <c r="B652" s="27"/>
      <c r="C652" s="27"/>
      <c r="D652" s="27"/>
    </row>
    <row r="653" spans="1:4" ht="14.25">
      <c r="A653" s="25"/>
      <c r="B653" s="25"/>
      <c r="C653" s="25"/>
      <c r="D653" s="25"/>
    </row>
    <row r="654" spans="1:4" ht="14.25">
      <c r="A654" s="27"/>
      <c r="B654" s="27"/>
      <c r="C654" s="27"/>
      <c r="D654" s="27"/>
    </row>
    <row r="655" spans="1:4" ht="14.25">
      <c r="A655" s="25"/>
      <c r="B655" s="25"/>
      <c r="C655" s="25"/>
      <c r="D655" s="25"/>
    </row>
    <row r="656" spans="1:4" ht="14.25">
      <c r="A656" s="27"/>
      <c r="B656" s="27"/>
      <c r="C656" s="27"/>
      <c r="D656" s="27"/>
    </row>
    <row r="657" spans="1:4" ht="14.25">
      <c r="A657" s="25"/>
      <c r="B657" s="25"/>
      <c r="C657" s="25"/>
      <c r="D657" s="25"/>
    </row>
    <row r="658" spans="1:4" ht="14.25">
      <c r="A658" s="27"/>
      <c r="B658" s="27"/>
      <c r="C658" s="27"/>
      <c r="D658" s="27"/>
    </row>
    <row r="659" spans="1:4" ht="14.25">
      <c r="A659" s="25"/>
      <c r="B659" s="25"/>
      <c r="C659" s="25"/>
      <c r="D659" s="25"/>
    </row>
    <row r="660" spans="1:4" ht="14.25">
      <c r="A660" s="27"/>
      <c r="B660" s="27"/>
      <c r="C660" s="27"/>
      <c r="D660" s="27"/>
    </row>
    <row r="661" spans="1:4" ht="14.25">
      <c r="A661" s="25"/>
      <c r="B661" s="25"/>
      <c r="C661" s="25"/>
      <c r="D661" s="25"/>
    </row>
    <row r="662" spans="1:4" ht="14.25">
      <c r="A662" s="27"/>
      <c r="B662" s="27"/>
      <c r="C662" s="27"/>
      <c r="D662" s="27"/>
    </row>
    <row r="663" spans="1:4" ht="14.25">
      <c r="A663" s="25"/>
      <c r="B663" s="25"/>
      <c r="C663" s="25"/>
      <c r="D663" s="25"/>
    </row>
    <row r="664" spans="1:4" ht="14.25">
      <c r="A664" s="27"/>
      <c r="B664" s="27"/>
      <c r="C664" s="27"/>
      <c r="D664" s="27"/>
    </row>
    <row r="665" spans="1:4" ht="14.25">
      <c r="A665" s="25"/>
      <c r="B665" s="25"/>
      <c r="C665" s="25"/>
      <c r="D665" s="25"/>
    </row>
    <row r="666" spans="1:4" ht="14.25">
      <c r="A666" s="27"/>
      <c r="B666" s="27"/>
      <c r="C666" s="27"/>
      <c r="D666" s="27"/>
    </row>
    <row r="667" spans="1:4" ht="14.25">
      <c r="A667" s="25"/>
      <c r="B667" s="25"/>
      <c r="C667" s="25"/>
      <c r="D667" s="25"/>
    </row>
    <row r="668" spans="1:4" ht="14.25">
      <c r="A668" s="27"/>
      <c r="B668" s="27"/>
      <c r="C668" s="27"/>
      <c r="D668" s="27"/>
    </row>
    <row r="669" spans="1:4" ht="14.25">
      <c r="A669" s="25"/>
      <c r="B669" s="25"/>
      <c r="C669" s="25"/>
      <c r="D669" s="25"/>
    </row>
    <row r="670" spans="1:4" ht="14.25">
      <c r="A670" s="27"/>
      <c r="B670" s="27"/>
      <c r="C670" s="27"/>
      <c r="D670" s="27"/>
    </row>
    <row r="671" spans="1:4" ht="14.25">
      <c r="A671" s="25"/>
      <c r="B671" s="25"/>
      <c r="C671" s="25"/>
      <c r="D671" s="25"/>
    </row>
    <row r="672" spans="1:4" ht="14.25">
      <c r="A672" s="27"/>
      <c r="B672" s="27"/>
      <c r="C672" s="27"/>
      <c r="D672" s="27"/>
    </row>
    <row r="673" spans="1:4" ht="14.25">
      <c r="A673" s="25"/>
      <c r="B673" s="25"/>
      <c r="C673" s="25"/>
      <c r="D673" s="25"/>
    </row>
    <row r="674" spans="1:4" ht="14.25">
      <c r="A674" s="27"/>
      <c r="B674" s="27"/>
      <c r="C674" s="27"/>
      <c r="D674" s="27"/>
    </row>
    <row r="675" spans="1:4" ht="14.25">
      <c r="A675" s="25"/>
      <c r="B675" s="25"/>
      <c r="C675" s="25"/>
      <c r="D675" s="25"/>
    </row>
    <row r="676" spans="1:4" ht="14.25">
      <c r="A676" s="27"/>
      <c r="B676" s="27"/>
      <c r="C676" s="27"/>
      <c r="D676" s="27"/>
    </row>
    <row r="677" spans="1:4" ht="14.25">
      <c r="A677" s="25"/>
      <c r="B677" s="25"/>
      <c r="C677" s="25"/>
      <c r="D677" s="25"/>
    </row>
    <row r="678" spans="1:4" ht="14.25">
      <c r="A678" s="27"/>
      <c r="B678" s="27"/>
      <c r="C678" s="27"/>
      <c r="D678" s="27"/>
    </row>
    <row r="679" spans="1:4" ht="14.25">
      <c r="A679" s="25"/>
      <c r="B679" s="25"/>
      <c r="C679" s="25"/>
      <c r="D679" s="25"/>
    </row>
    <row r="680" spans="1:4" ht="14.25">
      <c r="A680" s="27"/>
      <c r="B680" s="27"/>
      <c r="C680" s="27"/>
      <c r="D680" s="27"/>
    </row>
    <row r="681" spans="1:4" ht="14.25">
      <c r="A681" s="25"/>
      <c r="B681" s="25"/>
      <c r="C681" s="25"/>
      <c r="D681" s="25"/>
    </row>
    <row r="682" spans="1:4" ht="14.25">
      <c r="A682" s="27"/>
      <c r="B682" s="27"/>
      <c r="C682" s="27"/>
      <c r="D682" s="27"/>
    </row>
    <row r="683" spans="1:4" ht="14.25">
      <c r="A683" s="25"/>
      <c r="B683" s="25"/>
      <c r="C683" s="25"/>
      <c r="D683" s="25"/>
    </row>
    <row r="684" spans="1:4" ht="14.25">
      <c r="A684" s="27"/>
      <c r="B684" s="27"/>
      <c r="C684" s="27"/>
      <c r="D684" s="27"/>
    </row>
    <row r="685" spans="1:4" ht="14.25">
      <c r="A685" s="25"/>
      <c r="B685" s="25"/>
      <c r="C685" s="25"/>
      <c r="D685" s="25"/>
    </row>
    <row r="686" spans="1:4" ht="14.25">
      <c r="A686" s="27"/>
      <c r="B686" s="27"/>
      <c r="C686" s="27"/>
      <c r="D686" s="27"/>
    </row>
    <row r="687" spans="1:4" ht="14.25">
      <c r="A687" s="25"/>
      <c r="B687" s="25"/>
      <c r="C687" s="25"/>
      <c r="D687" s="25"/>
    </row>
    <row r="688" spans="1:4" ht="14.25">
      <c r="A688" s="27"/>
      <c r="B688" s="27"/>
      <c r="C688" s="27"/>
      <c r="D688" s="27"/>
    </row>
    <row r="689" spans="1:4" ht="14.25">
      <c r="A689" s="25"/>
      <c r="B689" s="25"/>
      <c r="C689" s="25"/>
      <c r="D689" s="25"/>
    </row>
    <row r="690" spans="1:4" ht="14.25">
      <c r="A690" s="27"/>
      <c r="B690" s="27"/>
      <c r="C690" s="27"/>
      <c r="D690" s="27"/>
    </row>
    <row r="691" spans="1:4" ht="14.25">
      <c r="A691" s="25"/>
      <c r="B691" s="25"/>
      <c r="C691" s="25"/>
      <c r="D691" s="25"/>
    </row>
    <row r="692" spans="1:4" ht="14.25">
      <c r="A692" s="27"/>
      <c r="B692" s="27"/>
      <c r="C692" s="27"/>
      <c r="D692" s="27"/>
    </row>
    <row r="693" spans="1:4" ht="14.25">
      <c r="A693" s="25"/>
      <c r="B693" s="25"/>
      <c r="C693" s="25"/>
      <c r="D693" s="25"/>
    </row>
    <row r="694" spans="1:4" ht="14.25">
      <c r="A694" s="27"/>
      <c r="B694" s="27"/>
      <c r="C694" s="27"/>
      <c r="D694" s="27"/>
    </row>
    <row r="695" spans="1:4" ht="14.25">
      <c r="A695" s="25"/>
      <c r="B695" s="25"/>
      <c r="C695" s="25"/>
      <c r="D695" s="25"/>
    </row>
    <row r="696" spans="1:4" ht="14.25">
      <c r="A696" s="27"/>
      <c r="B696" s="27"/>
      <c r="C696" s="27"/>
      <c r="D696" s="27"/>
    </row>
    <row r="697" spans="1:4" ht="14.25">
      <c r="A697" s="25"/>
      <c r="B697" s="25"/>
      <c r="C697" s="25"/>
      <c r="D697" s="25"/>
    </row>
    <row r="698" spans="1:4" ht="14.25">
      <c r="A698" s="27"/>
      <c r="B698" s="27"/>
      <c r="C698" s="27"/>
      <c r="D698" s="27"/>
    </row>
    <row r="699" spans="1:4" ht="14.25">
      <c r="A699" s="25"/>
      <c r="B699" s="25"/>
      <c r="C699" s="25"/>
      <c r="D699" s="25"/>
    </row>
    <row r="700" spans="1:4" ht="14.25">
      <c r="A700" s="27"/>
      <c r="B700" s="27"/>
      <c r="C700" s="27"/>
      <c r="D700" s="27"/>
    </row>
    <row r="701" spans="1:4" ht="14.25">
      <c r="A701" s="25"/>
      <c r="B701" s="25"/>
      <c r="C701" s="25"/>
      <c r="D701" s="25"/>
    </row>
    <row r="702" spans="1:4" ht="14.25">
      <c r="A702" s="27"/>
      <c r="B702" s="27"/>
      <c r="C702" s="27"/>
      <c r="D702" s="27"/>
    </row>
    <row r="703" spans="1:4" ht="14.25">
      <c r="A703" s="25"/>
      <c r="B703" s="25"/>
      <c r="C703" s="25"/>
      <c r="D703" s="25"/>
    </row>
    <row r="704" spans="1:4" ht="14.25">
      <c r="A704" s="27"/>
      <c r="B704" s="27"/>
      <c r="C704" s="27"/>
      <c r="D704" s="27"/>
    </row>
    <row r="705" spans="1:4" ht="14.25">
      <c r="A705" s="25"/>
      <c r="B705" s="25"/>
      <c r="C705" s="25"/>
      <c r="D705" s="25"/>
    </row>
    <row r="706" spans="1:4" ht="14.25">
      <c r="A706" s="27"/>
      <c r="B706" s="27"/>
      <c r="C706" s="27"/>
      <c r="D706" s="27"/>
    </row>
    <row r="707" spans="1:4" ht="14.25">
      <c r="A707" s="25"/>
      <c r="B707" s="25"/>
      <c r="C707" s="25"/>
      <c r="D707" s="25"/>
    </row>
    <row r="708" spans="1:4" ht="14.25">
      <c r="A708" s="27"/>
      <c r="B708" s="27"/>
      <c r="C708" s="27"/>
      <c r="D708" s="27"/>
    </row>
    <row r="709" spans="1:4" ht="14.25">
      <c r="A709" s="25"/>
      <c r="B709" s="25"/>
      <c r="C709" s="25"/>
      <c r="D709" s="25"/>
    </row>
    <row r="710" spans="1:4" ht="14.25">
      <c r="A710" s="27"/>
      <c r="B710" s="27"/>
      <c r="C710" s="27"/>
      <c r="D710" s="27"/>
    </row>
    <row r="711" spans="1:4" ht="14.25">
      <c r="A711" s="25"/>
      <c r="B711" s="25"/>
      <c r="C711" s="25"/>
      <c r="D711" s="25"/>
    </row>
    <row r="712" spans="1:4" ht="14.25">
      <c r="A712" s="27"/>
      <c r="B712" s="27"/>
      <c r="C712" s="27"/>
      <c r="D712" s="27"/>
    </row>
    <row r="713" spans="1:4" ht="14.25">
      <c r="A713" s="25"/>
      <c r="B713" s="25"/>
      <c r="C713" s="25"/>
      <c r="D713" s="25"/>
    </row>
    <row r="714" spans="1:4" ht="14.25">
      <c r="A714" s="27"/>
      <c r="B714" s="27"/>
      <c r="C714" s="27"/>
      <c r="D714" s="27"/>
    </row>
    <row r="715" spans="1:4" ht="14.25">
      <c r="A715" s="25"/>
      <c r="B715" s="25"/>
      <c r="C715" s="25"/>
      <c r="D715" s="25"/>
    </row>
    <row r="716" spans="1:4" ht="14.25">
      <c r="A716" s="27"/>
      <c r="B716" s="27"/>
      <c r="C716" s="27"/>
      <c r="D716" s="27"/>
    </row>
    <row r="717" spans="1:4" ht="14.25">
      <c r="A717" s="25"/>
      <c r="B717" s="25"/>
      <c r="C717" s="25"/>
      <c r="D717" s="25"/>
    </row>
    <row r="718" spans="1:4" ht="14.25">
      <c r="A718" s="27"/>
      <c r="B718" s="27"/>
      <c r="C718" s="27"/>
      <c r="D718" s="27"/>
    </row>
    <row r="719" spans="1:4" ht="14.25">
      <c r="A719" s="25"/>
      <c r="B719" s="25"/>
      <c r="C719" s="25"/>
      <c r="D719" s="25"/>
    </row>
    <row r="720" spans="1:4" ht="14.25">
      <c r="A720" s="27"/>
      <c r="B720" s="27"/>
      <c r="C720" s="27"/>
      <c r="D720" s="27"/>
    </row>
    <row r="721" spans="1:4" ht="14.25">
      <c r="A721" s="25"/>
      <c r="B721" s="25"/>
      <c r="C721" s="25"/>
      <c r="D721" s="25"/>
    </row>
    <row r="722" spans="1:4" ht="14.25">
      <c r="A722" s="27"/>
      <c r="B722" s="27"/>
      <c r="C722" s="27"/>
      <c r="D722" s="27"/>
    </row>
    <row r="723" spans="1:4" ht="14.25">
      <c r="A723" s="25"/>
      <c r="B723" s="25"/>
      <c r="C723" s="25"/>
      <c r="D723" s="25"/>
    </row>
    <row r="724" spans="1:4" ht="14.25">
      <c r="A724" s="27"/>
      <c r="B724" s="27"/>
      <c r="C724" s="27"/>
      <c r="D724" s="27"/>
    </row>
    <row r="725" spans="1:4" ht="14.25">
      <c r="A725" s="25"/>
      <c r="B725" s="25"/>
      <c r="C725" s="25"/>
      <c r="D725" s="25"/>
    </row>
    <row r="726" spans="1:4" ht="14.25">
      <c r="A726" s="27"/>
      <c r="B726" s="27"/>
      <c r="C726" s="27"/>
      <c r="D726" s="27"/>
    </row>
    <row r="727" spans="1:4" ht="14.25">
      <c r="A727" s="25"/>
      <c r="B727" s="25"/>
      <c r="C727" s="25"/>
      <c r="D727" s="25"/>
    </row>
    <row r="728" spans="1:4" ht="14.25">
      <c r="A728" s="27"/>
      <c r="B728" s="27"/>
      <c r="C728" s="27"/>
      <c r="D728" s="27"/>
    </row>
    <row r="729" spans="1:4" ht="14.25">
      <c r="A729" s="25"/>
      <c r="B729" s="25"/>
      <c r="C729" s="25"/>
      <c r="D729" s="25"/>
    </row>
    <row r="730" spans="1:4" ht="14.25">
      <c r="A730" s="27"/>
      <c r="B730" s="27"/>
      <c r="C730" s="27"/>
      <c r="D730" s="27"/>
    </row>
    <row r="731" spans="1:4" ht="14.25">
      <c r="A731" s="25"/>
      <c r="B731" s="25"/>
      <c r="C731" s="25"/>
      <c r="D731" s="25"/>
    </row>
    <row r="732" spans="1:4" ht="14.25">
      <c r="A732" s="27"/>
      <c r="B732" s="27"/>
      <c r="C732" s="27"/>
      <c r="D732" s="27"/>
    </row>
    <row r="733" spans="1:4" ht="14.25">
      <c r="A733" s="25"/>
      <c r="B733" s="25"/>
      <c r="C733" s="25"/>
      <c r="D733" s="25"/>
    </row>
    <row r="734" spans="1:4" ht="14.25">
      <c r="A734" s="27"/>
      <c r="B734" s="27"/>
      <c r="C734" s="27"/>
      <c r="D734" s="27"/>
    </row>
    <row r="735" spans="1:4" ht="14.25">
      <c r="A735" s="25"/>
      <c r="B735" s="25"/>
      <c r="C735" s="25"/>
      <c r="D735" s="25"/>
    </row>
    <row r="736" spans="1:4" ht="14.25">
      <c r="A736" s="27"/>
      <c r="B736" s="27"/>
      <c r="C736" s="27"/>
      <c r="D736" s="27"/>
    </row>
    <row r="737" spans="1:4" ht="14.25">
      <c r="A737" s="25"/>
      <c r="B737" s="25"/>
      <c r="C737" s="25"/>
      <c r="D737" s="25"/>
    </row>
    <row r="738" spans="1:4" ht="14.25">
      <c r="A738" s="27"/>
      <c r="B738" s="27"/>
      <c r="C738" s="27"/>
      <c r="D738" s="27"/>
    </row>
    <row r="739" spans="1:4" ht="14.25">
      <c r="A739" s="25"/>
      <c r="B739" s="25"/>
      <c r="C739" s="25"/>
      <c r="D739" s="25"/>
    </row>
    <row r="740" spans="1:4" ht="14.25">
      <c r="A740" s="27"/>
      <c r="B740" s="27"/>
      <c r="C740" s="27"/>
      <c r="D740" s="27"/>
    </row>
    <row r="741" spans="1:4" ht="14.25">
      <c r="A741" s="25"/>
      <c r="B741" s="25"/>
      <c r="C741" s="25"/>
      <c r="D741" s="25"/>
    </row>
    <row r="742" spans="1:4" ht="14.25">
      <c r="A742" s="27"/>
      <c r="B742" s="27"/>
      <c r="C742" s="27"/>
      <c r="D742" s="27"/>
    </row>
    <row r="743" spans="1:4" ht="14.25">
      <c r="A743" s="25"/>
      <c r="B743" s="25"/>
      <c r="C743" s="25"/>
      <c r="D743" s="25"/>
    </row>
    <row r="744" spans="1:4" ht="14.25">
      <c r="A744" s="27"/>
      <c r="B744" s="27"/>
      <c r="C744" s="27"/>
      <c r="D744" s="27"/>
    </row>
    <row r="745" spans="1:4" ht="14.25">
      <c r="A745" s="25"/>
      <c r="B745" s="25"/>
      <c r="C745" s="25"/>
      <c r="D745" s="25"/>
    </row>
    <row r="746" spans="1:4" ht="14.25">
      <c r="A746" s="27"/>
      <c r="B746" s="27"/>
      <c r="C746" s="27"/>
      <c r="D746" s="27"/>
    </row>
    <row r="747" spans="1:4" ht="14.25">
      <c r="A747" s="25"/>
      <c r="B747" s="25"/>
      <c r="C747" s="25"/>
      <c r="D747" s="25"/>
    </row>
    <row r="748" spans="1:4" ht="14.25">
      <c r="A748" s="27"/>
      <c r="B748" s="27"/>
      <c r="C748" s="27"/>
      <c r="D748" s="27"/>
    </row>
    <row r="749" spans="1:4" ht="14.25">
      <c r="A749" s="25"/>
      <c r="B749" s="25"/>
      <c r="C749" s="25"/>
      <c r="D749" s="25"/>
    </row>
    <row r="750" spans="1:4" ht="14.25">
      <c r="A750" s="27"/>
      <c r="B750" s="27"/>
      <c r="C750" s="27"/>
      <c r="D750" s="27"/>
    </row>
    <row r="751" spans="1:4" ht="14.25">
      <c r="A751" s="25"/>
      <c r="B751" s="25"/>
      <c r="C751" s="25"/>
      <c r="D751" s="25"/>
    </row>
    <row r="752" spans="1:4" ht="14.25">
      <c r="A752" s="27"/>
      <c r="B752" s="27"/>
      <c r="C752" s="27"/>
      <c r="D752" s="27"/>
    </row>
    <row r="753" spans="1:4" ht="14.25">
      <c r="A753" s="25"/>
      <c r="B753" s="25"/>
      <c r="C753" s="25"/>
      <c r="D753" s="25"/>
    </row>
    <row r="754" spans="1:4" ht="14.25">
      <c r="A754" s="27"/>
      <c r="B754" s="27"/>
      <c r="C754" s="27"/>
      <c r="D754" s="27"/>
    </row>
    <row r="755" spans="1:4" ht="14.25">
      <c r="A755" s="25"/>
      <c r="B755" s="25"/>
      <c r="C755" s="25"/>
      <c r="D755" s="25"/>
    </row>
    <row r="756" spans="1:4" ht="14.25">
      <c r="A756" s="27"/>
      <c r="B756" s="27"/>
      <c r="C756" s="27"/>
      <c r="D756" s="27"/>
    </row>
    <row r="757" spans="1:4" ht="14.25">
      <c r="A757" s="25"/>
      <c r="B757" s="25"/>
      <c r="C757" s="25"/>
      <c r="D757" s="25"/>
    </row>
    <row r="758" spans="1:4" ht="14.25">
      <c r="A758" s="27"/>
      <c r="B758" s="27"/>
      <c r="C758" s="27"/>
      <c r="D758" s="27"/>
    </row>
    <row r="759" spans="1:4" ht="14.25">
      <c r="A759" s="25"/>
      <c r="B759" s="25"/>
      <c r="C759" s="25"/>
      <c r="D759" s="25"/>
    </row>
    <row r="760" spans="1:4" ht="14.25">
      <c r="A760" s="27"/>
      <c r="B760" s="27"/>
      <c r="C760" s="27"/>
      <c r="D760" s="27"/>
    </row>
    <row r="761" spans="1:4" ht="14.25">
      <c r="A761" s="25"/>
      <c r="B761" s="25"/>
      <c r="C761" s="25"/>
      <c r="D761" s="25"/>
    </row>
    <row r="762" spans="1:4" ht="14.25">
      <c r="A762" s="27"/>
      <c r="B762" s="27"/>
      <c r="C762" s="27"/>
      <c r="D762" s="27"/>
    </row>
    <row r="763" spans="1:4" ht="14.25">
      <c r="A763" s="25"/>
      <c r="B763" s="25"/>
      <c r="C763" s="25"/>
      <c r="D763" s="25"/>
    </row>
    <row r="764" spans="1:4" ht="14.25">
      <c r="A764" s="27"/>
      <c r="B764" s="27"/>
      <c r="C764" s="27"/>
      <c r="D764" s="27"/>
    </row>
    <row r="765" spans="1:4" ht="14.25">
      <c r="A765" s="25"/>
      <c r="B765" s="25"/>
      <c r="C765" s="25"/>
      <c r="D765" s="25"/>
    </row>
    <row r="766" spans="1:4" ht="14.25">
      <c r="A766" s="27"/>
      <c r="B766" s="27"/>
      <c r="C766" s="27"/>
      <c r="D766" s="27"/>
    </row>
    <row r="767" spans="1:4" ht="14.25">
      <c r="A767" s="25"/>
      <c r="B767" s="25"/>
      <c r="C767" s="25"/>
      <c r="D767" s="25"/>
    </row>
    <row r="768" spans="1:4" ht="14.25">
      <c r="A768" s="27"/>
      <c r="B768" s="27"/>
      <c r="C768" s="27"/>
      <c r="D768" s="27"/>
    </row>
    <row r="769" spans="1:4" ht="14.25">
      <c r="A769" s="25"/>
      <c r="B769" s="25"/>
      <c r="C769" s="25"/>
      <c r="D769" s="25"/>
    </row>
    <row r="770" spans="1:4" ht="14.25">
      <c r="A770" s="27"/>
      <c r="B770" s="27"/>
      <c r="C770" s="27"/>
      <c r="D770" s="27"/>
    </row>
    <row r="771" spans="1:4" ht="14.25">
      <c r="A771" s="25"/>
      <c r="B771" s="25"/>
      <c r="C771" s="25"/>
      <c r="D771" s="25"/>
    </row>
    <row r="772" spans="1:4" ht="14.25">
      <c r="A772" s="27"/>
      <c r="B772" s="27"/>
      <c r="C772" s="27"/>
      <c r="D772" s="27"/>
    </row>
    <row r="773" spans="1:4" ht="14.25">
      <c r="A773" s="25"/>
      <c r="B773" s="25"/>
      <c r="C773" s="25"/>
      <c r="D773" s="25"/>
    </row>
    <row r="774" spans="1:4" ht="14.25">
      <c r="A774" s="27"/>
      <c r="B774" s="27"/>
      <c r="C774" s="27"/>
      <c r="D774" s="27"/>
    </row>
    <row r="775" spans="1:4" ht="14.25">
      <c r="A775" s="25"/>
      <c r="B775" s="25"/>
      <c r="C775" s="25"/>
      <c r="D775" s="25"/>
    </row>
    <row r="776" spans="1:4" ht="14.25">
      <c r="A776" s="27"/>
      <c r="B776" s="27"/>
      <c r="C776" s="27"/>
      <c r="D776" s="27"/>
    </row>
    <row r="777" spans="1:4" ht="14.25">
      <c r="A777" s="25"/>
      <c r="B777" s="25"/>
      <c r="C777" s="25"/>
      <c r="D777" s="25"/>
    </row>
    <row r="778" spans="1:4" ht="14.25">
      <c r="A778" s="27"/>
      <c r="B778" s="27"/>
      <c r="C778" s="27"/>
      <c r="D778" s="27"/>
    </row>
    <row r="779" spans="1:4" ht="14.25">
      <c r="A779" s="25"/>
      <c r="B779" s="25"/>
      <c r="C779" s="25"/>
      <c r="D779" s="25"/>
    </row>
    <row r="780" spans="1:4" ht="14.25">
      <c r="A780" s="27"/>
      <c r="B780" s="27"/>
      <c r="C780" s="27"/>
      <c r="D780" s="27"/>
    </row>
    <row r="781" spans="1:4" ht="14.25">
      <c r="A781" s="25"/>
      <c r="B781" s="25"/>
      <c r="C781" s="25"/>
      <c r="D781" s="25"/>
    </row>
    <row r="782" spans="1:4" ht="14.25">
      <c r="A782" s="27"/>
      <c r="B782" s="27"/>
      <c r="C782" s="27"/>
      <c r="D782" s="27"/>
    </row>
    <row r="783" spans="1:4" ht="14.25">
      <c r="A783" s="25"/>
      <c r="B783" s="25"/>
      <c r="C783" s="25"/>
      <c r="D783" s="25"/>
    </row>
    <row r="784" spans="1:4" ht="14.25">
      <c r="A784" s="27"/>
      <c r="B784" s="27"/>
      <c r="C784" s="27"/>
      <c r="D784" s="27"/>
    </row>
    <row r="785" spans="1:4" ht="14.25">
      <c r="A785" s="25"/>
      <c r="B785" s="25"/>
      <c r="C785" s="25"/>
      <c r="D785" s="25"/>
    </row>
    <row r="786" spans="1:4" ht="14.25">
      <c r="A786" s="27"/>
      <c r="B786" s="27"/>
      <c r="C786" s="27"/>
      <c r="D786" s="27"/>
    </row>
    <row r="787" spans="1:4" ht="14.25">
      <c r="A787" s="25"/>
      <c r="B787" s="25"/>
      <c r="C787" s="25"/>
      <c r="D787" s="25"/>
    </row>
    <row r="788" spans="1:4" ht="14.25">
      <c r="A788" s="27"/>
      <c r="B788" s="27"/>
      <c r="C788" s="27"/>
      <c r="D788" s="27"/>
    </row>
    <row r="789" spans="1:4" ht="14.25">
      <c r="A789" s="25"/>
      <c r="B789" s="25"/>
      <c r="C789" s="25"/>
      <c r="D789" s="25"/>
    </row>
    <row r="790" spans="1:4" ht="14.25">
      <c r="A790" s="27"/>
      <c r="B790" s="27"/>
      <c r="C790" s="27"/>
      <c r="D790" s="27"/>
    </row>
    <row r="791" spans="1:4" ht="14.25">
      <c r="A791" s="25"/>
      <c r="B791" s="25"/>
      <c r="C791" s="25"/>
      <c r="D791" s="25"/>
    </row>
    <row r="792" spans="1:4" ht="14.25">
      <c r="A792" s="27"/>
      <c r="B792" s="27"/>
      <c r="C792" s="27"/>
      <c r="D792" s="27"/>
    </row>
    <row r="793" spans="1:4" ht="14.25">
      <c r="A793" s="25"/>
      <c r="B793" s="25"/>
      <c r="C793" s="25"/>
      <c r="D793" s="25"/>
    </row>
    <row r="794" spans="1:4" ht="14.25">
      <c r="A794" s="27"/>
      <c r="B794" s="27"/>
      <c r="C794" s="27"/>
      <c r="D794" s="27"/>
    </row>
    <row r="795" spans="1:4" ht="14.25">
      <c r="A795" s="25"/>
      <c r="B795" s="25"/>
      <c r="C795" s="25"/>
      <c r="D795" s="25"/>
    </row>
    <row r="796" spans="1:4" ht="14.25">
      <c r="A796" s="27"/>
      <c r="B796" s="27"/>
      <c r="C796" s="27"/>
      <c r="D796" s="27"/>
    </row>
    <row r="797" spans="1:4" ht="14.25">
      <c r="A797" s="25"/>
      <c r="B797" s="25"/>
      <c r="C797" s="25"/>
      <c r="D797" s="25"/>
    </row>
    <row r="798" spans="1:4" ht="14.25">
      <c r="A798" s="27"/>
      <c r="B798" s="27"/>
      <c r="C798" s="27"/>
      <c r="D798" s="27"/>
    </row>
    <row r="799" spans="1:4" ht="14.25">
      <c r="A799" s="25"/>
      <c r="B799" s="25"/>
      <c r="C799" s="25"/>
      <c r="D799" s="25"/>
    </row>
    <row r="800" spans="1:4" ht="14.25">
      <c r="A800" s="27"/>
      <c r="B800" s="27"/>
      <c r="C800" s="27"/>
      <c r="D800" s="27"/>
    </row>
    <row r="801" spans="1:4" ht="14.25">
      <c r="A801" s="25"/>
      <c r="B801" s="25"/>
      <c r="C801" s="25"/>
      <c r="D801" s="25"/>
    </row>
    <row r="802" spans="1:4" ht="14.25">
      <c r="A802" s="27"/>
      <c r="B802" s="27"/>
      <c r="C802" s="27"/>
      <c r="D802" s="27"/>
    </row>
    <row r="803" spans="1:4" ht="14.25">
      <c r="A803" s="25"/>
      <c r="B803" s="25"/>
      <c r="C803" s="25"/>
      <c r="D803" s="25"/>
    </row>
    <row r="804" spans="1:4" ht="14.25">
      <c r="A804" s="27"/>
      <c r="B804" s="27"/>
      <c r="C804" s="27"/>
      <c r="D804" s="27"/>
    </row>
    <row r="805" spans="1:4" ht="14.25">
      <c r="A805" s="25"/>
      <c r="B805" s="25"/>
      <c r="C805" s="25"/>
      <c r="D805" s="25"/>
    </row>
    <row r="806" spans="1:4" ht="14.25">
      <c r="A806" s="27"/>
      <c r="B806" s="27"/>
      <c r="C806" s="27"/>
      <c r="D806" s="27"/>
    </row>
    <row r="807" spans="1:4" ht="14.25">
      <c r="A807" s="25"/>
      <c r="B807" s="25"/>
      <c r="C807" s="25"/>
      <c r="D807" s="25"/>
    </row>
    <row r="808" spans="1:4" ht="14.25">
      <c r="A808" s="27"/>
      <c r="B808" s="27"/>
      <c r="C808" s="27"/>
      <c r="D808" s="27"/>
    </row>
    <row r="809" spans="1:4" ht="14.25">
      <c r="A809" s="25"/>
      <c r="B809" s="25"/>
      <c r="C809" s="25"/>
      <c r="D809" s="25"/>
    </row>
    <row r="810" spans="1:4" ht="14.25">
      <c r="A810" s="27"/>
      <c r="B810" s="27"/>
      <c r="C810" s="27"/>
      <c r="D810" s="27"/>
    </row>
    <row r="811" spans="1:4" ht="14.25">
      <c r="A811" s="25"/>
      <c r="B811" s="25"/>
      <c r="C811" s="25"/>
      <c r="D811" s="25"/>
    </row>
    <row r="812" spans="1:4" ht="14.25">
      <c r="A812" s="27"/>
      <c r="B812" s="27"/>
      <c r="C812" s="27"/>
      <c r="D812" s="27"/>
    </row>
    <row r="813" spans="1:4" ht="14.25">
      <c r="A813" s="25"/>
      <c r="B813" s="25"/>
      <c r="C813" s="25"/>
      <c r="D813" s="25"/>
    </row>
    <row r="814" spans="1:4" ht="14.25">
      <c r="A814" s="27"/>
      <c r="B814" s="27"/>
      <c r="C814" s="27"/>
      <c r="D814" s="27"/>
    </row>
    <row r="815" spans="1:4" ht="14.25">
      <c r="A815" s="25"/>
      <c r="B815" s="25"/>
      <c r="C815" s="25"/>
      <c r="D815" s="25"/>
    </row>
    <row r="816" spans="1:4" ht="14.25">
      <c r="A816" s="27"/>
      <c r="B816" s="27"/>
      <c r="C816" s="27"/>
      <c r="D816" s="27"/>
    </row>
    <row r="817" spans="1:4" ht="14.25">
      <c r="A817" s="25"/>
      <c r="B817" s="25"/>
      <c r="C817" s="25"/>
      <c r="D817" s="25"/>
    </row>
    <row r="818" spans="1:4" ht="14.25">
      <c r="A818" s="27"/>
      <c r="B818" s="27"/>
      <c r="C818" s="27"/>
      <c r="D818" s="27"/>
    </row>
    <row r="819" spans="1:4" ht="14.25">
      <c r="A819" s="25"/>
      <c r="B819" s="25"/>
      <c r="C819" s="25"/>
      <c r="D819" s="25"/>
    </row>
    <row r="820" spans="1:4" ht="14.25">
      <c r="A820" s="27"/>
      <c r="B820" s="27"/>
      <c r="C820" s="27"/>
      <c r="D820" s="27"/>
    </row>
    <row r="821" spans="1:4" ht="14.25">
      <c r="A821" s="25"/>
      <c r="B821" s="25"/>
      <c r="C821" s="25"/>
      <c r="D821" s="25"/>
    </row>
    <row r="822" spans="1:4" ht="14.25">
      <c r="A822" s="27"/>
      <c r="B822" s="27"/>
      <c r="C822" s="27"/>
      <c r="D822" s="27"/>
    </row>
    <row r="823" spans="1:4" ht="14.25">
      <c r="A823" s="25"/>
      <c r="B823" s="25"/>
      <c r="C823" s="25"/>
      <c r="D823" s="25"/>
    </row>
    <row r="824" spans="1:4" ht="14.25">
      <c r="A824" s="27"/>
      <c r="B824" s="27"/>
      <c r="C824" s="27"/>
      <c r="D824" s="27"/>
    </row>
    <row r="825" spans="1:4" ht="14.25">
      <c r="A825" s="25"/>
      <c r="B825" s="25"/>
      <c r="C825" s="25"/>
      <c r="D825" s="25"/>
    </row>
    <row r="826" spans="1:4" ht="14.25">
      <c r="A826" s="27"/>
      <c r="B826" s="27"/>
      <c r="C826" s="27"/>
      <c r="D826" s="27"/>
    </row>
    <row r="827" spans="1:4" ht="14.25">
      <c r="A827" s="25"/>
      <c r="B827" s="25"/>
      <c r="C827" s="25"/>
      <c r="D827" s="25"/>
    </row>
    <row r="828" spans="1:4" ht="14.25">
      <c r="A828" s="27"/>
      <c r="B828" s="27"/>
      <c r="C828" s="27"/>
      <c r="D828" s="27"/>
    </row>
    <row r="829" spans="1:4" ht="14.25">
      <c r="A829" s="25"/>
      <c r="B829" s="25"/>
      <c r="C829" s="25"/>
      <c r="D829" s="25"/>
    </row>
    <row r="830" spans="1:4" ht="14.25">
      <c r="A830" s="27"/>
      <c r="B830" s="27"/>
      <c r="C830" s="27"/>
      <c r="D830" s="27"/>
    </row>
    <row r="831" spans="1:4" ht="14.25">
      <c r="A831" s="25"/>
      <c r="B831" s="25"/>
      <c r="C831" s="25"/>
      <c r="D831" s="25"/>
    </row>
    <row r="832" spans="1:4" ht="14.25">
      <c r="A832" s="27"/>
      <c r="B832" s="27"/>
      <c r="C832" s="27"/>
      <c r="D832" s="27"/>
    </row>
    <row r="833" spans="1:4" ht="14.25">
      <c r="A833" s="25"/>
      <c r="B833" s="25"/>
      <c r="C833" s="25"/>
      <c r="D833" s="25"/>
    </row>
    <row r="834" spans="1:4" ht="14.25">
      <c r="A834" s="27"/>
      <c r="B834" s="27"/>
      <c r="C834" s="27"/>
      <c r="D834" s="27"/>
    </row>
    <row r="835" spans="1:4" ht="14.25">
      <c r="A835" s="25"/>
      <c r="B835" s="25"/>
      <c r="C835" s="25"/>
      <c r="D835" s="25"/>
    </row>
    <row r="836" spans="1:4" ht="14.25">
      <c r="A836" s="27"/>
      <c r="B836" s="27"/>
      <c r="C836" s="27"/>
      <c r="D836" s="27"/>
    </row>
    <row r="837" spans="1:4" ht="14.25">
      <c r="A837" s="25"/>
      <c r="B837" s="25"/>
      <c r="C837" s="25"/>
      <c r="D837" s="25"/>
    </row>
    <row r="838" spans="1:4" ht="14.25">
      <c r="A838" s="27"/>
      <c r="B838" s="27"/>
      <c r="C838" s="27"/>
      <c r="D838" s="27"/>
    </row>
    <row r="839" spans="1:4" ht="14.25">
      <c r="A839" s="25"/>
      <c r="B839" s="25"/>
      <c r="C839" s="25"/>
      <c r="D839" s="25"/>
    </row>
    <row r="840" spans="1:4" ht="14.25">
      <c r="A840" s="27"/>
      <c r="B840" s="27"/>
      <c r="C840" s="27"/>
      <c r="D840" s="27"/>
    </row>
    <row r="841" spans="1:4" ht="14.25">
      <c r="A841" s="25"/>
      <c r="B841" s="25"/>
      <c r="C841" s="25"/>
      <c r="D841" s="25"/>
    </row>
    <row r="842" spans="1:4" ht="14.25">
      <c r="A842" s="27"/>
      <c r="B842" s="27"/>
      <c r="C842" s="27"/>
      <c r="D842" s="27"/>
    </row>
    <row r="843" spans="1:4" ht="14.25">
      <c r="A843" s="25"/>
      <c r="B843" s="25"/>
      <c r="C843" s="25"/>
      <c r="D843" s="25"/>
    </row>
    <row r="844" spans="1:4" ht="14.25">
      <c r="A844" s="27"/>
      <c r="B844" s="27"/>
      <c r="C844" s="27"/>
      <c r="D844" s="27"/>
    </row>
    <row r="845" spans="1:4" ht="14.25">
      <c r="A845" s="25"/>
      <c r="B845" s="25"/>
      <c r="C845" s="25"/>
      <c r="D845" s="25"/>
    </row>
    <row r="846" spans="1:4" ht="14.25">
      <c r="A846" s="27"/>
      <c r="B846" s="27"/>
      <c r="C846" s="27"/>
      <c r="D846" s="27"/>
    </row>
    <row r="847" spans="1:4" ht="14.25">
      <c r="A847" s="25"/>
      <c r="B847" s="25"/>
      <c r="C847" s="25"/>
      <c r="D847" s="25"/>
    </row>
    <row r="848" spans="1:4" ht="14.25">
      <c r="A848" s="27"/>
      <c r="B848" s="27"/>
      <c r="C848" s="27"/>
      <c r="D848" s="27"/>
    </row>
    <row r="849" spans="1:4" ht="14.25">
      <c r="A849" s="25"/>
      <c r="B849" s="25"/>
      <c r="C849" s="25"/>
      <c r="D849" s="25"/>
    </row>
    <row r="850" spans="1:4" ht="14.25">
      <c r="A850" s="27"/>
      <c r="B850" s="27"/>
      <c r="C850" s="27"/>
      <c r="D850" s="27"/>
    </row>
    <row r="851" spans="1:4" ht="14.25">
      <c r="A851" s="25"/>
      <c r="B851" s="25"/>
      <c r="C851" s="25"/>
      <c r="D851" s="25"/>
    </row>
    <row r="852" spans="1:4" ht="14.25">
      <c r="A852" s="27"/>
      <c r="B852" s="27"/>
      <c r="C852" s="27"/>
      <c r="D852" s="27"/>
    </row>
    <row r="853" spans="1:4" ht="14.25">
      <c r="A853" s="25"/>
      <c r="B853" s="25"/>
      <c r="C853" s="25"/>
      <c r="D853" s="25"/>
    </row>
    <row r="854" spans="1:4" ht="14.25">
      <c r="A854" s="27"/>
      <c r="B854" s="27"/>
      <c r="C854" s="27"/>
      <c r="D854" s="27"/>
    </row>
    <row r="855" spans="1:4" ht="14.25">
      <c r="A855" s="25"/>
      <c r="B855" s="25"/>
      <c r="C855" s="25"/>
      <c r="D855" s="25"/>
    </row>
    <row r="856" spans="1:4" ht="14.25">
      <c r="A856" s="27"/>
      <c r="B856" s="27"/>
      <c r="C856" s="27"/>
      <c r="D856" s="27"/>
    </row>
    <row r="857" spans="1:4" ht="14.25">
      <c r="A857" s="25"/>
      <c r="B857" s="25"/>
      <c r="C857" s="25"/>
      <c r="D857" s="25"/>
    </row>
    <row r="858" spans="1:4" ht="14.25">
      <c r="A858" s="27"/>
      <c r="B858" s="27"/>
      <c r="C858" s="27"/>
      <c r="D858" s="27"/>
    </row>
    <row r="859" spans="1:4" ht="14.25">
      <c r="A859" s="25"/>
      <c r="B859" s="25"/>
      <c r="C859" s="25"/>
      <c r="D859" s="25"/>
    </row>
    <row r="860" spans="1:4" ht="14.25">
      <c r="A860" s="27"/>
      <c r="B860" s="27"/>
      <c r="C860" s="27"/>
      <c r="D860" s="27"/>
    </row>
    <row r="861" spans="1:4" ht="14.25">
      <c r="A861" s="25"/>
      <c r="B861" s="25"/>
      <c r="C861" s="25"/>
      <c r="D861" s="25"/>
    </row>
    <row r="862" spans="1:4" ht="14.25">
      <c r="A862" s="27"/>
      <c r="B862" s="27"/>
      <c r="C862" s="27"/>
      <c r="D862" s="27"/>
    </row>
    <row r="863" spans="1:4" ht="14.25">
      <c r="A863" s="25"/>
      <c r="B863" s="25"/>
      <c r="C863" s="25"/>
      <c r="D863" s="25"/>
    </row>
    <row r="864" spans="1:4" ht="14.25">
      <c r="A864" s="27"/>
      <c r="B864" s="27"/>
      <c r="C864" s="27"/>
      <c r="D864" s="27"/>
    </row>
    <row r="865" spans="1:4" ht="14.25">
      <c r="A865" s="25"/>
      <c r="B865" s="25"/>
      <c r="C865" s="25"/>
      <c r="D865" s="25"/>
    </row>
    <row r="866" spans="1:4" ht="14.25">
      <c r="A866" s="27"/>
      <c r="B866" s="27"/>
      <c r="C866" s="27"/>
      <c r="D866" s="27"/>
    </row>
    <row r="867" spans="1:4" ht="14.25">
      <c r="A867" s="25"/>
      <c r="B867" s="25"/>
      <c r="C867" s="25"/>
      <c r="D867" s="25"/>
    </row>
    <row r="868" spans="1:4" ht="14.25">
      <c r="A868" s="27"/>
      <c r="B868" s="27"/>
      <c r="C868" s="27"/>
      <c r="D868" s="27"/>
    </row>
    <row r="869" spans="1:4" ht="14.25">
      <c r="A869" s="25"/>
      <c r="B869" s="25"/>
      <c r="C869" s="25"/>
      <c r="D869" s="25"/>
    </row>
    <row r="870" spans="1:4" ht="14.25">
      <c r="A870" s="27"/>
      <c r="B870" s="27"/>
      <c r="C870" s="27"/>
      <c r="D870" s="27"/>
    </row>
    <row r="871" spans="1:4" ht="14.25">
      <c r="A871" s="25"/>
      <c r="B871" s="25"/>
      <c r="C871" s="25"/>
      <c r="D871" s="25"/>
    </row>
    <row r="872" spans="1:4" ht="14.25">
      <c r="A872" s="27"/>
      <c r="B872" s="27"/>
      <c r="C872" s="27"/>
      <c r="D872" s="27"/>
    </row>
    <row r="873" spans="1:4" ht="14.25">
      <c r="A873" s="25"/>
      <c r="B873" s="25"/>
      <c r="C873" s="25"/>
      <c r="D873" s="25"/>
    </row>
    <row r="874" spans="1:4" ht="14.25">
      <c r="A874" s="27"/>
      <c r="B874" s="27"/>
      <c r="C874" s="27"/>
      <c r="D874" s="27"/>
    </row>
    <row r="875" spans="1:4" ht="14.25">
      <c r="A875" s="25"/>
      <c r="B875" s="25"/>
      <c r="C875" s="25"/>
      <c r="D875" s="25"/>
    </row>
    <row r="876" spans="1:4" ht="14.25">
      <c r="A876" s="27"/>
      <c r="B876" s="27"/>
      <c r="C876" s="27"/>
      <c r="D876" s="27"/>
    </row>
    <row r="877" spans="1:4" ht="14.25">
      <c r="A877" s="25"/>
      <c r="B877" s="25"/>
      <c r="C877" s="25"/>
      <c r="D877" s="25"/>
    </row>
    <row r="878" spans="1:4" ht="14.25">
      <c r="A878" s="27"/>
      <c r="B878" s="27"/>
      <c r="C878" s="27"/>
      <c r="D878" s="27"/>
    </row>
    <row r="879" spans="1:4" ht="14.25">
      <c r="A879" s="25"/>
      <c r="B879" s="25"/>
      <c r="C879" s="25"/>
      <c r="D879" s="25"/>
    </row>
    <row r="880" spans="1:4" ht="14.25">
      <c r="A880" s="27"/>
      <c r="B880" s="27"/>
      <c r="C880" s="27"/>
      <c r="D880" s="27"/>
    </row>
    <row r="881" spans="1:4" ht="14.25">
      <c r="A881" s="25"/>
      <c r="B881" s="25"/>
      <c r="C881" s="25"/>
      <c r="D881" s="25"/>
    </row>
    <row r="882" spans="1:4" ht="14.25">
      <c r="A882" s="27"/>
      <c r="B882" s="27"/>
      <c r="C882" s="27"/>
      <c r="D882" s="27"/>
    </row>
    <row r="883" spans="1:4" ht="14.25">
      <c r="A883" s="25"/>
      <c r="B883" s="25"/>
      <c r="C883" s="25"/>
      <c r="D883" s="25"/>
    </row>
    <row r="884" spans="1:4" ht="14.25">
      <c r="A884" s="27"/>
      <c r="B884" s="27"/>
      <c r="C884" s="27"/>
      <c r="D884" s="27"/>
    </row>
    <row r="885" spans="1:4" ht="14.25">
      <c r="A885" s="25"/>
      <c r="B885" s="25"/>
      <c r="C885" s="25"/>
      <c r="D885" s="25"/>
    </row>
    <row r="886" spans="1:4" ht="14.25">
      <c r="A886" s="27"/>
      <c r="B886" s="27"/>
      <c r="C886" s="27"/>
      <c r="D886" s="27"/>
    </row>
    <row r="887" spans="1:4" ht="14.25">
      <c r="A887" s="25"/>
      <c r="B887" s="25"/>
      <c r="C887" s="25"/>
      <c r="D887" s="25"/>
    </row>
    <row r="888" spans="1:4" ht="14.25">
      <c r="A888" s="27"/>
      <c r="B888" s="27"/>
      <c r="C888" s="27"/>
      <c r="D888" s="27"/>
    </row>
    <row r="889" spans="1:4" ht="14.25">
      <c r="A889" s="25"/>
      <c r="B889" s="25"/>
      <c r="C889" s="25"/>
      <c r="D889" s="25"/>
    </row>
    <row r="890" spans="1:4" ht="14.25">
      <c r="A890" s="27"/>
      <c r="B890" s="27"/>
      <c r="C890" s="27"/>
      <c r="D890" s="27"/>
    </row>
    <row r="891" spans="1:4" ht="14.25">
      <c r="A891" s="25"/>
      <c r="B891" s="25"/>
      <c r="C891" s="25"/>
      <c r="D891" s="25"/>
    </row>
    <row r="892" spans="1:4" ht="14.25">
      <c r="A892" s="27"/>
      <c r="B892" s="27"/>
      <c r="C892" s="27"/>
      <c r="D892" s="27"/>
    </row>
    <row r="893" spans="1:4" ht="14.25">
      <c r="A893" s="25"/>
      <c r="B893" s="25"/>
      <c r="C893" s="25"/>
      <c r="D893" s="25"/>
    </row>
    <row r="894" spans="1:4" ht="14.25">
      <c r="A894" s="27"/>
      <c r="B894" s="27"/>
      <c r="C894" s="27"/>
      <c r="D894" s="27"/>
    </row>
    <row r="895" spans="1:4" ht="14.25">
      <c r="A895" s="25"/>
      <c r="B895" s="25"/>
      <c r="C895" s="25"/>
      <c r="D895" s="25"/>
    </row>
    <row r="896" spans="1:4" ht="14.25">
      <c r="A896" s="27"/>
      <c r="B896" s="27"/>
      <c r="C896" s="27"/>
      <c r="D896" s="27"/>
    </row>
    <row r="897" spans="1:4" ht="14.25">
      <c r="A897" s="25"/>
      <c r="B897" s="25"/>
      <c r="C897" s="25"/>
      <c r="D897" s="25"/>
    </row>
    <row r="898" spans="1:4" ht="14.25">
      <c r="A898" s="27"/>
      <c r="B898" s="27"/>
      <c r="C898" s="27"/>
      <c r="D898" s="27"/>
    </row>
    <row r="899" spans="1:4" ht="14.25">
      <c r="A899" s="25"/>
      <c r="B899" s="25"/>
      <c r="C899" s="25"/>
      <c r="D899" s="25"/>
    </row>
    <row r="900" spans="1:4" ht="14.25">
      <c r="A900" s="27"/>
      <c r="B900" s="27"/>
      <c r="C900" s="27"/>
      <c r="D900" s="27"/>
    </row>
    <row r="901" spans="1:4" ht="14.25">
      <c r="A901" s="25"/>
      <c r="B901" s="25"/>
      <c r="C901" s="25"/>
      <c r="D901" s="25"/>
    </row>
    <row r="902" spans="1:4" ht="14.25">
      <c r="A902" s="27"/>
      <c r="B902" s="27"/>
      <c r="C902" s="27"/>
      <c r="D902" s="27"/>
    </row>
    <row r="903" spans="1:4" ht="14.25">
      <c r="A903" s="25"/>
      <c r="B903" s="25"/>
      <c r="C903" s="25"/>
      <c r="D903" s="25"/>
    </row>
    <row r="904" spans="1:4" ht="14.25">
      <c r="A904" s="27"/>
      <c r="B904" s="27"/>
      <c r="C904" s="27"/>
      <c r="D904" s="27"/>
    </row>
    <row r="905" spans="1:4" ht="14.25">
      <c r="A905" s="25"/>
      <c r="B905" s="25"/>
      <c r="C905" s="25"/>
      <c r="D905" s="25"/>
    </row>
    <row r="906" spans="1:4" ht="14.25">
      <c r="A906" s="27"/>
      <c r="B906" s="27"/>
      <c r="C906" s="27"/>
      <c r="D906" s="27"/>
    </row>
    <row r="907" spans="1:4" ht="14.25">
      <c r="A907" s="25"/>
      <c r="B907" s="25"/>
      <c r="C907" s="25"/>
      <c r="D907" s="25"/>
    </row>
    <row r="908" spans="1:4" ht="14.25">
      <c r="A908" s="27"/>
      <c r="B908" s="27"/>
      <c r="C908" s="27"/>
      <c r="D908" s="27"/>
    </row>
    <row r="909" spans="1:4" ht="14.25">
      <c r="A909" s="25"/>
      <c r="B909" s="25"/>
      <c r="C909" s="25"/>
      <c r="D909" s="25"/>
    </row>
    <row r="910" spans="1:4" ht="14.25">
      <c r="A910" s="27"/>
      <c r="B910" s="27"/>
      <c r="C910" s="27"/>
      <c r="D910" s="27"/>
    </row>
    <row r="911" spans="1:4" ht="14.25">
      <c r="A911" s="25"/>
      <c r="B911" s="25"/>
      <c r="C911" s="25"/>
      <c r="D911" s="25"/>
    </row>
    <row r="912" spans="1:4" ht="14.25">
      <c r="A912" s="27"/>
      <c r="B912" s="27"/>
      <c r="C912" s="27"/>
      <c r="D912" s="27"/>
    </row>
    <row r="913" spans="1:4" ht="14.25">
      <c r="A913" s="25"/>
      <c r="B913" s="25"/>
      <c r="C913" s="25"/>
      <c r="D913" s="25"/>
    </row>
    <row r="914" spans="1:4" ht="14.25">
      <c r="A914" s="27"/>
      <c r="B914" s="27"/>
      <c r="C914" s="27"/>
      <c r="D914" s="27"/>
    </row>
    <row r="915" spans="1:4" ht="14.25">
      <c r="A915" s="25"/>
      <c r="B915" s="25"/>
      <c r="C915" s="25"/>
      <c r="D915" s="25"/>
    </row>
    <row r="916" spans="1:4" ht="14.25">
      <c r="A916" s="27"/>
      <c r="B916" s="27"/>
      <c r="C916" s="27"/>
      <c r="D916" s="27"/>
    </row>
    <row r="917" spans="1:4" ht="14.25">
      <c r="A917" s="25"/>
      <c r="B917" s="25"/>
      <c r="C917" s="25"/>
      <c r="D917" s="25"/>
    </row>
    <row r="918" spans="1:4" ht="14.25">
      <c r="A918" s="27"/>
      <c r="B918" s="27"/>
      <c r="C918" s="27"/>
      <c r="D918" s="27"/>
    </row>
    <row r="919" spans="1:4" ht="14.25">
      <c r="A919" s="25"/>
      <c r="B919" s="25"/>
      <c r="C919" s="25"/>
      <c r="D919" s="25"/>
    </row>
    <row r="920" spans="1:4" ht="14.25">
      <c r="A920" s="27"/>
      <c r="B920" s="27"/>
      <c r="C920" s="27"/>
      <c r="D920" s="27"/>
    </row>
    <row r="921" spans="1:4" ht="14.25">
      <c r="A921" s="25"/>
      <c r="B921" s="25"/>
      <c r="C921" s="25"/>
      <c r="D921" s="25"/>
    </row>
    <row r="922" spans="1:4" ht="14.25">
      <c r="A922" s="27"/>
      <c r="B922" s="27"/>
      <c r="C922" s="27"/>
      <c r="D922" s="27"/>
    </row>
    <row r="923" spans="1:4" ht="14.25">
      <c r="A923" s="25"/>
      <c r="B923" s="25"/>
      <c r="C923" s="25"/>
      <c r="D923" s="25"/>
    </row>
    <row r="924" spans="1:4" ht="14.25">
      <c r="A924" s="27"/>
      <c r="B924" s="27"/>
      <c r="C924" s="27"/>
      <c r="D924" s="27"/>
    </row>
    <row r="925" spans="1:4" ht="14.25">
      <c r="A925" s="25"/>
      <c r="B925" s="25"/>
      <c r="C925" s="25"/>
      <c r="D925" s="25"/>
    </row>
    <row r="926" spans="1:4" ht="14.25">
      <c r="A926" s="27"/>
      <c r="B926" s="27"/>
      <c r="C926" s="27"/>
      <c r="D926" s="27"/>
    </row>
    <row r="927" spans="1:4" ht="14.25">
      <c r="A927" s="25"/>
      <c r="B927" s="25"/>
      <c r="C927" s="25"/>
      <c r="D927" s="25"/>
    </row>
    <row r="928" spans="1:4" ht="14.25">
      <c r="A928" s="27"/>
      <c r="B928" s="27"/>
      <c r="C928" s="27"/>
      <c r="D928" s="27"/>
    </row>
    <row r="929" spans="1:4" ht="14.25">
      <c r="A929" s="25"/>
      <c r="B929" s="25"/>
      <c r="C929" s="25"/>
      <c r="D929" s="25"/>
    </row>
    <row r="930" spans="1:4" ht="14.25">
      <c r="A930" s="27"/>
      <c r="B930" s="27"/>
      <c r="C930" s="27"/>
      <c r="D930" s="27"/>
    </row>
    <row r="931" spans="1:4" ht="14.25">
      <c r="A931" s="25"/>
      <c r="B931" s="25"/>
      <c r="C931" s="25"/>
      <c r="D931" s="25"/>
    </row>
    <row r="932" spans="1:4" ht="14.25">
      <c r="A932" s="27"/>
      <c r="B932" s="27"/>
      <c r="C932" s="27"/>
      <c r="D932" s="27"/>
    </row>
    <row r="933" spans="1:4" ht="14.25">
      <c r="A933" s="25"/>
      <c r="B933" s="25"/>
      <c r="C933" s="25"/>
      <c r="D933" s="25"/>
    </row>
    <row r="934" spans="1:4" ht="14.25">
      <c r="A934" s="27"/>
      <c r="B934" s="27"/>
      <c r="C934" s="27"/>
      <c r="D934" s="27"/>
    </row>
    <row r="935" spans="1:4" ht="14.25">
      <c r="A935" s="25"/>
      <c r="B935" s="25"/>
      <c r="C935" s="25"/>
      <c r="D935" s="25"/>
    </row>
    <row r="936" spans="1:4" ht="14.25">
      <c r="A936" s="27"/>
      <c r="B936" s="27"/>
      <c r="C936" s="27"/>
      <c r="D936" s="27"/>
    </row>
    <row r="937" spans="1:4" ht="14.25">
      <c r="A937" s="25"/>
      <c r="B937" s="25"/>
      <c r="C937" s="25"/>
      <c r="D937" s="25"/>
    </row>
    <row r="938" spans="1:4" ht="14.25">
      <c r="A938" s="27"/>
      <c r="B938" s="27"/>
      <c r="C938" s="27"/>
      <c r="D938" s="27"/>
    </row>
    <row r="939" spans="1:4" ht="14.25">
      <c r="A939" s="25"/>
      <c r="B939" s="25"/>
      <c r="C939" s="25"/>
      <c r="D939" s="25"/>
    </row>
    <row r="940" spans="1:4" ht="14.25">
      <c r="A940" s="27"/>
      <c r="B940" s="27"/>
      <c r="C940" s="27"/>
      <c r="D940" s="27"/>
    </row>
    <row r="941" spans="1:4" ht="14.25">
      <c r="A941" s="25"/>
      <c r="B941" s="25"/>
      <c r="C941" s="25"/>
      <c r="D941" s="25"/>
    </row>
    <row r="942" spans="1:4" ht="14.25">
      <c r="A942" s="27"/>
      <c r="B942" s="27"/>
      <c r="C942" s="27"/>
      <c r="D942" s="27"/>
    </row>
    <row r="943" spans="1:4" ht="14.25">
      <c r="A943" s="25"/>
      <c r="B943" s="25"/>
      <c r="C943" s="25"/>
      <c r="D943" s="25"/>
    </row>
    <row r="944" spans="1:4" ht="14.25">
      <c r="A944" s="27"/>
      <c r="B944" s="27"/>
      <c r="C944" s="27"/>
      <c r="D944" s="27"/>
    </row>
    <row r="945" spans="1:4" ht="14.25">
      <c r="A945" s="25"/>
      <c r="B945" s="25"/>
      <c r="C945" s="25"/>
      <c r="D945" s="25"/>
    </row>
    <row r="946" spans="1:4" ht="14.25">
      <c r="A946" s="27"/>
      <c r="B946" s="27"/>
      <c r="C946" s="27"/>
      <c r="D946" s="27"/>
    </row>
    <row r="947" spans="1:4" ht="14.25">
      <c r="A947" s="25"/>
      <c r="B947" s="25"/>
      <c r="C947" s="25"/>
      <c r="D947" s="25"/>
    </row>
    <row r="948" spans="1:4" ht="14.25">
      <c r="A948" s="27"/>
      <c r="B948" s="27"/>
      <c r="C948" s="27"/>
      <c r="D948" s="27"/>
    </row>
    <row r="949" spans="1:4" ht="14.25">
      <c r="A949" s="25"/>
      <c r="B949" s="25"/>
      <c r="C949" s="25"/>
      <c r="D949" s="25"/>
    </row>
    <row r="950" spans="1:4" ht="14.25">
      <c r="A950" s="27"/>
      <c r="B950" s="27"/>
      <c r="C950" s="27"/>
      <c r="D950" s="27"/>
    </row>
    <row r="951" spans="1:4" ht="14.25">
      <c r="A951" s="25"/>
      <c r="B951" s="25"/>
      <c r="C951" s="25"/>
      <c r="D951" s="25"/>
    </row>
    <row r="952" spans="1:4" ht="14.25">
      <c r="A952" s="27"/>
      <c r="B952" s="27"/>
      <c r="C952" s="27"/>
      <c r="D952" s="27"/>
    </row>
    <row r="953" spans="1:4" ht="14.25">
      <c r="A953" s="25"/>
      <c r="B953" s="25"/>
      <c r="C953" s="25"/>
      <c r="D953" s="25"/>
    </row>
    <row r="954" spans="1:4" ht="14.25">
      <c r="A954" s="27"/>
      <c r="B954" s="27"/>
      <c r="C954" s="27"/>
      <c r="D954" s="27"/>
    </row>
    <row r="955" spans="1:4" ht="14.25">
      <c r="A955" s="25"/>
      <c r="B955" s="25"/>
      <c r="C955" s="25"/>
      <c r="D955" s="25"/>
    </row>
    <row r="956" spans="1:4" ht="14.25">
      <c r="A956" s="27"/>
      <c r="B956" s="27"/>
      <c r="C956" s="27"/>
      <c r="D956" s="27"/>
    </row>
    <row r="957" spans="1:4" ht="14.25">
      <c r="A957" s="25"/>
      <c r="B957" s="25"/>
      <c r="C957" s="25"/>
      <c r="D957" s="25"/>
    </row>
    <row r="958" spans="1:4" ht="14.25">
      <c r="A958" s="27"/>
      <c r="B958" s="27"/>
      <c r="C958" s="27"/>
      <c r="D958" s="27"/>
    </row>
    <row r="959" spans="1:4" ht="14.25">
      <c r="A959" s="25"/>
      <c r="B959" s="25"/>
      <c r="C959" s="25"/>
      <c r="D959" s="25"/>
    </row>
    <row r="960" spans="1:4" ht="14.25">
      <c r="A960" s="27"/>
      <c r="B960" s="27"/>
      <c r="C960" s="27"/>
      <c r="D960" s="27"/>
    </row>
    <row r="961" spans="1:4" ht="14.25">
      <c r="A961" s="25"/>
      <c r="B961" s="25"/>
      <c r="C961" s="25"/>
      <c r="D961" s="25"/>
    </row>
    <row r="962" spans="1:4" ht="14.25">
      <c r="A962" s="27"/>
      <c r="B962" s="27"/>
      <c r="C962" s="27"/>
      <c r="D962" s="27"/>
    </row>
    <row r="963" spans="1:4" ht="14.25">
      <c r="A963" s="25"/>
      <c r="B963" s="25"/>
      <c r="C963" s="25"/>
      <c r="D963" s="25"/>
    </row>
    <row r="964" spans="1:4" ht="14.25">
      <c r="A964" s="27"/>
      <c r="B964" s="27"/>
      <c r="C964" s="27"/>
      <c r="D964" s="27"/>
    </row>
    <row r="965" spans="1:4" ht="14.25">
      <c r="A965" s="25"/>
      <c r="B965" s="25"/>
      <c r="C965" s="25"/>
      <c r="D965" s="25"/>
    </row>
    <row r="966" spans="1:4" ht="14.25">
      <c r="A966" s="27"/>
      <c r="B966" s="27"/>
      <c r="C966" s="27"/>
      <c r="D966" s="27"/>
    </row>
    <row r="967" spans="1:4" ht="14.25">
      <c r="A967" s="25"/>
      <c r="B967" s="25"/>
      <c r="C967" s="25"/>
      <c r="D967" s="25"/>
    </row>
    <row r="968" spans="1:4" ht="14.25">
      <c r="A968" s="27"/>
      <c r="B968" s="27"/>
      <c r="C968" s="27"/>
      <c r="D968" s="27"/>
    </row>
    <row r="969" spans="1:4" ht="14.25">
      <c r="A969" s="25"/>
      <c r="B969" s="25"/>
      <c r="C969" s="25"/>
      <c r="D969" s="25"/>
    </row>
    <row r="970" spans="1:4" ht="14.25">
      <c r="A970" s="27"/>
      <c r="B970" s="27"/>
      <c r="C970" s="27"/>
      <c r="D970" s="27"/>
    </row>
    <row r="971" spans="1:4" ht="14.25">
      <c r="A971" s="25"/>
      <c r="B971" s="25"/>
      <c r="C971" s="25"/>
      <c r="D971" s="25"/>
    </row>
    <row r="972" spans="1:4" ht="14.25">
      <c r="A972" s="27"/>
      <c r="B972" s="27"/>
      <c r="C972" s="27"/>
      <c r="D972" s="27"/>
    </row>
    <row r="973" spans="1:4" ht="14.25">
      <c r="A973" s="25"/>
      <c r="B973" s="25"/>
      <c r="C973" s="25"/>
      <c r="D973" s="25"/>
    </row>
    <row r="974" spans="1:4" ht="14.25">
      <c r="A974" s="27"/>
      <c r="B974" s="27"/>
      <c r="C974" s="27"/>
      <c r="D974" s="27"/>
    </row>
    <row r="975" spans="1:4" ht="14.25">
      <c r="A975" s="25"/>
      <c r="B975" s="25"/>
      <c r="C975" s="25"/>
      <c r="D975" s="25"/>
    </row>
    <row r="976" spans="1:4" ht="14.25">
      <c r="A976" s="27"/>
      <c r="B976" s="27"/>
      <c r="C976" s="27"/>
      <c r="D976" s="27"/>
    </row>
    <row r="977" spans="1:4" ht="14.25">
      <c r="A977" s="25"/>
      <c r="B977" s="25"/>
      <c r="C977" s="25"/>
      <c r="D977" s="25"/>
    </row>
    <row r="978" spans="1:4" ht="14.25">
      <c r="A978" s="27"/>
      <c r="B978" s="27"/>
      <c r="C978" s="27"/>
      <c r="D978" s="27"/>
    </row>
    <row r="979" spans="1:4" ht="14.25">
      <c r="A979" s="25"/>
      <c r="B979" s="25"/>
      <c r="C979" s="25"/>
      <c r="D979" s="25"/>
    </row>
    <row r="980" spans="1:4" ht="14.25">
      <c r="A980" s="27"/>
      <c r="B980" s="27"/>
      <c r="C980" s="27"/>
      <c r="D980" s="27"/>
    </row>
    <row r="981" spans="1:4" ht="14.25">
      <c r="A981" s="25"/>
      <c r="B981" s="25"/>
      <c r="C981" s="25"/>
      <c r="D981" s="25"/>
    </row>
    <row r="982" spans="1:4" ht="14.25">
      <c r="A982" s="27"/>
      <c r="B982" s="27"/>
      <c r="C982" s="27"/>
      <c r="D982" s="27"/>
    </row>
    <row r="983" spans="1:4" ht="14.25">
      <c r="A983" s="25"/>
      <c r="B983" s="25"/>
      <c r="C983" s="25"/>
      <c r="D983" s="25"/>
    </row>
    <row r="984" spans="1:4" ht="14.25">
      <c r="A984" s="27"/>
      <c r="B984" s="27"/>
      <c r="C984" s="27"/>
      <c r="D984" s="27"/>
    </row>
    <row r="985" spans="1:4" ht="14.25">
      <c r="A985" s="25"/>
      <c r="B985" s="25"/>
      <c r="C985" s="25"/>
      <c r="D985" s="25"/>
    </row>
    <row r="986" spans="1:4" ht="14.25">
      <c r="A986" s="27"/>
      <c r="B986" s="27"/>
      <c r="C986" s="27"/>
      <c r="D986" s="27"/>
    </row>
    <row r="987" spans="1:4" ht="14.25">
      <c r="A987" s="25"/>
      <c r="B987" s="25"/>
      <c r="C987" s="25"/>
      <c r="D987" s="25"/>
    </row>
    <row r="988" spans="1:4" ht="14.25">
      <c r="A988" s="27"/>
      <c r="B988" s="27"/>
      <c r="C988" s="27"/>
      <c r="D988" s="27"/>
    </row>
    <row r="989" spans="1:4" ht="14.25">
      <c r="A989" s="25"/>
      <c r="B989" s="25"/>
      <c r="C989" s="25"/>
      <c r="D989" s="25"/>
    </row>
    <row r="990" spans="1:4" ht="14.25">
      <c r="A990" s="27"/>
      <c r="B990" s="27"/>
      <c r="C990" s="27"/>
      <c r="D990" s="27"/>
    </row>
    <row r="991" spans="1:4" ht="14.25">
      <c r="A991" s="25"/>
      <c r="B991" s="25"/>
      <c r="C991" s="25"/>
      <c r="D991" s="25"/>
    </row>
    <row r="992" spans="1:4" ht="14.25">
      <c r="A992" s="27"/>
      <c r="B992" s="27"/>
      <c r="C992" s="27"/>
      <c r="D992" s="27"/>
    </row>
    <row r="993" spans="1:4" ht="14.25">
      <c r="A993" s="25"/>
      <c r="B993" s="25"/>
      <c r="C993" s="25"/>
      <c r="D993" s="25"/>
    </row>
    <row r="994" spans="1:4" ht="14.25">
      <c r="A994" s="27"/>
      <c r="B994" s="27"/>
      <c r="C994" s="27"/>
      <c r="D994" s="27"/>
    </row>
    <row r="995" spans="1:4" ht="14.25">
      <c r="A995" s="25"/>
      <c r="B995" s="25"/>
      <c r="C995" s="25"/>
      <c r="D995" s="25"/>
    </row>
    <row r="996" spans="1:4" ht="14.25">
      <c r="A996" s="27"/>
      <c r="B996" s="27"/>
      <c r="C996" s="27"/>
      <c r="D996" s="27"/>
    </row>
    <row r="997" spans="1:4" ht="14.25">
      <c r="A997" s="25"/>
      <c r="B997" s="25"/>
      <c r="C997" s="25"/>
      <c r="D997" s="25"/>
    </row>
    <row r="998" spans="1:4" ht="14.25">
      <c r="A998" s="27"/>
      <c r="B998" s="27"/>
      <c r="C998" s="27"/>
      <c r="D998" s="27"/>
    </row>
    <row r="999" spans="1:4" ht="14.25">
      <c r="A999" s="25"/>
      <c r="B999" s="25"/>
      <c r="C999" s="25"/>
      <c r="D999" s="25"/>
    </row>
    <row r="1000" spans="1:4" ht="14.25">
      <c r="A1000" s="27"/>
      <c r="B1000" s="27"/>
      <c r="C1000" s="27"/>
      <c r="D1000" s="27"/>
    </row>
  </sheetData>
  <phoneticPr fontId="8" type="noConversion"/>
  <pageMargins left="0.511811024" right="0.511811024" top="0.78740157499999996" bottom="0.78740157499999996" header="0.31496062000000002" footer="0.31496062000000002"/>
  <ignoredErrors>
    <ignoredError sqref="D72 D47 D45 D52 D65 D13:D14 D11 D27:D28 D38 D6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topLeftCell="A73" workbookViewId="0"/>
  </sheetViews>
  <sheetFormatPr defaultColWidth="12.5703125" defaultRowHeight="15.75" customHeight="1"/>
  <cols>
    <col min="1" max="1" width="19.42578125" customWidth="1"/>
    <col min="2" max="2" width="13.85546875" bestFit="1" customWidth="1"/>
  </cols>
  <sheetData>
    <row r="1" spans="1:2">
      <c r="A1" s="1" t="s">
        <v>172</v>
      </c>
      <c r="B1" s="1" t="s">
        <v>173</v>
      </c>
    </row>
    <row r="2" spans="1:2">
      <c r="A2" s="2" t="s">
        <v>37</v>
      </c>
      <c r="B2" s="3">
        <v>235665566</v>
      </c>
    </row>
    <row r="3" spans="1:2">
      <c r="A3" s="2" t="s">
        <v>119</v>
      </c>
      <c r="B3" s="3">
        <v>532616595</v>
      </c>
    </row>
    <row r="4" spans="1:2">
      <c r="A4" s="2" t="s">
        <v>142</v>
      </c>
      <c r="B4" s="3">
        <v>176733968</v>
      </c>
    </row>
    <row r="5" spans="1:2">
      <c r="A5" s="2" t="s">
        <v>101</v>
      </c>
      <c r="B5" s="3">
        <v>4394245879</v>
      </c>
    </row>
    <row r="6" spans="1:2">
      <c r="A6" s="2" t="s">
        <v>49</v>
      </c>
      <c r="B6" s="3">
        <v>62305891</v>
      </c>
    </row>
    <row r="7" spans="1:2">
      <c r="A7" s="2" t="s">
        <v>150</v>
      </c>
      <c r="B7" s="3">
        <v>1349217892</v>
      </c>
    </row>
    <row r="8" spans="1:2">
      <c r="A8" s="2" t="s">
        <v>35</v>
      </c>
      <c r="B8" s="3">
        <v>327593725</v>
      </c>
    </row>
    <row r="9" spans="1:2">
      <c r="A9" s="2" t="s">
        <v>152</v>
      </c>
      <c r="B9" s="3">
        <v>5602790110</v>
      </c>
    </row>
    <row r="10" spans="1:2">
      <c r="A10" s="2" t="s">
        <v>103</v>
      </c>
      <c r="B10" s="3">
        <v>671750768</v>
      </c>
    </row>
    <row r="11" spans="1:2">
      <c r="A11" s="2" t="s">
        <v>89</v>
      </c>
      <c r="B11" s="3">
        <v>1500728902</v>
      </c>
    </row>
    <row r="12" spans="1:2">
      <c r="A12" s="2" t="s">
        <v>51</v>
      </c>
      <c r="B12" s="3">
        <v>5146576868</v>
      </c>
    </row>
    <row r="13" spans="1:2">
      <c r="A13" s="2" t="s">
        <v>69</v>
      </c>
      <c r="B13" s="3">
        <v>251003438</v>
      </c>
    </row>
    <row r="14" spans="1:2">
      <c r="A14" s="2" t="s">
        <v>77</v>
      </c>
      <c r="B14" s="3">
        <v>1420949112</v>
      </c>
    </row>
    <row r="15" spans="1:2">
      <c r="A15" s="2" t="s">
        <v>33</v>
      </c>
      <c r="B15" s="3">
        <v>265877867</v>
      </c>
    </row>
    <row r="16" spans="1:2">
      <c r="A16" s="2" t="s">
        <v>57</v>
      </c>
      <c r="B16" s="3">
        <v>1677525446</v>
      </c>
    </row>
    <row r="17" spans="1:2">
      <c r="A17" s="2" t="s">
        <v>174</v>
      </c>
      <c r="B17" s="3">
        <v>1150645866</v>
      </c>
    </row>
    <row r="18" spans="1:2">
      <c r="A18" s="2" t="s">
        <v>162</v>
      </c>
      <c r="B18" s="3">
        <v>533990587</v>
      </c>
    </row>
    <row r="19" spans="1:2">
      <c r="A19" s="2" t="s">
        <v>164</v>
      </c>
      <c r="B19" s="3">
        <v>94843047</v>
      </c>
    </row>
    <row r="20" spans="1:2">
      <c r="A20" s="2" t="s">
        <v>121</v>
      </c>
      <c r="B20" s="3">
        <v>995335937</v>
      </c>
    </row>
    <row r="21" spans="1:2">
      <c r="A21" s="2" t="s">
        <v>109</v>
      </c>
      <c r="B21" s="3">
        <v>1437415777</v>
      </c>
    </row>
    <row r="22" spans="1:2">
      <c r="A22" s="2" t="s">
        <v>63</v>
      </c>
      <c r="B22" s="3">
        <v>1095462329</v>
      </c>
    </row>
    <row r="23" spans="1:2">
      <c r="A23" s="2" t="s">
        <v>123</v>
      </c>
      <c r="B23" s="3">
        <v>1814920980</v>
      </c>
    </row>
    <row r="24" spans="1:2">
      <c r="A24" s="2" t="s">
        <v>95</v>
      </c>
      <c r="B24" s="3">
        <v>1679335290</v>
      </c>
    </row>
    <row r="25" spans="1:2">
      <c r="A25" s="2" t="s">
        <v>83</v>
      </c>
      <c r="B25" s="3">
        <v>1168097881</v>
      </c>
    </row>
    <row r="26" spans="1:2">
      <c r="A26" s="2" t="s">
        <v>19</v>
      </c>
      <c r="B26" s="3">
        <v>187732538</v>
      </c>
    </row>
    <row r="27" spans="1:2">
      <c r="A27" s="2" t="s">
        <v>13</v>
      </c>
      <c r="B27" s="3">
        <v>1110559345</v>
      </c>
    </row>
    <row r="28" spans="1:2">
      <c r="A28" s="2" t="s">
        <v>168</v>
      </c>
      <c r="B28" s="3">
        <v>525582771</v>
      </c>
    </row>
    <row r="29" spans="1:2">
      <c r="A29" s="2" t="s">
        <v>144</v>
      </c>
      <c r="B29" s="3">
        <v>265784616</v>
      </c>
    </row>
    <row r="30" spans="1:2">
      <c r="A30" s="2" t="s">
        <v>65</v>
      </c>
      <c r="B30" s="3">
        <v>302768240</v>
      </c>
    </row>
    <row r="31" spans="1:2">
      <c r="A31" s="2" t="s">
        <v>133</v>
      </c>
      <c r="B31" s="3">
        <v>1980568384</v>
      </c>
    </row>
    <row r="32" spans="1:2">
      <c r="A32" s="2" t="s">
        <v>111</v>
      </c>
      <c r="B32" s="3">
        <v>268544014</v>
      </c>
    </row>
    <row r="33" spans="1:2">
      <c r="A33" s="2" t="s">
        <v>146</v>
      </c>
      <c r="B33" s="3">
        <v>734632705</v>
      </c>
    </row>
    <row r="34" spans="1:2">
      <c r="A34" s="2" t="s">
        <v>175</v>
      </c>
      <c r="B34" s="3">
        <v>290386402</v>
      </c>
    </row>
    <row r="35" spans="1:2">
      <c r="A35" s="2" t="s">
        <v>113</v>
      </c>
      <c r="B35" s="3">
        <v>1579130168</v>
      </c>
    </row>
    <row r="36" spans="1:2">
      <c r="A36" s="2" t="s">
        <v>127</v>
      </c>
      <c r="B36" s="3">
        <v>255236961</v>
      </c>
    </row>
    <row r="37" spans="1:2">
      <c r="A37" s="2" t="s">
        <v>39</v>
      </c>
      <c r="B37" s="3">
        <v>1095587251</v>
      </c>
    </row>
    <row r="38" spans="1:2">
      <c r="A38" s="2" t="s">
        <v>137</v>
      </c>
      <c r="B38" s="3">
        <v>91514307</v>
      </c>
    </row>
    <row r="39" spans="1:2">
      <c r="A39" s="2" t="s">
        <v>139</v>
      </c>
      <c r="B39" s="3">
        <v>240822651</v>
      </c>
    </row>
    <row r="40" spans="1:2">
      <c r="A40" s="2" t="s">
        <v>91</v>
      </c>
      <c r="B40" s="3">
        <v>1118525506</v>
      </c>
    </row>
    <row r="41" spans="1:2">
      <c r="A41" s="2" t="s">
        <v>81</v>
      </c>
      <c r="B41" s="3">
        <v>660411219</v>
      </c>
    </row>
    <row r="42" spans="1:2">
      <c r="A42" s="2" t="s">
        <v>170</v>
      </c>
      <c r="B42" s="3">
        <v>198184909</v>
      </c>
    </row>
    <row r="43" spans="1:2">
      <c r="A43" s="2" t="s">
        <v>148</v>
      </c>
      <c r="B43" s="3">
        <v>846244302</v>
      </c>
    </row>
    <row r="44" spans="1:2">
      <c r="A44" s="2" t="s">
        <v>140</v>
      </c>
      <c r="B44" s="3">
        <v>496029967</v>
      </c>
    </row>
    <row r="45" spans="1:2">
      <c r="A45" s="2" t="s">
        <v>158</v>
      </c>
      <c r="B45" s="3">
        <v>4394332306</v>
      </c>
    </row>
    <row r="46" spans="1:2">
      <c r="A46" s="2" t="s">
        <v>154</v>
      </c>
      <c r="B46" s="3">
        <v>409490388</v>
      </c>
    </row>
    <row r="47" spans="1:2">
      <c r="A47" s="2" t="s">
        <v>176</v>
      </c>
      <c r="B47" s="3">
        <v>217622138</v>
      </c>
    </row>
    <row r="48" spans="1:2">
      <c r="A48" s="2" t="s">
        <v>131</v>
      </c>
      <c r="B48" s="3">
        <v>81838843</v>
      </c>
    </row>
    <row r="49" spans="1:2">
      <c r="A49" s="2" t="s">
        <v>75</v>
      </c>
      <c r="B49" s="3">
        <v>5372783971</v>
      </c>
    </row>
    <row r="50" spans="1:2">
      <c r="A50" s="2" t="s">
        <v>29</v>
      </c>
      <c r="B50" s="3">
        <v>4801593832</v>
      </c>
    </row>
    <row r="51" spans="1:2">
      <c r="A51" s="2" t="s">
        <v>85</v>
      </c>
      <c r="B51" s="3">
        <v>1134986472</v>
      </c>
    </row>
    <row r="52" spans="1:2">
      <c r="A52" s="2" t="s">
        <v>177</v>
      </c>
      <c r="B52" s="3">
        <v>706747385</v>
      </c>
    </row>
    <row r="53" spans="1:2">
      <c r="A53" s="2" t="s">
        <v>166</v>
      </c>
      <c r="B53" s="3">
        <v>853202347</v>
      </c>
    </row>
    <row r="54" spans="1:2">
      <c r="A54" s="2" t="s">
        <v>160</v>
      </c>
      <c r="B54" s="3">
        <v>951329770</v>
      </c>
    </row>
    <row r="55" spans="1:2">
      <c r="A55" s="2" t="s">
        <v>71</v>
      </c>
      <c r="B55" s="3">
        <v>393173139</v>
      </c>
    </row>
    <row r="56" spans="1:2">
      <c r="A56" s="2" t="s">
        <v>87</v>
      </c>
      <c r="B56" s="3">
        <v>2867627068</v>
      </c>
    </row>
    <row r="57" spans="1:2">
      <c r="A57" s="2" t="s">
        <v>99</v>
      </c>
      <c r="B57" s="3">
        <v>331799687</v>
      </c>
    </row>
    <row r="58" spans="1:2">
      <c r="A58" s="2" t="s">
        <v>53</v>
      </c>
      <c r="B58" s="3">
        <v>261036182</v>
      </c>
    </row>
    <row r="59" spans="1:2">
      <c r="A59" s="2" t="s">
        <v>47</v>
      </c>
      <c r="B59" s="3">
        <v>376187582</v>
      </c>
    </row>
    <row r="60" spans="1:2">
      <c r="A60" s="2" t="s">
        <v>27</v>
      </c>
      <c r="B60" s="3">
        <v>268505432</v>
      </c>
    </row>
    <row r="61" spans="1:2">
      <c r="A61" s="2" t="s">
        <v>55</v>
      </c>
      <c r="B61" s="3">
        <v>159430826</v>
      </c>
    </row>
    <row r="62" spans="1:2">
      <c r="A62" s="2" t="s">
        <v>15</v>
      </c>
      <c r="B62" s="3">
        <v>2379877655</v>
      </c>
    </row>
    <row r="63" spans="1:2">
      <c r="A63" s="2" t="s">
        <v>23</v>
      </c>
      <c r="B63" s="3">
        <v>4566445852</v>
      </c>
    </row>
    <row r="64" spans="1:2">
      <c r="A64" s="2" t="s">
        <v>73</v>
      </c>
      <c r="B64" s="3">
        <v>275005663</v>
      </c>
    </row>
    <row r="65" spans="1:2">
      <c r="A65" s="2" t="s">
        <v>21</v>
      </c>
      <c r="B65" s="3">
        <v>800010734</v>
      </c>
    </row>
    <row r="66" spans="1:2">
      <c r="A66" s="2" t="s">
        <v>135</v>
      </c>
      <c r="B66" s="3">
        <v>309729428</v>
      </c>
    </row>
    <row r="67" spans="1:2">
      <c r="A67" s="2" t="s">
        <v>79</v>
      </c>
      <c r="B67" s="3">
        <v>1275798515</v>
      </c>
    </row>
    <row r="68" spans="1:2">
      <c r="A68" s="2" t="s">
        <v>93</v>
      </c>
      <c r="B68" s="3">
        <v>1193047233</v>
      </c>
    </row>
    <row r="69" spans="1:2">
      <c r="A69" s="2" t="s">
        <v>31</v>
      </c>
      <c r="B69" s="3">
        <v>1168230366</v>
      </c>
    </row>
    <row r="70" spans="1:2">
      <c r="A70" s="2" t="s">
        <v>61</v>
      </c>
      <c r="B70" s="3">
        <v>1218352541</v>
      </c>
    </row>
    <row r="71" spans="1:2">
      <c r="A71" s="2" t="s">
        <v>105</v>
      </c>
      <c r="B71" s="3">
        <v>340001799</v>
      </c>
    </row>
    <row r="72" spans="1:2">
      <c r="A72" s="2" t="s">
        <v>178</v>
      </c>
      <c r="B72" s="3">
        <v>342918449</v>
      </c>
    </row>
    <row r="73" spans="1:2">
      <c r="A73" s="2" t="s">
        <v>156</v>
      </c>
      <c r="B73" s="3">
        <v>142377330</v>
      </c>
    </row>
    <row r="74" spans="1:2">
      <c r="A74" s="2" t="s">
        <v>41</v>
      </c>
      <c r="B74" s="3">
        <v>600865451</v>
      </c>
    </row>
    <row r="75" spans="1:2">
      <c r="A75" s="2" t="s">
        <v>117</v>
      </c>
      <c r="B75" s="3">
        <v>195751130</v>
      </c>
    </row>
    <row r="76" spans="1:2">
      <c r="A76" s="2" t="s">
        <v>17</v>
      </c>
      <c r="B76" s="3">
        <v>683452836</v>
      </c>
    </row>
    <row r="77" spans="1:2">
      <c r="A77" s="2" t="s">
        <v>179</v>
      </c>
      <c r="B77" s="3">
        <v>218568234</v>
      </c>
    </row>
    <row r="78" spans="1:2">
      <c r="A78" s="2" t="s">
        <v>59</v>
      </c>
      <c r="B78" s="3">
        <v>423091712</v>
      </c>
    </row>
    <row r="79" spans="1:2">
      <c r="A79" s="2" t="s">
        <v>67</v>
      </c>
      <c r="B79" s="3">
        <v>807896814</v>
      </c>
    </row>
    <row r="80" spans="1:2">
      <c r="A80" s="2" t="s">
        <v>107</v>
      </c>
      <c r="B80" s="3">
        <v>514122351</v>
      </c>
    </row>
    <row r="81" spans="1:2">
      <c r="A81" s="2" t="s">
        <v>125</v>
      </c>
      <c r="B81" s="3">
        <v>395801044</v>
      </c>
    </row>
    <row r="82" spans="1:2">
      <c r="A82" s="2" t="s">
        <v>45</v>
      </c>
      <c r="B82" s="3">
        <v>1086411192</v>
      </c>
    </row>
    <row r="83" spans="1:2">
      <c r="A83" s="2" t="s">
        <v>11</v>
      </c>
      <c r="B83" s="3">
        <v>515117391</v>
      </c>
    </row>
    <row r="84" spans="1:2">
      <c r="A84" s="2" t="s">
        <v>25</v>
      </c>
      <c r="B84" s="3">
        <v>4196924316</v>
      </c>
    </row>
    <row r="85" spans="1:2">
      <c r="A85" s="2" t="s">
        <v>97</v>
      </c>
      <c r="B85" s="3">
        <v>421383330</v>
      </c>
    </row>
    <row r="86" spans="1:2">
      <c r="A86" s="2" t="s">
        <v>129</v>
      </c>
      <c r="B86" s="3">
        <v>1114412532</v>
      </c>
    </row>
    <row r="87" spans="1:2">
      <c r="A87" s="2" t="s">
        <v>115</v>
      </c>
      <c r="B87" s="3">
        <v>1481593024</v>
      </c>
    </row>
    <row r="88" spans="1:2">
      <c r="A88" s="2" t="s">
        <v>43</v>
      </c>
      <c r="B88" s="3">
        <v>289347914</v>
      </c>
    </row>
    <row r="89" spans="1:2">
      <c r="A89" s="2" t="s">
        <v>180</v>
      </c>
      <c r="B89" s="3">
        <v>96372098181</v>
      </c>
    </row>
    <row r="90" spans="1:2">
      <c r="A90" s="2" t="s">
        <v>181</v>
      </c>
      <c r="B90" s="4">
        <v>17047850.7866643</v>
      </c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B2" sqref="B2"/>
    </sheetView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6" t="s">
        <v>182</v>
      </c>
      <c r="B1" s="6" t="s">
        <v>183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7" t="s">
        <v>87</v>
      </c>
      <c r="B2" s="7" t="s">
        <v>184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8" t="s">
        <v>158</v>
      </c>
      <c r="B3" s="8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7" t="s">
        <v>23</v>
      </c>
      <c r="B4" s="7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8" t="s">
        <v>152</v>
      </c>
      <c r="B5" s="8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 t="s">
        <v>11</v>
      </c>
      <c r="B6" s="7" t="s">
        <v>188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8" t="s">
        <v>168</v>
      </c>
      <c r="B7" s="8" t="s">
        <v>189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 t="s">
        <v>63</v>
      </c>
      <c r="B8" s="7" t="s">
        <v>190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8" t="s">
        <v>25</v>
      </c>
      <c r="B9" s="8" t="s">
        <v>191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7" t="s">
        <v>170</v>
      </c>
      <c r="B10" s="7" t="s">
        <v>192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8" t="s">
        <v>51</v>
      </c>
      <c r="B11" s="8" t="s">
        <v>193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7" t="s">
        <v>35</v>
      </c>
      <c r="B12" s="7" t="s">
        <v>194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8" t="s">
        <v>123</v>
      </c>
      <c r="B13" s="8" t="s">
        <v>195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7" t="s">
        <v>75</v>
      </c>
      <c r="B14" s="7" t="s">
        <v>196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8" t="s">
        <v>29</v>
      </c>
      <c r="B15" s="8" t="s">
        <v>197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" t="s">
        <v>135</v>
      </c>
      <c r="B16" s="7" t="s">
        <v>198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8" t="s">
        <v>47</v>
      </c>
      <c r="B17" s="8" t="s">
        <v>199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7" t="s">
        <v>148</v>
      </c>
      <c r="B18" s="7" t="s">
        <v>200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8" t="s">
        <v>160</v>
      </c>
      <c r="B19" s="8" t="s">
        <v>201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7" t="s">
        <v>39</v>
      </c>
      <c r="B20" s="7" t="s">
        <v>202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8" t="s">
        <v>166</v>
      </c>
      <c r="B21" s="8" t="s">
        <v>203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7" t="s">
        <v>204</v>
      </c>
      <c r="B22" s="7" t="s">
        <v>205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 t="s">
        <v>206</v>
      </c>
      <c r="B23" s="8" t="s">
        <v>207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7" t="s">
        <v>15</v>
      </c>
      <c r="B24" s="7" t="s">
        <v>186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8" t="s">
        <v>71</v>
      </c>
      <c r="B25" s="8" t="s">
        <v>208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7" t="s">
        <v>95</v>
      </c>
      <c r="B26" s="7" t="s">
        <v>209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8" t="s">
        <v>210</v>
      </c>
      <c r="B27" s="8" t="s">
        <v>211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7" t="s">
        <v>140</v>
      </c>
      <c r="B28" s="7" t="s">
        <v>212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8" t="s">
        <v>77</v>
      </c>
      <c r="B29" s="8" t="s">
        <v>213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7" t="s">
        <v>214</v>
      </c>
      <c r="B30" s="7" t="s">
        <v>215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8" t="s">
        <v>61</v>
      </c>
      <c r="B31" s="8" t="s">
        <v>216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7" t="s">
        <v>21</v>
      </c>
      <c r="B32" s="7" t="s">
        <v>217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8" t="s">
        <v>218</v>
      </c>
      <c r="B33" s="8" t="s">
        <v>209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7" t="s">
        <v>57</v>
      </c>
      <c r="B34" s="7" t="s">
        <v>219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8" t="s">
        <v>101</v>
      </c>
      <c r="B35" s="8" t="s">
        <v>220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7" t="s">
        <v>221</v>
      </c>
      <c r="B36" s="7" t="s">
        <v>222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8" t="s">
        <v>223</v>
      </c>
      <c r="B37" s="8" t="s">
        <v>224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7" t="s">
        <v>225</v>
      </c>
      <c r="B38" s="7" t="s">
        <v>226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8" t="s">
        <v>41</v>
      </c>
      <c r="B39" s="8" t="s">
        <v>227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7" t="s">
        <v>53</v>
      </c>
      <c r="B40" s="7" t="s">
        <v>228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8" t="s">
        <v>150</v>
      </c>
      <c r="B41" s="8" t="s">
        <v>229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7" t="s">
        <v>109</v>
      </c>
      <c r="B42" s="7" t="s">
        <v>230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8" t="s">
        <v>231</v>
      </c>
      <c r="B43" s="8" t="s">
        <v>232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7" t="s">
        <v>93</v>
      </c>
      <c r="B44" s="7" t="s">
        <v>233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8" t="s">
        <v>55</v>
      </c>
      <c r="B45" s="8" t="s">
        <v>234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7" t="s">
        <v>97</v>
      </c>
      <c r="B46" s="7" t="s">
        <v>235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8" t="s">
        <v>91</v>
      </c>
      <c r="B47" s="8" t="s">
        <v>236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7" t="s">
        <v>237</v>
      </c>
      <c r="B48" s="7" t="s">
        <v>238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8" t="s">
        <v>13</v>
      </c>
      <c r="B49" s="8" t="s">
        <v>239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7" t="s">
        <v>240</v>
      </c>
      <c r="B50" s="7" t="s">
        <v>241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8" t="s">
        <v>242</v>
      </c>
      <c r="B51" s="8" t="s">
        <v>243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7" t="s">
        <v>144</v>
      </c>
      <c r="B52" s="7" t="s">
        <v>244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8" t="s">
        <v>245</v>
      </c>
      <c r="B53" s="8" t="s">
        <v>246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7" t="s">
        <v>247</v>
      </c>
      <c r="B54" s="7" t="s">
        <v>224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8" t="s">
        <v>99</v>
      </c>
      <c r="B55" s="8" t="s">
        <v>248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7" t="s">
        <v>249</v>
      </c>
      <c r="B56" s="7" t="s">
        <v>250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8" t="s">
        <v>79</v>
      </c>
      <c r="B57" s="8" t="s">
        <v>251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7" t="s">
        <v>115</v>
      </c>
      <c r="B58" s="7" t="s">
        <v>252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8" t="s">
        <v>45</v>
      </c>
      <c r="B59" s="8" t="s">
        <v>253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7" t="s">
        <v>27</v>
      </c>
      <c r="B60" s="7" t="s">
        <v>254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8" t="s">
        <v>81</v>
      </c>
      <c r="B61" s="8" t="s">
        <v>255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7" t="s">
        <v>67</v>
      </c>
      <c r="B62" s="7" t="s">
        <v>256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8" t="s">
        <v>257</v>
      </c>
      <c r="B63" s="8" t="s">
        <v>258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7" t="s">
        <v>162</v>
      </c>
      <c r="B64" s="7" t="s">
        <v>259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8" t="s">
        <v>49</v>
      </c>
      <c r="B65" s="8" t="s">
        <v>260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7" t="s">
        <v>261</v>
      </c>
      <c r="B66" s="7" t="s">
        <v>262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8" t="s">
        <v>154</v>
      </c>
      <c r="B67" s="8" t="s">
        <v>263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7" t="s">
        <v>264</v>
      </c>
      <c r="B68" s="7" t="s">
        <v>265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8" t="s">
        <v>89</v>
      </c>
      <c r="B69" s="8" t="s">
        <v>193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7" t="s">
        <v>43</v>
      </c>
      <c r="B70" s="7" t="s">
        <v>266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8" t="s">
        <v>267</v>
      </c>
      <c r="B71" s="8" t="s">
        <v>268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7" t="s">
        <v>164</v>
      </c>
      <c r="B72" s="7" t="s">
        <v>269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8" t="s">
        <v>17</v>
      </c>
      <c r="B73" s="8" t="s">
        <v>270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7" t="s">
        <v>271</v>
      </c>
      <c r="B74" s="7" t="s">
        <v>272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8" t="s">
        <v>69</v>
      </c>
      <c r="B75" s="8" t="s">
        <v>273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7" t="s">
        <v>274</v>
      </c>
      <c r="B76" s="7" t="s">
        <v>275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8" t="s">
        <v>103</v>
      </c>
      <c r="B77" s="8" t="s">
        <v>276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7" t="s">
        <v>277</v>
      </c>
      <c r="B78" s="7" t="s">
        <v>278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8" t="s">
        <v>279</v>
      </c>
      <c r="B79" s="8" t="s">
        <v>280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7" t="s">
        <v>281</v>
      </c>
      <c r="B80" s="7" t="s">
        <v>282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8" t="s">
        <v>283</v>
      </c>
      <c r="B81" s="8" t="s">
        <v>284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7" t="s">
        <v>65</v>
      </c>
      <c r="B82" s="7" t="s">
        <v>285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8" t="s">
        <v>37</v>
      </c>
      <c r="B83" s="8" t="s">
        <v>286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7" t="s">
        <v>146</v>
      </c>
      <c r="B84" s="7" t="s">
        <v>287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8" t="s">
        <v>133</v>
      </c>
      <c r="B85" s="8" t="s">
        <v>288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7" t="s">
        <v>31</v>
      </c>
      <c r="B86" s="7" t="s">
        <v>289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8" t="s">
        <v>156</v>
      </c>
      <c r="B87" s="8" t="s">
        <v>290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7" t="s">
        <v>291</v>
      </c>
      <c r="B88" s="7" t="s">
        <v>292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8" t="s">
        <v>293</v>
      </c>
      <c r="B89" s="8" t="s">
        <v>294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7" t="s">
        <v>129</v>
      </c>
      <c r="B90" s="7" t="s">
        <v>295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8" t="s">
        <v>296</v>
      </c>
      <c r="B91" s="8" t="s">
        <v>297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7" t="s">
        <v>113</v>
      </c>
      <c r="B92" s="7" t="s">
        <v>298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8" t="s">
        <v>73</v>
      </c>
      <c r="B93" s="8" t="s">
        <v>299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7" t="s">
        <v>300</v>
      </c>
      <c r="B94" s="7" t="s">
        <v>301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8" t="s">
        <v>121</v>
      </c>
      <c r="B95" s="8" t="s">
        <v>302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7" t="s">
        <v>83</v>
      </c>
      <c r="B96" s="7" t="s">
        <v>303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8" t="s">
        <v>33</v>
      </c>
      <c r="B97" s="8" t="s">
        <v>304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7" t="s">
        <v>305</v>
      </c>
      <c r="B98" s="7" t="s">
        <v>306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8" t="s">
        <v>139</v>
      </c>
      <c r="B99" s="8" t="s">
        <v>307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7" t="s">
        <v>308</v>
      </c>
      <c r="B100" s="7" t="s">
        <v>309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8" t="s">
        <v>310</v>
      </c>
      <c r="B101" s="8" t="s">
        <v>311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7" t="s">
        <v>19</v>
      </c>
      <c r="B102" s="7" t="s">
        <v>312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8" t="s">
        <v>313</v>
      </c>
      <c r="B103" s="8" t="s">
        <v>314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7" t="s">
        <v>315</v>
      </c>
      <c r="B104" s="7" t="s">
        <v>188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8" t="s">
        <v>131</v>
      </c>
      <c r="B105" s="8" t="s">
        <v>316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7" t="s">
        <v>317</v>
      </c>
      <c r="B106" s="7" t="s">
        <v>318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8" t="s">
        <v>319</v>
      </c>
      <c r="B107" s="8" t="s">
        <v>320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7" t="s">
        <v>85</v>
      </c>
      <c r="B108" s="7" t="s">
        <v>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8" t="s">
        <v>105</v>
      </c>
      <c r="B109" s="8" t="s">
        <v>322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7" t="s">
        <v>323</v>
      </c>
      <c r="B110" s="7" t="s">
        <v>324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8" t="s">
        <v>142</v>
      </c>
      <c r="B111" s="8" t="s">
        <v>325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7" t="s">
        <v>117</v>
      </c>
      <c r="B112" s="7" t="s">
        <v>326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8" t="s">
        <v>327</v>
      </c>
      <c r="B113" s="8" t="s">
        <v>328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7" t="s">
        <v>329</v>
      </c>
      <c r="B114" s="7" t="s">
        <v>330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8" t="s">
        <v>119</v>
      </c>
      <c r="B115" s="8" t="s">
        <v>119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7" t="s">
        <v>137</v>
      </c>
      <c r="B116" s="7" t="s">
        <v>331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8" t="s">
        <v>107</v>
      </c>
      <c r="B117" s="8" t="s">
        <v>332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7" t="s">
        <v>333</v>
      </c>
      <c r="B118" s="7" t="s">
        <v>334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8" t="s">
        <v>335</v>
      </c>
      <c r="B119" s="8" t="s">
        <v>336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7" t="s">
        <v>337</v>
      </c>
      <c r="B120" s="7" t="s">
        <v>338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8" t="s">
        <v>59</v>
      </c>
      <c r="B121" s="8" t="s">
        <v>339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7" t="s">
        <v>340</v>
      </c>
      <c r="B122" s="7" t="s">
        <v>341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8" t="s">
        <v>342</v>
      </c>
      <c r="B123" s="8" t="s">
        <v>343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7" t="s">
        <v>344</v>
      </c>
      <c r="B124" s="7" t="s">
        <v>345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8" t="s">
        <v>346</v>
      </c>
      <c r="B125" s="8" t="s">
        <v>347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7" t="s">
        <v>348</v>
      </c>
      <c r="B126" s="7" t="s">
        <v>349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8" t="s">
        <v>350</v>
      </c>
      <c r="B127" s="8" t="s">
        <v>351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7" t="s">
        <v>352</v>
      </c>
      <c r="B128" s="7" t="s">
        <v>353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8" t="s">
        <v>354</v>
      </c>
      <c r="B129" s="8" t="s">
        <v>355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7" t="s">
        <v>125</v>
      </c>
      <c r="B130" s="7" t="s">
        <v>356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8" t="s">
        <v>127</v>
      </c>
      <c r="B131" s="8" t="s">
        <v>357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7" t="s">
        <v>358</v>
      </c>
      <c r="B132" s="7" t="s">
        <v>359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8" t="s">
        <v>360</v>
      </c>
      <c r="B133" s="8" t="s">
        <v>361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7" t="s">
        <v>362</v>
      </c>
      <c r="B134" s="7" t="s">
        <v>363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8" t="s">
        <v>364</v>
      </c>
      <c r="B135" s="8" t="s">
        <v>365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7" t="s">
        <v>366</v>
      </c>
      <c r="B136" s="7" t="s">
        <v>367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8" t="s">
        <v>368</v>
      </c>
      <c r="B137" s="8" t="s">
        <v>369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7" t="s">
        <v>370</v>
      </c>
      <c r="B138" s="7" t="s">
        <v>371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8" t="s">
        <v>372</v>
      </c>
      <c r="B139" s="8" t="s">
        <v>373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7" t="s">
        <v>374</v>
      </c>
      <c r="B140" s="7" t="s">
        <v>375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8" t="s">
        <v>376</v>
      </c>
      <c r="B141" s="8" t="s">
        <v>377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7" t="s">
        <v>378</v>
      </c>
      <c r="B142" s="7" t="s">
        <v>379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8" t="s">
        <v>380</v>
      </c>
      <c r="B143" s="8" t="s">
        <v>381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7" t="s">
        <v>382</v>
      </c>
      <c r="B144" s="7" t="s">
        <v>383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8" t="s">
        <v>384</v>
      </c>
      <c r="B145" s="8" t="s">
        <v>384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7" t="s">
        <v>385</v>
      </c>
      <c r="B146" s="7" t="s">
        <v>386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8" t="s">
        <v>387</v>
      </c>
      <c r="B147" s="8" t="s">
        <v>388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7" t="s">
        <v>389</v>
      </c>
      <c r="B148" s="7" t="s">
        <v>390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8" t="s">
        <v>391</v>
      </c>
      <c r="B149" s="8" t="s">
        <v>197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7" t="s">
        <v>392</v>
      </c>
      <c r="B150" s="7" t="s">
        <v>393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8" t="s">
        <v>394</v>
      </c>
      <c r="B151" s="8" t="s">
        <v>395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7" t="s">
        <v>396</v>
      </c>
      <c r="B152" s="7" t="s">
        <v>397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8" t="s">
        <v>398</v>
      </c>
      <c r="B153" s="8" t="s">
        <v>399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7" t="s">
        <v>400</v>
      </c>
      <c r="B154" s="7" t="s">
        <v>401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8" t="s">
        <v>402</v>
      </c>
      <c r="B155" s="8" t="s">
        <v>403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7" t="s">
        <v>404</v>
      </c>
      <c r="B156" s="7" t="s">
        <v>405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8" t="s">
        <v>406</v>
      </c>
      <c r="B157" s="8" t="s">
        <v>407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7" t="s">
        <v>408</v>
      </c>
      <c r="B158" s="7" t="s">
        <v>409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8" t="s">
        <v>410</v>
      </c>
      <c r="B159" s="8" t="s">
        <v>411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7" t="s">
        <v>412</v>
      </c>
      <c r="B160" s="7" t="s">
        <v>413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8" t="s">
        <v>414</v>
      </c>
      <c r="B161" s="8" t="s">
        <v>415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7" t="s">
        <v>416</v>
      </c>
      <c r="B162" s="7" t="s">
        <v>417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8" t="s">
        <v>418</v>
      </c>
      <c r="B163" s="8" t="s">
        <v>419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7" t="s">
        <v>420</v>
      </c>
      <c r="B164" s="7" t="s">
        <v>421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8" t="s">
        <v>422</v>
      </c>
      <c r="B165" s="8" t="s">
        <v>423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7" t="s">
        <v>424</v>
      </c>
      <c r="B166" s="7" t="s">
        <v>425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8" t="s">
        <v>426</v>
      </c>
      <c r="B167" s="8" t="s">
        <v>427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7" t="s">
        <v>428</v>
      </c>
      <c r="B168" s="7" t="s">
        <v>429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8" t="s">
        <v>430</v>
      </c>
      <c r="B169" s="8" t="s">
        <v>431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7" t="s">
        <v>432</v>
      </c>
      <c r="B170" s="7" t="s">
        <v>433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8" t="s">
        <v>434</v>
      </c>
      <c r="B171" s="8" t="s">
        <v>435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7" t="s">
        <v>436</v>
      </c>
      <c r="B172" s="7" t="s">
        <v>230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8" t="s">
        <v>111</v>
      </c>
      <c r="B173" s="8" t="s">
        <v>288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7" t="s">
        <v>437</v>
      </c>
      <c r="B174" s="7" t="s">
        <v>438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8" t="s">
        <v>439</v>
      </c>
      <c r="B175" s="8" t="s">
        <v>440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7" t="s">
        <v>441</v>
      </c>
      <c r="B176" s="7" t="s">
        <v>442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8" t="s">
        <v>443</v>
      </c>
      <c r="B177" s="8" t="s">
        <v>444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7" t="s">
        <v>445</v>
      </c>
      <c r="B178" s="7" t="s">
        <v>446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8" t="s">
        <v>447</v>
      </c>
      <c r="B179" s="8" t="s">
        <v>448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7" t="s">
        <v>449</v>
      </c>
      <c r="B180" s="7" t="s">
        <v>324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8" t="s">
        <v>450</v>
      </c>
      <c r="B181" s="8" t="s">
        <v>451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7" t="s">
        <v>452</v>
      </c>
      <c r="B182" s="7" t="s">
        <v>453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8" t="s">
        <v>454</v>
      </c>
      <c r="B183" s="8" t="s">
        <v>455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7" t="s">
        <v>456</v>
      </c>
      <c r="B184" s="7" t="s">
        <v>457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8" t="s">
        <v>458</v>
      </c>
      <c r="B185" s="8" t="s">
        <v>459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7" t="s">
        <v>460</v>
      </c>
      <c r="B186" s="7" t="s">
        <v>461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8" t="s">
        <v>462</v>
      </c>
      <c r="B187" s="8" t="s">
        <v>463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7" t="s">
        <v>464</v>
      </c>
      <c r="B188" s="7" t="s">
        <v>465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8" t="s">
        <v>466</v>
      </c>
      <c r="B189" s="8" t="s">
        <v>467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7" t="s">
        <v>468</v>
      </c>
      <c r="B190" s="7" t="s">
        <v>469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8" t="s">
        <v>470</v>
      </c>
      <c r="B191" s="8" t="s">
        <v>347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7" t="s">
        <v>471</v>
      </c>
      <c r="B192" s="7" t="s">
        <v>381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8" t="s">
        <v>472</v>
      </c>
      <c r="B193" s="8" t="s">
        <v>473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7" t="s">
        <v>474</v>
      </c>
      <c r="B194" s="7" t="s">
        <v>475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8" t="s">
        <v>476</v>
      </c>
      <c r="B195" s="8" t="s">
        <v>477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7" t="s">
        <v>478</v>
      </c>
      <c r="B196" s="7" t="s">
        <v>479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8" t="s">
        <v>480</v>
      </c>
      <c r="B197" s="8" t="s">
        <v>481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7" t="s">
        <v>482</v>
      </c>
      <c r="B198" s="7" t="s">
        <v>483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8" t="s">
        <v>484</v>
      </c>
      <c r="B199" s="8" t="s">
        <v>485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7" t="s">
        <v>486</v>
      </c>
      <c r="B200" s="7" t="s">
        <v>487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8" t="s">
        <v>488</v>
      </c>
      <c r="B201" s="8" t="s">
        <v>489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7" t="s">
        <v>490</v>
      </c>
      <c r="B202" s="7" t="s">
        <v>491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8" t="s">
        <v>492</v>
      </c>
      <c r="B203" s="8" t="s">
        <v>493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7" t="s">
        <v>494</v>
      </c>
      <c r="B204" s="7" t="s">
        <v>495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8" t="s">
        <v>496</v>
      </c>
      <c r="B205" s="8" t="s">
        <v>497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7" t="s">
        <v>498</v>
      </c>
      <c r="B206" s="7" t="s">
        <v>499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8" t="s">
        <v>500</v>
      </c>
      <c r="B207" s="8" t="s">
        <v>501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7" t="s">
        <v>502</v>
      </c>
      <c r="B208" s="7" t="s">
        <v>205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8" t="s">
        <v>503</v>
      </c>
      <c r="B209" s="8" t="s">
        <v>504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7" t="s">
        <v>505</v>
      </c>
      <c r="B210" s="7" t="s">
        <v>506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8" t="s">
        <v>507</v>
      </c>
      <c r="B211" s="8" t="s">
        <v>508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7" t="s">
        <v>509</v>
      </c>
      <c r="B212" s="7" t="s">
        <v>510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8" t="s">
        <v>511</v>
      </c>
      <c r="B213" s="8" t="s">
        <v>512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7" t="s">
        <v>513</v>
      </c>
      <c r="B214" s="7" t="s">
        <v>514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8" t="s">
        <v>515</v>
      </c>
      <c r="B215" s="8" t="s">
        <v>238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7" t="s">
        <v>516</v>
      </c>
      <c r="B216" s="7" t="s">
        <v>517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8" t="s">
        <v>518</v>
      </c>
      <c r="B217" s="8" t="s">
        <v>519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7" t="s">
        <v>520</v>
      </c>
      <c r="B218" s="7" t="s">
        <v>521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8" t="s">
        <v>522</v>
      </c>
      <c r="B219" s="8" t="s">
        <v>196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7" t="s">
        <v>523</v>
      </c>
      <c r="B220" s="7" t="s">
        <v>524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8" t="s">
        <v>525</v>
      </c>
      <c r="B221" s="8" t="s">
        <v>526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7" t="s">
        <v>525</v>
      </c>
      <c r="B222" s="7" t="s">
        <v>527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8" t="s">
        <v>528</v>
      </c>
      <c r="B223" s="8" t="s">
        <v>529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7" t="s">
        <v>530</v>
      </c>
      <c r="B224" s="7" t="s">
        <v>531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8" t="s">
        <v>532</v>
      </c>
      <c r="B225" s="8" t="s">
        <v>533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7" t="s">
        <v>534</v>
      </c>
      <c r="B226" s="7" t="s">
        <v>535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8" t="s">
        <v>536</v>
      </c>
      <c r="B227" s="8" t="s">
        <v>537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7" t="s">
        <v>538</v>
      </c>
      <c r="B228" s="7" t="s">
        <v>539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8" t="s">
        <v>540</v>
      </c>
      <c r="B229" s="8" t="s">
        <v>541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7" t="s">
        <v>542</v>
      </c>
      <c r="B230" s="7" t="s">
        <v>539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8" t="s">
        <v>543</v>
      </c>
      <c r="B231" s="8" t="s">
        <v>544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7" t="s">
        <v>545</v>
      </c>
      <c r="B232" s="7" t="s">
        <v>546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8" t="s">
        <v>547</v>
      </c>
      <c r="B233" s="8" t="s">
        <v>548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7" t="s">
        <v>549</v>
      </c>
      <c r="B234" s="7" t="s">
        <v>550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8" t="s">
        <v>551</v>
      </c>
      <c r="B235" s="8" t="s">
        <v>512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7" t="s">
        <v>552</v>
      </c>
      <c r="B236" s="7" t="s">
        <v>553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8" t="s">
        <v>554</v>
      </c>
      <c r="B237" s="8" t="s">
        <v>555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7" t="s">
        <v>556</v>
      </c>
      <c r="B238" s="7" t="s">
        <v>236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8" t="s">
        <v>557</v>
      </c>
      <c r="B239" s="8" t="s">
        <v>558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7" t="s">
        <v>559</v>
      </c>
      <c r="B240" s="7" t="s">
        <v>529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8" t="s">
        <v>560</v>
      </c>
      <c r="B241" s="8" t="s">
        <v>561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7" t="s">
        <v>562</v>
      </c>
      <c r="B242" s="7" t="s">
        <v>563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8" t="s">
        <v>564</v>
      </c>
      <c r="B243" s="8" t="s">
        <v>565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7" t="s">
        <v>566</v>
      </c>
      <c r="B244" s="7" t="s">
        <v>255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8" t="s">
        <v>567</v>
      </c>
      <c r="B245" s="8" t="s">
        <v>568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7" t="s">
        <v>569</v>
      </c>
      <c r="B246" s="7" t="s">
        <v>483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8" t="s">
        <v>570</v>
      </c>
      <c r="B247" s="8" t="s">
        <v>571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7" t="s">
        <v>572</v>
      </c>
      <c r="B248" s="7" t="s">
        <v>573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8" t="s">
        <v>574</v>
      </c>
      <c r="B249" s="8" t="s">
        <v>575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7" t="s">
        <v>576</v>
      </c>
      <c r="B250" s="7" t="s">
        <v>577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8" t="s">
        <v>578</v>
      </c>
      <c r="B251" s="8" t="s">
        <v>579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7" t="s">
        <v>580</v>
      </c>
      <c r="B252" s="7" t="s">
        <v>330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8" t="s">
        <v>581</v>
      </c>
      <c r="B253" s="8" t="s">
        <v>582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7" t="s">
        <v>583</v>
      </c>
      <c r="B254" s="7" t="s">
        <v>584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8" t="s">
        <v>585</v>
      </c>
      <c r="B255" s="8" t="s">
        <v>586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7" t="s">
        <v>587</v>
      </c>
      <c r="B256" s="7" t="s">
        <v>273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8" t="s">
        <v>588</v>
      </c>
      <c r="B257" s="8" t="s">
        <v>304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7" t="s">
        <v>589</v>
      </c>
      <c r="B258" s="7" t="s">
        <v>590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8" t="s">
        <v>591</v>
      </c>
      <c r="B259" s="8" t="s">
        <v>592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7" t="s">
        <v>593</v>
      </c>
      <c r="B260" s="7" t="s">
        <v>584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8" t="s">
        <v>594</v>
      </c>
      <c r="B261" s="8" t="s">
        <v>595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7" t="s">
        <v>596</v>
      </c>
      <c r="B262" s="7" t="s">
        <v>597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8" t="s">
        <v>598</v>
      </c>
      <c r="B263" s="8" t="s">
        <v>599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7" t="s">
        <v>600</v>
      </c>
      <c r="B264" s="7" t="s">
        <v>601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8" t="s">
        <v>602</v>
      </c>
      <c r="B265" s="8" t="s">
        <v>603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7" t="s">
        <v>604</v>
      </c>
      <c r="B266" s="7" t="s">
        <v>605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8" t="s">
        <v>606</v>
      </c>
      <c r="B267" s="8" t="s">
        <v>607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7" t="s">
        <v>608</v>
      </c>
      <c r="B268" s="7" t="s">
        <v>508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8" t="s">
        <v>609</v>
      </c>
      <c r="B269" s="8" t="s">
        <v>610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7" t="s">
        <v>611</v>
      </c>
      <c r="B270" s="7" t="s">
        <v>610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8" t="s">
        <v>612</v>
      </c>
      <c r="B271" s="8" t="s">
        <v>613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7" t="s">
        <v>614</v>
      </c>
      <c r="B272" s="7" t="s">
        <v>615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8" t="s">
        <v>616</v>
      </c>
      <c r="B273" s="8" t="s">
        <v>617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7" t="s">
        <v>618</v>
      </c>
      <c r="B274" s="7" t="s">
        <v>619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8" t="s">
        <v>620</v>
      </c>
      <c r="B275" s="8" t="s">
        <v>621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7" t="s">
        <v>622</v>
      </c>
      <c r="B276" s="7" t="s">
        <v>623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8" t="s">
        <v>624</v>
      </c>
      <c r="B277" s="8" t="s">
        <v>625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7" t="s">
        <v>626</v>
      </c>
      <c r="B278" s="7" t="s">
        <v>627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8" t="s">
        <v>628</v>
      </c>
      <c r="B279" s="8" t="s">
        <v>625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7" t="s">
        <v>629</v>
      </c>
      <c r="B280" s="7" t="s">
        <v>489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8" t="s">
        <v>630</v>
      </c>
      <c r="B281" s="8" t="s">
        <v>631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7" t="s">
        <v>632</v>
      </c>
      <c r="B282" s="7" t="s">
        <v>625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8" t="s">
        <v>633</v>
      </c>
      <c r="B283" s="8" t="s">
        <v>634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7" t="s">
        <v>635</v>
      </c>
      <c r="B284" s="7" t="s">
        <v>367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8" t="s">
        <v>636</v>
      </c>
      <c r="B285" s="8" t="s">
        <v>637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7" t="s">
        <v>638</v>
      </c>
      <c r="B286" s="7" t="s">
        <v>599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8" t="s">
        <v>639</v>
      </c>
      <c r="B287" s="8" t="s">
        <v>575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7" t="s">
        <v>640</v>
      </c>
      <c r="B288" s="7" t="s">
        <v>641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8" t="s">
        <v>642</v>
      </c>
      <c r="B289" s="8" t="s">
        <v>643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7" t="s">
        <v>644</v>
      </c>
      <c r="B290" s="7" t="s">
        <v>645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8" t="s">
        <v>646</v>
      </c>
      <c r="B291" s="8" t="s">
        <v>647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7" t="s">
        <v>648</v>
      </c>
      <c r="B292" s="7" t="s">
        <v>649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8" t="s">
        <v>650</v>
      </c>
      <c r="B293" s="8" t="s">
        <v>651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7" t="s">
        <v>652</v>
      </c>
      <c r="B294" s="7" t="s">
        <v>653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8" t="s">
        <v>654</v>
      </c>
      <c r="B295" s="8" t="s">
        <v>655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7" t="s">
        <v>656</v>
      </c>
      <c r="B296" s="7" t="s">
        <v>657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8" t="s">
        <v>658</v>
      </c>
      <c r="B297" s="8" t="s">
        <v>659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7" t="s">
        <v>660</v>
      </c>
      <c r="B298" s="7" t="s">
        <v>661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8" t="s">
        <v>662</v>
      </c>
      <c r="B299" s="8" t="s">
        <v>663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7" t="s">
        <v>664</v>
      </c>
      <c r="B300" s="7" t="s">
        <v>665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8" t="s">
        <v>666</v>
      </c>
      <c r="B301" s="8" t="s">
        <v>667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7" t="s">
        <v>668</v>
      </c>
      <c r="B302" s="7" t="s">
        <v>669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8" t="s">
        <v>670</v>
      </c>
      <c r="B303" s="8" t="s">
        <v>356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7" t="s">
        <v>671</v>
      </c>
      <c r="B304" s="7" t="s">
        <v>672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8" t="s">
        <v>673</v>
      </c>
      <c r="B305" s="8" t="s">
        <v>674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7" t="s">
        <v>675</v>
      </c>
      <c r="B306" s="7" t="s">
        <v>676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8" t="s">
        <v>677</v>
      </c>
      <c r="B307" s="8" t="s">
        <v>678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7" t="s">
        <v>679</v>
      </c>
      <c r="B308" s="7" t="s">
        <v>680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8" t="s">
        <v>681</v>
      </c>
      <c r="B309" s="8" t="s">
        <v>397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7" t="s">
        <v>682</v>
      </c>
      <c r="B310" s="7" t="s">
        <v>683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8" t="s">
        <v>684</v>
      </c>
      <c r="B311" s="8" t="s">
        <v>641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7" t="s">
        <v>685</v>
      </c>
      <c r="B312" s="7" t="s">
        <v>686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8" t="s">
        <v>687</v>
      </c>
      <c r="B313" s="8" t="s">
        <v>647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7" t="s">
        <v>688</v>
      </c>
      <c r="B314" s="7" t="s">
        <v>590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8" t="s">
        <v>689</v>
      </c>
      <c r="B315" s="8" t="s">
        <v>690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7" t="s">
        <v>691</v>
      </c>
      <c r="B316" s="7" t="s">
        <v>692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8" t="s">
        <v>693</v>
      </c>
      <c r="B317" s="8" t="s">
        <v>694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7" t="s">
        <v>695</v>
      </c>
      <c r="B318" s="7" t="s">
        <v>696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8" t="s">
        <v>697</v>
      </c>
      <c r="B319" s="8" t="s">
        <v>698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7" t="s">
        <v>699</v>
      </c>
      <c r="B320" s="7" t="s">
        <v>700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8" t="s">
        <v>701</v>
      </c>
      <c r="B321" s="8" t="s">
        <v>634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7" t="s">
        <v>702</v>
      </c>
      <c r="B322" s="7" t="s">
        <v>703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8" t="s">
        <v>704</v>
      </c>
      <c r="B323" s="8" t="s">
        <v>705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7" t="s">
        <v>706</v>
      </c>
      <c r="B324" s="7" t="s">
        <v>707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8" t="s">
        <v>708</v>
      </c>
      <c r="B325" s="8" t="s">
        <v>709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7" t="s">
        <v>710</v>
      </c>
      <c r="B326" s="7" t="s">
        <v>655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8" t="s">
        <v>711</v>
      </c>
      <c r="B327" s="8" t="s">
        <v>413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7" t="s">
        <v>712</v>
      </c>
      <c r="B328" s="7" t="s">
        <v>713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8" t="s">
        <v>714</v>
      </c>
      <c r="B329" s="8" t="s">
        <v>615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7" t="s">
        <v>715</v>
      </c>
      <c r="B330" s="7" t="s">
        <v>716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8" t="s">
        <v>717</v>
      </c>
      <c r="B331" s="8" t="s">
        <v>718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7" t="s">
        <v>719</v>
      </c>
      <c r="B332" s="7" t="s">
        <v>720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8" t="s">
        <v>721</v>
      </c>
      <c r="B333" s="8" t="s">
        <v>722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7" t="s">
        <v>723</v>
      </c>
      <c r="B334" s="7" t="s">
        <v>724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8" t="s">
        <v>725</v>
      </c>
      <c r="B335" s="8" t="s">
        <v>617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7" t="s">
        <v>726</v>
      </c>
      <c r="B336" s="7" t="s">
        <v>727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8" t="s">
        <v>728</v>
      </c>
      <c r="B337" s="8" t="s">
        <v>643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7" t="s">
        <v>729</v>
      </c>
      <c r="B338" s="7" t="s">
        <v>730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8" t="s">
        <v>731</v>
      </c>
      <c r="B339" s="8" t="s">
        <v>732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7" t="s">
        <v>733</v>
      </c>
      <c r="B340" s="7" t="s">
        <v>734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8" t="s">
        <v>735</v>
      </c>
      <c r="B341" s="8" t="s">
        <v>703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7" t="s">
        <v>736</v>
      </c>
      <c r="B342" s="7" t="s">
        <v>571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8" t="s">
        <v>737</v>
      </c>
      <c r="B343" s="8" t="s">
        <v>674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7" t="s">
        <v>738</v>
      </c>
      <c r="B344" s="7" t="s">
        <v>730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8" t="s">
        <v>739</v>
      </c>
      <c r="B345" s="8" t="s">
        <v>740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7" t="s">
        <v>741</v>
      </c>
      <c r="B346" s="7" t="s">
        <v>742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8" t="s">
        <v>743</v>
      </c>
      <c r="B347" s="8" t="s">
        <v>744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7" t="s">
        <v>745</v>
      </c>
      <c r="B348" s="7" t="s">
        <v>619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8" t="s">
        <v>746</v>
      </c>
      <c r="B349" s="8" t="s">
        <v>690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7" t="s">
        <v>747</v>
      </c>
      <c r="B350" s="7" t="s">
        <v>724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8" t="s">
        <v>748</v>
      </c>
      <c r="B351" s="8" t="s">
        <v>749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7" t="s">
        <v>750</v>
      </c>
      <c r="B352" s="7" t="s">
        <v>751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8" t="s">
        <v>752</v>
      </c>
      <c r="B353" s="8" t="s">
        <v>209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7" t="s">
        <v>753</v>
      </c>
      <c r="B354" s="7" t="s">
        <v>716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8" t="s">
        <v>754</v>
      </c>
      <c r="B355" s="8" t="s">
        <v>548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7" t="s">
        <v>755</v>
      </c>
      <c r="B356" s="7" t="s">
        <v>521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8" t="s">
        <v>756</v>
      </c>
      <c r="B357" s="8" t="s">
        <v>325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7" t="s">
        <v>757</v>
      </c>
      <c r="B358" s="7" t="s">
        <v>758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8" t="s">
        <v>759</v>
      </c>
      <c r="B359" s="8" t="s">
        <v>760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7" t="s">
        <v>761</v>
      </c>
      <c r="B360" s="7" t="s">
        <v>762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8" t="s">
        <v>763</v>
      </c>
      <c r="B361" s="8" t="s">
        <v>764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7" t="s">
        <v>765</v>
      </c>
      <c r="B362" s="7" t="s">
        <v>709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8" t="s">
        <v>766</v>
      </c>
      <c r="B363" s="8" t="s">
        <v>676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7" t="s">
        <v>767</v>
      </c>
      <c r="B364" s="7" t="s">
        <v>659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8" t="s">
        <v>768</v>
      </c>
      <c r="B365" s="8" t="s">
        <v>769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7" t="s">
        <v>770</v>
      </c>
      <c r="B366" s="7" t="s">
        <v>744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8" t="s">
        <v>771</v>
      </c>
      <c r="B367" s="8" t="s">
        <v>772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7" t="s">
        <v>773</v>
      </c>
      <c r="B368" s="7" t="s">
        <v>774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8" t="s">
        <v>775</v>
      </c>
      <c r="B369" s="8" t="s">
        <v>776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7" t="s">
        <v>777</v>
      </c>
      <c r="B370" s="7" t="s">
        <v>778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8" t="s">
        <v>779</v>
      </c>
      <c r="B371" s="8" t="s">
        <v>772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7" t="s">
        <v>780</v>
      </c>
      <c r="B372" s="7" t="s">
        <v>781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8" t="s">
        <v>782</v>
      </c>
      <c r="B373" s="8" t="s">
        <v>680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7" t="s">
        <v>783</v>
      </c>
      <c r="B374" s="7" t="s">
        <v>784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8" t="s">
        <v>785</v>
      </c>
      <c r="B375" s="8" t="s">
        <v>786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7" t="s">
        <v>787</v>
      </c>
      <c r="B376" s="7" t="s">
        <v>788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8" t="s">
        <v>789</v>
      </c>
      <c r="B377" s="8" t="s">
        <v>786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7" t="s">
        <v>790</v>
      </c>
      <c r="B378" s="7" t="s">
        <v>791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8" t="s">
        <v>792</v>
      </c>
      <c r="B379" s="8" t="s">
        <v>508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7" t="s">
        <v>793</v>
      </c>
      <c r="B380" s="7" t="s">
        <v>683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8" t="s">
        <v>794</v>
      </c>
      <c r="B381" s="8" t="s">
        <v>795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7" t="s">
        <v>796</v>
      </c>
      <c r="B382" s="7" t="s">
        <v>797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8" t="s">
        <v>798</v>
      </c>
      <c r="B383" s="8" t="s">
        <v>744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7" t="s">
        <v>799</v>
      </c>
      <c r="B384" s="7" t="s">
        <v>527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8" t="s">
        <v>799</v>
      </c>
      <c r="B385" s="8" t="s">
        <v>526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7" t="s">
        <v>800</v>
      </c>
      <c r="B386" s="7" t="s">
        <v>801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8" t="s">
        <v>802</v>
      </c>
      <c r="B387" s="8" t="s">
        <v>751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7" t="s">
        <v>803</v>
      </c>
      <c r="B388" s="7" t="s">
        <v>659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8" t="s">
        <v>804</v>
      </c>
      <c r="B389" s="8" t="s">
        <v>805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7" t="s">
        <v>806</v>
      </c>
      <c r="B390" s="7" t="s">
        <v>807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8" t="s">
        <v>808</v>
      </c>
      <c r="B391" s="8" t="s">
        <v>657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7" t="s">
        <v>809</v>
      </c>
      <c r="B392" s="7" t="s">
        <v>778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8" t="s">
        <v>810</v>
      </c>
      <c r="B393" s="8" t="s">
        <v>657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7" t="s">
        <v>811</v>
      </c>
      <c r="B394" s="7" t="s">
        <v>812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8" t="s">
        <v>813</v>
      </c>
      <c r="B395" s="8" t="s">
        <v>740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7" t="s">
        <v>814</v>
      </c>
      <c r="B396" s="7" t="s">
        <v>815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8" t="s">
        <v>816</v>
      </c>
      <c r="B397" s="8" t="s">
        <v>817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7" t="s">
        <v>818</v>
      </c>
      <c r="B398" s="7" t="s">
        <v>778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8" t="s">
        <v>819</v>
      </c>
      <c r="B399" s="8" t="s">
        <v>807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7" t="s">
        <v>820</v>
      </c>
      <c r="B400" s="7" t="s">
        <v>657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8" t="s">
        <v>821</v>
      </c>
      <c r="B401" s="8" t="s">
        <v>788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7" t="s">
        <v>822</v>
      </c>
      <c r="B402" s="7" t="s">
        <v>823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8" t="s">
        <v>824</v>
      </c>
      <c r="B403" s="8" t="s">
        <v>713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7" t="s">
        <v>825</v>
      </c>
      <c r="B404" s="7" t="s">
        <v>801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8" t="s">
        <v>826</v>
      </c>
      <c r="B405" s="8" t="s">
        <v>827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7" t="s">
        <v>828</v>
      </c>
      <c r="B406" s="7" t="s">
        <v>829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8" t="s">
        <v>830</v>
      </c>
      <c r="B407" s="8" t="s">
        <v>288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7" t="s">
        <v>831</v>
      </c>
      <c r="B408" s="7" t="s">
        <v>744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8" t="s">
        <v>832</v>
      </c>
      <c r="B409" s="8" t="s">
        <v>827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7" t="s">
        <v>833</v>
      </c>
      <c r="B410" s="7" t="s">
        <v>827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8" t="s">
        <v>834</v>
      </c>
      <c r="B411" s="8" t="s">
        <v>304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7" t="s">
        <v>835</v>
      </c>
      <c r="B412" s="7" t="s">
        <v>188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8" t="s">
        <v>836</v>
      </c>
      <c r="B413" s="8" t="s">
        <v>837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7" t="s">
        <v>838</v>
      </c>
      <c r="B414" s="7" t="s">
        <v>839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8" t="s">
        <v>840</v>
      </c>
      <c r="B415" s="8" t="s">
        <v>707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7" t="s">
        <v>841</v>
      </c>
      <c r="B416" s="7" t="s">
        <v>669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8" t="s">
        <v>842</v>
      </c>
      <c r="B417" s="8" t="s">
        <v>720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7" t="s">
        <v>843</v>
      </c>
      <c r="B418" s="7" t="s">
        <v>839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8" t="s">
        <v>844</v>
      </c>
      <c r="B419" s="8" t="s">
        <v>845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7" t="s">
        <v>846</v>
      </c>
      <c r="B420" s="7" t="s">
        <v>367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8" t="s">
        <v>847</v>
      </c>
      <c r="B421" s="8" t="s">
        <v>829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7" t="s">
        <v>848</v>
      </c>
      <c r="B422" s="7" t="s">
        <v>744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8" t="s">
        <v>849</v>
      </c>
      <c r="B423" s="8" t="s">
        <v>850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7" t="s">
        <v>851</v>
      </c>
      <c r="B424" s="7" t="s">
        <v>852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8" t="s">
        <v>853</v>
      </c>
      <c r="B425" s="8" t="s">
        <v>852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7" t="s">
        <v>854</v>
      </c>
      <c r="B426" s="7" t="s">
        <v>805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8" t="s">
        <v>855</v>
      </c>
      <c r="B427" s="8" t="s">
        <v>643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7" t="s">
        <v>856</v>
      </c>
      <c r="B428" s="7" t="s">
        <v>857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8" t="s">
        <v>858</v>
      </c>
      <c r="B429" s="8" t="s">
        <v>859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7" t="s">
        <v>860</v>
      </c>
      <c r="B430" s="7" t="s">
        <v>744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8" t="s">
        <v>861</v>
      </c>
      <c r="B431" s="8" t="s">
        <v>862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7" t="s">
        <v>863</v>
      </c>
      <c r="B432" s="7" t="s">
        <v>864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8" t="s">
        <v>865</v>
      </c>
      <c r="B433" s="8" t="s">
        <v>744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7" t="s">
        <v>866</v>
      </c>
      <c r="B434" s="7" t="s">
        <v>867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8" t="s">
        <v>868</v>
      </c>
      <c r="B435" s="8" t="s">
        <v>869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7" t="s">
        <v>870</v>
      </c>
      <c r="B436" s="7" t="s">
        <v>694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8" t="s">
        <v>871</v>
      </c>
      <c r="B437" s="8" t="s">
        <v>872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7" t="s">
        <v>873</v>
      </c>
      <c r="B438" s="7" t="s">
        <v>872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8" t="s">
        <v>874</v>
      </c>
      <c r="B439" s="8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7" t="s">
        <v>875</v>
      </c>
      <c r="B440" s="7" t="s">
        <v>875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8" t="s">
        <v>876</v>
      </c>
      <c r="B441" s="8" t="s">
        <v>817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7" t="s">
        <v>877</v>
      </c>
      <c r="B442" s="7" t="s">
        <v>722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8" t="s">
        <v>878</v>
      </c>
      <c r="B443" s="8" t="s">
        <v>879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7" t="s">
        <v>880</v>
      </c>
      <c r="B444" s="7" t="s">
        <v>881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8" t="s">
        <v>882</v>
      </c>
      <c r="B445" s="8" t="s">
        <v>651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7" t="s">
        <v>883</v>
      </c>
      <c r="B446" s="7" t="s">
        <v>781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8" t="s">
        <v>884</v>
      </c>
      <c r="B447" s="8" t="s">
        <v>885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7" t="s">
        <v>886</v>
      </c>
      <c r="B448" s="7" t="s">
        <v>637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8" t="s">
        <v>887</v>
      </c>
      <c r="B449" s="8" t="s">
        <v>888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7" t="s">
        <v>889</v>
      </c>
      <c r="B450" s="7" t="s">
        <v>889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8" t="s">
        <v>890</v>
      </c>
      <c r="B451" s="8" t="s">
        <v>891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7" t="s">
        <v>892</v>
      </c>
      <c r="B452" s="7" t="s">
        <v>893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8" t="s">
        <v>894</v>
      </c>
      <c r="B453" s="8" t="s">
        <v>895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7" t="s">
        <v>896</v>
      </c>
      <c r="B454" s="7" t="s">
        <v>897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8" t="s">
        <v>898</v>
      </c>
      <c r="B455" s="8" t="s">
        <v>899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7" t="s">
        <v>900</v>
      </c>
      <c r="B456" s="7" t="s">
        <v>900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8" t="s">
        <v>901</v>
      </c>
      <c r="B457" s="8" t="s">
        <v>901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7" t="s">
        <v>902</v>
      </c>
      <c r="B458" s="7" t="s">
        <v>893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8" t="s">
        <v>903</v>
      </c>
      <c r="B459" s="8" t="s">
        <v>904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7" t="s">
        <v>905</v>
      </c>
      <c r="B460" s="7" t="s">
        <v>906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8" t="s">
        <v>907</v>
      </c>
      <c r="B461" s="8" t="s">
        <v>908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7" t="s">
        <v>909</v>
      </c>
      <c r="B462" s="7" t="s">
        <v>908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8" t="s">
        <v>910</v>
      </c>
      <c r="B463" s="8" t="s">
        <v>911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7" t="s">
        <v>912</v>
      </c>
      <c r="B464" s="7" t="s">
        <v>911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8" t="s">
        <v>913</v>
      </c>
      <c r="B465" s="8" t="s">
        <v>914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7" t="s">
        <v>915</v>
      </c>
      <c r="B466" s="7" t="s">
        <v>916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8" t="s">
        <v>917</v>
      </c>
      <c r="B467" s="8" t="s">
        <v>916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7" t="s">
        <v>918</v>
      </c>
      <c r="B468" s="7" t="s">
        <v>914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8" t="s">
        <v>919</v>
      </c>
      <c r="B469" s="8" t="s">
        <v>919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7" t="s">
        <v>920</v>
      </c>
      <c r="B470" s="7" t="s">
        <v>921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8" t="s">
        <v>922</v>
      </c>
      <c r="B471" s="8" t="s">
        <v>923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7" t="s">
        <v>924</v>
      </c>
      <c r="B472" s="7" t="s">
        <v>923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8" t="s">
        <v>925</v>
      </c>
      <c r="B473" s="8" t="s">
        <v>885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7" t="s">
        <v>926</v>
      </c>
      <c r="B474" s="7" t="s">
        <v>926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8" t="s">
        <v>927</v>
      </c>
      <c r="B475" s="8" t="s">
        <v>465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7" t="s">
        <v>928</v>
      </c>
      <c r="B476" s="7" t="s">
        <v>929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8" t="s">
        <v>930</v>
      </c>
      <c r="B477" s="8" t="s">
        <v>930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7" t="s">
        <v>931</v>
      </c>
      <c r="B478" s="7" t="s">
        <v>749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8" t="s">
        <v>932</v>
      </c>
      <c r="B479" s="8" t="s">
        <v>760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7" t="s">
        <v>933</v>
      </c>
      <c r="B480" s="7" t="s">
        <v>934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8" t="s">
        <v>935</v>
      </c>
      <c r="B481" s="8" t="s">
        <v>936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7" t="s">
        <v>937</v>
      </c>
      <c r="B482" s="7" t="s">
        <v>936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8" t="s">
        <v>938</v>
      </c>
      <c r="B483" s="8" t="s">
        <v>939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7" t="s">
        <v>940</v>
      </c>
      <c r="B484" s="7" t="s">
        <v>939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8" t="s">
        <v>941</v>
      </c>
      <c r="B485" s="8" t="s">
        <v>941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7" t="s">
        <v>942</v>
      </c>
      <c r="B486" s="7" t="s">
        <v>839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8" t="s">
        <v>943</v>
      </c>
      <c r="B487" s="8" t="s">
        <v>944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7" t="s">
        <v>945</v>
      </c>
      <c r="B488" s="7" t="s">
        <v>944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8" t="s">
        <v>946</v>
      </c>
      <c r="B489" s="8" t="s">
        <v>944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7" t="s">
        <v>947</v>
      </c>
      <c r="B490" s="7" t="s">
        <v>948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8" t="s">
        <v>949</v>
      </c>
      <c r="B491" s="8" t="s">
        <v>950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7" t="s">
        <v>951</v>
      </c>
      <c r="B492" s="7" t="s">
        <v>952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8" t="s">
        <v>953</v>
      </c>
      <c r="B493" s="8" t="s">
        <v>948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7" t="s">
        <v>954</v>
      </c>
      <c r="B494" s="7" t="s">
        <v>955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8" t="s">
        <v>956</v>
      </c>
      <c r="B495" s="8" t="s">
        <v>957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7" t="s">
        <v>958</v>
      </c>
      <c r="B496" s="7" t="s">
        <v>957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8" t="s">
        <v>959</v>
      </c>
      <c r="B497" s="8" t="s">
        <v>960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7" t="s">
        <v>961</v>
      </c>
      <c r="B498" s="7" t="s">
        <v>961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8" t="s">
        <v>962</v>
      </c>
      <c r="B499" s="8" t="s">
        <v>962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7" t="s">
        <v>963</v>
      </c>
      <c r="B500" s="7" t="s">
        <v>963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8" t="s">
        <v>964</v>
      </c>
      <c r="B501" s="8" t="s">
        <v>964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7" t="s">
        <v>965</v>
      </c>
      <c r="B502" s="7" t="s">
        <v>965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8" t="s">
        <v>966</v>
      </c>
      <c r="B503" s="8" t="s">
        <v>967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7" t="s">
        <v>968</v>
      </c>
      <c r="B504" s="7" t="s">
        <v>968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8" t="s">
        <v>969</v>
      </c>
      <c r="B505" s="8" t="s">
        <v>969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7" t="s">
        <v>970</v>
      </c>
      <c r="B506" s="7" t="s">
        <v>970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8" t="s">
        <v>971</v>
      </c>
      <c r="B507" s="8" t="s">
        <v>463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7" t="s">
        <v>972</v>
      </c>
      <c r="B508" s="7" t="s">
        <v>568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8" t="s">
        <v>973</v>
      </c>
      <c r="B509" s="8" t="s">
        <v>973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7" t="s">
        <v>974</v>
      </c>
      <c r="B510" s="7" t="s">
        <v>975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8" t="s">
        <v>976</v>
      </c>
      <c r="B511" s="8" t="s">
        <v>976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7" t="s">
        <v>977</v>
      </c>
      <c r="B512" s="7" t="s">
        <v>977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8" t="s">
        <v>978</v>
      </c>
      <c r="B513" s="8" t="s">
        <v>978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7" t="s">
        <v>979</v>
      </c>
      <c r="B514" s="7" t="s">
        <v>980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8" t="s">
        <v>981</v>
      </c>
      <c r="B515" s="8" t="s">
        <v>982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7" t="s">
        <v>983</v>
      </c>
      <c r="B516" s="7" t="s">
        <v>984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8" t="s">
        <v>985</v>
      </c>
      <c r="B517" s="8" t="s">
        <v>985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7" t="s">
        <v>986</v>
      </c>
      <c r="B518" s="7" t="s">
        <v>987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8" t="s">
        <v>988</v>
      </c>
      <c r="B519" s="8" t="s">
        <v>987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7" t="s">
        <v>989</v>
      </c>
      <c r="B520" s="7" t="s">
        <v>990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8" t="s">
        <v>991</v>
      </c>
      <c r="B521" s="8" t="s">
        <v>914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7" t="s">
        <v>992</v>
      </c>
      <c r="B522" s="7" t="s">
        <v>823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8" t="s">
        <v>993</v>
      </c>
      <c r="B523" s="8" t="s">
        <v>584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7" t="s">
        <v>994</v>
      </c>
      <c r="B524" s="7" t="s">
        <v>899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8" t="s">
        <v>995</v>
      </c>
      <c r="B525" s="8" t="s">
        <v>692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7" t="s">
        <v>996</v>
      </c>
      <c r="B526" s="7" t="s">
        <v>997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8" t="s">
        <v>998</v>
      </c>
      <c r="B527" s="8" t="s">
        <v>999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7" t="s">
        <v>1000</v>
      </c>
      <c r="B528" s="7" t="s">
        <v>1001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8" t="s">
        <v>1002</v>
      </c>
      <c r="B529" s="8" t="s">
        <v>921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7" t="s">
        <v>1003</v>
      </c>
      <c r="B530" s="7" t="s">
        <v>929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8" t="s">
        <v>1004</v>
      </c>
      <c r="B531" s="8" t="s">
        <v>812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7" t="s">
        <v>1005</v>
      </c>
      <c r="B532" s="7" t="s">
        <v>774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8" t="s">
        <v>1006</v>
      </c>
      <c r="B533" s="8" t="s">
        <v>651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7" t="s">
        <v>1007</v>
      </c>
      <c r="B534" s="7" t="s">
        <v>742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8" t="s">
        <v>1008</v>
      </c>
      <c r="B535" s="8" t="s">
        <v>575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7" t="s">
        <v>1009</v>
      </c>
      <c r="B536" s="7" t="s">
        <v>1010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A Estevez</cp:lastModifiedBy>
  <dcterms:modified xsi:type="dcterms:W3CDTF">2024-03-26T22:52:48Z</dcterms:modified>
</cp:coreProperties>
</file>