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sergio\usp\periodo8\prog_mat\trabalho\parte2\enigma-estrelas\"/>
    </mc:Choice>
  </mc:AlternateContent>
  <xr:revisionPtr revIDLastSave="0" documentId="13_ncr:1_{FD997588-853F-48FF-9DC8-028335527EEC}" xr6:coauthVersionLast="45" xr6:coauthVersionMax="45" xr10:uidLastSave="{00000000-0000-0000-0000-000000000000}"/>
  <bookViews>
    <workbookView xWindow="-108" yWindow="-108" windowWidth="23256" windowHeight="12576" xr2:uid="{6A2D954E-97A2-4F57-8D2A-E5975BAF26F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7" i="1"/>
  <c r="J16" i="1"/>
  <c r="J15" i="1"/>
  <c r="L16" i="1"/>
  <c r="L15" i="1"/>
  <c r="L17" i="1"/>
  <c r="L18" i="1"/>
  <c r="L14" i="1"/>
  <c r="J14" i="1"/>
  <c r="L8" i="1"/>
  <c r="J8" i="1"/>
  <c r="F7" i="1"/>
  <c r="F6" i="1"/>
  <c r="F5" i="1"/>
</calcChain>
</file>

<file path=xl/sharedStrings.xml><?xml version="1.0" encoding="utf-8"?>
<sst xmlns="http://schemas.openxmlformats.org/spreadsheetml/2006/main" count="27" uniqueCount="20">
  <si>
    <t>GAP</t>
  </si>
  <si>
    <t>GAP (primal / dual)</t>
  </si>
  <si>
    <t>Western Sahara</t>
  </si>
  <si>
    <t>Djibouti</t>
  </si>
  <si>
    <t>Qatar</t>
  </si>
  <si>
    <t>Uruguay</t>
  </si>
  <si>
    <t>Resultados sem uso de heurísticas</t>
  </si>
  <si>
    <t>Instância</t>
  </si>
  <si>
    <t>Custo Encontrado</t>
  </si>
  <si>
    <t>Melhor Conhecido</t>
  </si>
  <si>
    <t>Tempo Gasto(min)</t>
  </si>
  <si>
    <t>Tempo Limite (min)</t>
  </si>
  <si>
    <t>Resultados com heurísticas - instância Uruguay</t>
  </si>
  <si>
    <t>Método</t>
  </si>
  <si>
    <t>Nós Explorados</t>
  </si>
  <si>
    <t>Sem heurística no início. 2-OPT após ligar subciclos</t>
  </si>
  <si>
    <t>Vizinhos mais próximos no início. Sem heurística após ligar subciclos</t>
  </si>
  <si>
    <t>Vizinhos mais próximos no início. 2-OPTapós ligar subciclos</t>
  </si>
  <si>
    <t>2-OPT no início. Sem heurística após ligar subciclos</t>
  </si>
  <si>
    <t>2-OPT no início. 2-OPT após ligar subciclos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</si>
</sst>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E+00"/>
    <numFmt numFmtId="17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170" fontId="0" fillId="0" borderId="14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4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9" fontId="2" fillId="0" borderId="11" xfId="1" applyFont="1" applyBorder="1" applyAlignment="1">
      <alignment horizontal="center" vertical="center" wrapText="1"/>
    </xf>
    <xf numFmtId="10" fontId="0" fillId="0" borderId="13" xfId="1" applyNumberFormat="1" applyFont="1" applyBorder="1" applyAlignment="1">
      <alignment horizontal="center" vertical="center"/>
    </xf>
    <xf numFmtId="175" fontId="0" fillId="0" borderId="13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6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0" fontId="0" fillId="0" borderId="16" xfId="0" applyNumberFormat="1" applyBorder="1" applyAlignment="1">
      <alignment horizontal="center" vertical="center"/>
    </xf>
    <xf numFmtId="9" fontId="0" fillId="0" borderId="21" xfId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175" fontId="0" fillId="0" borderId="21" xfId="1" applyNumberFormat="1" applyFont="1" applyBorder="1" applyAlignment="1">
      <alignment horizontal="center" vertical="center"/>
    </xf>
    <xf numFmtId="175" fontId="0" fillId="0" borderId="12" xfId="1" applyNumberFormat="1" applyFont="1" applyBorder="1" applyAlignment="1">
      <alignment horizontal="center" vertical="center"/>
    </xf>
    <xf numFmtId="175" fontId="0" fillId="0" borderId="16" xfId="1" applyNumberFormat="1" applyFont="1" applyBorder="1" applyAlignment="1">
      <alignment horizontal="center" vertical="center"/>
    </xf>
    <xf numFmtId="175" fontId="0" fillId="0" borderId="14" xfId="1" applyNumberFormat="1" applyFon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45958-16E0-495C-B0C1-34C5AAF670BD}">
  <dimension ref="E1:L25"/>
  <sheetViews>
    <sheetView tabSelected="1" topLeftCell="A2" zoomScale="85" zoomScaleNormal="85" workbookViewId="0">
      <selection activeCell="F23" sqref="F23:J23"/>
    </sheetView>
  </sheetViews>
  <sheetFormatPr defaultRowHeight="14.4" x14ac:dyDescent="0.3"/>
  <cols>
    <col min="5" max="5" width="15" customWidth="1"/>
    <col min="6" max="6" width="12.6640625" bestFit="1" customWidth="1"/>
    <col min="7" max="8" width="14.6640625" customWidth="1"/>
    <col min="9" max="9" width="16.21875" customWidth="1"/>
    <col min="10" max="10" width="15.21875" customWidth="1"/>
    <col min="11" max="11" width="16.109375" customWidth="1"/>
    <col min="12" max="12" width="14.77734375" customWidth="1"/>
    <col min="20" max="21" width="8.88671875" customWidth="1"/>
  </cols>
  <sheetData>
    <row r="1" spans="5:12" ht="38.4" customHeight="1" x14ac:dyDescent="0.3"/>
    <row r="2" spans="5:12" ht="15" thickBot="1" x14ac:dyDescent="0.35"/>
    <row r="3" spans="5:12" ht="18.600000000000001" thickBot="1" x14ac:dyDescent="0.4">
      <c r="E3" s="2" t="s">
        <v>6</v>
      </c>
      <c r="F3" s="3"/>
      <c r="G3" s="3"/>
      <c r="H3" s="3"/>
      <c r="I3" s="3"/>
      <c r="J3" s="3"/>
      <c r="K3" s="3"/>
      <c r="L3" s="4"/>
    </row>
    <row r="4" spans="5:12" ht="31.8" thickBot="1" x14ac:dyDescent="0.35">
      <c r="E4" s="5" t="s">
        <v>7</v>
      </c>
      <c r="F4" s="11" t="s">
        <v>10</v>
      </c>
      <c r="G4" s="8" t="s">
        <v>11</v>
      </c>
      <c r="H4" s="11" t="s">
        <v>14</v>
      </c>
      <c r="I4" s="11" t="s">
        <v>8</v>
      </c>
      <c r="J4" s="8" t="s">
        <v>1</v>
      </c>
      <c r="K4" s="11" t="s">
        <v>9</v>
      </c>
      <c r="L4" s="25" t="s">
        <v>0</v>
      </c>
    </row>
    <row r="5" spans="5:12" x14ac:dyDescent="0.3">
      <c r="E5" s="31" t="s">
        <v>2</v>
      </c>
      <c r="F5" s="32">
        <f>0.059/60</f>
        <v>9.8333333333333324E-4</v>
      </c>
      <c r="G5" s="30">
        <v>30</v>
      </c>
      <c r="H5" s="21">
        <v>1</v>
      </c>
      <c r="I5" s="21">
        <v>27603</v>
      </c>
      <c r="J5" s="23">
        <v>0</v>
      </c>
      <c r="K5" s="21">
        <v>27603</v>
      </c>
      <c r="L5" s="33">
        <v>0</v>
      </c>
    </row>
    <row r="6" spans="5:12" x14ac:dyDescent="0.3">
      <c r="E6" s="6" t="s">
        <v>3</v>
      </c>
      <c r="F6" s="15">
        <f>0.083/60</f>
        <v>1.3833333333333334E-3</v>
      </c>
      <c r="G6" s="9">
        <v>30</v>
      </c>
      <c r="H6" s="12">
        <v>1</v>
      </c>
      <c r="I6" s="12">
        <v>6656</v>
      </c>
      <c r="J6" s="24">
        <v>0</v>
      </c>
      <c r="K6" s="12">
        <v>6656</v>
      </c>
      <c r="L6" s="14">
        <v>0</v>
      </c>
    </row>
    <row r="7" spans="5:12" x14ac:dyDescent="0.3">
      <c r="E7" s="6" t="s">
        <v>4</v>
      </c>
      <c r="F7" s="16">
        <f>59.091/60</f>
        <v>0.98485</v>
      </c>
      <c r="G7" s="9">
        <v>30</v>
      </c>
      <c r="H7" s="12">
        <v>3</v>
      </c>
      <c r="I7" s="12">
        <v>9352</v>
      </c>
      <c r="J7" s="24">
        <v>0</v>
      </c>
      <c r="K7" s="12">
        <v>9352</v>
      </c>
      <c r="L7" s="14">
        <v>0</v>
      </c>
    </row>
    <row r="8" spans="5:12" ht="15" thickBot="1" x14ac:dyDescent="0.35">
      <c r="E8" s="7" t="s">
        <v>5</v>
      </c>
      <c r="F8" s="20">
        <v>30</v>
      </c>
      <c r="G8" s="10">
        <v>30</v>
      </c>
      <c r="H8" s="13">
        <v>244</v>
      </c>
      <c r="I8" s="13">
        <v>90553</v>
      </c>
      <c r="J8" s="22">
        <f>(I8-78873)/78873</f>
        <v>0.14808616383299736</v>
      </c>
      <c r="K8" s="13">
        <v>79114</v>
      </c>
      <c r="L8" s="26">
        <f>(I8-K8)/K8</f>
        <v>0.14458882119473165</v>
      </c>
    </row>
    <row r="11" spans="5:12" ht="15" thickBot="1" x14ac:dyDescent="0.35"/>
    <row r="12" spans="5:12" ht="18.600000000000001" thickBot="1" x14ac:dyDescent="0.4">
      <c r="E12" s="2" t="s">
        <v>12</v>
      </c>
      <c r="F12" s="3"/>
      <c r="G12" s="3"/>
      <c r="H12" s="3"/>
      <c r="I12" s="3"/>
      <c r="J12" s="3"/>
      <c r="K12" s="3"/>
      <c r="L12" s="4"/>
    </row>
    <row r="13" spans="5:12" ht="31.8" thickBot="1" x14ac:dyDescent="0.35">
      <c r="E13" s="34" t="s">
        <v>13</v>
      </c>
      <c r="F13" s="35" t="s">
        <v>10</v>
      </c>
      <c r="G13" s="36" t="s">
        <v>11</v>
      </c>
      <c r="H13" s="35" t="s">
        <v>14</v>
      </c>
      <c r="I13" s="35" t="s">
        <v>8</v>
      </c>
      <c r="J13" s="36" t="s">
        <v>1</v>
      </c>
      <c r="K13" s="35" t="s">
        <v>9</v>
      </c>
      <c r="L13" s="37" t="s">
        <v>0</v>
      </c>
    </row>
    <row r="14" spans="5:12" ht="25.05" customHeight="1" thickBot="1" x14ac:dyDescent="0.35">
      <c r="E14" s="28">
        <v>1</v>
      </c>
      <c r="F14" s="29">
        <v>30</v>
      </c>
      <c r="G14" s="30">
        <v>30</v>
      </c>
      <c r="H14" s="21">
        <v>244</v>
      </c>
      <c r="I14" s="30">
        <v>82400</v>
      </c>
      <c r="J14" s="40">
        <f>(I14-78873)/78873</f>
        <v>4.4717457177995003E-2</v>
      </c>
      <c r="K14" s="21">
        <v>79114</v>
      </c>
      <c r="L14" s="38">
        <f>(I14-K14)/K14</f>
        <v>4.1535000126399879E-2</v>
      </c>
    </row>
    <row r="15" spans="5:12" ht="25.05" customHeight="1" thickBot="1" x14ac:dyDescent="0.35">
      <c r="E15" s="17">
        <v>2</v>
      </c>
      <c r="F15" s="19">
        <v>30</v>
      </c>
      <c r="G15" s="9">
        <v>30</v>
      </c>
      <c r="H15" s="12">
        <v>1</v>
      </c>
      <c r="I15" s="9">
        <v>95826</v>
      </c>
      <c r="J15" s="42">
        <f>(I15-78547)/78547</f>
        <v>0.21998294015048314</v>
      </c>
      <c r="K15" s="21">
        <v>79114</v>
      </c>
      <c r="L15" s="39">
        <f t="shared" ref="L15:L18" si="0">(I15-K15)/K15</f>
        <v>0.21123947721010189</v>
      </c>
    </row>
    <row r="16" spans="5:12" ht="25.05" customHeight="1" thickBot="1" x14ac:dyDescent="0.35">
      <c r="E16" s="6">
        <v>3</v>
      </c>
      <c r="F16" s="12">
        <v>30</v>
      </c>
      <c r="G16" s="9">
        <v>30</v>
      </c>
      <c r="H16" s="12">
        <v>1</v>
      </c>
      <c r="I16" s="9">
        <v>82779</v>
      </c>
      <c r="J16" s="41">
        <f>(I16-78547)/78547</f>
        <v>5.3878569518886782E-2</v>
      </c>
      <c r="K16" s="21">
        <v>79114</v>
      </c>
      <c r="L16" s="39">
        <f>(I16-K16)/K16</f>
        <v>4.6325555527466693E-2</v>
      </c>
    </row>
    <row r="17" spans="5:12" ht="25.05" customHeight="1" x14ac:dyDescent="0.3">
      <c r="E17" s="17">
        <v>4</v>
      </c>
      <c r="F17" s="19">
        <v>30</v>
      </c>
      <c r="G17" s="9">
        <v>30</v>
      </c>
      <c r="H17" s="12">
        <v>1</v>
      </c>
      <c r="I17" s="9">
        <v>83845</v>
      </c>
      <c r="J17" s="41">
        <f>(I17-78873)/78873</f>
        <v>6.3038048508361547E-2</v>
      </c>
      <c r="K17" s="21">
        <v>79114</v>
      </c>
      <c r="L17" s="39">
        <f t="shared" si="0"/>
        <v>5.9799782592208708E-2</v>
      </c>
    </row>
    <row r="18" spans="5:12" ht="25.05" customHeight="1" thickBot="1" x14ac:dyDescent="0.35">
      <c r="E18" s="18">
        <v>5</v>
      </c>
      <c r="F18" s="20">
        <v>30</v>
      </c>
      <c r="G18" s="10">
        <v>30</v>
      </c>
      <c r="H18" s="13">
        <v>1</v>
      </c>
      <c r="I18" s="10">
        <v>82296</v>
      </c>
      <c r="J18" s="22">
        <f>(I18-78738)/78738</f>
        <v>4.5187838146765219E-2</v>
      </c>
      <c r="K18" s="13">
        <v>79114</v>
      </c>
      <c r="L18" s="27">
        <f t="shared" si="0"/>
        <v>4.0220441388376264E-2</v>
      </c>
    </row>
    <row r="21" spans="5:12" x14ac:dyDescent="0.3">
      <c r="F21" s="43">
        <v>1</v>
      </c>
      <c r="G21" s="1" t="s">
        <v>15</v>
      </c>
      <c r="H21" s="1"/>
      <c r="I21" s="1"/>
      <c r="J21" s="1"/>
      <c r="K21" s="44"/>
      <c r="L21" s="44"/>
    </row>
    <row r="22" spans="5:12" x14ac:dyDescent="0.3">
      <c r="F22" s="43">
        <v>2</v>
      </c>
      <c r="G22" s="1" t="s">
        <v>16</v>
      </c>
      <c r="H22" s="1"/>
      <c r="I22" s="1"/>
      <c r="J22" s="1"/>
      <c r="K22" s="44"/>
      <c r="L22" s="44"/>
    </row>
    <row r="23" spans="5:12" x14ac:dyDescent="0.3">
      <c r="F23" s="43">
        <v>3</v>
      </c>
      <c r="G23" s="1" t="s">
        <v>17</v>
      </c>
      <c r="H23" s="1"/>
      <c r="I23" s="1"/>
      <c r="J23" s="1"/>
      <c r="K23" s="44"/>
      <c r="L23" s="44"/>
    </row>
    <row r="24" spans="5:12" x14ac:dyDescent="0.3">
      <c r="F24" s="43">
        <v>4</v>
      </c>
      <c r="G24" s="1" t="s">
        <v>18</v>
      </c>
      <c r="H24" s="1"/>
      <c r="I24" s="1"/>
      <c r="J24" s="1"/>
      <c r="K24" s="44"/>
      <c r="L24" s="44"/>
    </row>
    <row r="25" spans="5:12" x14ac:dyDescent="0.3">
      <c r="F25" s="43">
        <v>5</v>
      </c>
      <c r="G25" s="1" t="s">
        <v>19</v>
      </c>
      <c r="H25" s="1"/>
      <c r="I25" s="1"/>
      <c r="J25" s="1"/>
      <c r="K25" s="44"/>
      <c r="L25" s="44"/>
    </row>
  </sheetData>
  <mergeCells count="7">
    <mergeCell ref="G24:J24"/>
    <mergeCell ref="G23:J23"/>
    <mergeCell ref="G22:J22"/>
    <mergeCell ref="G21:J21"/>
    <mergeCell ref="E3:L3"/>
    <mergeCell ref="E12:L12"/>
    <mergeCell ref="G25:J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Ricardo Gomes Barbosa Filho</dc:creator>
  <cp:lastModifiedBy>Sergio Ricardo Gomes Barbosa Filho</cp:lastModifiedBy>
  <dcterms:created xsi:type="dcterms:W3CDTF">2020-12-05T13:57:00Z</dcterms:created>
  <dcterms:modified xsi:type="dcterms:W3CDTF">2020-12-06T00:23:06Z</dcterms:modified>
</cp:coreProperties>
</file>