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<sst xmlns="http://schemas.openxmlformats.org/spreadsheetml/2006/main" count="142" uniqueCount="76">
  <si>
    <t xml:space="preserve">INVENTARIO MODELOS CMIP5</t>
  </si>
  <si>
    <t xml:space="preserve">MODELO</t>
  </si>
  <si>
    <t xml:space="preserve">EXPERIMENTO</t>
  </si>
  <si>
    <t xml:space="preserve">FINICIAL</t>
  </si>
  <si>
    <t xml:space="preserve">FFINAL</t>
  </si>
  <si>
    <t xml:space="preserve">N_AÑOS</t>
  </si>
  <si>
    <t xml:space="preserve">N_MESES</t>
  </si>
  <si>
    <t xml:space="preserve">OBS</t>
  </si>
  <si>
    <t xml:space="preserve">FILTROS INICIALES:</t>
  </si>
  <si>
    <t xml:space="preserve">ACCESS1.3</t>
  </si>
  <si>
    <t xml:space="preserve">sstClim</t>
  </si>
  <si>
    <t xml:space="preserve">1850-01</t>
  </si>
  <si>
    <t xml:space="preserve">1909-12</t>
  </si>
  <si>
    <t xml:space="preserve">No tiene AMIP??</t>
  </si>
  <si>
    <t xml:space="preserve">time frequency</t>
  </si>
  <si>
    <t xml:space="preserve">mon</t>
  </si>
  <si>
    <t xml:space="preserve">piControl</t>
  </si>
  <si>
    <t xml:space="preserve">0250-01</t>
  </si>
  <si>
    <t xml:space="preserve">0749-12</t>
  </si>
  <si>
    <t xml:space="preserve">realm</t>
  </si>
  <si>
    <t xml:space="preserve">atmos</t>
  </si>
  <si>
    <t xml:space="preserve">amip</t>
  </si>
  <si>
    <t xml:space="preserve">1978-01</t>
  </si>
  <si>
    <t xml:space="preserve">2002-12</t>
  </si>
  <si>
    <t xml:space="preserve">project</t>
  </si>
  <si>
    <t xml:space="preserve">CMIP5</t>
  </si>
  <si>
    <t xml:space="preserve">CSIRO-Mk3.6.0</t>
  </si>
  <si>
    <t xml:space="preserve">0001-01</t>
  </si>
  <si>
    <t xml:space="preserve">0030-12</t>
  </si>
  <si>
    <t xml:space="preserve">cmip table</t>
  </si>
  <si>
    <t xml:space="preserve">Amon</t>
  </si>
  <si>
    <t xml:space="preserve">0500-12</t>
  </si>
  <si>
    <t xml:space="preserve">ensemble</t>
  </si>
  <si>
    <t xml:space="preserve">r1i1p1</t>
  </si>
  <si>
    <t xml:space="preserve">1979-01</t>
  </si>
  <si>
    <t xml:space="preserve">1998-12</t>
  </si>
  <si>
    <t xml:space="preserve">variable</t>
  </si>
  <si>
    <t xml:space="preserve">pr,psl,ts,zg</t>
  </si>
  <si>
    <t xml:space="preserve">FGOALS-s2</t>
  </si>
  <si>
    <t xml:space="preserve">experiment</t>
  </si>
  <si>
    <t xml:space="preserve">2350-12</t>
  </si>
  <si>
    <t xml:space="preserve">GFDL-CM3</t>
  </si>
  <si>
    <t xml:space="preserve">https access error</t>
  </si>
  <si>
    <t xml:space="preserve">HadGEM2-A</t>
  </si>
  <si>
    <t xml:space="preserve">1859-12</t>
  </si>
  <si>
    <t xml:space="preserve">1889-11</t>
  </si>
  <si>
    <t xml:space="preserve">No tiene piControl, No tiene AMIP??</t>
  </si>
  <si>
    <t xml:space="preserve">INM-CM4</t>
  </si>
  <si>
    <t xml:space="preserve">1879-12</t>
  </si>
  <si>
    <t xml:space="preserve">2349-12</t>
  </si>
  <si>
    <t xml:space="preserve">2008-12</t>
  </si>
  <si>
    <t xml:space="preserve">IPSL-CM5A-LR</t>
  </si>
  <si>
    <t xml:space="preserve">2029-12</t>
  </si>
  <si>
    <t xml:space="preserve">1800-01</t>
  </si>
  <si>
    <t xml:space="preserve">2799-12</t>
  </si>
  <si>
    <t xml:space="preserve">2009-12</t>
  </si>
  <si>
    <t xml:space="preserve">MIROC5</t>
  </si>
  <si>
    <t xml:space="preserve">2430-01</t>
  </si>
  <si>
    <t xml:space="preserve">2459-12</t>
  </si>
  <si>
    <t xml:space="preserve">2000-01</t>
  </si>
  <si>
    <t xml:space="preserve">2869-12</t>
  </si>
  <si>
    <t xml:space="preserve">MPI-ESM-LR</t>
  </si>
  <si>
    <t xml:space="preserve">2849-12</t>
  </si>
  <si>
    <t xml:space="preserve">MPI-ESM-MR</t>
  </si>
  <si>
    <t xml:space="preserve">A z500 le faltan unos años</t>
  </si>
  <si>
    <t xml:space="preserve">MPI-ESM-P</t>
  </si>
  <si>
    <t xml:space="preserve">3005-12</t>
  </si>
  <si>
    <t xml:space="preserve">MRI-CGCM3</t>
  </si>
  <si>
    <t xml:space="preserve">1856-01</t>
  </si>
  <si>
    <t xml:space="preserve">1885-12</t>
  </si>
  <si>
    <t xml:space="preserve">1851-01</t>
  </si>
  <si>
    <t xml:space="preserve">2010-02</t>
  </si>
  <si>
    <t xml:space="preserve">NorESM1-M</t>
  </si>
  <si>
    <t xml:space="preserve">0700-01</t>
  </si>
  <si>
    <t xml:space="preserve">0731-12</t>
  </si>
  <si>
    <t xml:space="preserve">link pegado no deja descargar, no tiene AMIP??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</si>
</sst>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1" width="14.88"/>
    <col collapsed="false" customWidth="false" hidden="false" outlineLevel="0" max="3" min="3" style="1" width="11.52"/>
    <col collapsed="false" customWidth="true" hidden="false" outlineLevel="0" max="4" min="4" style="1" width="17.36"/>
    <col collapsed="false" customWidth="true" hidden="false" outlineLevel="0" max="5" min="5" style="1" width="15.28"/>
    <col collapsed="false" customWidth="false" hidden="false" outlineLevel="0" max="8" min="6" style="1" width="11.52"/>
    <col collapsed="false" customWidth="false" hidden="false" outlineLevel="0" max="9" min="9" style="2" width="11.52"/>
    <col collapsed="false" customWidth="true" hidden="false" outlineLevel="0" max="10" min="10" style="1" width="40.66"/>
    <col collapsed="false" customWidth="false" hidden="false" outlineLevel="0" max="1024" min="11" style="1" width="11.52"/>
  </cols>
  <sheetData>
    <row r="1" customFormat="false" ht="12.8" hidden="false" customHeight="false" outlineLevel="0" collapsed="false">
      <c r="A1" s="3" t="s">
        <v>0</v>
      </c>
      <c r="B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customFormat="false" ht="12.8" hidden="false" customHeight="false" outlineLevel="0" collapsed="false">
      <c r="A2" s="5" t="s">
        <v>8</v>
      </c>
      <c r="B2" s="5"/>
      <c r="D2" s="6" t="s">
        <v>9</v>
      </c>
      <c r="E2" s="7" t="s">
        <v>10</v>
      </c>
      <c r="F2" s="8" t="s">
        <v>11</v>
      </c>
      <c r="G2" s="8" t="s">
        <v>12</v>
      </c>
      <c r="H2" s="7" t="n">
        <f aca="false">1909-1850+1</f>
        <v>60</v>
      </c>
      <c r="I2" s="7" t="n">
        <f aca="false">H2*12</f>
        <v>720</v>
      </c>
      <c r="J2" s="9" t="s">
        <v>13</v>
      </c>
    </row>
    <row r="3" customFormat="false" ht="12.8" hidden="false" customHeight="false" outlineLevel="0" collapsed="false">
      <c r="A3" s="4" t="s">
        <v>14</v>
      </c>
      <c r="B3" s="4" t="s">
        <v>15</v>
      </c>
      <c r="D3" s="6"/>
      <c r="E3" s="7" t="s">
        <v>16</v>
      </c>
      <c r="F3" s="8" t="s">
        <v>17</v>
      </c>
      <c r="G3" s="8" t="s">
        <v>18</v>
      </c>
      <c r="H3" s="7" t="n">
        <f aca="false">749-250+1</f>
        <v>500</v>
      </c>
      <c r="I3" s="7" t="n">
        <f aca="false">H3*12</f>
        <v>6000</v>
      </c>
      <c r="J3" s="9"/>
    </row>
    <row r="4" customFormat="false" ht="12.8" hidden="false" customHeight="false" outlineLevel="0" collapsed="false">
      <c r="A4" s="4" t="s">
        <v>19</v>
      </c>
      <c r="B4" s="4" t="s">
        <v>20</v>
      </c>
      <c r="D4" s="6"/>
      <c r="E4" s="7" t="s">
        <v>21</v>
      </c>
      <c r="F4" s="8" t="s">
        <v>22</v>
      </c>
      <c r="G4" s="8" t="s">
        <v>23</v>
      </c>
      <c r="H4" s="7" t="n">
        <f aca="false">2002-1978+1</f>
        <v>25</v>
      </c>
      <c r="I4" s="7" t="n">
        <f aca="false">H4*12</f>
        <v>300</v>
      </c>
      <c r="J4" s="9"/>
    </row>
    <row r="5" customFormat="false" ht="12.8" hidden="false" customHeight="false" outlineLevel="0" collapsed="false">
      <c r="A5" s="4" t="s">
        <v>24</v>
      </c>
      <c r="B5" s="4" t="s">
        <v>25</v>
      </c>
      <c r="D5" s="5" t="s">
        <v>26</v>
      </c>
      <c r="E5" s="4" t="s">
        <v>10</v>
      </c>
      <c r="F5" s="10" t="s">
        <v>27</v>
      </c>
      <c r="G5" s="10" t="s">
        <v>28</v>
      </c>
      <c r="H5" s="4" t="n">
        <f aca="false">30-1+1</f>
        <v>30</v>
      </c>
      <c r="I5" s="4" t="n">
        <f aca="false">H5*12</f>
        <v>360</v>
      </c>
      <c r="J5" s="11"/>
    </row>
    <row r="6" customFormat="false" ht="12.8" hidden="false" customHeight="false" outlineLevel="0" collapsed="false">
      <c r="A6" s="4" t="s">
        <v>29</v>
      </c>
      <c r="B6" s="4" t="s">
        <v>30</v>
      </c>
      <c r="D6" s="5"/>
      <c r="E6" s="4" t="s">
        <v>16</v>
      </c>
      <c r="F6" s="10" t="s">
        <v>27</v>
      </c>
      <c r="G6" s="10" t="s">
        <v>31</v>
      </c>
      <c r="H6" s="4" t="n">
        <v>500</v>
      </c>
      <c r="I6" s="4" t="n">
        <f aca="false">H6*12</f>
        <v>6000</v>
      </c>
      <c r="J6" s="11"/>
    </row>
    <row r="7" customFormat="false" ht="12.8" hidden="false" customHeight="false" outlineLevel="0" collapsed="false">
      <c r="A7" s="4" t="s">
        <v>32</v>
      </c>
      <c r="B7" s="4" t="s">
        <v>33</v>
      </c>
      <c r="D7" s="5"/>
      <c r="E7" s="4" t="s">
        <v>21</v>
      </c>
      <c r="F7" s="10" t="s">
        <v>34</v>
      </c>
      <c r="G7" s="10" t="s">
        <v>35</v>
      </c>
      <c r="H7" s="4" t="n">
        <f aca="false">1998-1979+1</f>
        <v>20</v>
      </c>
      <c r="I7" s="4" t="n">
        <f aca="false">H7*12</f>
        <v>240</v>
      </c>
      <c r="J7" s="11"/>
    </row>
    <row r="8" customFormat="false" ht="12.8" hidden="false" customHeight="false" outlineLevel="0" collapsed="false">
      <c r="A8" s="4" t="s">
        <v>36</v>
      </c>
      <c r="B8" s="4" t="s">
        <v>37</v>
      </c>
      <c r="D8" s="6" t="s">
        <v>38</v>
      </c>
      <c r="E8" s="7" t="s">
        <v>10</v>
      </c>
      <c r="F8" s="8" t="s">
        <v>27</v>
      </c>
      <c r="G8" s="8" t="s">
        <v>28</v>
      </c>
      <c r="H8" s="7"/>
      <c r="I8" s="7"/>
      <c r="J8" s="9" t="s">
        <v>13</v>
      </c>
    </row>
    <row r="9" customFormat="false" ht="12.8" hidden="false" customHeight="false" outlineLevel="0" collapsed="false">
      <c r="A9" s="4" t="s">
        <v>39</v>
      </c>
      <c r="B9" s="4" t="s">
        <v>10</v>
      </c>
      <c r="D9" s="6"/>
      <c r="E9" s="7" t="s">
        <v>16</v>
      </c>
      <c r="F9" s="8" t="s">
        <v>11</v>
      </c>
      <c r="G9" s="8" t="s">
        <v>40</v>
      </c>
      <c r="H9" s="7"/>
      <c r="I9" s="7"/>
      <c r="J9" s="9"/>
    </row>
    <row r="10" customFormat="false" ht="12.8" hidden="false" customHeight="false" outlineLevel="0" collapsed="false">
      <c r="D10" s="6"/>
      <c r="E10" s="7" t="s">
        <v>21</v>
      </c>
      <c r="F10" s="8"/>
      <c r="G10" s="8"/>
      <c r="H10" s="7"/>
      <c r="I10" s="7"/>
      <c r="J10" s="9"/>
    </row>
    <row r="11" customFormat="false" ht="12.8" hidden="false" customHeight="false" outlineLevel="0" collapsed="false">
      <c r="D11" s="6" t="s">
        <v>41</v>
      </c>
      <c r="E11" s="7" t="s">
        <v>10</v>
      </c>
      <c r="F11" s="12"/>
      <c r="G11" s="13"/>
      <c r="H11" s="14"/>
      <c r="I11" s="7"/>
      <c r="J11" s="9" t="s">
        <v>42</v>
      </c>
    </row>
    <row r="12" customFormat="false" ht="12.8" hidden="false" customHeight="false" outlineLevel="0" collapsed="false">
      <c r="D12" s="6"/>
      <c r="E12" s="7" t="s">
        <v>16</v>
      </c>
      <c r="F12" s="13"/>
      <c r="G12" s="13"/>
      <c r="H12" s="15"/>
      <c r="I12" s="7"/>
      <c r="J12" s="9"/>
    </row>
    <row r="13" customFormat="false" ht="12.8" hidden="false" customHeight="false" outlineLevel="0" collapsed="false">
      <c r="D13" s="6"/>
      <c r="E13" s="7" t="s">
        <v>21</v>
      </c>
      <c r="F13" s="13"/>
      <c r="G13" s="13"/>
      <c r="H13" s="15"/>
      <c r="I13" s="7"/>
      <c r="J13" s="9"/>
    </row>
    <row r="14" customFormat="false" ht="12.8" hidden="false" customHeight="false" outlineLevel="0" collapsed="false">
      <c r="D14" s="6" t="s">
        <v>43</v>
      </c>
      <c r="E14" s="7" t="s">
        <v>10</v>
      </c>
      <c r="F14" s="8" t="s">
        <v>44</v>
      </c>
      <c r="G14" s="8" t="s">
        <v>45</v>
      </c>
      <c r="H14" s="7"/>
      <c r="I14" s="7"/>
      <c r="J14" s="9" t="s">
        <v>46</v>
      </c>
    </row>
    <row r="15" customFormat="false" ht="12.8" hidden="false" customHeight="false" outlineLevel="0" collapsed="false">
      <c r="D15" s="6"/>
      <c r="E15" s="7" t="s">
        <v>16</v>
      </c>
      <c r="F15" s="8"/>
      <c r="G15" s="8"/>
      <c r="H15" s="7"/>
      <c r="I15" s="7"/>
      <c r="J15" s="9"/>
    </row>
    <row r="16" customFormat="false" ht="12.8" hidden="false" customHeight="false" outlineLevel="0" collapsed="false">
      <c r="D16" s="6"/>
      <c r="E16" s="7" t="s">
        <v>21</v>
      </c>
      <c r="F16" s="8"/>
      <c r="G16" s="8"/>
      <c r="H16" s="7"/>
      <c r="I16" s="7"/>
      <c r="J16" s="9"/>
    </row>
    <row r="17" customFormat="false" ht="12.8" hidden="false" customHeight="false" outlineLevel="0" collapsed="false">
      <c r="D17" s="5" t="s">
        <v>47</v>
      </c>
      <c r="E17" s="4" t="s">
        <v>10</v>
      </c>
      <c r="F17" s="10" t="s">
        <v>11</v>
      </c>
      <c r="G17" s="10" t="s">
        <v>48</v>
      </c>
      <c r="H17" s="4" t="n">
        <f aca="false">1879-1850+1</f>
        <v>30</v>
      </c>
      <c r="I17" s="4" t="n">
        <f aca="false">H17*12</f>
        <v>360</v>
      </c>
      <c r="J17" s="11"/>
    </row>
    <row r="18" customFormat="false" ht="12.8" hidden="false" customHeight="false" outlineLevel="0" collapsed="false">
      <c r="D18" s="5"/>
      <c r="E18" s="4" t="s">
        <v>16</v>
      </c>
      <c r="F18" s="10" t="s">
        <v>11</v>
      </c>
      <c r="G18" s="10" t="s">
        <v>49</v>
      </c>
      <c r="H18" s="4" t="n">
        <f aca="false">2349-1850+1</f>
        <v>500</v>
      </c>
      <c r="I18" s="4" t="n">
        <f aca="false">H18*12</f>
        <v>6000</v>
      </c>
      <c r="J18" s="11"/>
    </row>
    <row r="19" customFormat="false" ht="12.8" hidden="false" customHeight="false" outlineLevel="0" collapsed="false">
      <c r="D19" s="5"/>
      <c r="E19" s="4" t="s">
        <v>21</v>
      </c>
      <c r="F19" s="10" t="s">
        <v>34</v>
      </c>
      <c r="G19" s="10" t="s">
        <v>50</v>
      </c>
      <c r="H19" s="4" t="n">
        <f aca="false">2008-1979+1</f>
        <v>30</v>
      </c>
      <c r="I19" s="4" t="n">
        <f aca="false">H19*12</f>
        <v>360</v>
      </c>
      <c r="J19" s="11"/>
    </row>
    <row r="20" customFormat="false" ht="12.8" hidden="false" customHeight="false" outlineLevel="0" collapsed="false">
      <c r="D20" s="5" t="s">
        <v>51</v>
      </c>
      <c r="E20" s="4" t="s">
        <v>10</v>
      </c>
      <c r="F20" s="10" t="s">
        <v>34</v>
      </c>
      <c r="G20" s="10" t="s">
        <v>52</v>
      </c>
      <c r="H20" s="4" t="n">
        <f aca="false">2029-1979+1</f>
        <v>51</v>
      </c>
      <c r="I20" s="4" t="n">
        <f aca="false">H20*12</f>
        <v>612</v>
      </c>
      <c r="J20" s="11"/>
    </row>
    <row r="21" customFormat="false" ht="12.8" hidden="false" customHeight="false" outlineLevel="0" collapsed="false">
      <c r="D21" s="5"/>
      <c r="E21" s="4" t="s">
        <v>16</v>
      </c>
      <c r="F21" s="10" t="s">
        <v>53</v>
      </c>
      <c r="G21" s="10" t="s">
        <v>54</v>
      </c>
      <c r="H21" s="4" t="n">
        <f aca="false">2799-1800+1</f>
        <v>1000</v>
      </c>
      <c r="I21" s="4" t="n">
        <f aca="false">H21*12</f>
        <v>12000</v>
      </c>
      <c r="J21" s="11"/>
    </row>
    <row r="22" customFormat="false" ht="12.8" hidden="false" customHeight="false" outlineLevel="0" collapsed="false">
      <c r="D22" s="5"/>
      <c r="E22" s="4" t="s">
        <v>21</v>
      </c>
      <c r="F22" s="10" t="s">
        <v>34</v>
      </c>
      <c r="G22" s="10" t="s">
        <v>55</v>
      </c>
      <c r="H22" s="4" t="n">
        <f aca="false">2009-1979+1</f>
        <v>31</v>
      </c>
      <c r="I22" s="4" t="n">
        <f aca="false">H22*12</f>
        <v>372</v>
      </c>
      <c r="J22" s="11"/>
    </row>
    <row r="23" customFormat="false" ht="12.8" hidden="false" customHeight="false" outlineLevel="0" collapsed="false">
      <c r="D23" s="5" t="s">
        <v>56</v>
      </c>
      <c r="E23" s="4" t="s">
        <v>10</v>
      </c>
      <c r="F23" s="10" t="s">
        <v>57</v>
      </c>
      <c r="G23" s="10" t="s">
        <v>58</v>
      </c>
      <c r="H23" s="4" t="n">
        <f aca="false">2459-2430+1</f>
        <v>30</v>
      </c>
      <c r="I23" s="4" t="n">
        <f aca="false">H23*12</f>
        <v>360</v>
      </c>
      <c r="J23" s="11"/>
    </row>
    <row r="24" customFormat="false" ht="12.8" hidden="false" customHeight="false" outlineLevel="0" collapsed="false">
      <c r="D24" s="5"/>
      <c r="E24" s="4" t="s">
        <v>16</v>
      </c>
      <c r="F24" s="10" t="s">
        <v>59</v>
      </c>
      <c r="G24" s="10" t="s">
        <v>60</v>
      </c>
      <c r="H24" s="4" t="n">
        <f aca="false">2869-2000+1</f>
        <v>870</v>
      </c>
      <c r="I24" s="4" t="n">
        <f aca="false">H24*12</f>
        <v>10440</v>
      </c>
      <c r="J24" s="11"/>
    </row>
    <row r="25" customFormat="false" ht="12.8" hidden="false" customHeight="false" outlineLevel="0" collapsed="false">
      <c r="D25" s="5"/>
      <c r="E25" s="4" t="s">
        <v>21</v>
      </c>
      <c r="F25" s="10" t="s">
        <v>34</v>
      </c>
      <c r="G25" s="10" t="s">
        <v>50</v>
      </c>
      <c r="H25" s="4" t="n">
        <f aca="false">2008-1979+1</f>
        <v>30</v>
      </c>
      <c r="I25" s="4" t="n">
        <f aca="false">H25*12</f>
        <v>360</v>
      </c>
      <c r="J25" s="11"/>
    </row>
    <row r="26" customFormat="false" ht="12.8" hidden="false" customHeight="false" outlineLevel="0" collapsed="false">
      <c r="D26" s="5" t="s">
        <v>61</v>
      </c>
      <c r="E26" s="4" t="s">
        <v>10</v>
      </c>
      <c r="F26" s="10" t="s">
        <v>11</v>
      </c>
      <c r="G26" s="10" t="s">
        <v>48</v>
      </c>
      <c r="H26" s="4" t="n">
        <f aca="false">1879-1850+1</f>
        <v>30</v>
      </c>
      <c r="I26" s="4" t="n">
        <f aca="false">H26*12</f>
        <v>360</v>
      </c>
      <c r="J26" s="11"/>
    </row>
    <row r="27" customFormat="false" ht="12.8" hidden="false" customHeight="false" outlineLevel="0" collapsed="false">
      <c r="D27" s="5"/>
      <c r="E27" s="4" t="s">
        <v>16</v>
      </c>
      <c r="F27" s="10" t="s">
        <v>11</v>
      </c>
      <c r="G27" s="10" t="s">
        <v>62</v>
      </c>
      <c r="H27" s="4" t="n">
        <f aca="false">2849-1850+1</f>
        <v>1000</v>
      </c>
      <c r="I27" s="4" t="n">
        <f aca="false">H27*12</f>
        <v>12000</v>
      </c>
      <c r="J27" s="11"/>
    </row>
    <row r="28" customFormat="false" ht="12.8" hidden="false" customHeight="false" outlineLevel="0" collapsed="false">
      <c r="D28" s="5"/>
      <c r="E28" s="4" t="s">
        <v>21</v>
      </c>
      <c r="F28" s="10" t="s">
        <v>34</v>
      </c>
      <c r="G28" s="10" t="s">
        <v>50</v>
      </c>
      <c r="H28" s="4" t="n">
        <f aca="false">2008-1979+1</f>
        <v>30</v>
      </c>
      <c r="I28" s="4" t="n">
        <f aca="false">H28*12</f>
        <v>360</v>
      </c>
      <c r="J28" s="11"/>
    </row>
    <row r="29" customFormat="false" ht="12.8" hidden="false" customHeight="false" outlineLevel="0" collapsed="false">
      <c r="D29" s="5" t="s">
        <v>63</v>
      </c>
      <c r="E29" s="4" t="s">
        <v>10</v>
      </c>
      <c r="F29" s="10" t="s">
        <v>11</v>
      </c>
      <c r="G29" s="10" t="s">
        <v>48</v>
      </c>
      <c r="H29" s="4" t="n">
        <f aca="false">1879-1850+1</f>
        <v>30</v>
      </c>
      <c r="I29" s="4" t="n">
        <f aca="false">H29*12</f>
        <v>360</v>
      </c>
      <c r="J29" s="11" t="s">
        <v>64</v>
      </c>
    </row>
    <row r="30" customFormat="false" ht="12.8" hidden="false" customHeight="false" outlineLevel="0" collapsed="false">
      <c r="D30" s="5"/>
      <c r="E30" s="4" t="s">
        <v>16</v>
      </c>
      <c r="F30" s="10" t="s">
        <v>11</v>
      </c>
      <c r="G30" s="10" t="s">
        <v>62</v>
      </c>
      <c r="H30" s="4" t="n">
        <f aca="false">2849-1850+1</f>
        <v>1000</v>
      </c>
      <c r="I30" s="4" t="n">
        <f aca="false">H30*12</f>
        <v>12000</v>
      </c>
      <c r="J30" s="11"/>
    </row>
    <row r="31" customFormat="false" ht="12.8" hidden="false" customHeight="false" outlineLevel="0" collapsed="false">
      <c r="D31" s="5"/>
      <c r="E31" s="4" t="s">
        <v>21</v>
      </c>
      <c r="F31" s="10" t="s">
        <v>34</v>
      </c>
      <c r="G31" s="10" t="s">
        <v>50</v>
      </c>
      <c r="H31" s="4" t="n">
        <f aca="false">2008-1979+1</f>
        <v>30</v>
      </c>
      <c r="I31" s="4" t="n">
        <f aca="false">H31*12</f>
        <v>360</v>
      </c>
      <c r="J31" s="11"/>
    </row>
    <row r="32" customFormat="false" ht="12.8" hidden="false" customHeight="false" outlineLevel="0" collapsed="false">
      <c r="D32" s="6" t="s">
        <v>65</v>
      </c>
      <c r="E32" s="7" t="s">
        <v>10</v>
      </c>
      <c r="F32" s="8" t="s">
        <v>11</v>
      </c>
      <c r="G32" s="8" t="s">
        <v>48</v>
      </c>
      <c r="H32" s="7"/>
      <c r="I32" s="7"/>
      <c r="J32" s="9" t="s">
        <v>13</v>
      </c>
    </row>
    <row r="33" customFormat="false" ht="12.8" hidden="false" customHeight="false" outlineLevel="0" collapsed="false">
      <c r="D33" s="6"/>
      <c r="E33" s="7" t="s">
        <v>16</v>
      </c>
      <c r="F33" s="8" t="s">
        <v>11</v>
      </c>
      <c r="G33" s="8" t="s">
        <v>66</v>
      </c>
      <c r="H33" s="7"/>
      <c r="I33" s="7"/>
      <c r="J33" s="9"/>
    </row>
    <row r="34" customFormat="false" ht="12.8" hidden="false" customHeight="false" outlineLevel="0" collapsed="false">
      <c r="D34" s="6"/>
      <c r="E34" s="7" t="s">
        <v>21</v>
      </c>
      <c r="F34" s="8"/>
      <c r="G34" s="8"/>
      <c r="H34" s="7"/>
      <c r="I34" s="7"/>
      <c r="J34" s="9"/>
    </row>
    <row r="35" customFormat="false" ht="12.8" hidden="false" customHeight="false" outlineLevel="0" collapsed="false">
      <c r="D35" s="5" t="s">
        <v>67</v>
      </c>
      <c r="E35" s="4" t="s">
        <v>10</v>
      </c>
      <c r="F35" s="10" t="s">
        <v>68</v>
      </c>
      <c r="G35" s="10" t="s">
        <v>69</v>
      </c>
      <c r="H35" s="4" t="n">
        <f aca="false">1885-1856+1</f>
        <v>30</v>
      </c>
      <c r="I35" s="4" t="n">
        <f aca="false">H35*12</f>
        <v>360</v>
      </c>
      <c r="J35" s="11"/>
    </row>
    <row r="36" customFormat="false" ht="12.8" hidden="false" customHeight="false" outlineLevel="0" collapsed="false">
      <c r="D36" s="5"/>
      <c r="E36" s="4" t="s">
        <v>16</v>
      </c>
      <c r="F36" s="10" t="s">
        <v>70</v>
      </c>
      <c r="G36" s="10" t="s">
        <v>40</v>
      </c>
      <c r="H36" s="4" t="n">
        <f aca="false">2350-1851+1</f>
        <v>500</v>
      </c>
      <c r="I36" s="4" t="n">
        <f aca="false">H36*12</f>
        <v>6000</v>
      </c>
      <c r="J36" s="11"/>
    </row>
    <row r="37" customFormat="false" ht="12.8" hidden="false" customHeight="false" outlineLevel="0" collapsed="false">
      <c r="D37" s="5"/>
      <c r="E37" s="4" t="s">
        <v>21</v>
      </c>
      <c r="F37" s="10" t="s">
        <v>34</v>
      </c>
      <c r="G37" s="10" t="s">
        <v>71</v>
      </c>
      <c r="H37" s="4" t="n">
        <f aca="false">2010-1979+1</f>
        <v>32</v>
      </c>
      <c r="I37" s="4" t="n">
        <f aca="false">H37*12</f>
        <v>384</v>
      </c>
      <c r="J37" s="11"/>
    </row>
    <row r="38" customFormat="false" ht="12.8" hidden="false" customHeight="false" outlineLevel="0" collapsed="false">
      <c r="D38" s="6" t="s">
        <v>72</v>
      </c>
      <c r="E38" s="7" t="s">
        <v>10</v>
      </c>
      <c r="F38" s="8" t="s">
        <v>73</v>
      </c>
      <c r="G38" s="8" t="s">
        <v>74</v>
      </c>
      <c r="H38" s="7"/>
      <c r="I38" s="7"/>
      <c r="J38" s="9" t="s">
        <v>75</v>
      </c>
    </row>
    <row r="39" customFormat="false" ht="12.8" hidden="false" customHeight="false" outlineLevel="0" collapsed="false">
      <c r="D39" s="6"/>
      <c r="E39" s="7" t="s">
        <v>16</v>
      </c>
      <c r="F39" s="8"/>
      <c r="G39" s="8"/>
      <c r="H39" s="7"/>
      <c r="I39" s="7"/>
      <c r="J39" s="9"/>
    </row>
    <row r="40" customFormat="false" ht="12.8" hidden="false" customHeight="false" outlineLevel="0" collapsed="false">
      <c r="D40" s="6"/>
      <c r="E40" s="7" t="s">
        <v>21</v>
      </c>
      <c r="F40" s="8"/>
      <c r="G40" s="8"/>
      <c r="H40" s="7"/>
      <c r="I40" s="7"/>
      <c r="J40" s="9"/>
    </row>
  </sheetData>
  <mergeCells count="28">
    <mergeCell ref="A1:B1"/>
    <mergeCell ref="A2:B2"/>
    <mergeCell ref="D2:D4"/>
    <mergeCell ref="J2:J4"/>
    <mergeCell ref="D5:D7"/>
    <mergeCell ref="J5:J7"/>
    <mergeCell ref="D8:D10"/>
    <mergeCell ref="J8:J10"/>
    <mergeCell ref="D11:D13"/>
    <mergeCell ref="J11:J13"/>
    <mergeCell ref="D14:D16"/>
    <mergeCell ref="J14:J16"/>
    <mergeCell ref="D17:D19"/>
    <mergeCell ref="J17:J19"/>
    <mergeCell ref="D20:D22"/>
    <mergeCell ref="J20:J22"/>
    <mergeCell ref="D23:D25"/>
    <mergeCell ref="J23:J25"/>
    <mergeCell ref="D26:D28"/>
    <mergeCell ref="J26:J28"/>
    <mergeCell ref="D29:D31"/>
    <mergeCell ref="J29:J31"/>
    <mergeCell ref="D32:D34"/>
    <mergeCell ref="J32:J34"/>
    <mergeCell ref="D35:D37"/>
    <mergeCell ref="J35:J37"/>
    <mergeCell ref="D38:D40"/>
    <mergeCell ref="J38:J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2021-06-22T11:59:14Z</dcterms:created>
  <dc:creator/>
  <dc:description/>
  <dc:language>en-US</dc:language>
  <cp:lastModifiedBy/>
  <dcterms:modified xsi:type="dcterms:W3CDTF">2021-06-22T20:50:45Z</dcterms:modified>
  <cp:revision>4</cp:revision>
  <dc:subject/>
  <dc:title/>
</cp:coreProperties>
</file>