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defaultThemeVersion="124226"/>
  <xr:revisionPtr revIDLastSave="22" documentId="11_72EED2E988793BC909E0EFC9ADE1A3BF8B3C92F9" xr6:coauthVersionLast="47" xr6:coauthVersionMax="47" xr10:uidLastSave="{A3C9BC4D-E71E-4BB6-A412-42B9C665AB1D}"/>
  <bookViews>
    <workbookView xWindow="-120" yWindow="-120" windowWidth="29040" windowHeight="15840" tabRatio="766" firstSheet="3" activeTab="7" xr2:uid="{00000000-000D-0000-FFFF-FFFF00000000}"/>
  </bookViews>
  <sheets>
    <sheet name="PROCV - EXTRA (2)" sheetId="5" state="hidden" r:id="rId1"/>
    <sheet name="PROCV - EXTRA (1)" sheetId="4" state="hidden" r:id="rId2"/>
    <sheet name="PROCV" sheetId="3" state="hidden" r:id="rId3"/>
    <sheet name="01" sheetId="2" r:id="rId4"/>
    <sheet name="02" sheetId="1" r:id="rId5"/>
    <sheet name="03" sheetId="13" r:id="rId6"/>
    <sheet name="04" sheetId="14" r:id="rId7"/>
    <sheet name="05" sheetId="15" r:id="rId8"/>
  </sheets>
  <definedNames>
    <definedName name="_xlnm._FilterDatabase" localSheetId="5" hidden="1">'03'!$A$4:$C$19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5" l="1"/>
  <c r="J7" i="14"/>
  <c r="G11" i="13"/>
  <c r="G2" i="13"/>
  <c r="G8" i="13"/>
  <c r="G5" i="13"/>
  <c r="E4" i="1"/>
  <c r="D4" i="1"/>
  <c r="C4" i="1"/>
  <c r="C15" i="2"/>
  <c r="C13" i="2"/>
</calcChain>
</file>

<file path=xl/sharedStrings.xml><?xml version="1.0" encoding="utf-8"?>
<sst xmlns="http://schemas.openxmlformats.org/spreadsheetml/2006/main" count="380" uniqueCount="111">
  <si>
    <t>Produto</t>
  </si>
  <si>
    <t>Preço do produto</t>
  </si>
  <si>
    <t>Índice de Reajuste do produto</t>
  </si>
  <si>
    <t>Preço final após o reajuste</t>
  </si>
  <si>
    <t>cadeira de praia</t>
  </si>
  <si>
    <t>piscina de plástico</t>
  </si>
  <si>
    <t>inpressora laserjet</t>
  </si>
  <si>
    <t>mouse óptico</t>
  </si>
  <si>
    <t>Birô</t>
  </si>
  <si>
    <t>Tabela de Reajustes</t>
  </si>
  <si>
    <t>01) Digite a planilha e aplique a formatação adequada.</t>
  </si>
  <si>
    <t>02) Utilizando a função PROCV exiba o índice de reajuste de cada mercadoria</t>
  </si>
  <si>
    <t>03) Utilizando a fórmula adequada calcule o preço final apó o reajuste</t>
  </si>
  <si>
    <t>04) Renomei a planilha pra função PROCV, exclua as planilhas não utilizadas e salve sua pasta</t>
  </si>
  <si>
    <t>de trabalho</t>
  </si>
  <si>
    <t>Nome do aluno</t>
  </si>
  <si>
    <t>Disciplina</t>
  </si>
  <si>
    <t>Nota</t>
  </si>
  <si>
    <t>Augusto</t>
  </si>
  <si>
    <t>Matemática</t>
  </si>
  <si>
    <t>Daniel</t>
  </si>
  <si>
    <t>História</t>
  </si>
  <si>
    <t>Paulo</t>
  </si>
  <si>
    <t>OSPB</t>
  </si>
  <si>
    <t>Hugo</t>
  </si>
  <si>
    <t>Português</t>
  </si>
  <si>
    <t>Larissa</t>
  </si>
  <si>
    <t>Física</t>
  </si>
  <si>
    <t>Geoavana</t>
  </si>
  <si>
    <t>Geografia</t>
  </si>
  <si>
    <t>Gabriela</t>
  </si>
  <si>
    <t>Literatura</t>
  </si>
  <si>
    <t>Matrícula</t>
  </si>
  <si>
    <t>CADASTRO DE ALUNOS</t>
  </si>
  <si>
    <t>CONSULTA DE ALUNOS</t>
  </si>
  <si>
    <t>Fornecedor</t>
  </si>
  <si>
    <t>Parcelas Pagas</t>
  </si>
  <si>
    <t>Parcelas pagas por X</t>
  </si>
  <si>
    <t>Parcelas pagas por Y</t>
  </si>
  <si>
    <t>Parcelas pagas por XY</t>
  </si>
  <si>
    <t>x</t>
  </si>
  <si>
    <t>y</t>
  </si>
  <si>
    <t>z</t>
  </si>
  <si>
    <t>w</t>
  </si>
  <si>
    <t>xy</t>
  </si>
  <si>
    <t>CONTROLE DE PAGAMENTOS</t>
  </si>
  <si>
    <t>ALUNO</t>
  </si>
  <si>
    <t>PAGAMENTO</t>
  </si>
  <si>
    <t>FELIPE SALDANHA</t>
  </si>
  <si>
    <t>FERNANDO</t>
  </si>
  <si>
    <t>LIVIANA</t>
  </si>
  <si>
    <t>MARIANA</t>
  </si>
  <si>
    <t>CARLIANE</t>
  </si>
  <si>
    <t>MARIA MOLE</t>
  </si>
  <si>
    <t>ANITA MALFAIATE</t>
  </si>
  <si>
    <t>CAMILA BENIVER</t>
  </si>
  <si>
    <t>MENSALIDADE</t>
  </si>
  <si>
    <t>TOTAL</t>
  </si>
  <si>
    <t>Loja Tacárodemais</t>
  </si>
  <si>
    <t>Produtos</t>
  </si>
  <si>
    <t>Adriano</t>
  </si>
  <si>
    <t>Mouse</t>
  </si>
  <si>
    <t>Caixa de Som</t>
  </si>
  <si>
    <t>Pendrive</t>
  </si>
  <si>
    <t>Mônica</t>
  </si>
  <si>
    <t>Vendedor (a)</t>
  </si>
  <si>
    <t>Adriana</t>
  </si>
  <si>
    <t>Geladeira</t>
  </si>
  <si>
    <t>TV 24"</t>
  </si>
  <si>
    <t>Resultado:</t>
  </si>
  <si>
    <t>Quantidade de Computadores que o Adriano Vendeu:</t>
  </si>
  <si>
    <t>Preço-Unitário</t>
  </si>
  <si>
    <t>Computador</t>
  </si>
  <si>
    <t>Quantidade de Vendas Acima de R$ 600,00:</t>
  </si>
  <si>
    <t>Quantas Geladeiras a Mônica Conseguiu Vender:</t>
  </si>
  <si>
    <t>BOLETIM ESCOLAR</t>
  </si>
  <si>
    <t>Aluno</t>
  </si>
  <si>
    <t>Disciplinas</t>
  </si>
  <si>
    <t>Bimestre</t>
  </si>
  <si>
    <t>Felipe</t>
  </si>
  <si>
    <t>Karliane</t>
  </si>
  <si>
    <t>Manuel</t>
  </si>
  <si>
    <t>Adriane</t>
  </si>
  <si>
    <t>Notas</t>
  </si>
  <si>
    <t>1º Bimestre</t>
  </si>
  <si>
    <t>2º Bimestre</t>
  </si>
  <si>
    <t>3º Bimestre</t>
  </si>
  <si>
    <t>4º Bimestre</t>
  </si>
  <si>
    <t>Média da Disciplina de Matemática Apenas do Aluno Felipe</t>
  </si>
  <si>
    <t>Digite o Nome do Aluno para encontrar a sua Média na Disciplina de Matemática</t>
  </si>
  <si>
    <t>Nome do Aluno:</t>
  </si>
  <si>
    <t>Disciplinas:</t>
  </si>
  <si>
    <t>Gramática</t>
  </si>
  <si>
    <t>Média</t>
  </si>
  <si>
    <t>Biologia</t>
  </si>
  <si>
    <t>Analise qual é a Média de Uma Aluno Específico em Alguma Disciplina.</t>
  </si>
  <si>
    <t>PROCV</t>
  </si>
  <si>
    <t>ATIVIDADE DE DESENVOLVIMENTO</t>
  </si>
  <si>
    <t>Digite o Nome do Aluno para encontrar a sua Média em alguma Disciplina que for Especificada.</t>
  </si>
  <si>
    <t>PROCV = LOCALIZA INFORMAÇÕES EM UM BANCO DE DADOS.</t>
  </si>
  <si>
    <t>PROC = PROCURAR</t>
  </si>
  <si>
    <t>V = VERTICAL</t>
  </si>
  <si>
    <t>SINTAXE:</t>
  </si>
  <si>
    <t>=PROCV(VALOR PROCURADO;TABELA DE DADOS;Nº COLUNA)</t>
  </si>
  <si>
    <t>VALOR PROCURADO: É O LOCAL ONDE NÓS VAMOS DIGITAR O DADO QUE LOCALIZARÁ OS OUTROS DADOS.</t>
  </si>
  <si>
    <t>TABELA DE DADOS: É A TABELA QUE POSSUI TODAS AS INFORMAÇÕES, O BANCO DE DADOS.</t>
  </si>
  <si>
    <t>Nº COLUNA: É O NÚMERO DA COLUNA ONDE ESTÁ A INFOMAÇÃO QUE PRETENDO QUE SEJA LOCALIZADA.</t>
  </si>
  <si>
    <t>CONSULTA</t>
  </si>
  <si>
    <t>Nome do Aluno</t>
  </si>
  <si>
    <t>Totalizar os preços das Geladeiras que Foram Vendidas pela o Adriano: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</si>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</sst>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 Black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14"/>
      <color theme="0"/>
      <name val="Arial"/>
      <family val="2"/>
    </font>
    <font>
      <sz val="12"/>
      <color theme="1"/>
      <name val="Arial"/>
      <family val="2"/>
    </font>
    <font>
      <i/>
      <sz val="12"/>
      <color theme="1"/>
      <name val="Arial Black"/>
      <family val="2"/>
    </font>
    <font>
      <b/>
      <i/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rgb="FF002060"/>
      <name val="Arial Black"/>
      <family val="2"/>
    </font>
    <font>
      <b/>
      <i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/>
    <xf numFmtId="165" fontId="2" fillId="3" borderId="2" xfId="1" applyNumberFormat="1" applyFont="1" applyFill="1" applyBorder="1"/>
    <xf numFmtId="0" fontId="2" fillId="0" borderId="2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7" fillId="2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3" fillId="0" borderId="2" xfId="0" applyFont="1" applyBorder="1"/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4" fontId="14" fillId="0" borderId="2" xfId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6" fontId="10" fillId="6" borderId="2" xfId="0" applyNumberFormat="1" applyFont="1" applyFill="1" applyBorder="1" applyAlignment="1">
      <alignment horizontal="center"/>
    </xf>
    <xf numFmtId="166" fontId="11" fillId="6" borderId="2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0" fillId="0" borderId="0" xfId="0" applyFont="1"/>
    <xf numFmtId="0" fontId="19" fillId="0" borderId="2" xfId="0" applyFont="1" applyBorder="1" applyAlignment="1">
      <alignment horizontal="center" vertical="center"/>
    </xf>
    <xf numFmtId="164" fontId="20" fillId="0" borderId="2" xfId="1" applyFont="1" applyBorder="1" applyAlignment="1">
      <alignment horizontal="center"/>
    </xf>
    <xf numFmtId="164" fontId="20" fillId="0" borderId="2" xfId="1" applyFont="1" applyFill="1" applyBorder="1" applyAlignment="1">
      <alignment horizontal="center"/>
    </xf>
    <xf numFmtId="0" fontId="21" fillId="0" borderId="0" xfId="0" applyFont="1"/>
    <xf numFmtId="0" fontId="19" fillId="0" borderId="0" xfId="0" applyFont="1"/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166" fontId="19" fillId="7" borderId="2" xfId="0" applyNumberFormat="1" applyFont="1" applyFill="1" applyBorder="1" applyAlignment="1">
      <alignment horizontal="center"/>
    </xf>
    <xf numFmtId="166" fontId="19" fillId="8" borderId="2" xfId="0" applyNumberFormat="1" applyFont="1" applyFill="1" applyBorder="1" applyAlignment="1">
      <alignment horizontal="center"/>
    </xf>
    <xf numFmtId="166" fontId="19" fillId="3" borderId="2" xfId="0" applyNumberFormat="1" applyFont="1" applyFill="1" applyBorder="1" applyAlignment="1">
      <alignment horizontal="center"/>
    </xf>
    <xf numFmtId="166" fontId="19" fillId="9" borderId="2" xfId="0" applyNumberFormat="1" applyFont="1" applyFill="1" applyBorder="1" applyAlignment="1">
      <alignment horizontal="center"/>
    </xf>
    <xf numFmtId="166" fontId="21" fillId="0" borderId="2" xfId="0" applyNumberFormat="1" applyFont="1" applyBorder="1" applyAlignment="1">
      <alignment horizontal="center"/>
    </xf>
    <xf numFmtId="166" fontId="21" fillId="0" borderId="0" xfId="0" applyNumberFormat="1" applyFont="1"/>
    <xf numFmtId="165" fontId="8" fillId="2" borderId="2" xfId="1" applyNumberFormat="1" applyFont="1" applyFill="1" applyBorder="1" applyAlignment="1">
      <alignment horizontal="center"/>
    </xf>
    <xf numFmtId="9" fontId="9" fillId="5" borderId="2" xfId="2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22" fillId="0" borderId="0" xfId="0" applyFont="1"/>
    <xf numFmtId="0" fontId="23" fillId="0" borderId="0" xfId="0" quotePrefix="1" applyFont="1"/>
    <xf numFmtId="0" fontId="19" fillId="0" borderId="0" xfId="0" applyFont="1" applyAlignment="1">
      <alignment horizontal="center" vertical="center"/>
    </xf>
    <xf numFmtId="0" fontId="20" fillId="0" borderId="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1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0" fillId="0" borderId="0" xfId="0" quotePrefix="1"/>
    <xf numFmtId="0" fontId="20" fillId="0" borderId="2" xfId="1" quotePrefix="1" applyNumberFormat="1" applyFont="1" applyBorder="1" applyAlignment="1">
      <alignment horizontal="center" vertical="center"/>
    </xf>
    <xf numFmtId="0" fontId="20" fillId="0" borderId="2" xfId="1" quotePrefix="1" applyNumberFormat="1" applyFont="1" applyBorder="1" applyAlignment="1">
      <alignment horizontal="left" vertical="center"/>
    </xf>
    <xf numFmtId="164" fontId="20" fillId="0" borderId="2" xfId="1" quotePrefix="1" applyFont="1" applyBorder="1" applyAlignment="1">
      <alignment horizontal="left" vertical="center"/>
    </xf>
    <xf numFmtId="0" fontId="2" fillId="0" borderId="6" xfId="0" applyFont="1" applyBorder="1"/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2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0"/>
  <sheetViews>
    <sheetView topLeftCell="B1" zoomScale="110" zoomScaleNormal="110" workbookViewId="0">
      <selection activeCell="C6" sqref="C6"/>
    </sheetView>
  </sheetViews>
  <sheetFormatPr defaultRowHeight="15" x14ac:dyDescent="0.25"/>
  <cols>
    <col min="1" max="1" width="25.140625" customWidth="1"/>
    <col min="2" max="2" width="29.5703125" customWidth="1"/>
    <col min="3" max="3" width="29.7109375" customWidth="1"/>
    <col min="4" max="4" width="34.85546875" customWidth="1"/>
  </cols>
  <sheetData>
    <row r="3" spans="2:7" ht="49.5" customHeight="1" x14ac:dyDescent="0.25"/>
    <row r="4" spans="2:7" ht="24.75" x14ac:dyDescent="0.25">
      <c r="B4" s="58" t="s">
        <v>34</v>
      </c>
      <c r="C4" s="59"/>
      <c r="D4" s="59"/>
      <c r="E4" s="60"/>
    </row>
    <row r="5" spans="2:7" x14ac:dyDescent="0.25">
      <c r="B5" s="2" t="s">
        <v>32</v>
      </c>
      <c r="C5" s="2" t="s">
        <v>15</v>
      </c>
      <c r="D5" s="2" t="s">
        <v>16</v>
      </c>
      <c r="E5" s="2" t="s">
        <v>17</v>
      </c>
    </row>
    <row r="6" spans="2:7" ht="18.75" x14ac:dyDescent="0.25">
      <c r="B6" s="7"/>
      <c r="C6" s="7"/>
      <c r="D6" s="7"/>
      <c r="E6" s="7"/>
    </row>
    <row r="9" spans="2:7" ht="26.25" x14ac:dyDescent="0.4">
      <c r="B9" s="44" t="s">
        <v>99</v>
      </c>
    </row>
    <row r="10" spans="2:7" ht="23.25" x14ac:dyDescent="0.35">
      <c r="B10" s="43" t="s">
        <v>100</v>
      </c>
    </row>
    <row r="11" spans="2:7" ht="23.25" x14ac:dyDescent="0.35">
      <c r="B11" s="43" t="s">
        <v>101</v>
      </c>
    </row>
    <row r="12" spans="2:7" ht="26.25" x14ac:dyDescent="0.4">
      <c r="B12" s="44" t="s">
        <v>102</v>
      </c>
    </row>
    <row r="13" spans="2:7" ht="28.5" x14ac:dyDescent="0.45">
      <c r="B13" s="45" t="s">
        <v>103</v>
      </c>
    </row>
    <row r="15" spans="2:7" ht="18.75" customHeight="1" x14ac:dyDescent="0.25">
      <c r="B15" s="61" t="s">
        <v>104</v>
      </c>
      <c r="C15" s="61"/>
      <c r="D15" s="61"/>
      <c r="E15" s="61"/>
      <c r="F15" s="61"/>
      <c r="G15" s="61"/>
    </row>
    <row r="16" spans="2:7" ht="33" customHeight="1" x14ac:dyDescent="0.25">
      <c r="B16" s="61"/>
      <c r="C16" s="61"/>
      <c r="D16" s="61"/>
      <c r="E16" s="61"/>
      <c r="F16" s="61"/>
      <c r="G16" s="61"/>
    </row>
    <row r="17" spans="2:7" ht="18.75" customHeight="1" x14ac:dyDescent="0.25">
      <c r="B17" s="61" t="s">
        <v>105</v>
      </c>
      <c r="C17" s="61"/>
      <c r="D17" s="61"/>
      <c r="E17" s="61"/>
      <c r="F17" s="61"/>
      <c r="G17" s="61"/>
    </row>
    <row r="18" spans="2:7" ht="29.25" customHeight="1" x14ac:dyDescent="0.25">
      <c r="B18" s="61"/>
      <c r="C18" s="61"/>
      <c r="D18" s="61"/>
      <c r="E18" s="61"/>
      <c r="F18" s="61"/>
      <c r="G18" s="61"/>
    </row>
    <row r="19" spans="2:7" ht="18.75" customHeight="1" x14ac:dyDescent="0.25">
      <c r="B19" s="61" t="s">
        <v>106</v>
      </c>
      <c r="C19" s="61"/>
      <c r="D19" s="61"/>
      <c r="E19" s="61"/>
      <c r="F19" s="61"/>
      <c r="G19" s="61"/>
    </row>
    <row r="20" spans="2:7" ht="45" customHeight="1" x14ac:dyDescent="0.25">
      <c r="B20" s="61"/>
      <c r="C20" s="61"/>
      <c r="D20" s="61"/>
      <c r="E20" s="61"/>
      <c r="F20" s="61"/>
      <c r="G20" s="61"/>
    </row>
  </sheetData>
  <mergeCells count="4">
    <mergeCell ref="B4:E4"/>
    <mergeCell ref="B15:G16"/>
    <mergeCell ref="B17:G18"/>
    <mergeCell ref="B19:G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16" workbookViewId="0">
      <selection activeCell="G18" sqref="G18"/>
    </sheetView>
  </sheetViews>
  <sheetFormatPr defaultRowHeight="15" x14ac:dyDescent="0.25"/>
  <cols>
    <col min="1" max="1" width="24" customWidth="1"/>
    <col min="2" max="2" width="17.85546875" customWidth="1"/>
    <col min="3" max="3" width="18.42578125" customWidth="1"/>
    <col min="4" max="5" width="13.7109375" customWidth="1"/>
    <col min="7" max="7" width="22.7109375" customWidth="1"/>
    <col min="8" max="8" width="21.42578125" customWidth="1"/>
  </cols>
  <sheetData>
    <row r="1" spans="1:8" ht="30" customHeight="1" x14ac:dyDescent="0.25">
      <c r="A1" s="58" t="s">
        <v>33</v>
      </c>
      <c r="B1" s="59"/>
      <c r="C1" s="59"/>
      <c r="D1" s="60"/>
      <c r="E1" s="48"/>
    </row>
    <row r="2" spans="1:8" ht="30" x14ac:dyDescent="0.25">
      <c r="A2" s="2" t="s">
        <v>32</v>
      </c>
      <c r="B2" s="2" t="s">
        <v>15</v>
      </c>
      <c r="C2" s="2" t="s">
        <v>16</v>
      </c>
      <c r="D2" s="2" t="s">
        <v>17</v>
      </c>
      <c r="E2" s="49"/>
    </row>
    <row r="3" spans="1:8" ht="18.75" x14ac:dyDescent="0.4">
      <c r="A3" s="6">
        <v>100</v>
      </c>
      <c r="B3" s="15" t="s">
        <v>18</v>
      </c>
      <c r="C3" s="16" t="s">
        <v>19</v>
      </c>
      <c r="D3" s="17">
        <v>8</v>
      </c>
      <c r="E3" s="50"/>
    </row>
    <row r="4" spans="1:8" ht="18.75" x14ac:dyDescent="0.4">
      <c r="A4" s="2">
        <v>101</v>
      </c>
      <c r="B4" s="15" t="s">
        <v>20</v>
      </c>
      <c r="C4" s="16" t="s">
        <v>21</v>
      </c>
      <c r="D4" s="17">
        <v>9.5</v>
      </c>
      <c r="E4" s="50"/>
    </row>
    <row r="5" spans="1:8" ht="18" x14ac:dyDescent="0.35">
      <c r="A5" s="2">
        <v>102</v>
      </c>
      <c r="B5" s="15" t="s">
        <v>22</v>
      </c>
      <c r="C5" s="16" t="s">
        <v>23</v>
      </c>
      <c r="D5" s="17">
        <v>6.5</v>
      </c>
      <c r="E5" s="50"/>
    </row>
    <row r="6" spans="1:8" ht="18.75" x14ac:dyDescent="0.4">
      <c r="A6" s="2">
        <v>103</v>
      </c>
      <c r="B6" s="15" t="s">
        <v>24</v>
      </c>
      <c r="C6" s="16" t="s">
        <v>25</v>
      </c>
      <c r="D6" s="17">
        <v>8.9</v>
      </c>
      <c r="E6" s="50"/>
    </row>
    <row r="7" spans="1:8" ht="18.75" x14ac:dyDescent="0.4">
      <c r="A7" s="2">
        <v>104</v>
      </c>
      <c r="B7" s="15" t="s">
        <v>26</v>
      </c>
      <c r="C7" s="16" t="s">
        <v>27</v>
      </c>
      <c r="D7" s="17">
        <v>2</v>
      </c>
      <c r="E7" s="50"/>
    </row>
    <row r="8" spans="1:8" ht="18" x14ac:dyDescent="0.35">
      <c r="A8" s="2">
        <v>105</v>
      </c>
      <c r="B8" s="15" t="s">
        <v>28</v>
      </c>
      <c r="C8" s="16" t="s">
        <v>29</v>
      </c>
      <c r="D8" s="17">
        <v>10</v>
      </c>
      <c r="E8" s="50"/>
    </row>
    <row r="9" spans="1:8" ht="18" x14ac:dyDescent="0.35">
      <c r="A9" s="2">
        <v>106</v>
      </c>
      <c r="B9" s="15" t="s">
        <v>30</v>
      </c>
      <c r="C9" s="16" t="s">
        <v>31</v>
      </c>
      <c r="D9" s="18">
        <v>10</v>
      </c>
      <c r="E9" s="51"/>
    </row>
    <row r="16" spans="1:8" ht="24.75" x14ac:dyDescent="0.25">
      <c r="A16" s="58" t="s">
        <v>33</v>
      </c>
      <c r="B16" s="59"/>
      <c r="C16" s="59"/>
      <c r="D16" s="60"/>
      <c r="E16" s="48"/>
      <c r="G16" s="58" t="s">
        <v>107</v>
      </c>
      <c r="H16" s="59"/>
    </row>
    <row r="17" spans="1:8" x14ac:dyDescent="0.25">
      <c r="A17" s="2" t="s">
        <v>15</v>
      </c>
      <c r="B17" s="2" t="s">
        <v>32</v>
      </c>
      <c r="C17" s="2" t="s">
        <v>16</v>
      </c>
      <c r="D17" s="2" t="s">
        <v>17</v>
      </c>
      <c r="E17" s="49"/>
      <c r="G17" s="2" t="s">
        <v>15</v>
      </c>
      <c r="H17" s="2" t="s">
        <v>32</v>
      </c>
    </row>
    <row r="18" spans="1:8" ht="18.75" x14ac:dyDescent="0.4">
      <c r="A18" s="15" t="s">
        <v>18</v>
      </c>
      <c r="B18" s="6">
        <v>100</v>
      </c>
      <c r="C18" s="16" t="s">
        <v>19</v>
      </c>
      <c r="D18" s="17">
        <v>8</v>
      </c>
      <c r="E18" s="50"/>
      <c r="G18" s="15"/>
      <c r="H18" s="6"/>
    </row>
    <row r="19" spans="1:8" ht="18.75" x14ac:dyDescent="0.4">
      <c r="A19" s="15" t="s">
        <v>20</v>
      </c>
      <c r="B19" s="2">
        <v>101</v>
      </c>
      <c r="C19" s="16" t="s">
        <v>21</v>
      </c>
      <c r="D19" s="17">
        <v>9.5</v>
      </c>
      <c r="E19" s="50"/>
    </row>
    <row r="20" spans="1:8" ht="18" x14ac:dyDescent="0.35">
      <c r="A20" s="15" t="s">
        <v>22</v>
      </c>
      <c r="B20" s="2">
        <v>102</v>
      </c>
      <c r="C20" s="16" t="s">
        <v>23</v>
      </c>
      <c r="D20" s="17">
        <v>6.5</v>
      </c>
      <c r="E20" s="50"/>
    </row>
    <row r="21" spans="1:8" ht="18.75" x14ac:dyDescent="0.4">
      <c r="A21" s="15" t="s">
        <v>24</v>
      </c>
      <c r="B21" s="2">
        <v>103</v>
      </c>
      <c r="C21" s="16" t="s">
        <v>25</v>
      </c>
      <c r="D21" s="17">
        <v>8.9</v>
      </c>
      <c r="E21" s="50"/>
    </row>
    <row r="22" spans="1:8" ht="18.75" x14ac:dyDescent="0.4">
      <c r="A22" s="15" t="s">
        <v>26</v>
      </c>
      <c r="B22" s="2">
        <v>104</v>
      </c>
      <c r="C22" s="16" t="s">
        <v>27</v>
      </c>
      <c r="D22" s="17">
        <v>2</v>
      </c>
      <c r="E22" s="50"/>
    </row>
    <row r="23" spans="1:8" ht="18" x14ac:dyDescent="0.35">
      <c r="A23" s="15" t="s">
        <v>28</v>
      </c>
      <c r="B23" s="2">
        <v>105</v>
      </c>
      <c r="C23" s="16" t="s">
        <v>29</v>
      </c>
      <c r="D23" s="17">
        <v>10</v>
      </c>
      <c r="E23" s="50"/>
    </row>
    <row r="24" spans="1:8" ht="18" x14ac:dyDescent="0.35">
      <c r="A24" s="15" t="s">
        <v>30</v>
      </c>
      <c r="B24" s="2">
        <v>106</v>
      </c>
      <c r="C24" s="16" t="s">
        <v>31</v>
      </c>
      <c r="D24" s="18">
        <v>10</v>
      </c>
      <c r="E24" s="51"/>
    </row>
    <row r="29" spans="1:8" ht="24.75" customHeight="1" x14ac:dyDescent="0.25">
      <c r="A29" s="62" t="s">
        <v>33</v>
      </c>
      <c r="B29" s="63"/>
      <c r="C29" s="63"/>
      <c r="D29" s="63"/>
      <c r="E29" s="63"/>
      <c r="F29" s="63"/>
      <c r="G29" s="63"/>
      <c r="H29" s="63"/>
    </row>
    <row r="30" spans="1:8" x14ac:dyDescent="0.25">
      <c r="A30" s="2" t="s">
        <v>32</v>
      </c>
      <c r="B30" s="6">
        <v>100</v>
      </c>
      <c r="C30" s="2">
        <v>101</v>
      </c>
      <c r="D30" s="2">
        <v>102</v>
      </c>
      <c r="E30" s="2">
        <v>103</v>
      </c>
      <c r="F30" s="2">
        <v>104</v>
      </c>
      <c r="G30" s="2">
        <v>105</v>
      </c>
      <c r="H30" s="2">
        <v>106</v>
      </c>
    </row>
    <row r="31" spans="1:8" x14ac:dyDescent="0.25">
      <c r="A31" s="2" t="s">
        <v>15</v>
      </c>
      <c r="B31" s="15" t="s">
        <v>18</v>
      </c>
      <c r="C31" s="15" t="s">
        <v>20</v>
      </c>
      <c r="D31" s="15" t="s">
        <v>22</v>
      </c>
      <c r="E31" s="15" t="s">
        <v>24</v>
      </c>
      <c r="F31" s="15" t="s">
        <v>26</v>
      </c>
      <c r="G31" s="15" t="s">
        <v>28</v>
      </c>
      <c r="H31" s="15" t="s">
        <v>30</v>
      </c>
    </row>
    <row r="32" spans="1:8" x14ac:dyDescent="0.25">
      <c r="A32" s="2" t="s">
        <v>16</v>
      </c>
      <c r="B32" s="16" t="s">
        <v>19</v>
      </c>
      <c r="C32" s="16" t="s">
        <v>21</v>
      </c>
      <c r="D32" s="16" t="s">
        <v>23</v>
      </c>
      <c r="E32" s="16" t="s">
        <v>25</v>
      </c>
      <c r="F32" s="16" t="s">
        <v>27</v>
      </c>
      <c r="G32" s="16" t="s">
        <v>29</v>
      </c>
      <c r="H32" s="16" t="s">
        <v>31</v>
      </c>
    </row>
    <row r="33" spans="1:8" ht="18" x14ac:dyDescent="0.35">
      <c r="A33" s="2" t="s">
        <v>17</v>
      </c>
      <c r="B33" s="17">
        <v>8</v>
      </c>
      <c r="C33" s="17">
        <v>9.5</v>
      </c>
      <c r="D33" s="17">
        <v>6.5</v>
      </c>
      <c r="E33" s="17">
        <v>8.9</v>
      </c>
      <c r="F33" s="17">
        <v>2</v>
      </c>
      <c r="G33" s="17">
        <v>10</v>
      </c>
      <c r="H33" s="18">
        <v>10</v>
      </c>
    </row>
    <row r="39" spans="1:8" ht="21" x14ac:dyDescent="0.35">
      <c r="A39" s="52" t="s">
        <v>32</v>
      </c>
      <c r="B39" s="52"/>
    </row>
    <row r="40" spans="1:8" ht="21" x14ac:dyDescent="0.35">
      <c r="A40" s="52" t="s">
        <v>108</v>
      </c>
      <c r="B40" s="52"/>
    </row>
    <row r="41" spans="1:8" ht="21" x14ac:dyDescent="0.35">
      <c r="A41" s="52" t="s">
        <v>16</v>
      </c>
      <c r="B41" s="52"/>
    </row>
    <row r="42" spans="1:8" ht="21" x14ac:dyDescent="0.35">
      <c r="A42" s="52" t="s">
        <v>17</v>
      </c>
      <c r="B42" s="52"/>
    </row>
  </sheetData>
  <mergeCells count="4">
    <mergeCell ref="A1:D1"/>
    <mergeCell ref="A16:D16"/>
    <mergeCell ref="G16:H16"/>
    <mergeCell ref="A29:H2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workbookViewId="0">
      <selection activeCell="G14" sqref="G14"/>
    </sheetView>
  </sheetViews>
  <sheetFormatPr defaultColWidth="9.140625" defaultRowHeight="14.25" x14ac:dyDescent="0.2"/>
  <cols>
    <col min="1" max="1" width="20" style="1" customWidth="1"/>
    <col min="2" max="2" width="17.28515625" style="1" bestFit="1" customWidth="1"/>
    <col min="3" max="3" width="20.85546875" style="1" customWidth="1"/>
    <col min="4" max="4" width="14" style="1" customWidth="1"/>
    <col min="5" max="9" width="7.7109375" style="1" customWidth="1"/>
    <col min="10" max="16384" width="9.140625" style="1"/>
  </cols>
  <sheetData>
    <row r="1" spans="1:12" ht="16.5" customHeight="1" thickTop="1" thickBot="1" x14ac:dyDescent="0.25">
      <c r="A1" s="64"/>
      <c r="B1" s="64"/>
      <c r="C1" s="65" t="s">
        <v>96</v>
      </c>
      <c r="D1" s="65"/>
      <c r="E1" s="65"/>
      <c r="F1" s="65"/>
      <c r="G1" s="65"/>
      <c r="H1" s="65"/>
      <c r="I1" s="65"/>
      <c r="J1" s="65"/>
      <c r="K1" s="65"/>
      <c r="L1" s="65"/>
    </row>
    <row r="2" spans="1:12" ht="15.75" thickTop="1" thickBot="1" x14ac:dyDescent="0.25">
      <c r="A2" s="64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5.75" thickTop="1" thickBot="1" x14ac:dyDescent="0.25">
      <c r="A3" s="64"/>
      <c r="B3" s="64"/>
      <c r="C3" s="66" t="s">
        <v>97</v>
      </c>
      <c r="D3" s="66"/>
      <c r="E3" s="66"/>
      <c r="F3" s="66"/>
      <c r="G3" s="66"/>
      <c r="H3" s="66"/>
      <c r="I3" s="66"/>
      <c r="J3" s="66"/>
      <c r="K3" s="66"/>
      <c r="L3" s="66"/>
    </row>
    <row r="4" spans="1:12" ht="27" customHeight="1" thickTop="1" thickBot="1" x14ac:dyDescent="0.25">
      <c r="A4" s="64"/>
      <c r="B4" s="64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5" thickTop="1" x14ac:dyDescent="0.2"/>
    <row r="6" spans="1:12" ht="51" customHeight="1" x14ac:dyDescent="0.2">
      <c r="A6" s="2" t="s">
        <v>0</v>
      </c>
      <c r="B6" s="2" t="s">
        <v>1</v>
      </c>
      <c r="C6" s="2" t="s">
        <v>2</v>
      </c>
      <c r="D6" s="2" t="s">
        <v>3</v>
      </c>
    </row>
    <row r="7" spans="1:12" x14ac:dyDescent="0.2">
      <c r="A7" s="3" t="s">
        <v>4</v>
      </c>
      <c r="B7" s="4">
        <v>25</v>
      </c>
      <c r="C7" s="5"/>
      <c r="D7" s="5"/>
    </row>
    <row r="8" spans="1:12" x14ac:dyDescent="0.2">
      <c r="A8" s="3" t="s">
        <v>5</v>
      </c>
      <c r="B8" s="4">
        <v>30</v>
      </c>
      <c r="C8" s="5"/>
      <c r="D8" s="5"/>
    </row>
    <row r="9" spans="1:12" x14ac:dyDescent="0.2">
      <c r="A9" s="3" t="s">
        <v>6</v>
      </c>
      <c r="B9" s="4">
        <v>50</v>
      </c>
      <c r="C9" s="5"/>
      <c r="D9" s="5"/>
    </row>
    <row r="10" spans="1:12" x14ac:dyDescent="0.2">
      <c r="A10" s="3" t="s">
        <v>7</v>
      </c>
      <c r="B10" s="4">
        <v>40</v>
      </c>
      <c r="C10" s="5"/>
      <c r="D10" s="5"/>
    </row>
    <row r="11" spans="1:12" x14ac:dyDescent="0.2">
      <c r="A11" s="3" t="s">
        <v>8</v>
      </c>
      <c r="B11" s="4">
        <v>120</v>
      </c>
      <c r="C11" s="5"/>
      <c r="D11" s="5"/>
    </row>
    <row r="13" spans="1:12" ht="18" x14ac:dyDescent="0.25">
      <c r="A13" s="67" t="s">
        <v>9</v>
      </c>
      <c r="B13" s="67"/>
      <c r="C13" s="67"/>
    </row>
    <row r="14" spans="1:12" ht="19.5" x14ac:dyDescent="0.4">
      <c r="A14" s="39">
        <v>0</v>
      </c>
      <c r="B14" s="39">
        <v>25</v>
      </c>
      <c r="C14" s="40">
        <v>0.05</v>
      </c>
    </row>
    <row r="15" spans="1:12" ht="19.5" x14ac:dyDescent="0.4">
      <c r="A15" s="39">
        <v>26</v>
      </c>
      <c r="B15" s="39">
        <v>50</v>
      </c>
      <c r="C15" s="40">
        <v>0.1</v>
      </c>
    </row>
    <row r="16" spans="1:12" ht="19.5" x14ac:dyDescent="0.4">
      <c r="A16" s="39">
        <v>50</v>
      </c>
      <c r="B16" s="39">
        <v>130</v>
      </c>
      <c r="C16" s="40">
        <v>0.25</v>
      </c>
    </row>
    <row r="18" spans="1:1" x14ac:dyDescent="0.2">
      <c r="A18" s="1" t="s">
        <v>10</v>
      </c>
    </row>
    <row r="19" spans="1:1" x14ac:dyDescent="0.2">
      <c r="A19" s="1" t="s">
        <v>11</v>
      </c>
    </row>
    <row r="20" spans="1:1" x14ac:dyDescent="0.2">
      <c r="A20" s="1" t="s">
        <v>12</v>
      </c>
    </row>
    <row r="21" spans="1:1" x14ac:dyDescent="0.2">
      <c r="A21" s="1" t="s">
        <v>13</v>
      </c>
    </row>
    <row r="22" spans="1:1" x14ac:dyDescent="0.2">
      <c r="A22" s="1" t="s">
        <v>14</v>
      </c>
    </row>
  </sheetData>
  <mergeCells count="4">
    <mergeCell ref="A1:B4"/>
    <mergeCell ref="C1:L2"/>
    <mergeCell ref="C3:L4"/>
    <mergeCell ref="A13:C1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zoomScaleNormal="100" workbookViewId="0">
      <selection activeCell="F7" sqref="F7"/>
    </sheetView>
  </sheetViews>
  <sheetFormatPr defaultRowHeight="15" x14ac:dyDescent="0.25"/>
  <cols>
    <col min="1" max="1" width="31" customWidth="1"/>
    <col min="2" max="2" width="27.42578125" customWidth="1"/>
    <col min="3" max="3" width="31" customWidth="1"/>
  </cols>
  <sheetData>
    <row r="1" spans="1:3" ht="23.25" x14ac:dyDescent="0.35">
      <c r="A1" s="68" t="s">
        <v>45</v>
      </c>
      <c r="B1" s="68"/>
      <c r="C1" s="68"/>
    </row>
    <row r="2" spans="1:3" ht="23.25" x14ac:dyDescent="0.35">
      <c r="A2" s="11"/>
      <c r="B2" s="11"/>
      <c r="C2" s="11"/>
    </row>
    <row r="3" spans="1:3" ht="23.25" x14ac:dyDescent="0.35">
      <c r="A3" s="12" t="s">
        <v>46</v>
      </c>
      <c r="B3" s="12" t="s">
        <v>47</v>
      </c>
      <c r="C3" s="12" t="s">
        <v>56</v>
      </c>
    </row>
    <row r="4" spans="1:3" ht="23.25" x14ac:dyDescent="0.35">
      <c r="A4" s="13" t="s">
        <v>48</v>
      </c>
      <c r="B4" s="12" t="s">
        <v>110</v>
      </c>
      <c r="C4" s="14">
        <v>100</v>
      </c>
    </row>
    <row r="5" spans="1:3" ht="23.25" x14ac:dyDescent="0.35">
      <c r="A5" s="13" t="s">
        <v>49</v>
      </c>
      <c r="B5" s="12"/>
      <c r="C5" s="14">
        <v>101</v>
      </c>
    </row>
    <row r="6" spans="1:3" ht="23.25" x14ac:dyDescent="0.35">
      <c r="A6" s="13" t="s">
        <v>50</v>
      </c>
      <c r="B6" s="12" t="s">
        <v>110</v>
      </c>
      <c r="C6" s="14">
        <v>103</v>
      </c>
    </row>
    <row r="7" spans="1:3" ht="23.25" x14ac:dyDescent="0.35">
      <c r="A7" s="13" t="s">
        <v>51</v>
      </c>
      <c r="B7" s="12"/>
      <c r="C7" s="14">
        <v>100</v>
      </c>
    </row>
    <row r="8" spans="1:3" ht="23.25" x14ac:dyDescent="0.35">
      <c r="A8" s="13" t="s">
        <v>52</v>
      </c>
      <c r="B8" s="12" t="s">
        <v>110</v>
      </c>
      <c r="C8" s="14">
        <v>105</v>
      </c>
    </row>
    <row r="9" spans="1:3" ht="23.25" x14ac:dyDescent="0.35">
      <c r="A9" s="13" t="s">
        <v>53</v>
      </c>
      <c r="B9" s="12"/>
      <c r="C9" s="14">
        <v>106</v>
      </c>
    </row>
    <row r="10" spans="1:3" ht="23.25" x14ac:dyDescent="0.35">
      <c r="A10" s="13" t="s">
        <v>54</v>
      </c>
      <c r="B10" s="12"/>
      <c r="C10" s="14">
        <v>107</v>
      </c>
    </row>
    <row r="11" spans="1:3" ht="23.25" x14ac:dyDescent="0.35">
      <c r="A11" s="13" t="s">
        <v>55</v>
      </c>
      <c r="B11" s="12"/>
      <c r="C11" s="14">
        <v>109</v>
      </c>
    </row>
    <row r="12" spans="1:3" ht="15.75" x14ac:dyDescent="0.25">
      <c r="A12" s="10"/>
      <c r="B12" s="10"/>
      <c r="C12" s="10"/>
    </row>
    <row r="13" spans="1:3" ht="23.25" x14ac:dyDescent="0.35">
      <c r="A13" s="10"/>
      <c r="B13" s="12" t="s">
        <v>57</v>
      </c>
      <c r="C13" s="12">
        <f>SUMIF(B4:B11,"pg",C4:C11)</f>
        <v>308</v>
      </c>
    </row>
    <row r="14" spans="1:3" ht="15.75" x14ac:dyDescent="0.25">
      <c r="A14" s="10"/>
      <c r="B14" s="10"/>
      <c r="C14" s="10"/>
    </row>
    <row r="15" spans="1:3" ht="15.75" x14ac:dyDescent="0.25">
      <c r="A15" s="10"/>
      <c r="B15" s="10"/>
      <c r="C15" s="10">
        <f>SUMIF(C4:C11,"&gt;100")</f>
        <v>631</v>
      </c>
    </row>
    <row r="16" spans="1:3" ht="15.75" x14ac:dyDescent="0.25">
      <c r="A16" s="10"/>
      <c r="B16" s="10"/>
      <c r="C16" s="10"/>
    </row>
    <row r="17" spans="1:3" ht="15.75" x14ac:dyDescent="0.25">
      <c r="A17" s="10"/>
      <c r="B17" s="10"/>
      <c r="C17" s="10"/>
    </row>
    <row r="18" spans="1:3" ht="15.75" x14ac:dyDescent="0.25">
      <c r="A18" s="10"/>
      <c r="B18" s="10"/>
      <c r="C18" s="10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2"/>
  <sheetViews>
    <sheetView showGridLines="0" zoomScale="180" zoomScaleNormal="180" workbookViewId="0">
      <selection activeCell="D7" sqref="D7"/>
    </sheetView>
  </sheetViews>
  <sheetFormatPr defaultColWidth="9.140625" defaultRowHeight="14.25" x14ac:dyDescent="0.2"/>
  <cols>
    <col min="1" max="1" width="18.140625" style="1" customWidth="1"/>
    <col min="2" max="2" width="16" style="1" bestFit="1" customWidth="1"/>
    <col min="3" max="3" width="15.5703125" style="1" customWidth="1"/>
    <col min="4" max="4" width="15.28515625" style="1" customWidth="1"/>
    <col min="5" max="5" width="16.85546875" style="1" customWidth="1"/>
    <col min="6" max="9" width="7.7109375" style="1" customWidth="1"/>
    <col min="10" max="16384" width="9.140625" style="1"/>
  </cols>
  <sheetData>
    <row r="3" spans="1:5" ht="56.25" x14ac:dyDescent="0.2">
      <c r="A3" s="8" t="s">
        <v>35</v>
      </c>
      <c r="B3" s="8" t="s">
        <v>36</v>
      </c>
      <c r="C3" s="8" t="s">
        <v>37</v>
      </c>
      <c r="D3" s="8" t="s">
        <v>38</v>
      </c>
      <c r="E3" s="8" t="s">
        <v>39</v>
      </c>
    </row>
    <row r="4" spans="1:5" ht="15.75" x14ac:dyDescent="0.25">
      <c r="A4" s="9" t="s">
        <v>40</v>
      </c>
      <c r="B4" s="9">
        <v>2</v>
      </c>
      <c r="C4" s="57">
        <f>SUMIF(A4:A12,"x",B4:B12)</f>
        <v>4</v>
      </c>
      <c r="D4" s="5">
        <f>SUMIF(A4:A12,"y",B4:B12)</f>
        <v>7</v>
      </c>
      <c r="E4" s="5">
        <f>SUMIF(A4:A12,"xy",B4:B12)</f>
        <v>14</v>
      </c>
    </row>
    <row r="5" spans="1:5" ht="15.75" x14ac:dyDescent="0.25">
      <c r="A5" s="9" t="s">
        <v>41</v>
      </c>
      <c r="B5" s="9">
        <v>4</v>
      </c>
    </row>
    <row r="6" spans="1:5" ht="15.75" x14ac:dyDescent="0.25">
      <c r="A6" s="9" t="s">
        <v>42</v>
      </c>
      <c r="B6" s="9">
        <v>3</v>
      </c>
    </row>
    <row r="7" spans="1:5" ht="15.75" x14ac:dyDescent="0.25">
      <c r="A7" s="9" t="s">
        <v>43</v>
      </c>
      <c r="B7" s="9">
        <v>6</v>
      </c>
    </row>
    <row r="8" spans="1:5" ht="15.75" x14ac:dyDescent="0.25">
      <c r="A8" s="9" t="s">
        <v>44</v>
      </c>
      <c r="B8" s="9">
        <v>8</v>
      </c>
    </row>
    <row r="9" spans="1:5" ht="15.75" x14ac:dyDescent="0.25">
      <c r="A9" s="9" t="s">
        <v>40</v>
      </c>
      <c r="B9" s="9">
        <v>2</v>
      </c>
    </row>
    <row r="10" spans="1:5" ht="15.75" x14ac:dyDescent="0.25">
      <c r="A10" s="9" t="s">
        <v>41</v>
      </c>
      <c r="B10" s="9">
        <v>3</v>
      </c>
    </row>
    <row r="11" spans="1:5" ht="15.75" x14ac:dyDescent="0.25">
      <c r="A11" s="9" t="s">
        <v>42</v>
      </c>
      <c r="B11" s="9">
        <v>5</v>
      </c>
    </row>
    <row r="12" spans="1:5" ht="15.75" x14ac:dyDescent="0.25">
      <c r="A12" s="9" t="s">
        <v>44</v>
      </c>
      <c r="B12" s="9"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zoomScale="115" zoomScaleNormal="115" workbookViewId="0">
      <selection activeCell="J16" sqref="J16"/>
    </sheetView>
  </sheetViews>
  <sheetFormatPr defaultRowHeight="15" x14ac:dyDescent="0.25"/>
  <cols>
    <col min="1" max="1" width="18.85546875" customWidth="1"/>
    <col min="2" max="2" width="19.5703125" customWidth="1"/>
    <col min="3" max="3" width="22.85546875" customWidth="1"/>
    <col min="4" max="4" width="4.85546875" customWidth="1"/>
    <col min="5" max="5" width="12.140625" bestFit="1" customWidth="1"/>
    <col min="6" max="6" width="21.28515625" customWidth="1"/>
    <col min="7" max="7" width="32" customWidth="1"/>
  </cols>
  <sheetData>
    <row r="1" spans="1:7" ht="21.75" thickBot="1" x14ac:dyDescent="0.4">
      <c r="A1" s="69"/>
      <c r="B1" s="69"/>
      <c r="C1" s="69"/>
      <c r="E1" s="21" t="s">
        <v>70</v>
      </c>
    </row>
    <row r="2" spans="1:7" ht="21.75" thickBot="1" x14ac:dyDescent="0.4">
      <c r="A2" s="70" t="s">
        <v>58</v>
      </c>
      <c r="B2" s="71"/>
      <c r="C2" s="72"/>
      <c r="F2" s="22" t="s">
        <v>69</v>
      </c>
      <c r="G2" s="55">
        <f>COUNTIFS(B5:B19,"Adriano",A5:A19,"Computador")</f>
        <v>2</v>
      </c>
    </row>
    <row r="4" spans="1:7" ht="18.75" x14ac:dyDescent="0.3">
      <c r="A4" s="19" t="s">
        <v>59</v>
      </c>
      <c r="B4" s="19" t="s">
        <v>65</v>
      </c>
      <c r="C4" s="19" t="s">
        <v>71</v>
      </c>
      <c r="E4" s="21" t="s">
        <v>109</v>
      </c>
    </row>
    <row r="5" spans="1:7" ht="18.75" x14ac:dyDescent="0.3">
      <c r="A5" s="20" t="s">
        <v>72</v>
      </c>
      <c r="B5" s="20" t="s">
        <v>60</v>
      </c>
      <c r="C5" s="23">
        <v>800</v>
      </c>
      <c r="F5" s="22" t="s">
        <v>69</v>
      </c>
      <c r="G5" s="56">
        <f>SUMIFS(C5:C19,B5:B19,"Adriano",A5:A19,"Geladeira")</f>
        <v>1300</v>
      </c>
    </row>
    <row r="6" spans="1:7" ht="18.75" x14ac:dyDescent="0.3">
      <c r="A6" s="20" t="s">
        <v>61</v>
      </c>
      <c r="B6" s="20" t="s">
        <v>60</v>
      </c>
      <c r="C6" s="23">
        <v>15</v>
      </c>
    </row>
    <row r="7" spans="1:7" ht="18.75" x14ac:dyDescent="0.3">
      <c r="A7" s="20" t="s">
        <v>62</v>
      </c>
      <c r="B7" s="20" t="s">
        <v>60</v>
      </c>
      <c r="C7" s="23">
        <v>30</v>
      </c>
      <c r="E7" s="21" t="s">
        <v>73</v>
      </c>
    </row>
    <row r="8" spans="1:7" ht="18.75" x14ac:dyDescent="0.3">
      <c r="A8" s="20" t="s">
        <v>63</v>
      </c>
      <c r="B8" s="20" t="s">
        <v>64</v>
      </c>
      <c r="C8" s="23">
        <v>15</v>
      </c>
      <c r="F8" s="22" t="s">
        <v>69</v>
      </c>
      <c r="G8" s="54">
        <f>COUNTIF(C5:C18,"&gt;600")</f>
        <v>5</v>
      </c>
    </row>
    <row r="9" spans="1:7" ht="18.75" x14ac:dyDescent="0.3">
      <c r="A9" s="20" t="s">
        <v>67</v>
      </c>
      <c r="B9" s="20" t="s">
        <v>66</v>
      </c>
      <c r="C9" s="23">
        <v>800</v>
      </c>
    </row>
    <row r="10" spans="1:7" ht="18.75" x14ac:dyDescent="0.3">
      <c r="A10" s="20" t="s">
        <v>68</v>
      </c>
      <c r="B10" s="20" t="s">
        <v>66</v>
      </c>
      <c r="C10" s="23">
        <v>450</v>
      </c>
      <c r="E10" s="21" t="s">
        <v>74</v>
      </c>
    </row>
    <row r="11" spans="1:7" ht="18.75" x14ac:dyDescent="0.3">
      <c r="A11" s="19" t="s">
        <v>67</v>
      </c>
      <c r="B11" s="19" t="s">
        <v>60</v>
      </c>
      <c r="C11" s="23">
        <v>600</v>
      </c>
      <c r="F11" s="22" t="s">
        <v>69</v>
      </c>
      <c r="G11" s="55">
        <f>COUNTIFS(B5:B19,"Mônica",A5:A19,"Geladeira")</f>
        <v>2</v>
      </c>
    </row>
    <row r="12" spans="1:7" ht="18.75" x14ac:dyDescent="0.3">
      <c r="A12" s="20" t="s">
        <v>67</v>
      </c>
      <c r="B12" s="20" t="s">
        <v>60</v>
      </c>
      <c r="C12" s="23">
        <v>700</v>
      </c>
    </row>
    <row r="13" spans="1:7" ht="18.75" x14ac:dyDescent="0.3">
      <c r="A13" s="20" t="s">
        <v>72</v>
      </c>
      <c r="B13" s="20" t="s">
        <v>64</v>
      </c>
      <c r="C13" s="24">
        <v>800</v>
      </c>
      <c r="E13" s="21"/>
    </row>
    <row r="14" spans="1:7" ht="18.75" x14ac:dyDescent="0.3">
      <c r="A14" s="20" t="s">
        <v>72</v>
      </c>
      <c r="B14" s="20" t="s">
        <v>60</v>
      </c>
      <c r="C14" s="24">
        <v>600</v>
      </c>
      <c r="F14" s="46"/>
      <c r="G14" s="47"/>
    </row>
    <row r="15" spans="1:7" ht="18.75" x14ac:dyDescent="0.3">
      <c r="A15" s="20" t="s">
        <v>62</v>
      </c>
      <c r="B15" s="20" t="s">
        <v>60</v>
      </c>
      <c r="C15" s="23">
        <v>30</v>
      </c>
    </row>
    <row r="16" spans="1:7" ht="18.75" x14ac:dyDescent="0.3">
      <c r="A16" s="20" t="s">
        <v>61</v>
      </c>
      <c r="B16" s="20" t="s">
        <v>60</v>
      </c>
      <c r="C16" s="23">
        <v>30</v>
      </c>
    </row>
    <row r="17" spans="1:6" ht="18.75" x14ac:dyDescent="0.3">
      <c r="A17" s="20" t="s">
        <v>61</v>
      </c>
      <c r="B17" s="20" t="s">
        <v>60</v>
      </c>
      <c r="C17" s="23">
        <v>30</v>
      </c>
    </row>
    <row r="18" spans="1:6" ht="18.75" x14ac:dyDescent="0.3">
      <c r="A18" s="20" t="s">
        <v>67</v>
      </c>
      <c r="B18" s="20" t="s">
        <v>64</v>
      </c>
      <c r="C18" s="23">
        <v>800</v>
      </c>
      <c r="F18" s="42"/>
    </row>
    <row r="19" spans="1:6" ht="18.75" x14ac:dyDescent="0.3">
      <c r="A19" s="20" t="s">
        <v>67</v>
      </c>
      <c r="B19" s="20" t="s">
        <v>64</v>
      </c>
      <c r="C19" s="23">
        <v>900</v>
      </c>
    </row>
    <row r="20" spans="1:6" ht="25.5" customHeight="1" x14ac:dyDescent="0.25">
      <c r="C20" s="53"/>
    </row>
    <row r="21" spans="1:6" x14ac:dyDescent="0.25">
      <c r="C21" s="53"/>
    </row>
  </sheetData>
  <autoFilter ref="A4:C19" xr:uid="{00000000-0009-0000-0000-000005000000}"/>
  <mergeCells count="2">
    <mergeCell ref="A1:C1"/>
    <mergeCell ref="A2:C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"/>
  <sheetViews>
    <sheetView workbookViewId="0">
      <selection activeCell="H4" sqref="H4"/>
    </sheetView>
  </sheetViews>
  <sheetFormatPr defaultColWidth="9.140625" defaultRowHeight="15.75" x14ac:dyDescent="0.25"/>
  <cols>
    <col min="1" max="1" width="13.140625" style="25" customWidth="1"/>
    <col min="2" max="2" width="15.85546875" style="25" customWidth="1"/>
    <col min="3" max="3" width="13.85546875" style="25" customWidth="1"/>
    <col min="4" max="4" width="14" style="25" customWidth="1"/>
    <col min="5" max="5" width="5" style="25" customWidth="1"/>
    <col min="6" max="6" width="4.140625" style="25" customWidth="1"/>
    <col min="7" max="7" width="16.5703125" style="25" customWidth="1"/>
    <col min="8" max="8" width="15" style="25" customWidth="1"/>
    <col min="9" max="9" width="16.140625" style="25" customWidth="1"/>
    <col min="10" max="10" width="18" style="25" customWidth="1"/>
    <col min="11" max="16384" width="9.140625" style="25"/>
  </cols>
  <sheetData>
    <row r="1" spans="1:14" ht="19.5" thickBot="1" x14ac:dyDescent="0.35">
      <c r="A1" s="77" t="s">
        <v>75</v>
      </c>
      <c r="B1" s="78"/>
      <c r="C1" s="78"/>
      <c r="D1" s="79"/>
    </row>
    <row r="2" spans="1:14" x14ac:dyDescent="0.25">
      <c r="G2" s="73" t="s">
        <v>89</v>
      </c>
      <c r="H2" s="73"/>
      <c r="I2" s="73"/>
      <c r="J2" s="73"/>
      <c r="K2" s="73"/>
      <c r="L2" s="73"/>
      <c r="M2" s="73"/>
      <c r="N2" s="73"/>
    </row>
    <row r="3" spans="1:14" x14ac:dyDescent="0.25">
      <c r="A3" s="28" t="s">
        <v>76</v>
      </c>
      <c r="B3" s="28" t="s">
        <v>77</v>
      </c>
      <c r="C3" s="28" t="s">
        <v>78</v>
      </c>
      <c r="D3" s="28" t="s">
        <v>83</v>
      </c>
      <c r="G3" s="27" t="s">
        <v>90</v>
      </c>
      <c r="H3" s="74" t="s">
        <v>82</v>
      </c>
      <c r="I3" s="75"/>
      <c r="J3" s="75"/>
      <c r="K3" s="75"/>
      <c r="L3" s="75"/>
      <c r="M3" s="76"/>
    </row>
    <row r="4" spans="1:14" x14ac:dyDescent="0.25">
      <c r="A4" s="29" t="s">
        <v>79</v>
      </c>
      <c r="B4" s="29" t="s">
        <v>19</v>
      </c>
      <c r="C4" s="29" t="s">
        <v>84</v>
      </c>
      <c r="D4" s="33">
        <v>8</v>
      </c>
    </row>
    <row r="5" spans="1:14" x14ac:dyDescent="0.25">
      <c r="A5" s="29" t="s">
        <v>79</v>
      </c>
      <c r="B5" s="29" t="s">
        <v>19</v>
      </c>
      <c r="C5" s="29" t="s">
        <v>85</v>
      </c>
      <c r="D5" s="33">
        <v>9</v>
      </c>
      <c r="H5" s="26" t="s">
        <v>88</v>
      </c>
    </row>
    <row r="6" spans="1:14" x14ac:dyDescent="0.25">
      <c r="A6" s="29" t="s">
        <v>79</v>
      </c>
      <c r="B6" s="29" t="s">
        <v>19</v>
      </c>
      <c r="C6" s="29" t="s">
        <v>86</v>
      </c>
      <c r="D6" s="33">
        <v>10</v>
      </c>
    </row>
    <row r="7" spans="1:14" x14ac:dyDescent="0.25">
      <c r="A7" s="29" t="s">
        <v>79</v>
      </c>
      <c r="B7" s="29" t="s">
        <v>19</v>
      </c>
      <c r="C7" s="29" t="s">
        <v>87</v>
      </c>
      <c r="D7" s="33">
        <v>8</v>
      </c>
      <c r="I7" s="28" t="s">
        <v>93</v>
      </c>
      <c r="J7" s="37">
        <f>AVERAGEIF(A4:A19,H3,D4:D19)</f>
        <v>6.5750000000000002</v>
      </c>
    </row>
    <row r="8" spans="1:14" x14ac:dyDescent="0.25">
      <c r="A8" s="30" t="s">
        <v>80</v>
      </c>
      <c r="B8" s="30" t="s">
        <v>19</v>
      </c>
      <c r="C8" s="30" t="s">
        <v>84</v>
      </c>
      <c r="D8" s="34">
        <v>6</v>
      </c>
    </row>
    <row r="9" spans="1:14" x14ac:dyDescent="0.25">
      <c r="A9" s="30" t="s">
        <v>80</v>
      </c>
      <c r="B9" s="30" t="s">
        <v>19</v>
      </c>
      <c r="C9" s="30" t="s">
        <v>85</v>
      </c>
      <c r="D9" s="34">
        <v>7</v>
      </c>
    </row>
    <row r="10" spans="1:14" x14ac:dyDescent="0.25">
      <c r="A10" s="30" t="s">
        <v>80</v>
      </c>
      <c r="B10" s="30" t="s">
        <v>19</v>
      </c>
      <c r="C10" s="30" t="s">
        <v>86</v>
      </c>
      <c r="D10" s="34">
        <v>8</v>
      </c>
    </row>
    <row r="11" spans="1:14" x14ac:dyDescent="0.25">
      <c r="A11" s="30" t="s">
        <v>80</v>
      </c>
      <c r="B11" s="30" t="s">
        <v>19</v>
      </c>
      <c r="C11" s="30" t="s">
        <v>87</v>
      </c>
      <c r="D11" s="34">
        <v>9</v>
      </c>
      <c r="I11" s="38"/>
    </row>
    <row r="12" spans="1:14" x14ac:dyDescent="0.25">
      <c r="A12" s="31" t="s">
        <v>81</v>
      </c>
      <c r="B12" s="31" t="s">
        <v>19</v>
      </c>
      <c r="C12" s="31" t="s">
        <v>84</v>
      </c>
      <c r="D12" s="35">
        <v>4</v>
      </c>
    </row>
    <row r="13" spans="1:14" x14ac:dyDescent="0.25">
      <c r="A13" s="31" t="s">
        <v>81</v>
      </c>
      <c r="B13" s="31" t="s">
        <v>19</v>
      </c>
      <c r="C13" s="31" t="s">
        <v>85</v>
      </c>
      <c r="D13" s="35">
        <v>3</v>
      </c>
    </row>
    <row r="14" spans="1:14" x14ac:dyDescent="0.25">
      <c r="A14" s="31" t="s">
        <v>81</v>
      </c>
      <c r="B14" s="31" t="s">
        <v>19</v>
      </c>
      <c r="C14" s="31" t="s">
        <v>86</v>
      </c>
      <c r="D14" s="35">
        <v>5</v>
      </c>
    </row>
    <row r="15" spans="1:14" x14ac:dyDescent="0.25">
      <c r="A15" s="31" t="s">
        <v>81</v>
      </c>
      <c r="B15" s="31" t="s">
        <v>19</v>
      </c>
      <c r="C15" s="31" t="s">
        <v>87</v>
      </c>
      <c r="D15" s="35">
        <v>8</v>
      </c>
    </row>
    <row r="16" spans="1:14" x14ac:dyDescent="0.25">
      <c r="A16" s="32" t="s">
        <v>82</v>
      </c>
      <c r="B16" s="32" t="s">
        <v>19</v>
      </c>
      <c r="C16" s="32" t="s">
        <v>84</v>
      </c>
      <c r="D16" s="36">
        <v>4.5</v>
      </c>
    </row>
    <row r="17" spans="1:4" x14ac:dyDescent="0.25">
      <c r="A17" s="32" t="s">
        <v>82</v>
      </c>
      <c r="B17" s="32" t="s">
        <v>19</v>
      </c>
      <c r="C17" s="32" t="s">
        <v>85</v>
      </c>
      <c r="D17" s="36">
        <v>6.5</v>
      </c>
    </row>
    <row r="18" spans="1:4" x14ac:dyDescent="0.25">
      <c r="A18" s="32" t="s">
        <v>82</v>
      </c>
      <c r="B18" s="32" t="s">
        <v>19</v>
      </c>
      <c r="C18" s="32" t="s">
        <v>86</v>
      </c>
      <c r="D18" s="36">
        <v>8.8000000000000007</v>
      </c>
    </row>
    <row r="19" spans="1:4" x14ac:dyDescent="0.25">
      <c r="A19" s="32" t="s">
        <v>82</v>
      </c>
      <c r="B19" s="32" t="s">
        <v>19</v>
      </c>
      <c r="C19" s="32" t="s">
        <v>87</v>
      </c>
      <c r="D19" s="32">
        <v>6.5</v>
      </c>
    </row>
  </sheetData>
  <mergeCells count="3">
    <mergeCell ref="G2:N2"/>
    <mergeCell ref="H3:M3"/>
    <mergeCell ref="A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1"/>
  <sheetViews>
    <sheetView tabSelected="1" zoomScale="115" zoomScaleNormal="115" workbookViewId="0">
      <selection activeCell="O7" sqref="O7"/>
    </sheetView>
  </sheetViews>
  <sheetFormatPr defaultColWidth="9.140625" defaultRowHeight="15.75" x14ac:dyDescent="0.25"/>
  <cols>
    <col min="1" max="1" width="13.140625" style="25" customWidth="1"/>
    <col min="2" max="2" width="15.85546875" style="25" customWidth="1"/>
    <col min="3" max="3" width="13.85546875" style="25" customWidth="1"/>
    <col min="4" max="4" width="14" style="25" customWidth="1"/>
    <col min="5" max="5" width="3" style="25" customWidth="1"/>
    <col min="6" max="6" width="18.140625" style="25" customWidth="1"/>
    <col min="7" max="7" width="15" style="25" customWidth="1"/>
    <col min="8" max="8" width="16.140625" style="25" customWidth="1"/>
    <col min="9" max="9" width="18" style="25" customWidth="1"/>
    <col min="10" max="16384" width="9.140625" style="25"/>
  </cols>
  <sheetData>
    <row r="1" spans="1:13" ht="19.5" thickBot="1" x14ac:dyDescent="0.35">
      <c r="A1" s="77" t="s">
        <v>75</v>
      </c>
      <c r="B1" s="78"/>
      <c r="C1" s="78"/>
      <c r="D1" s="79"/>
    </row>
    <row r="2" spans="1:13" x14ac:dyDescent="0.25">
      <c r="F2" s="73" t="s">
        <v>98</v>
      </c>
      <c r="G2" s="73"/>
      <c r="H2" s="73"/>
      <c r="I2" s="73"/>
      <c r="J2" s="73"/>
      <c r="K2" s="73"/>
      <c r="L2" s="73"/>
      <c r="M2" s="73"/>
    </row>
    <row r="3" spans="1:13" x14ac:dyDescent="0.25">
      <c r="A3" s="28" t="s">
        <v>76</v>
      </c>
      <c r="B3" s="28" t="s">
        <v>77</v>
      </c>
      <c r="C3" s="28" t="s">
        <v>78</v>
      </c>
      <c r="D3" s="28" t="s">
        <v>83</v>
      </c>
      <c r="F3" s="28" t="s">
        <v>90</v>
      </c>
      <c r="G3" s="74" t="s">
        <v>79</v>
      </c>
      <c r="H3" s="75"/>
      <c r="I3" s="75"/>
      <c r="J3" s="75"/>
      <c r="K3" s="75"/>
      <c r="L3" s="76"/>
    </row>
    <row r="4" spans="1:13" x14ac:dyDescent="0.25">
      <c r="A4" s="29" t="s">
        <v>79</v>
      </c>
      <c r="B4" s="29" t="s">
        <v>19</v>
      </c>
      <c r="C4" s="29" t="s">
        <v>84</v>
      </c>
      <c r="D4" s="33">
        <v>8</v>
      </c>
    </row>
    <row r="5" spans="1:13" x14ac:dyDescent="0.25">
      <c r="A5" s="29" t="s">
        <v>79</v>
      </c>
      <c r="B5" s="29" t="s">
        <v>19</v>
      </c>
      <c r="C5" s="29" t="s">
        <v>85</v>
      </c>
      <c r="D5" s="33">
        <v>9</v>
      </c>
      <c r="F5" s="28" t="s">
        <v>91</v>
      </c>
      <c r="G5" s="80" t="s">
        <v>94</v>
      </c>
      <c r="H5" s="80"/>
      <c r="I5" s="80"/>
      <c r="J5" s="80"/>
      <c r="K5" s="80"/>
      <c r="L5" s="80"/>
    </row>
    <row r="6" spans="1:13" x14ac:dyDescent="0.25">
      <c r="A6" s="29" t="s">
        <v>79</v>
      </c>
      <c r="B6" s="29" t="s">
        <v>19</v>
      </c>
      <c r="C6" s="29" t="s">
        <v>86</v>
      </c>
      <c r="D6" s="33">
        <v>10</v>
      </c>
    </row>
    <row r="7" spans="1:13" x14ac:dyDescent="0.25">
      <c r="A7" s="29" t="s">
        <v>79</v>
      </c>
      <c r="B7" s="29" t="s">
        <v>19</v>
      </c>
      <c r="C7" s="29" t="s">
        <v>87</v>
      </c>
      <c r="D7" s="33">
        <v>8</v>
      </c>
    </row>
    <row r="8" spans="1:13" x14ac:dyDescent="0.25">
      <c r="A8" s="30" t="s">
        <v>80</v>
      </c>
      <c r="B8" s="30" t="s">
        <v>19</v>
      </c>
      <c r="C8" s="30" t="s">
        <v>84</v>
      </c>
      <c r="D8" s="34">
        <v>6</v>
      </c>
    </row>
    <row r="9" spans="1:13" x14ac:dyDescent="0.25">
      <c r="A9" s="30" t="s">
        <v>80</v>
      </c>
      <c r="B9" s="30" t="s">
        <v>19</v>
      </c>
      <c r="C9" s="30" t="s">
        <v>85</v>
      </c>
      <c r="D9" s="34">
        <v>7</v>
      </c>
      <c r="G9" s="26" t="s">
        <v>95</v>
      </c>
    </row>
    <row r="10" spans="1:13" x14ac:dyDescent="0.25">
      <c r="A10" s="30" t="s">
        <v>80</v>
      </c>
      <c r="B10" s="30" t="s">
        <v>19</v>
      </c>
      <c r="C10" s="30" t="s">
        <v>86</v>
      </c>
      <c r="D10" s="34">
        <v>8</v>
      </c>
    </row>
    <row r="11" spans="1:13" x14ac:dyDescent="0.25">
      <c r="A11" s="30" t="s">
        <v>80</v>
      </c>
      <c r="B11" s="30" t="s">
        <v>19</v>
      </c>
      <c r="C11" s="30" t="s">
        <v>87</v>
      </c>
      <c r="D11" s="34">
        <v>9</v>
      </c>
      <c r="H11" s="28" t="s">
        <v>93</v>
      </c>
      <c r="I11" s="41">
        <f>AVERAGEIFS(D4:D51,A4:A51,G3,B4:B51,G5)</f>
        <v>8.625</v>
      </c>
    </row>
    <row r="12" spans="1:13" x14ac:dyDescent="0.25">
      <c r="A12" s="31" t="s">
        <v>81</v>
      </c>
      <c r="B12" s="31" t="s">
        <v>19</v>
      </c>
      <c r="C12" s="31" t="s">
        <v>84</v>
      </c>
      <c r="D12" s="35">
        <v>4</v>
      </c>
    </row>
    <row r="13" spans="1:13" x14ac:dyDescent="0.25">
      <c r="A13" s="31" t="s">
        <v>81</v>
      </c>
      <c r="B13" s="31" t="s">
        <v>19</v>
      </c>
      <c r="C13" s="31" t="s">
        <v>85</v>
      </c>
      <c r="D13" s="35">
        <v>3</v>
      </c>
    </row>
    <row r="14" spans="1:13" x14ac:dyDescent="0.25">
      <c r="A14" s="31" t="s">
        <v>81</v>
      </c>
      <c r="B14" s="31" t="s">
        <v>19</v>
      </c>
      <c r="C14" s="31" t="s">
        <v>86</v>
      </c>
      <c r="D14" s="35">
        <v>5</v>
      </c>
    </row>
    <row r="15" spans="1:13" x14ac:dyDescent="0.25">
      <c r="A15" s="31" t="s">
        <v>81</v>
      </c>
      <c r="B15" s="31" t="s">
        <v>19</v>
      </c>
      <c r="C15" s="31" t="s">
        <v>87</v>
      </c>
      <c r="D15" s="35">
        <v>8</v>
      </c>
    </row>
    <row r="16" spans="1:13" x14ac:dyDescent="0.25">
      <c r="A16" s="32" t="s">
        <v>82</v>
      </c>
      <c r="B16" s="32" t="s">
        <v>19</v>
      </c>
      <c r="C16" s="32" t="s">
        <v>84</v>
      </c>
      <c r="D16" s="36">
        <v>4.5</v>
      </c>
    </row>
    <row r="17" spans="1:4" x14ac:dyDescent="0.25">
      <c r="A17" s="32" t="s">
        <v>82</v>
      </c>
      <c r="B17" s="32" t="s">
        <v>19</v>
      </c>
      <c r="C17" s="32" t="s">
        <v>85</v>
      </c>
      <c r="D17" s="36">
        <v>6.5</v>
      </c>
    </row>
    <row r="18" spans="1:4" x14ac:dyDescent="0.25">
      <c r="A18" s="32" t="s">
        <v>82</v>
      </c>
      <c r="B18" s="32" t="s">
        <v>19</v>
      </c>
      <c r="C18" s="32" t="s">
        <v>86</v>
      </c>
      <c r="D18" s="36">
        <v>8.8000000000000007</v>
      </c>
    </row>
    <row r="19" spans="1:4" x14ac:dyDescent="0.25">
      <c r="A19" s="32" t="s">
        <v>82</v>
      </c>
      <c r="B19" s="32" t="s">
        <v>19</v>
      </c>
      <c r="C19" s="32" t="s">
        <v>87</v>
      </c>
      <c r="D19" s="32">
        <v>6.5</v>
      </c>
    </row>
    <row r="20" spans="1:4" x14ac:dyDescent="0.25">
      <c r="A20" s="29" t="s">
        <v>79</v>
      </c>
      <c r="B20" s="29" t="s">
        <v>92</v>
      </c>
      <c r="C20" s="29" t="s">
        <v>84</v>
      </c>
      <c r="D20" s="33">
        <v>2.2000000000000002</v>
      </c>
    </row>
    <row r="21" spans="1:4" x14ac:dyDescent="0.25">
      <c r="A21" s="29" t="s">
        <v>79</v>
      </c>
      <c r="B21" s="29" t="s">
        <v>92</v>
      </c>
      <c r="C21" s="29" t="s">
        <v>85</v>
      </c>
      <c r="D21" s="33">
        <v>6.5</v>
      </c>
    </row>
    <row r="22" spans="1:4" x14ac:dyDescent="0.25">
      <c r="A22" s="29" t="s">
        <v>79</v>
      </c>
      <c r="B22" s="29" t="s">
        <v>92</v>
      </c>
      <c r="C22" s="29" t="s">
        <v>86</v>
      </c>
      <c r="D22" s="33">
        <v>10</v>
      </c>
    </row>
    <row r="23" spans="1:4" x14ac:dyDescent="0.25">
      <c r="A23" s="29" t="s">
        <v>79</v>
      </c>
      <c r="B23" s="29" t="s">
        <v>92</v>
      </c>
      <c r="C23" s="29" t="s">
        <v>87</v>
      </c>
      <c r="D23" s="33">
        <v>8</v>
      </c>
    </row>
    <row r="24" spans="1:4" x14ac:dyDescent="0.25">
      <c r="A24" s="30" t="s">
        <v>80</v>
      </c>
      <c r="B24" s="30" t="s">
        <v>92</v>
      </c>
      <c r="C24" s="30" t="s">
        <v>84</v>
      </c>
      <c r="D24" s="34">
        <v>6</v>
      </c>
    </row>
    <row r="25" spans="1:4" x14ac:dyDescent="0.25">
      <c r="A25" s="30" t="s">
        <v>80</v>
      </c>
      <c r="B25" s="30" t="s">
        <v>92</v>
      </c>
      <c r="C25" s="30" t="s">
        <v>85</v>
      </c>
      <c r="D25" s="34">
        <v>5.5</v>
      </c>
    </row>
    <row r="26" spans="1:4" x14ac:dyDescent="0.25">
      <c r="A26" s="30" t="s">
        <v>80</v>
      </c>
      <c r="B26" s="30" t="s">
        <v>92</v>
      </c>
      <c r="C26" s="30" t="s">
        <v>86</v>
      </c>
      <c r="D26" s="34">
        <v>6</v>
      </c>
    </row>
    <row r="27" spans="1:4" x14ac:dyDescent="0.25">
      <c r="A27" s="30" t="s">
        <v>80</v>
      </c>
      <c r="B27" s="30" t="s">
        <v>92</v>
      </c>
      <c r="C27" s="30" t="s">
        <v>87</v>
      </c>
      <c r="D27" s="34">
        <v>9</v>
      </c>
    </row>
    <row r="28" spans="1:4" x14ac:dyDescent="0.25">
      <c r="A28" s="31" t="s">
        <v>81</v>
      </c>
      <c r="B28" s="31" t="s">
        <v>92</v>
      </c>
      <c r="C28" s="31" t="s">
        <v>84</v>
      </c>
      <c r="D28" s="35">
        <v>4</v>
      </c>
    </row>
    <row r="29" spans="1:4" x14ac:dyDescent="0.25">
      <c r="A29" s="31" t="s">
        <v>81</v>
      </c>
      <c r="B29" s="31" t="s">
        <v>92</v>
      </c>
      <c r="C29" s="31" t="s">
        <v>85</v>
      </c>
      <c r="D29" s="35">
        <v>10</v>
      </c>
    </row>
    <row r="30" spans="1:4" x14ac:dyDescent="0.25">
      <c r="A30" s="31" t="s">
        <v>81</v>
      </c>
      <c r="B30" s="31" t="s">
        <v>92</v>
      </c>
      <c r="C30" s="31" t="s">
        <v>86</v>
      </c>
      <c r="D30" s="35">
        <v>10</v>
      </c>
    </row>
    <row r="31" spans="1:4" x14ac:dyDescent="0.25">
      <c r="A31" s="31" t="s">
        <v>81</v>
      </c>
      <c r="B31" s="31" t="s">
        <v>92</v>
      </c>
      <c r="C31" s="31" t="s">
        <v>87</v>
      </c>
      <c r="D31" s="35">
        <v>10</v>
      </c>
    </row>
    <row r="32" spans="1:4" x14ac:dyDescent="0.25">
      <c r="A32" s="32" t="s">
        <v>82</v>
      </c>
      <c r="B32" s="32" t="s">
        <v>92</v>
      </c>
      <c r="C32" s="32" t="s">
        <v>84</v>
      </c>
      <c r="D32" s="36">
        <v>10</v>
      </c>
    </row>
    <row r="33" spans="1:4" x14ac:dyDescent="0.25">
      <c r="A33" s="32" t="s">
        <v>82</v>
      </c>
      <c r="B33" s="32" t="s">
        <v>92</v>
      </c>
      <c r="C33" s="32" t="s">
        <v>85</v>
      </c>
      <c r="D33" s="36">
        <v>10</v>
      </c>
    </row>
    <row r="34" spans="1:4" x14ac:dyDescent="0.25">
      <c r="A34" s="32" t="s">
        <v>82</v>
      </c>
      <c r="B34" s="32" t="s">
        <v>92</v>
      </c>
      <c r="C34" s="32" t="s">
        <v>86</v>
      </c>
      <c r="D34" s="36">
        <v>9</v>
      </c>
    </row>
    <row r="35" spans="1:4" x14ac:dyDescent="0.25">
      <c r="A35" s="32" t="s">
        <v>82</v>
      </c>
      <c r="B35" s="32" t="s">
        <v>92</v>
      </c>
      <c r="C35" s="32" t="s">
        <v>87</v>
      </c>
      <c r="D35" s="32">
        <v>6.5</v>
      </c>
    </row>
    <row r="36" spans="1:4" x14ac:dyDescent="0.25">
      <c r="A36" s="29" t="s">
        <v>79</v>
      </c>
      <c r="B36" s="29" t="s">
        <v>94</v>
      </c>
      <c r="C36" s="29" t="s">
        <v>84</v>
      </c>
      <c r="D36" s="33">
        <v>6.5</v>
      </c>
    </row>
    <row r="37" spans="1:4" x14ac:dyDescent="0.25">
      <c r="A37" s="29" t="s">
        <v>79</v>
      </c>
      <c r="B37" s="29" t="s">
        <v>94</v>
      </c>
      <c r="C37" s="29" t="s">
        <v>85</v>
      </c>
      <c r="D37" s="33">
        <v>10</v>
      </c>
    </row>
    <row r="38" spans="1:4" x14ac:dyDescent="0.25">
      <c r="A38" s="29" t="s">
        <v>79</v>
      </c>
      <c r="B38" s="29" t="s">
        <v>94</v>
      </c>
      <c r="C38" s="29" t="s">
        <v>86</v>
      </c>
      <c r="D38" s="33">
        <v>8</v>
      </c>
    </row>
    <row r="39" spans="1:4" x14ac:dyDescent="0.25">
      <c r="A39" s="29" t="s">
        <v>79</v>
      </c>
      <c r="B39" s="29" t="s">
        <v>94</v>
      </c>
      <c r="C39" s="29" t="s">
        <v>87</v>
      </c>
      <c r="D39" s="33">
        <v>10</v>
      </c>
    </row>
    <row r="40" spans="1:4" x14ac:dyDescent="0.25">
      <c r="A40" s="30" t="s">
        <v>80</v>
      </c>
      <c r="B40" s="30" t="s">
        <v>94</v>
      </c>
      <c r="C40" s="30" t="s">
        <v>84</v>
      </c>
      <c r="D40" s="34">
        <v>6.5</v>
      </c>
    </row>
    <row r="41" spans="1:4" x14ac:dyDescent="0.25">
      <c r="A41" s="30" t="s">
        <v>80</v>
      </c>
      <c r="B41" s="30" t="s">
        <v>94</v>
      </c>
      <c r="C41" s="30" t="s">
        <v>85</v>
      </c>
      <c r="D41" s="34">
        <v>6.2</v>
      </c>
    </row>
    <row r="42" spans="1:4" x14ac:dyDescent="0.25">
      <c r="A42" s="30" t="s">
        <v>80</v>
      </c>
      <c r="B42" s="30" t="s">
        <v>94</v>
      </c>
      <c r="C42" s="30" t="s">
        <v>86</v>
      </c>
      <c r="D42" s="34">
        <v>1</v>
      </c>
    </row>
    <row r="43" spans="1:4" x14ac:dyDescent="0.25">
      <c r="A43" s="30" t="s">
        <v>80</v>
      </c>
      <c r="B43" s="30" t="s">
        <v>94</v>
      </c>
      <c r="C43" s="30" t="s">
        <v>87</v>
      </c>
      <c r="D43" s="34">
        <v>5.5</v>
      </c>
    </row>
    <row r="44" spans="1:4" x14ac:dyDescent="0.25">
      <c r="A44" s="31" t="s">
        <v>81</v>
      </c>
      <c r="B44" s="31" t="s">
        <v>94</v>
      </c>
      <c r="C44" s="31" t="s">
        <v>84</v>
      </c>
      <c r="D44" s="35">
        <v>10</v>
      </c>
    </row>
    <row r="45" spans="1:4" x14ac:dyDescent="0.25">
      <c r="A45" s="31" t="s">
        <v>81</v>
      </c>
      <c r="B45" s="31" t="s">
        <v>94</v>
      </c>
      <c r="C45" s="31" t="s">
        <v>85</v>
      </c>
      <c r="D45" s="35">
        <v>10</v>
      </c>
    </row>
    <row r="46" spans="1:4" x14ac:dyDescent="0.25">
      <c r="A46" s="31" t="s">
        <v>81</v>
      </c>
      <c r="B46" s="31" t="s">
        <v>94</v>
      </c>
      <c r="C46" s="31" t="s">
        <v>86</v>
      </c>
      <c r="D46" s="35">
        <v>10</v>
      </c>
    </row>
    <row r="47" spans="1:4" x14ac:dyDescent="0.25">
      <c r="A47" s="31" t="s">
        <v>81</v>
      </c>
      <c r="B47" s="31" t="s">
        <v>94</v>
      </c>
      <c r="C47" s="31" t="s">
        <v>87</v>
      </c>
      <c r="D47" s="35">
        <v>10</v>
      </c>
    </row>
    <row r="48" spans="1:4" x14ac:dyDescent="0.25">
      <c r="A48" s="32" t="s">
        <v>82</v>
      </c>
      <c r="B48" s="32" t="s">
        <v>94</v>
      </c>
      <c r="C48" s="32" t="s">
        <v>84</v>
      </c>
      <c r="D48" s="36">
        <v>9.89</v>
      </c>
    </row>
    <row r="49" spans="1:4" x14ac:dyDescent="0.25">
      <c r="A49" s="32" t="s">
        <v>82</v>
      </c>
      <c r="B49" s="32" t="s">
        <v>94</v>
      </c>
      <c r="C49" s="32" t="s">
        <v>85</v>
      </c>
      <c r="D49" s="36">
        <v>8.8000000000000007</v>
      </c>
    </row>
    <row r="50" spans="1:4" x14ac:dyDescent="0.25">
      <c r="A50" s="32" t="s">
        <v>82</v>
      </c>
      <c r="B50" s="32" t="s">
        <v>94</v>
      </c>
      <c r="C50" s="32" t="s">
        <v>86</v>
      </c>
      <c r="D50" s="36">
        <v>6.8</v>
      </c>
    </row>
    <row r="51" spans="1:4" x14ac:dyDescent="0.25">
      <c r="A51" s="32" t="s">
        <v>82</v>
      </c>
      <c r="B51" s="32" t="s">
        <v>94</v>
      </c>
      <c r="C51" s="32" t="s">
        <v>87</v>
      </c>
      <c r="D51" s="32">
        <v>10</v>
      </c>
    </row>
  </sheetData>
  <mergeCells count="4">
    <mergeCell ref="A1:D1"/>
    <mergeCell ref="F2:M2"/>
    <mergeCell ref="G3:L3"/>
    <mergeCell ref="G5:L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PROCV - EXTRA (2)</vt:lpstr>
      <vt:lpstr>PROCV - EXTRA (1)</vt:lpstr>
      <vt:lpstr>PROCV</vt:lpstr>
      <vt:lpstr>01</vt:lpstr>
      <vt:lpstr>02</vt:lpstr>
      <vt:lpstr>03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2023-06-26T14:27:45Z</dcterms:modified>
</cp:coreProperties>
</file>