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r2434/Documents/eagle/projects/open_covg_daq_pcb/documentation/signals/"/>
    </mc:Choice>
  </mc:AlternateContent>
  <xr:revisionPtr revIDLastSave="0" documentId="13_ncr:1_{064CF24B-59E0-A14B-8B56-228A6613FC78}" xr6:coauthVersionLast="45" xr6:coauthVersionMax="45" xr10:uidLastSave="{00000000-0000-0000-0000-000000000000}"/>
  <bookViews>
    <workbookView minimized="1" xWindow="0" yWindow="460" windowWidth="26860" windowHeight="22520" activeTab="2" xr2:uid="{00000000-000D-0000-FFFF-FFFF00000000}"/>
  </bookViews>
  <sheets>
    <sheet name="XEM6310" sheetId="1" r:id="rId1"/>
    <sheet name="IO Bank Notes" sheetId="2" r:id="rId2"/>
    <sheet name="Power Supplies" sheetId="7" r:id="rId3"/>
    <sheet name="Monitoring ADC" sheetId="10" r:id="rId4"/>
    <sheet name="Single FastADC Block" sheetId="3" r:id="rId5"/>
    <sheet name="Single DAC Block" sheetId="9" r:id="rId6"/>
    <sheet name="Single DAC Block (old)" sheetId="6" r:id="rId7"/>
    <sheet name="ADC_Range" sheetId="4" r:id="rId8"/>
    <sheet name="AC DC wall adapters" sheetId="8" r:id="rId9"/>
    <sheet name="todo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7" l="1"/>
  <c r="D10" i="7"/>
  <c r="D7" i="7"/>
  <c r="F7" i="7" s="1"/>
  <c r="F9" i="7"/>
  <c r="D9" i="7"/>
  <c r="D15" i="7"/>
  <c r="F15" i="7" s="1"/>
  <c r="D17" i="7"/>
  <c r="F17" i="7" s="1"/>
  <c r="D6" i="7"/>
  <c r="F6" i="7" s="1"/>
  <c r="D13" i="7"/>
  <c r="F13" i="7" s="1"/>
  <c r="D12" i="7"/>
  <c r="F12" i="7" s="1"/>
  <c r="C17" i="9"/>
  <c r="C16" i="9"/>
  <c r="D16" i="9" s="1"/>
  <c r="D17" i="9"/>
  <c r="D3" i="7"/>
  <c r="F3" i="7" s="1"/>
  <c r="D12" i="10"/>
  <c r="D11" i="10"/>
  <c r="D10" i="8"/>
  <c r="D9" i="8"/>
  <c r="D15" i="9"/>
  <c r="D14" i="9"/>
  <c r="D13" i="9"/>
  <c r="D12" i="9"/>
  <c r="D11" i="9"/>
  <c r="B23" i="6" l="1"/>
  <c r="D15" i="6" l="1"/>
  <c r="D14" i="6"/>
  <c r="D13" i="6"/>
  <c r="D12" i="6"/>
  <c r="D11" i="6"/>
  <c r="C9" i="4"/>
  <c r="E9" i="4" s="1"/>
  <c r="F9" i="4" s="1"/>
  <c r="D22" i="3"/>
  <c r="D21" i="3"/>
  <c r="D20" i="3"/>
  <c r="D19" i="3"/>
  <c r="H36" i="1"/>
  <c r="H56" i="1"/>
  <c r="F82" i="1"/>
  <c r="F84" i="1"/>
  <c r="F86" i="1"/>
  <c r="H117" i="1"/>
  <c r="H137" i="1"/>
  <c r="D9" i="4" l="1"/>
  <c r="G9" i="4" s="1"/>
</calcChain>
</file>

<file path=xl/sharedStrings.xml><?xml version="1.0" encoding="utf-8"?>
<sst xmlns="http://schemas.openxmlformats.org/spreadsheetml/2006/main" count="1269" uniqueCount="614">
  <si>
    <t>Connector</t>
  </si>
  <si>
    <t>Pin</t>
  </si>
  <si>
    <t>FPGA Pin</t>
  </si>
  <si>
    <t>Description</t>
  </si>
  <si>
    <t>Length (mm)</t>
  </si>
  <si>
    <t>Power</t>
  </si>
  <si>
    <t>Ground</t>
  </si>
  <si>
    <t>I/O Power</t>
  </si>
  <si>
    <t>I/O</t>
  </si>
  <si>
    <t>I/O Bank</t>
  </si>
  <si>
    <t>JTAG</t>
  </si>
  <si>
    <t>FPGA Clock In</t>
  </si>
  <si>
    <t>BRK6110</t>
  </si>
  <si>
    <t>EVB1005</t>
  </si>
  <si>
    <t>Design Net</t>
  </si>
  <si>
    <t>Constraints</t>
  </si>
  <si>
    <t>Comment</t>
  </si>
  <si>
    <t>JP2</t>
  </si>
  <si>
    <t>DGND</t>
  </si>
  <si>
    <t>JP1A-1</t>
  </si>
  <si>
    <t>+3.3VDD</t>
  </si>
  <si>
    <t>JP1A-2</t>
  </si>
  <si>
    <t>Vbatt</t>
  </si>
  <si>
    <t>VBATT</t>
  </si>
  <si>
    <t>JP1A-4</t>
  </si>
  <si>
    <t>JTAG_TCK</t>
  </si>
  <si>
    <t>JP3-6</t>
  </si>
  <si>
    <t>JP1A-6</t>
  </si>
  <si>
    <t>JTAG_TMS</t>
  </si>
  <si>
    <t>JP3-4</t>
  </si>
  <si>
    <t>JTAG_TDO</t>
  </si>
  <si>
    <t>JP3-8</t>
  </si>
  <si>
    <t>JTAG_TDI</t>
  </si>
  <si>
    <t>JP3-10</t>
  </si>
  <si>
    <t>Bank 1 VREF</t>
  </si>
  <si>
    <t>VREF_1</t>
  </si>
  <si>
    <t>JP1A-10</t>
  </si>
  <si>
    <t>U12</t>
  </si>
  <si>
    <t>L22N_2</t>
  </si>
  <si>
    <t>JP1A-11</t>
  </si>
  <si>
    <t>Rfuse</t>
  </si>
  <si>
    <t>JP1A-13</t>
  </si>
  <si>
    <t>JP1A-14</t>
  </si>
  <si>
    <t>G16</t>
  </si>
  <si>
    <t>L9P_1</t>
  </si>
  <si>
    <t>JP1A-15</t>
  </si>
  <si>
    <t>| IOSTANDARD=LVCMOS33</t>
  </si>
  <si>
    <t>G19</t>
  </si>
  <si>
    <t>L33P_1</t>
  </si>
  <si>
    <t>JP1A-16</t>
  </si>
  <si>
    <t>G17</t>
  </si>
  <si>
    <t>L9N_1</t>
  </si>
  <si>
    <t>JP1A-17</t>
  </si>
  <si>
    <t>F20</t>
  </si>
  <si>
    <t>L33N_1</t>
  </si>
  <si>
    <t>JP1A-18</t>
  </si>
  <si>
    <t>H19</t>
  </si>
  <si>
    <t>L34P_1</t>
  </si>
  <si>
    <t>JP1A-19</t>
  </si>
  <si>
    <t>H20</t>
  </si>
  <si>
    <t>L38P_1</t>
  </si>
  <si>
    <t>JP1A-20</t>
  </si>
  <si>
    <t>H18</t>
  </si>
  <si>
    <t>L34N_1</t>
  </si>
  <si>
    <t>JP1A-21</t>
  </si>
  <si>
    <t>J19</t>
  </si>
  <si>
    <t>L38N_1</t>
  </si>
  <si>
    <t>JP1A-22</t>
  </si>
  <si>
    <t>F16</t>
  </si>
  <si>
    <t>L10P_1</t>
  </si>
  <si>
    <t>JP1A-23</t>
  </si>
  <si>
    <t>D19</t>
  </si>
  <si>
    <t>L29P_1</t>
  </si>
  <si>
    <t>JP1A-24</t>
  </si>
  <si>
    <t>F17</t>
  </si>
  <si>
    <t>L10N_1</t>
  </si>
  <si>
    <t>JP1A-25</t>
  </si>
  <si>
    <t>D20</t>
  </si>
  <si>
    <t>L29N_1</t>
  </si>
  <si>
    <t>JP1A-26</t>
  </si>
  <si>
    <t>J17</t>
  </si>
  <si>
    <t>L36P_1</t>
  </si>
  <si>
    <t>JP1A-27</t>
  </si>
  <si>
    <t>F18</t>
  </si>
  <si>
    <t>L30P_1</t>
  </si>
  <si>
    <t>JP1A-28</t>
  </si>
  <si>
    <t>K17</t>
  </si>
  <si>
    <t>L36N_1</t>
  </si>
  <si>
    <t>JP1A-29</t>
  </si>
  <si>
    <t>F19</t>
  </si>
  <si>
    <t>L30N_1</t>
  </si>
  <si>
    <t>JP1A-30</t>
  </si>
  <si>
    <t>K16</t>
  </si>
  <si>
    <t>L21P_1</t>
  </si>
  <si>
    <t>JP1A-31</t>
  </si>
  <si>
    <t>M16</t>
  </si>
  <si>
    <t>L58P_1</t>
  </si>
  <si>
    <t>JP1A-32</t>
  </si>
  <si>
    <t>J16</t>
  </si>
  <si>
    <t>L21N_1</t>
  </si>
  <si>
    <t>JP1A-33</t>
  </si>
  <si>
    <t>L15</t>
  </si>
  <si>
    <t>L58N_1</t>
  </si>
  <si>
    <t>JP1A-34</t>
  </si>
  <si>
    <t>Bank 1 VCCO</t>
  </si>
  <si>
    <t>JP1A-35</t>
  </si>
  <si>
    <t>JP1A-36</t>
  </si>
  <si>
    <t>V21</t>
  </si>
  <si>
    <t>L52P_1</t>
  </si>
  <si>
    <t>JP1A-37</t>
  </si>
  <si>
    <t>K20</t>
  </si>
  <si>
    <t>L40P_GCLK11_1</t>
  </si>
  <si>
    <t>GCLK</t>
  </si>
  <si>
    <t>JP1A-38</t>
  </si>
  <si>
    <t>V22</t>
  </si>
  <si>
    <t>L52N_1</t>
  </si>
  <si>
    <t>JP1A-39</t>
  </si>
  <si>
    <t>K19</t>
  </si>
  <si>
    <t>L40N_GCLK10_1</t>
  </si>
  <si>
    <t>JP1A-40</t>
  </si>
  <si>
    <t>T21</t>
  </si>
  <si>
    <t>L50P_1</t>
  </si>
  <si>
    <t>JP1B-41</t>
  </si>
  <si>
    <t>U20</t>
  </si>
  <si>
    <t>L51P_1</t>
  </si>
  <si>
    <t>JP1B-42</t>
  </si>
  <si>
    <t>T22</t>
  </si>
  <si>
    <t>L50N_1</t>
  </si>
  <si>
    <t>JP1B-43</t>
  </si>
  <si>
    <t>U22</t>
  </si>
  <si>
    <t>L51N_1</t>
  </si>
  <si>
    <t>JP1B-44</t>
  </si>
  <si>
    <t>P21</t>
  </si>
  <si>
    <t>L48P_1</t>
  </si>
  <si>
    <t>JP1B-45</t>
  </si>
  <si>
    <t>R20</t>
  </si>
  <si>
    <t>L49P_1</t>
  </si>
  <si>
    <t>JP1B-46</t>
  </si>
  <si>
    <t>P22</t>
  </si>
  <si>
    <t>L48N_1</t>
  </si>
  <si>
    <t>JP1B-47</t>
  </si>
  <si>
    <t>R22</t>
  </si>
  <si>
    <t>L49N_1</t>
  </si>
  <si>
    <t>JP1B-48</t>
  </si>
  <si>
    <t>M21</t>
  </si>
  <si>
    <t>L46P_1</t>
  </si>
  <si>
    <t>JP1B-49</t>
  </si>
  <si>
    <t>N20</t>
  </si>
  <si>
    <t>L47P_1</t>
  </si>
  <si>
    <t>JP1B-50</t>
  </si>
  <si>
    <t>M22</t>
  </si>
  <si>
    <t>L46N_1</t>
  </si>
  <si>
    <t>JP1B-51</t>
  </si>
  <si>
    <t>N22</t>
  </si>
  <si>
    <t>L47N_1</t>
  </si>
  <si>
    <t>JP1B-52</t>
  </si>
  <si>
    <t>L20</t>
  </si>
  <si>
    <t>L45P_1</t>
  </si>
  <si>
    <t>JP1B-53</t>
  </si>
  <si>
    <t>M20</t>
  </si>
  <si>
    <t>L42P_GCLK7_1</t>
  </si>
  <si>
    <t>JP1B-54</t>
  </si>
  <si>
    <t>JP1B-55</t>
  </si>
  <si>
    <t>JP1B-56</t>
  </si>
  <si>
    <t>L22</t>
  </si>
  <si>
    <t>L45N_1</t>
  </si>
  <si>
    <t>JP1B-57</t>
  </si>
  <si>
    <t>L19</t>
  </si>
  <si>
    <t>L42N_GCLK6_1</t>
  </si>
  <si>
    <t>JP1B-58</t>
  </si>
  <si>
    <t>H21</t>
  </si>
  <si>
    <t>L41P_GCLK9_1</t>
  </si>
  <si>
    <t>JP1B-59</t>
  </si>
  <si>
    <t>K21</t>
  </si>
  <si>
    <t>L44P_1</t>
  </si>
  <si>
    <t>JP1B-60</t>
  </si>
  <si>
    <t>H22</t>
  </si>
  <si>
    <t>L41N_GCLK8_1</t>
  </si>
  <si>
    <t>JP1B-61</t>
  </si>
  <si>
    <t>K22</t>
  </si>
  <si>
    <t>L44N_1</t>
  </si>
  <si>
    <t>JP1B-62</t>
  </si>
  <si>
    <t>F21</t>
  </si>
  <si>
    <t>L37P_1</t>
  </si>
  <si>
    <t>JP1B-63</t>
  </si>
  <si>
    <t>G20</t>
  </si>
  <si>
    <t>L39P_1</t>
  </si>
  <si>
    <t>JP1B-64</t>
  </si>
  <si>
    <t>F22</t>
  </si>
  <si>
    <t>L37N_1</t>
  </si>
  <si>
    <t>JP1B-65</t>
  </si>
  <si>
    <t>G22</t>
  </si>
  <si>
    <t>L39N_1</t>
  </si>
  <si>
    <t>JP1B-66</t>
  </si>
  <si>
    <t>D21</t>
  </si>
  <si>
    <t>L31P_1</t>
  </si>
  <si>
    <t>JP1B-67</t>
  </si>
  <si>
    <t>E20</t>
  </si>
  <si>
    <t>L35P_1</t>
  </si>
  <si>
    <t>JP1B-68</t>
  </si>
  <si>
    <t>D22</t>
  </si>
  <si>
    <t>L31N_1</t>
  </si>
  <si>
    <t>JP1B-69</t>
  </si>
  <si>
    <t>E22</t>
  </si>
  <si>
    <t>L35N_1</t>
  </si>
  <si>
    <t>JP1B-70</t>
  </si>
  <si>
    <t>B21</t>
  </si>
  <si>
    <t>L19P_1</t>
  </si>
  <si>
    <t>JP1B-71</t>
  </si>
  <si>
    <t>C20</t>
  </si>
  <si>
    <t>L32P_1</t>
  </si>
  <si>
    <t>JP1B-72</t>
  </si>
  <si>
    <t>B22</t>
  </si>
  <si>
    <t>L19N_1</t>
  </si>
  <si>
    <t>JP1B-73</t>
  </si>
  <si>
    <t>C22</t>
  </si>
  <si>
    <t>L32N_1</t>
  </si>
  <si>
    <t>JP1B-74</t>
  </si>
  <si>
    <t>A21</t>
  </si>
  <si>
    <t>L20N_1</t>
  </si>
  <si>
    <t>JP1B-75</t>
  </si>
  <si>
    <t>A20</t>
  </si>
  <si>
    <t>L20P_1</t>
  </si>
  <si>
    <t>JP1B-76</t>
  </si>
  <si>
    <t>J20</t>
  </si>
  <si>
    <t>L43P_GCLK5_1</t>
  </si>
  <si>
    <t>JP1B-77</t>
  </si>
  <si>
    <t>JP1B-78</t>
  </si>
  <si>
    <t>J22</t>
  </si>
  <si>
    <t>L43N_GCLK4_1</t>
  </si>
  <si>
    <t>JP1B-79</t>
  </si>
  <si>
    <t>JP1B-80</t>
  </si>
  <si>
    <t>JP1</t>
  </si>
  <si>
    <t>JP2A-1</t>
  </si>
  <si>
    <t>JP2A-2</t>
  </si>
  <si>
    <t>JP2A-3</t>
  </si>
  <si>
    <t>+1.2VDD</t>
  </si>
  <si>
    <t>JP2A-4</t>
  </si>
  <si>
    <t>JP2A-5</t>
  </si>
  <si>
    <t>JP2A-6</t>
  </si>
  <si>
    <t>+1.8VDD</t>
  </si>
  <si>
    <t>JP2A-7</t>
  </si>
  <si>
    <t>T14</t>
  </si>
  <si>
    <t>L23P_2</t>
  </si>
  <si>
    <t>JP2A-8</t>
  </si>
  <si>
    <t>JP2A-9</t>
  </si>
  <si>
    <t>Y9</t>
  </si>
  <si>
    <t>L43P_2</t>
  </si>
  <si>
    <t>JP2A-10</t>
  </si>
  <si>
    <t>JP2A-11</t>
  </si>
  <si>
    <t>AB9</t>
  </si>
  <si>
    <t>L43N_2</t>
  </si>
  <si>
    <t>JP2A-12</t>
  </si>
  <si>
    <t>JP2A-13</t>
  </si>
  <si>
    <t>JP2A-14</t>
  </si>
  <si>
    <t>W20</t>
  </si>
  <si>
    <t>L60P_1</t>
  </si>
  <si>
    <t>JP2A-15</t>
  </si>
  <si>
    <t>T19</t>
  </si>
  <si>
    <t>L74P_1</t>
  </si>
  <si>
    <t>JP2A-16</t>
  </si>
  <si>
    <t>W22</t>
  </si>
  <si>
    <t>L60N_1</t>
  </si>
  <si>
    <t>JP2A-17</t>
  </si>
  <si>
    <t>T20</t>
  </si>
  <si>
    <t>L74N_1</t>
  </si>
  <si>
    <t>JP2A-18</t>
  </si>
  <si>
    <t>U19</t>
  </si>
  <si>
    <t>L70P_1</t>
  </si>
  <si>
    <t>JP2A-19</t>
  </si>
  <si>
    <t>P17</t>
  </si>
  <si>
    <t>L72P_1</t>
  </si>
  <si>
    <t>JP2A-20</t>
  </si>
  <si>
    <t>V20</t>
  </si>
  <si>
    <t>L70N_1</t>
  </si>
  <si>
    <t>JP2A-21</t>
  </si>
  <si>
    <t>N16</t>
  </si>
  <si>
    <t>L72N_1</t>
  </si>
  <si>
    <t>JP2A-22</t>
  </si>
  <si>
    <t>C5</t>
  </si>
  <si>
    <t>L2P_0</t>
  </si>
  <si>
    <t>JP2A-23</t>
  </si>
  <si>
    <t>M17</t>
  </si>
  <si>
    <t>L71P_1</t>
  </si>
  <si>
    <t>JP2A-24</t>
  </si>
  <si>
    <t>A5</t>
  </si>
  <si>
    <t>L2N_0</t>
  </si>
  <si>
    <t>JP2A-25</t>
  </si>
  <si>
    <t>M18</t>
  </si>
  <si>
    <t>L71N_1</t>
  </si>
  <si>
    <t>JP2A-26</t>
  </si>
  <si>
    <t>D14</t>
  </si>
  <si>
    <t>L49P_0</t>
  </si>
  <si>
    <t>JP2A-27</t>
  </si>
  <si>
    <t>P18</t>
  </si>
  <si>
    <t>L73P_1</t>
  </si>
  <si>
    <t>JP2A-28</t>
  </si>
  <si>
    <t>C14</t>
  </si>
  <si>
    <t>L49N_0</t>
  </si>
  <si>
    <t>JP2A-29</t>
  </si>
  <si>
    <t>R19</t>
  </si>
  <si>
    <t>L73N_1</t>
  </si>
  <si>
    <t>JP2A-30</t>
  </si>
  <si>
    <t>E16</t>
  </si>
  <si>
    <t>L66P_0</t>
  </si>
  <si>
    <t>JP2A-31</t>
  </si>
  <si>
    <t>D9</t>
  </si>
  <si>
    <t>L7P_0</t>
  </si>
  <si>
    <t>JP2A-32</t>
  </si>
  <si>
    <t>D17</t>
  </si>
  <si>
    <t>L66N_0</t>
  </si>
  <si>
    <t>JP2A-33</t>
  </si>
  <si>
    <t>C8</t>
  </si>
  <si>
    <t>L7N_0</t>
  </si>
  <si>
    <t>JP2A-34</t>
  </si>
  <si>
    <t>JP2A-35</t>
  </si>
  <si>
    <t>Bank 0 VCCO</t>
  </si>
  <si>
    <t>JP2A-36</t>
  </si>
  <si>
    <t>D7</t>
  </si>
  <si>
    <t>L32P_0</t>
  </si>
  <si>
    <t>JP2A-37</t>
  </si>
  <si>
    <t>D10</t>
  </si>
  <si>
    <t>L33P_0</t>
  </si>
  <si>
    <t>JP2A-38</t>
  </si>
  <si>
    <t>D8</t>
  </si>
  <si>
    <t>L32N_0</t>
  </si>
  <si>
    <t>JP2A-39</t>
  </si>
  <si>
    <t>C10</t>
  </si>
  <si>
    <t>L33N_0</t>
  </si>
  <si>
    <t>JP2A-40</t>
  </si>
  <si>
    <t>L17</t>
  </si>
  <si>
    <t>L61P_1</t>
  </si>
  <si>
    <t>JP2B-41</t>
  </si>
  <si>
    <t>D11</t>
  </si>
  <si>
    <t>L36P_GCLK15_0</t>
  </si>
  <si>
    <t>JP2B-42</t>
  </si>
  <si>
    <t>K18</t>
  </si>
  <si>
    <t>L61N_1</t>
  </si>
  <si>
    <t>JP2B-43</t>
  </si>
  <si>
    <t>C12</t>
  </si>
  <si>
    <t>L36N_GCLK14_0</t>
  </si>
  <si>
    <t>JP2B-44</t>
  </si>
  <si>
    <t>D6</t>
  </si>
  <si>
    <t>L3P_0</t>
  </si>
  <si>
    <t>JP2B-45</t>
  </si>
  <si>
    <t>D15</t>
  </si>
  <si>
    <t>L62P_0</t>
  </si>
  <si>
    <t>JP2B-46</t>
  </si>
  <si>
    <t>C6</t>
  </si>
  <si>
    <t>L3N_0</t>
  </si>
  <si>
    <t>JP2B-47</t>
  </si>
  <si>
    <t>C16</t>
  </si>
  <si>
    <t>L62N_VREF_0</t>
  </si>
  <si>
    <t>JP2B-48</t>
  </si>
  <si>
    <t>A3</t>
  </si>
  <si>
    <t>L1P_HSWAPEN_0</t>
  </si>
  <si>
    <t>JP2B-49</t>
  </si>
  <si>
    <t>B6</t>
  </si>
  <si>
    <t>L4P_0</t>
  </si>
  <si>
    <t>JP2B-50</t>
  </si>
  <si>
    <t>A4</t>
  </si>
  <si>
    <t>L1N_VREF_0</t>
  </si>
  <si>
    <t>JP2B-51</t>
  </si>
  <si>
    <t>A6</t>
  </si>
  <si>
    <t>L4N_0</t>
  </si>
  <si>
    <t>JP2B-52</t>
  </si>
  <si>
    <t>LV</t>
  </si>
  <si>
    <t>B8</t>
  </si>
  <si>
    <t>L6P_0</t>
  </si>
  <si>
    <t>JP2B-53</t>
  </si>
  <si>
    <t>C7</t>
  </si>
  <si>
    <t>L5P_0</t>
  </si>
  <si>
    <t>JP2B-54</t>
  </si>
  <si>
    <t>FV</t>
  </si>
  <si>
    <t>JP2B-55</t>
  </si>
  <si>
    <t>JP2B-56</t>
  </si>
  <si>
    <t>A8</t>
  </si>
  <si>
    <t>L6N_0</t>
  </si>
  <si>
    <t>JP2B-57</t>
  </si>
  <si>
    <t>A7</t>
  </si>
  <si>
    <t>L5N_0</t>
  </si>
  <si>
    <t>JP2B-58</t>
  </si>
  <si>
    <t>STROBE</t>
  </si>
  <si>
    <t>B10</t>
  </si>
  <si>
    <t>L34P_GCLK19_0</t>
  </si>
  <si>
    <t>JP2B-59</t>
  </si>
  <si>
    <t>C9</t>
  </si>
  <si>
    <t>L8P_0</t>
  </si>
  <si>
    <t>JP2B-60</t>
  </si>
  <si>
    <t>PIX11</t>
  </si>
  <si>
    <t>A10</t>
  </si>
  <si>
    <t>L34N_GCLK18_0</t>
  </si>
  <si>
    <t>JP2B-61</t>
  </si>
  <si>
    <t>A9</t>
  </si>
  <si>
    <t>L8N_VREF_0</t>
  </si>
  <si>
    <t>JP2B-62</t>
  </si>
  <si>
    <t>PIX10</t>
  </si>
  <si>
    <t>C13</t>
  </si>
  <si>
    <t>L38P_0</t>
  </si>
  <si>
    <t>JP2B-63</t>
  </si>
  <si>
    <t>SDATA</t>
  </si>
  <si>
    <t>B12</t>
  </si>
  <si>
    <t>L37P_GCLK13_0</t>
  </si>
  <si>
    <t>JP2B-64</t>
  </si>
  <si>
    <t>PIX9</t>
  </si>
  <si>
    <t>A13</t>
  </si>
  <si>
    <t>L38N_VREF_0</t>
  </si>
  <si>
    <t>JP2B-65</t>
  </si>
  <si>
    <t>SCLK</t>
  </si>
  <si>
    <t>A12</t>
  </si>
  <si>
    <t>L37N_GCLK12_0</t>
  </si>
  <si>
    <t>JP2B-66</t>
  </si>
  <si>
    <t>PIX8</t>
  </si>
  <si>
    <t>C15</t>
  </si>
  <si>
    <t>L51P_0</t>
  </si>
  <si>
    <t>JP2B-67</t>
  </si>
  <si>
    <t>TRIGGER</t>
  </si>
  <si>
    <t>B14</t>
  </si>
  <si>
    <t>L50P_0</t>
  </si>
  <si>
    <t>JP2B-68</t>
  </si>
  <si>
    <t>PIX7</t>
  </si>
  <si>
    <t>A15</t>
  </si>
  <si>
    <t>L51N_0</t>
  </si>
  <si>
    <t>JP2B-69</t>
  </si>
  <si>
    <t>RESET</t>
  </si>
  <si>
    <t>A14</t>
  </si>
  <si>
    <t>L50N_0</t>
  </si>
  <si>
    <t>JP2B-70</t>
  </si>
  <si>
    <t>PIX6</t>
  </si>
  <si>
    <t>C17</t>
  </si>
  <si>
    <t>L64P_0</t>
  </si>
  <si>
    <t>JP2B-71</t>
  </si>
  <si>
    <t>PIX2</t>
  </si>
  <si>
    <t>B16</t>
  </si>
  <si>
    <t>L63P_0</t>
  </si>
  <si>
    <t>JP2B-72</t>
  </si>
  <si>
    <t>PIX5</t>
  </si>
  <si>
    <t>A17</t>
  </si>
  <si>
    <t>L64N_0</t>
  </si>
  <si>
    <t>JP2B-73</t>
  </si>
  <si>
    <t>PIX1</t>
  </si>
  <si>
    <t>A16</t>
  </si>
  <si>
    <t>L63N_0</t>
  </si>
  <si>
    <t>JP2B-74</t>
  </si>
  <si>
    <t>PIX4</t>
  </si>
  <si>
    <t>A18</t>
  </si>
  <si>
    <t>L65N_0</t>
  </si>
  <si>
    <t>JP2B-75</t>
  </si>
  <si>
    <t>PIX0</t>
  </si>
  <si>
    <t>B18</t>
  </si>
  <si>
    <t>L65P_0</t>
  </si>
  <si>
    <t>JP2B-76</t>
  </si>
  <si>
    <t>PIX3</t>
  </si>
  <si>
    <t>C11</t>
  </si>
  <si>
    <t>L35P_GCLK17_0</t>
  </si>
  <si>
    <t>JP2B-77</t>
  </si>
  <si>
    <t>PIXCLK</t>
  </si>
  <si>
    <t>JP2B-78</t>
  </si>
  <si>
    <t>A11</t>
  </si>
  <si>
    <t>L35N_GCLK16_0</t>
  </si>
  <si>
    <t>JP2B-79</t>
  </si>
  <si>
    <t>EXTCLK</t>
  </si>
  <si>
    <t>JP2B-80</t>
  </si>
  <si>
    <t>Bank</t>
  </si>
  <si>
    <t>Total</t>
  </si>
  <si>
    <t>Notes</t>
  </si>
  <si>
    <t>Always 1.8 V</t>
  </si>
  <si>
    <t>No LVDS output</t>
  </si>
  <si>
    <t>Net</t>
  </si>
  <si>
    <t>Type</t>
  </si>
  <si>
    <t>CLK+</t>
  </si>
  <si>
    <t>CLK-</t>
  </si>
  <si>
    <t>CNV+</t>
  </si>
  <si>
    <t>CNV-</t>
  </si>
  <si>
    <t>EN0</t>
  </si>
  <si>
    <t>EN1</t>
  </si>
  <si>
    <t>EN2</t>
  </si>
  <si>
    <t>EN3</t>
  </si>
  <si>
    <t>Level</t>
  </si>
  <si>
    <t>D-</t>
  </si>
  <si>
    <t>D+</t>
  </si>
  <si>
    <t>DCO+</t>
  </si>
  <si>
    <t>DCO-</t>
  </si>
  <si>
    <t>Direction (wrpt FPGA)</t>
  </si>
  <si>
    <t>in</t>
  </si>
  <si>
    <t>LVDS</t>
  </si>
  <si>
    <t>out</t>
  </si>
  <si>
    <t>GPIO expander?</t>
  </si>
  <si>
    <t>Supply</t>
  </si>
  <si>
    <t>Voltage</t>
  </si>
  <si>
    <t>Current [mA]</t>
  </si>
  <si>
    <t>Voltage [V]</t>
  </si>
  <si>
    <t>VDD1:ADC</t>
  </si>
  <si>
    <t>VDD2:ADC</t>
  </si>
  <si>
    <t>ANSI-644</t>
  </si>
  <si>
    <t>LVDS_25</t>
  </si>
  <si>
    <t>Power [mW]</t>
  </si>
  <si>
    <t>ADA4932</t>
  </si>
  <si>
    <t>ADA4930 lower current but more expensive; pin compatible</t>
  </si>
  <si>
    <t>AMP_PWR+:BUF</t>
  </si>
  <si>
    <t>AMP_PWR-:BUF</t>
  </si>
  <si>
    <t>ADC buffer input range</t>
  </si>
  <si>
    <t>Rf</t>
  </si>
  <si>
    <t>Rg</t>
  </si>
  <si>
    <t>VOCM</t>
  </si>
  <si>
    <t>DIN+</t>
  </si>
  <si>
    <t>DIN-</t>
  </si>
  <si>
    <t>VOUT-</t>
  </si>
  <si>
    <t>VOUT+</t>
  </si>
  <si>
    <t>VIN+</t>
  </si>
  <si>
    <t>VIN-</t>
  </si>
  <si>
    <t>VOUT_DM</t>
  </si>
  <si>
    <t>Put the differential amplifier calculator from ADI onto the Windows Virtual Machine</t>
  </si>
  <si>
    <t>change caps from 0805 to 0603?</t>
  </si>
  <si>
    <t>LDACb</t>
  </si>
  <si>
    <t>CSb</t>
  </si>
  <si>
    <t>SPI</t>
  </si>
  <si>
    <t>SCK</t>
  </si>
  <si>
    <t>LVCMOS</t>
  </si>
  <si>
    <t>LVCMOS_33</t>
  </si>
  <si>
    <t>share?</t>
  </si>
  <si>
    <t>remove</t>
  </si>
  <si>
    <t>pull downs on ADC EN pins?</t>
  </si>
  <si>
    <t>DAC output voltage with inverting buffer</t>
  </si>
  <si>
    <t xml:space="preserve">Rg </t>
  </si>
  <si>
    <t>VREF</t>
  </si>
  <si>
    <t>DAC_VAL</t>
  </si>
  <si>
    <t>VOUT</t>
  </si>
  <si>
    <t>https://www.element14.com/community/thread/16110/l/change-package-for-a-group-all-at-once?displayFullThread=true</t>
  </si>
  <si>
    <t>bipolar amplifier for DAC output to get to +/-15V</t>
  </si>
  <si>
    <t>Tally up power supplies</t>
  </si>
  <si>
    <t>on COVG board?</t>
  </si>
  <si>
    <t>DAC VREF 3.3 V or 2.5 V?</t>
  </si>
  <si>
    <t>ADA4084-2 : two circuits</t>
  </si>
  <si>
    <t>Doesn't help to increase gain here</t>
  </si>
  <si>
    <t>Multi channel monitoring ADC</t>
  </si>
  <si>
    <t>ADS7953</t>
  </si>
  <si>
    <t>Block</t>
  </si>
  <si>
    <t>ADC</t>
  </si>
  <si>
    <t>Net Name</t>
  </si>
  <si>
    <t>DAC</t>
  </si>
  <si>
    <t>Reference</t>
  </si>
  <si>
    <t>yes</t>
  </si>
  <si>
    <t>3V3</t>
  </si>
  <si>
    <t>DAC supply, must match SPI interface</t>
  </si>
  <si>
    <t>external ref. 
Switch to internal lowers to 4.096V</t>
  </si>
  <si>
    <t>AMP_PWR+</t>
  </si>
  <si>
    <t>AMP_PWR-</t>
  </si>
  <si>
    <t>DAC output buffer, lower this supply?
Output is limited to +/-VREF</t>
  </si>
  <si>
    <t>add temperature sensor</t>
  </si>
  <si>
    <t>level shifter</t>
  </si>
  <si>
    <t>bidirectional?</t>
  </si>
  <si>
    <t>connector to COVG board</t>
  </si>
  <si>
    <t>limit capacitance and leakage</t>
  </si>
  <si>
    <t>samtec 6310</t>
  </si>
  <si>
    <t>BSE-040-01-F-D-A</t>
  </si>
  <si>
    <t>mating BTE-040-02-F-D-A</t>
  </si>
  <si>
    <t>samtec 6010</t>
  </si>
  <si>
    <t>center line is 40.0 mm away</t>
  </si>
  <si>
    <t xml:space="preserve">Are XEM6310 and 6010 physically same? </t>
  </si>
  <si>
    <t>yes!</t>
  </si>
  <si>
    <t>Checked schematic?</t>
  </si>
  <si>
    <t>y</t>
  </si>
  <si>
    <t>SYS_CLK4</t>
  </si>
  <si>
    <t>?</t>
  </si>
  <si>
    <t>NC</t>
  </si>
  <si>
    <t>VDC_1</t>
  </si>
  <si>
    <t>"+VDC_1"</t>
  </si>
  <si>
    <t>"+VDC_2"</t>
  </si>
  <si>
    <t>"+VDC_3"</t>
  </si>
  <si>
    <t>Status</t>
  </si>
  <si>
    <t>Decision</t>
  </si>
  <si>
    <t>ADC buffer</t>
  </si>
  <si>
    <r>
      <t>Product Index</t>
    </r>
    <r>
      <rPr>
        <sz val="12"/>
        <color rgb="FF000000"/>
        <rFont val="Arial"/>
        <family val="2"/>
      </rPr>
      <t> &gt; </t>
    </r>
    <r>
      <rPr>
        <b/>
        <u/>
        <sz val="12"/>
        <color rgb="FF333333"/>
        <rFont val="Arial"/>
        <family val="2"/>
      </rPr>
      <t>Power Supplies - External/Internal (Off-Board)</t>
    </r>
    <r>
      <rPr>
        <sz val="12"/>
        <color rgb="FF000000"/>
        <rFont val="Arial"/>
        <family val="2"/>
      </rPr>
      <t> &gt; </t>
    </r>
    <r>
      <rPr>
        <b/>
        <sz val="12"/>
        <color rgb="FF333333"/>
        <rFont val="Arial"/>
        <family val="2"/>
      </rPr>
      <t>AC DC Desktop, Wall Adapters</t>
    </r>
  </si>
  <si>
    <t>Some have negative center pin</t>
  </si>
  <si>
    <t>http://catalog.triadmagnetics.com/Asset/WSU120-0700-R.pdf</t>
  </si>
  <si>
    <t>pVCCO1</t>
  </si>
  <si>
    <t>pVCCO0</t>
  </si>
  <si>
    <t>Must stay at 3.3 V for LVDS output</t>
  </si>
  <si>
    <t>Includes VIO as well as VDD2</t>
  </si>
  <si>
    <t>AD5453</t>
  </si>
  <si>
    <t>DAC 3V3</t>
  </si>
  <si>
    <t>OPA1662</t>
  </si>
  <si>
    <t>ADA4610</t>
  </si>
  <si>
    <t>1.5 mA per amp</t>
  </si>
  <si>
    <t>Model #</t>
  </si>
  <si>
    <t>Current</t>
  </si>
  <si>
    <t>Barrel size</t>
  </si>
  <si>
    <t>Barrel Plug, 2.1mm I.D. x 5.5mm O.D. x 9.5mm</t>
  </si>
  <si>
    <t>SWI12-9-N-P5</t>
  </si>
  <si>
    <t xml:space="preserve">Initially make an adaptor cord so that an external supply with current monitoring can be used </t>
  </si>
  <si>
    <t>Barrel Plug, 2.5mm I.D. x 5.5mm O.D. x 11.0mm</t>
  </si>
  <si>
    <t>Max Current</t>
  </si>
  <si>
    <t>WSU180-0450-13</t>
  </si>
  <si>
    <t>Internal VREF buffer enabled</t>
  </si>
  <si>
    <t>ABD+</t>
  </si>
  <si>
    <t>VA+</t>
  </si>
  <si>
    <t>Analog supply</t>
  </si>
  <si>
    <t>range 2 for VREF*2</t>
  </si>
  <si>
    <t>ADS7952</t>
  </si>
  <si>
    <t>proposal has 4 ADCs</t>
  </si>
  <si>
    <t>Ref Buffer</t>
  </si>
  <si>
    <t>Output buffer</t>
  </si>
  <si>
    <t>REF_2P04</t>
  </si>
  <si>
    <t>REF_2P5</t>
  </si>
  <si>
    <t>5V</t>
  </si>
  <si>
    <t>1P8V</t>
  </si>
  <si>
    <t>Qty</t>
  </si>
  <si>
    <t>FastADC</t>
  </si>
  <si>
    <t>Totals</t>
  </si>
  <si>
    <t>MonitorADC</t>
  </si>
  <si>
    <t>15V</t>
  </si>
  <si>
    <t>"-15V"</t>
  </si>
  <si>
    <t>Total [mA]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</si>
</sst>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33333"/>
      <name val="Arial"/>
      <family val="2"/>
    </font>
    <font>
      <sz val="12"/>
      <color rgb="FF000000"/>
      <name val="Arial"/>
      <family val="2"/>
    </font>
    <font>
      <b/>
      <u/>
      <sz val="12"/>
      <color rgb="FF333333"/>
      <name val="Arial"/>
      <family val="2"/>
    </font>
    <font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18" fillId="0" borderId="0" xfId="42"/>
    <xf numFmtId="11" fontId="0" fillId="0" borderId="0" xfId="0" applyNumberFormat="1"/>
    <xf numFmtId="0" fontId="0" fillId="0" borderId="0" xfId="0" applyAlignment="1">
      <alignment wrapText="1"/>
    </xf>
    <xf numFmtId="0" fontId="19" fillId="0" borderId="0" xfId="0" applyFont="1"/>
    <xf numFmtId="0" fontId="22" fillId="0" borderId="0" xfId="42" applyFont="1"/>
    <xf numFmtId="0" fontId="1" fillId="0" borderId="0" xfId="42" applyFon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+@VCCO1" TargetMode="External"/><Relationship Id="rId2" Type="http://schemas.openxmlformats.org/officeDocument/2006/relationships/hyperlink" Target="mailto:+@VCCO1" TargetMode="External"/><Relationship Id="rId1" Type="http://schemas.openxmlformats.org/officeDocument/2006/relationships/hyperlink" Target="mailto:+@VCCO1" TargetMode="External"/><Relationship Id="rId4" Type="http://schemas.openxmlformats.org/officeDocument/2006/relationships/hyperlink" Target="mailto:+@VCCO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ment14.com/community/thread/16110/l/change-package-for-a-group-all-at-once?displayFullThread=tru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catalog.triadmagnetics.com/Asset/WSU120-0700-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1"/>
  <sheetViews>
    <sheetView workbookViewId="0">
      <selection activeCell="B20" sqref="B20"/>
    </sheetView>
  </sheetViews>
  <sheetFormatPr baseColWidth="10" defaultRowHeight="16" x14ac:dyDescent="0.2"/>
  <cols>
    <col min="3" max="3" width="19" customWidth="1"/>
    <col min="4" max="4" width="20.83203125" customWidth="1"/>
    <col min="5" max="5" width="11.83203125" hidden="1" customWidth="1"/>
    <col min="6" max="9" width="10.83203125" hidden="1" customWidth="1"/>
    <col min="10" max="10" width="10.83203125" customWidth="1"/>
    <col min="11" max="11" width="10.83203125" hidden="1" customWidth="1"/>
    <col min="12" max="12" width="14.5" hidden="1" customWidth="1"/>
    <col min="13" max="17" width="10.83203125" hidden="1" customWidth="1"/>
    <col min="18" max="18" width="18" hidden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561</v>
      </c>
    </row>
    <row r="2" spans="1:19" x14ac:dyDescent="0.2">
      <c r="A2" t="s">
        <v>17</v>
      </c>
      <c r="B2">
        <v>1</v>
      </c>
      <c r="D2" t="s">
        <v>18</v>
      </c>
      <c r="G2" t="b">
        <v>1</v>
      </c>
      <c r="M2" t="s">
        <v>19</v>
      </c>
      <c r="R2" t="s">
        <v>562</v>
      </c>
    </row>
    <row r="3" spans="1:19" x14ac:dyDescent="0.2">
      <c r="A3" t="s">
        <v>17</v>
      </c>
      <c r="B3">
        <v>2</v>
      </c>
      <c r="D3" t="s">
        <v>20</v>
      </c>
      <c r="F3" t="s">
        <v>20</v>
      </c>
      <c r="M3" t="s">
        <v>21</v>
      </c>
      <c r="R3" t="s">
        <v>562</v>
      </c>
    </row>
    <row r="4" spans="1:19" x14ac:dyDescent="0.2">
      <c r="A4" t="s">
        <v>17</v>
      </c>
      <c r="B4">
        <v>3</v>
      </c>
      <c r="C4" t="s">
        <v>22</v>
      </c>
      <c r="D4" t="s">
        <v>23</v>
      </c>
      <c r="R4" t="s">
        <v>565</v>
      </c>
      <c r="S4" t="s">
        <v>564</v>
      </c>
    </row>
    <row r="5" spans="1:19" x14ac:dyDescent="0.2">
      <c r="A5" t="s">
        <v>17</v>
      </c>
      <c r="B5">
        <v>4</v>
      </c>
      <c r="D5" t="s">
        <v>20</v>
      </c>
      <c r="F5" t="s">
        <v>20</v>
      </c>
      <c r="M5" t="s">
        <v>24</v>
      </c>
      <c r="R5" t="s">
        <v>562</v>
      </c>
    </row>
    <row r="6" spans="1:19" x14ac:dyDescent="0.2">
      <c r="A6" t="s">
        <v>17</v>
      </c>
      <c r="B6">
        <v>5</v>
      </c>
      <c r="D6" t="s">
        <v>25</v>
      </c>
      <c r="K6" t="b">
        <v>1</v>
      </c>
      <c r="M6" t="s">
        <v>26</v>
      </c>
      <c r="R6" t="s">
        <v>562</v>
      </c>
    </row>
    <row r="7" spans="1:19" x14ac:dyDescent="0.2">
      <c r="A7" t="s">
        <v>17</v>
      </c>
      <c r="B7">
        <v>6</v>
      </c>
      <c r="D7" t="s">
        <v>20</v>
      </c>
      <c r="F7" t="s">
        <v>20</v>
      </c>
      <c r="M7" t="s">
        <v>27</v>
      </c>
      <c r="R7" t="s">
        <v>562</v>
      </c>
    </row>
    <row r="8" spans="1:19" x14ac:dyDescent="0.2">
      <c r="A8" t="s">
        <v>17</v>
      </c>
      <c r="B8">
        <v>7</v>
      </c>
      <c r="D8" t="s">
        <v>28</v>
      </c>
      <c r="K8" t="b">
        <v>1</v>
      </c>
      <c r="M8" t="s">
        <v>29</v>
      </c>
      <c r="R8" t="s">
        <v>562</v>
      </c>
    </row>
    <row r="9" spans="1:19" x14ac:dyDescent="0.2">
      <c r="A9" t="s">
        <v>17</v>
      </c>
      <c r="B9">
        <v>8</v>
      </c>
      <c r="D9" t="s">
        <v>30</v>
      </c>
      <c r="K9" t="b">
        <v>1</v>
      </c>
      <c r="M9" t="s">
        <v>31</v>
      </c>
      <c r="R9" t="s">
        <v>562</v>
      </c>
    </row>
    <row r="10" spans="1:19" x14ac:dyDescent="0.2">
      <c r="A10" t="s">
        <v>17</v>
      </c>
      <c r="B10">
        <v>9</v>
      </c>
      <c r="D10" t="s">
        <v>32</v>
      </c>
      <c r="K10" t="b">
        <v>1</v>
      </c>
      <c r="M10" t="s">
        <v>33</v>
      </c>
      <c r="R10" t="s">
        <v>562</v>
      </c>
    </row>
    <row r="11" spans="1:19" x14ac:dyDescent="0.2">
      <c r="A11" t="s">
        <v>17</v>
      </c>
      <c r="B11">
        <v>10</v>
      </c>
      <c r="C11" t="s">
        <v>34</v>
      </c>
      <c r="D11" t="s">
        <v>35</v>
      </c>
      <c r="J11">
        <v>1</v>
      </c>
      <c r="M11" t="s">
        <v>36</v>
      </c>
      <c r="R11" t="s">
        <v>562</v>
      </c>
    </row>
    <row r="12" spans="1:19" x14ac:dyDescent="0.2">
      <c r="A12" t="s">
        <v>17</v>
      </c>
      <c r="B12">
        <v>11</v>
      </c>
      <c r="C12" t="s">
        <v>37</v>
      </c>
      <c r="D12" t="s">
        <v>38</v>
      </c>
      <c r="E12">
        <v>27.042999999999999</v>
      </c>
      <c r="J12">
        <v>2</v>
      </c>
      <c r="M12" t="s">
        <v>39</v>
      </c>
      <c r="R12" t="s">
        <v>563</v>
      </c>
      <c r="S12" t="s">
        <v>564</v>
      </c>
    </row>
    <row r="13" spans="1:19" x14ac:dyDescent="0.2">
      <c r="A13" t="s">
        <v>17</v>
      </c>
      <c r="B13">
        <v>12</v>
      </c>
      <c r="C13" t="s">
        <v>40</v>
      </c>
      <c r="D13" t="s">
        <v>40</v>
      </c>
      <c r="I13" t="s">
        <v>8</v>
      </c>
      <c r="R13" t="s">
        <v>565</v>
      </c>
      <c r="S13" t="s">
        <v>564</v>
      </c>
    </row>
    <row r="14" spans="1:19" x14ac:dyDescent="0.2">
      <c r="A14" t="s">
        <v>17</v>
      </c>
      <c r="B14">
        <v>13</v>
      </c>
      <c r="D14" t="s">
        <v>18</v>
      </c>
      <c r="G14" t="b">
        <v>1</v>
      </c>
      <c r="I14" t="s">
        <v>8</v>
      </c>
      <c r="M14" t="s">
        <v>41</v>
      </c>
      <c r="R14" t="s">
        <v>562</v>
      </c>
    </row>
    <row r="15" spans="1:19" x14ac:dyDescent="0.2">
      <c r="A15" t="s">
        <v>17</v>
      </c>
      <c r="B15">
        <v>14</v>
      </c>
      <c r="D15" t="s">
        <v>18</v>
      </c>
      <c r="G15" t="b">
        <v>1</v>
      </c>
      <c r="I15" t="s">
        <v>8</v>
      </c>
      <c r="M15" t="s">
        <v>42</v>
      </c>
      <c r="R15" t="s">
        <v>562</v>
      </c>
    </row>
    <row r="16" spans="1:19" x14ac:dyDescent="0.2">
      <c r="A16" t="s">
        <v>17</v>
      </c>
      <c r="B16">
        <v>15</v>
      </c>
      <c r="C16" t="s">
        <v>43</v>
      </c>
      <c r="D16" t="s">
        <v>44</v>
      </c>
      <c r="E16">
        <v>40.049999999999997</v>
      </c>
      <c r="I16" t="s">
        <v>8</v>
      </c>
      <c r="J16">
        <v>1</v>
      </c>
      <c r="M16" t="s">
        <v>45</v>
      </c>
      <c r="P16" t="s">
        <v>46</v>
      </c>
      <c r="R16" t="s">
        <v>562</v>
      </c>
    </row>
    <row r="17" spans="1:18" x14ac:dyDescent="0.2">
      <c r="A17" t="s">
        <v>17</v>
      </c>
      <c r="B17">
        <v>16</v>
      </c>
      <c r="C17" t="s">
        <v>47</v>
      </c>
      <c r="D17" t="s">
        <v>48</v>
      </c>
      <c r="E17">
        <v>61.093000000000004</v>
      </c>
      <c r="I17" t="s">
        <v>8</v>
      </c>
      <c r="J17">
        <v>1</v>
      </c>
      <c r="M17" t="s">
        <v>49</v>
      </c>
      <c r="P17" t="s">
        <v>46</v>
      </c>
      <c r="R17" t="s">
        <v>562</v>
      </c>
    </row>
    <row r="18" spans="1:18" x14ac:dyDescent="0.2">
      <c r="A18" t="s">
        <v>17</v>
      </c>
      <c r="B18">
        <v>17</v>
      </c>
      <c r="C18" t="s">
        <v>50</v>
      </c>
      <c r="D18" t="s">
        <v>51</v>
      </c>
      <c r="E18">
        <v>39.645000000000003</v>
      </c>
      <c r="I18" t="s">
        <v>8</v>
      </c>
      <c r="J18">
        <v>1</v>
      </c>
      <c r="M18" t="s">
        <v>52</v>
      </c>
      <c r="P18" t="s">
        <v>46</v>
      </c>
      <c r="R18" t="s">
        <v>562</v>
      </c>
    </row>
    <row r="19" spans="1:18" x14ac:dyDescent="0.2">
      <c r="A19" t="s">
        <v>17</v>
      </c>
      <c r="B19">
        <v>18</v>
      </c>
      <c r="C19" t="s">
        <v>53</v>
      </c>
      <c r="D19" t="s">
        <v>54</v>
      </c>
      <c r="E19">
        <v>61.369</v>
      </c>
      <c r="I19" t="s">
        <v>8</v>
      </c>
      <c r="J19">
        <v>1</v>
      </c>
      <c r="M19" t="s">
        <v>55</v>
      </c>
      <c r="P19" t="s">
        <v>46</v>
      </c>
      <c r="R19" t="s">
        <v>562</v>
      </c>
    </row>
    <row r="20" spans="1:18" x14ac:dyDescent="0.2">
      <c r="A20" t="s">
        <v>17</v>
      </c>
      <c r="B20">
        <v>19</v>
      </c>
      <c r="C20" t="s">
        <v>56</v>
      </c>
      <c r="D20" t="s">
        <v>57</v>
      </c>
      <c r="E20">
        <v>41.652999999999999</v>
      </c>
      <c r="J20">
        <v>1</v>
      </c>
      <c r="M20" t="s">
        <v>58</v>
      </c>
      <c r="P20" t="s">
        <v>46</v>
      </c>
      <c r="R20" t="s">
        <v>562</v>
      </c>
    </row>
    <row r="21" spans="1:18" x14ac:dyDescent="0.2">
      <c r="A21" t="s">
        <v>17</v>
      </c>
      <c r="B21">
        <v>20</v>
      </c>
      <c r="C21" t="s">
        <v>59</v>
      </c>
      <c r="D21" t="s">
        <v>60</v>
      </c>
      <c r="E21">
        <v>52.874000000000002</v>
      </c>
      <c r="J21">
        <v>1</v>
      </c>
      <c r="M21" t="s">
        <v>61</v>
      </c>
      <c r="P21" t="s">
        <v>46</v>
      </c>
      <c r="R21" t="s">
        <v>562</v>
      </c>
    </row>
    <row r="22" spans="1:18" x14ac:dyDescent="0.2">
      <c r="A22" t="s">
        <v>17</v>
      </c>
      <c r="B22">
        <v>21</v>
      </c>
      <c r="C22" t="s">
        <v>62</v>
      </c>
      <c r="D22" t="s">
        <v>63</v>
      </c>
      <c r="E22">
        <v>41.439</v>
      </c>
      <c r="I22" t="s">
        <v>8</v>
      </c>
      <c r="J22">
        <v>1</v>
      </c>
      <c r="M22" t="s">
        <v>64</v>
      </c>
      <c r="P22" t="s">
        <v>46</v>
      </c>
      <c r="R22" t="s">
        <v>562</v>
      </c>
    </row>
    <row r="23" spans="1:18" x14ac:dyDescent="0.2">
      <c r="A23" t="s">
        <v>17</v>
      </c>
      <c r="B23">
        <v>22</v>
      </c>
      <c r="C23" t="s">
        <v>65</v>
      </c>
      <c r="D23" t="s">
        <v>66</v>
      </c>
      <c r="E23">
        <v>52.610999999999997</v>
      </c>
      <c r="I23" t="s">
        <v>8</v>
      </c>
      <c r="J23">
        <v>1</v>
      </c>
      <c r="M23" t="s">
        <v>67</v>
      </c>
      <c r="P23" t="s">
        <v>46</v>
      </c>
      <c r="R23" t="s">
        <v>562</v>
      </c>
    </row>
    <row r="24" spans="1:18" x14ac:dyDescent="0.2">
      <c r="A24" t="s">
        <v>17</v>
      </c>
      <c r="B24">
        <v>23</v>
      </c>
      <c r="C24" t="s">
        <v>68</v>
      </c>
      <c r="D24" t="s">
        <v>69</v>
      </c>
      <c r="E24">
        <v>37.92</v>
      </c>
      <c r="I24" t="s">
        <v>8</v>
      </c>
      <c r="J24">
        <v>1</v>
      </c>
      <c r="M24" t="s">
        <v>70</v>
      </c>
      <c r="P24" t="s">
        <v>46</v>
      </c>
      <c r="R24" t="s">
        <v>562</v>
      </c>
    </row>
    <row r="25" spans="1:18" x14ac:dyDescent="0.2">
      <c r="A25" t="s">
        <v>17</v>
      </c>
      <c r="B25">
        <v>24</v>
      </c>
      <c r="C25" t="s">
        <v>71</v>
      </c>
      <c r="D25" t="s">
        <v>72</v>
      </c>
      <c r="E25">
        <v>48.369</v>
      </c>
      <c r="I25" t="s">
        <v>8</v>
      </c>
      <c r="J25">
        <v>1</v>
      </c>
      <c r="M25" t="s">
        <v>73</v>
      </c>
      <c r="P25" t="s">
        <v>46</v>
      </c>
      <c r="R25" t="s">
        <v>562</v>
      </c>
    </row>
    <row r="26" spans="1:18" x14ac:dyDescent="0.2">
      <c r="A26" t="s">
        <v>17</v>
      </c>
      <c r="B26">
        <v>25</v>
      </c>
      <c r="C26" t="s">
        <v>74</v>
      </c>
      <c r="D26" t="s">
        <v>75</v>
      </c>
      <c r="E26">
        <v>37.752000000000002</v>
      </c>
      <c r="I26" t="s">
        <v>8</v>
      </c>
      <c r="J26">
        <v>1</v>
      </c>
      <c r="M26" t="s">
        <v>76</v>
      </c>
      <c r="P26" t="s">
        <v>46</v>
      </c>
      <c r="R26" t="s">
        <v>562</v>
      </c>
    </row>
    <row r="27" spans="1:18" x14ac:dyDescent="0.2">
      <c r="A27" t="s">
        <v>17</v>
      </c>
      <c r="B27">
        <v>26</v>
      </c>
      <c r="C27" t="s">
        <v>77</v>
      </c>
      <c r="D27" t="s">
        <v>78</v>
      </c>
      <c r="E27">
        <v>48.195999999999998</v>
      </c>
      <c r="I27" t="s">
        <v>8</v>
      </c>
      <c r="J27">
        <v>1</v>
      </c>
      <c r="M27" t="s">
        <v>79</v>
      </c>
      <c r="P27" t="s">
        <v>46</v>
      </c>
      <c r="R27" t="s">
        <v>562</v>
      </c>
    </row>
    <row r="28" spans="1:18" x14ac:dyDescent="0.2">
      <c r="A28" t="s">
        <v>17</v>
      </c>
      <c r="B28">
        <v>27</v>
      </c>
      <c r="C28" t="s">
        <v>80</v>
      </c>
      <c r="D28" t="s">
        <v>81</v>
      </c>
      <c r="E28">
        <v>34.325000000000003</v>
      </c>
      <c r="I28" t="s">
        <v>8</v>
      </c>
      <c r="J28">
        <v>1</v>
      </c>
      <c r="M28" t="s">
        <v>82</v>
      </c>
      <c r="P28" t="s">
        <v>46</v>
      </c>
      <c r="R28" t="s">
        <v>562</v>
      </c>
    </row>
    <row r="29" spans="1:18" x14ac:dyDescent="0.2">
      <c r="A29" t="s">
        <v>17</v>
      </c>
      <c r="B29">
        <v>28</v>
      </c>
      <c r="C29" t="s">
        <v>83</v>
      </c>
      <c r="D29" t="s">
        <v>84</v>
      </c>
      <c r="E29">
        <v>40.723999999999997</v>
      </c>
      <c r="I29" t="s">
        <v>8</v>
      </c>
      <c r="J29">
        <v>1</v>
      </c>
      <c r="M29" t="s">
        <v>85</v>
      </c>
      <c r="P29" t="s">
        <v>46</v>
      </c>
      <c r="R29" t="s">
        <v>562</v>
      </c>
    </row>
    <row r="30" spans="1:18" x14ac:dyDescent="0.2">
      <c r="A30" t="s">
        <v>17</v>
      </c>
      <c r="B30">
        <v>29</v>
      </c>
      <c r="C30" t="s">
        <v>86</v>
      </c>
      <c r="D30" t="s">
        <v>87</v>
      </c>
      <c r="E30">
        <v>34.201000000000001</v>
      </c>
      <c r="I30" t="s">
        <v>8</v>
      </c>
      <c r="J30">
        <v>1</v>
      </c>
      <c r="M30" t="s">
        <v>88</v>
      </c>
      <c r="P30" t="s">
        <v>46</v>
      </c>
      <c r="R30" t="s">
        <v>562</v>
      </c>
    </row>
    <row r="31" spans="1:18" x14ac:dyDescent="0.2">
      <c r="A31" t="s">
        <v>17</v>
      </c>
      <c r="B31">
        <v>30</v>
      </c>
      <c r="C31" t="s">
        <v>89</v>
      </c>
      <c r="D31" t="s">
        <v>90</v>
      </c>
      <c r="E31">
        <v>41.05</v>
      </c>
      <c r="I31" t="s">
        <v>8</v>
      </c>
      <c r="J31">
        <v>1</v>
      </c>
      <c r="M31" t="s">
        <v>91</v>
      </c>
      <c r="P31" t="s">
        <v>46</v>
      </c>
      <c r="R31" t="s">
        <v>562</v>
      </c>
    </row>
    <row r="32" spans="1:18" x14ac:dyDescent="0.2">
      <c r="A32" t="s">
        <v>17</v>
      </c>
      <c r="B32">
        <v>31</v>
      </c>
      <c r="C32" t="s">
        <v>92</v>
      </c>
      <c r="D32" t="s">
        <v>93</v>
      </c>
      <c r="E32">
        <v>28.858000000000001</v>
      </c>
      <c r="J32">
        <v>1</v>
      </c>
      <c r="M32" t="s">
        <v>94</v>
      </c>
      <c r="P32" t="s">
        <v>46</v>
      </c>
      <c r="R32" t="s">
        <v>562</v>
      </c>
    </row>
    <row r="33" spans="1:18" x14ac:dyDescent="0.2">
      <c r="A33" t="s">
        <v>17</v>
      </c>
      <c r="B33">
        <v>32</v>
      </c>
      <c r="C33" t="s">
        <v>95</v>
      </c>
      <c r="D33" t="s">
        <v>96</v>
      </c>
      <c r="E33">
        <v>30.347999999999999</v>
      </c>
      <c r="J33">
        <v>1</v>
      </c>
      <c r="M33" t="s">
        <v>97</v>
      </c>
      <c r="P33" t="s">
        <v>46</v>
      </c>
      <c r="R33" t="s">
        <v>562</v>
      </c>
    </row>
    <row r="34" spans="1:18" x14ac:dyDescent="0.2">
      <c r="A34" t="s">
        <v>17</v>
      </c>
      <c r="B34">
        <v>33</v>
      </c>
      <c r="C34" t="s">
        <v>98</v>
      </c>
      <c r="D34" t="s">
        <v>99</v>
      </c>
      <c r="E34">
        <v>29.420999999999999</v>
      </c>
      <c r="I34" t="s">
        <v>8</v>
      </c>
      <c r="J34">
        <v>1</v>
      </c>
      <c r="M34" t="s">
        <v>100</v>
      </c>
      <c r="P34" t="s">
        <v>46</v>
      </c>
      <c r="R34" t="s">
        <v>562</v>
      </c>
    </row>
    <row r="35" spans="1:18" x14ac:dyDescent="0.2">
      <c r="A35" t="s">
        <v>17</v>
      </c>
      <c r="B35">
        <v>34</v>
      </c>
      <c r="C35" t="s">
        <v>101</v>
      </c>
      <c r="D35" t="s">
        <v>102</v>
      </c>
      <c r="E35">
        <v>29.853000000000002</v>
      </c>
      <c r="I35" t="s">
        <v>8</v>
      </c>
      <c r="J35">
        <v>1</v>
      </c>
      <c r="M35" t="s">
        <v>103</v>
      </c>
      <c r="P35" t="s">
        <v>46</v>
      </c>
      <c r="R35" t="s">
        <v>562</v>
      </c>
    </row>
    <row r="36" spans="1:18" x14ac:dyDescent="0.2">
      <c r="A36" t="s">
        <v>17</v>
      </c>
      <c r="B36">
        <v>35</v>
      </c>
      <c r="C36" t="s">
        <v>104</v>
      </c>
      <c r="D36" s="9" t="s">
        <v>576</v>
      </c>
      <c r="H36" t="e">
        <f>+VCCO1</f>
        <v>#NAME?</v>
      </c>
      <c r="J36">
        <v>1</v>
      </c>
      <c r="M36" t="s">
        <v>105</v>
      </c>
      <c r="R36" t="s">
        <v>562</v>
      </c>
    </row>
    <row r="37" spans="1:18" x14ac:dyDescent="0.2">
      <c r="A37" t="s">
        <v>17</v>
      </c>
      <c r="B37">
        <v>36</v>
      </c>
      <c r="D37" t="s">
        <v>18</v>
      </c>
      <c r="G37" t="b">
        <v>1</v>
      </c>
      <c r="I37" t="s">
        <v>8</v>
      </c>
      <c r="M37" t="s">
        <v>106</v>
      </c>
      <c r="R37" t="s">
        <v>562</v>
      </c>
    </row>
    <row r="38" spans="1:18" x14ac:dyDescent="0.2">
      <c r="A38" t="s">
        <v>17</v>
      </c>
      <c r="B38">
        <v>37</v>
      </c>
      <c r="C38" t="s">
        <v>107</v>
      </c>
      <c r="D38" t="s">
        <v>108</v>
      </c>
      <c r="E38">
        <v>16.564</v>
      </c>
      <c r="I38" t="s">
        <v>8</v>
      </c>
      <c r="J38">
        <v>1</v>
      </c>
      <c r="M38" t="s">
        <v>109</v>
      </c>
      <c r="P38" t="s">
        <v>46</v>
      </c>
      <c r="R38" t="s">
        <v>562</v>
      </c>
    </row>
    <row r="39" spans="1:18" x14ac:dyDescent="0.2">
      <c r="A39" t="s">
        <v>17</v>
      </c>
      <c r="B39">
        <v>38</v>
      </c>
      <c r="C39" t="s">
        <v>110</v>
      </c>
      <c r="D39" t="s">
        <v>111</v>
      </c>
      <c r="E39">
        <v>29.273</v>
      </c>
      <c r="I39" t="s">
        <v>112</v>
      </c>
      <c r="J39">
        <v>1</v>
      </c>
      <c r="L39" t="b">
        <v>1</v>
      </c>
      <c r="M39" t="s">
        <v>113</v>
      </c>
      <c r="P39" t="s">
        <v>46</v>
      </c>
      <c r="R39" t="s">
        <v>562</v>
      </c>
    </row>
    <row r="40" spans="1:18" x14ac:dyDescent="0.2">
      <c r="A40" t="s">
        <v>17</v>
      </c>
      <c r="B40">
        <v>39</v>
      </c>
      <c r="C40" t="s">
        <v>114</v>
      </c>
      <c r="D40" t="s">
        <v>115</v>
      </c>
      <c r="E40">
        <v>16.617000000000001</v>
      </c>
      <c r="I40" t="s">
        <v>8</v>
      </c>
      <c r="J40">
        <v>1</v>
      </c>
      <c r="M40" t="s">
        <v>116</v>
      </c>
      <c r="P40" t="s">
        <v>46</v>
      </c>
      <c r="R40" t="s">
        <v>562</v>
      </c>
    </row>
    <row r="41" spans="1:18" x14ac:dyDescent="0.2">
      <c r="A41" t="s">
        <v>17</v>
      </c>
      <c r="B41">
        <v>40</v>
      </c>
      <c r="C41" t="s">
        <v>117</v>
      </c>
      <c r="D41" t="s">
        <v>118</v>
      </c>
      <c r="E41">
        <v>29.266999999999999</v>
      </c>
      <c r="I41" t="s">
        <v>112</v>
      </c>
      <c r="J41">
        <v>1</v>
      </c>
      <c r="L41" t="b">
        <v>1</v>
      </c>
      <c r="M41" t="s">
        <v>119</v>
      </c>
      <c r="P41" t="s">
        <v>46</v>
      </c>
      <c r="R41" t="s">
        <v>562</v>
      </c>
    </row>
    <row r="42" spans="1:18" x14ac:dyDescent="0.2">
      <c r="A42" t="s">
        <v>17</v>
      </c>
      <c r="B42">
        <v>41</v>
      </c>
      <c r="C42" t="s">
        <v>120</v>
      </c>
      <c r="D42" t="s">
        <v>121</v>
      </c>
      <c r="E42">
        <v>22.866</v>
      </c>
      <c r="J42">
        <v>1</v>
      </c>
      <c r="M42" t="s">
        <v>122</v>
      </c>
      <c r="P42" t="s">
        <v>46</v>
      </c>
      <c r="R42" t="s">
        <v>562</v>
      </c>
    </row>
    <row r="43" spans="1:18" x14ac:dyDescent="0.2">
      <c r="A43" t="s">
        <v>17</v>
      </c>
      <c r="B43">
        <v>42</v>
      </c>
      <c r="C43" t="s">
        <v>123</v>
      </c>
      <c r="D43" t="s">
        <v>124</v>
      </c>
      <c r="E43">
        <v>22.556999999999999</v>
      </c>
      <c r="J43">
        <v>1</v>
      </c>
      <c r="M43" t="s">
        <v>125</v>
      </c>
      <c r="P43" t="s">
        <v>46</v>
      </c>
      <c r="R43" t="s">
        <v>562</v>
      </c>
    </row>
    <row r="44" spans="1:18" x14ac:dyDescent="0.2">
      <c r="A44" t="s">
        <v>17</v>
      </c>
      <c r="B44">
        <v>43</v>
      </c>
      <c r="C44" t="s">
        <v>126</v>
      </c>
      <c r="D44" t="s">
        <v>127</v>
      </c>
      <c r="E44">
        <v>22.873000000000001</v>
      </c>
      <c r="I44" t="s">
        <v>8</v>
      </c>
      <c r="J44">
        <v>1</v>
      </c>
      <c r="M44" t="s">
        <v>128</v>
      </c>
      <c r="P44" t="s">
        <v>46</v>
      </c>
      <c r="R44" t="s">
        <v>562</v>
      </c>
    </row>
    <row r="45" spans="1:18" x14ac:dyDescent="0.2">
      <c r="A45" t="s">
        <v>17</v>
      </c>
      <c r="B45">
        <v>44</v>
      </c>
      <c r="C45" t="s">
        <v>129</v>
      </c>
      <c r="D45" t="s">
        <v>130</v>
      </c>
      <c r="E45">
        <v>22.965</v>
      </c>
      <c r="I45" t="s">
        <v>8</v>
      </c>
      <c r="J45">
        <v>1</v>
      </c>
      <c r="M45" t="s">
        <v>131</v>
      </c>
      <c r="P45" t="s">
        <v>46</v>
      </c>
      <c r="R45" t="s">
        <v>562</v>
      </c>
    </row>
    <row r="46" spans="1:18" x14ac:dyDescent="0.2">
      <c r="A46" t="s">
        <v>17</v>
      </c>
      <c r="B46">
        <v>45</v>
      </c>
      <c r="C46" t="s">
        <v>132</v>
      </c>
      <c r="D46" t="s">
        <v>133</v>
      </c>
      <c r="E46">
        <v>23.068999999999999</v>
      </c>
      <c r="I46" t="s">
        <v>8</v>
      </c>
      <c r="J46">
        <v>1</v>
      </c>
      <c r="M46" t="s">
        <v>134</v>
      </c>
      <c r="P46" t="s">
        <v>46</v>
      </c>
      <c r="R46" t="s">
        <v>562</v>
      </c>
    </row>
    <row r="47" spans="1:18" x14ac:dyDescent="0.2">
      <c r="A47" t="s">
        <v>17</v>
      </c>
      <c r="B47">
        <v>46</v>
      </c>
      <c r="C47" t="s">
        <v>135</v>
      </c>
      <c r="D47" t="s">
        <v>136</v>
      </c>
      <c r="E47">
        <v>26.120999999999999</v>
      </c>
      <c r="I47" t="s">
        <v>8</v>
      </c>
      <c r="J47">
        <v>1</v>
      </c>
      <c r="M47" t="s">
        <v>137</v>
      </c>
      <c r="P47" t="s">
        <v>46</v>
      </c>
      <c r="R47" t="s">
        <v>562</v>
      </c>
    </row>
    <row r="48" spans="1:18" x14ac:dyDescent="0.2">
      <c r="A48" t="s">
        <v>17</v>
      </c>
      <c r="B48">
        <v>47</v>
      </c>
      <c r="C48" t="s">
        <v>138</v>
      </c>
      <c r="D48" t="s">
        <v>139</v>
      </c>
      <c r="E48">
        <v>22.603999999999999</v>
      </c>
      <c r="I48" t="s">
        <v>8</v>
      </c>
      <c r="J48">
        <v>1</v>
      </c>
      <c r="M48" t="s">
        <v>140</v>
      </c>
      <c r="P48" t="s">
        <v>46</v>
      </c>
      <c r="R48" t="s">
        <v>562</v>
      </c>
    </row>
    <row r="49" spans="1:18" x14ac:dyDescent="0.2">
      <c r="A49" t="s">
        <v>17</v>
      </c>
      <c r="B49">
        <v>48</v>
      </c>
      <c r="C49" t="s">
        <v>141</v>
      </c>
      <c r="D49" t="s">
        <v>142</v>
      </c>
      <c r="E49">
        <v>25.745999999999999</v>
      </c>
      <c r="I49" t="s">
        <v>8</v>
      </c>
      <c r="J49">
        <v>1</v>
      </c>
      <c r="M49" t="s">
        <v>143</v>
      </c>
      <c r="P49" t="s">
        <v>46</v>
      </c>
      <c r="R49" t="s">
        <v>562</v>
      </c>
    </row>
    <row r="50" spans="1:18" x14ac:dyDescent="0.2">
      <c r="A50" t="s">
        <v>17</v>
      </c>
      <c r="B50">
        <v>49</v>
      </c>
      <c r="C50" t="s">
        <v>144</v>
      </c>
      <c r="D50" t="s">
        <v>145</v>
      </c>
      <c r="E50">
        <v>25.99</v>
      </c>
      <c r="J50">
        <v>1</v>
      </c>
      <c r="M50" t="s">
        <v>146</v>
      </c>
      <c r="P50" t="s">
        <v>46</v>
      </c>
      <c r="R50" t="s">
        <v>562</v>
      </c>
    </row>
    <row r="51" spans="1:18" x14ac:dyDescent="0.2">
      <c r="A51" t="s">
        <v>17</v>
      </c>
      <c r="B51">
        <v>50</v>
      </c>
      <c r="C51" t="s">
        <v>147</v>
      </c>
      <c r="D51" t="s">
        <v>148</v>
      </c>
      <c r="E51">
        <v>26.690999999999999</v>
      </c>
      <c r="J51">
        <v>1</v>
      </c>
      <c r="M51" t="s">
        <v>149</v>
      </c>
      <c r="P51" t="s">
        <v>46</v>
      </c>
      <c r="R51" t="s">
        <v>562</v>
      </c>
    </row>
    <row r="52" spans="1:18" x14ac:dyDescent="0.2">
      <c r="A52" t="s">
        <v>17</v>
      </c>
      <c r="B52">
        <v>51</v>
      </c>
      <c r="C52" t="s">
        <v>150</v>
      </c>
      <c r="D52" t="s">
        <v>151</v>
      </c>
      <c r="E52">
        <v>25.93</v>
      </c>
      <c r="J52">
        <v>1</v>
      </c>
      <c r="M52" t="s">
        <v>152</v>
      </c>
      <c r="P52" t="s">
        <v>46</v>
      </c>
      <c r="R52" t="s">
        <v>562</v>
      </c>
    </row>
    <row r="53" spans="1:18" x14ac:dyDescent="0.2">
      <c r="A53" t="s">
        <v>17</v>
      </c>
      <c r="B53">
        <v>52</v>
      </c>
      <c r="C53" t="s">
        <v>153</v>
      </c>
      <c r="D53" t="s">
        <v>154</v>
      </c>
      <c r="E53">
        <v>26.042999999999999</v>
      </c>
      <c r="J53">
        <v>1</v>
      </c>
      <c r="M53" t="s">
        <v>155</v>
      </c>
      <c r="P53" t="s">
        <v>46</v>
      </c>
      <c r="R53" t="s">
        <v>562</v>
      </c>
    </row>
    <row r="54" spans="1:18" x14ac:dyDescent="0.2">
      <c r="A54" t="s">
        <v>17</v>
      </c>
      <c r="B54">
        <v>53</v>
      </c>
      <c r="C54" t="s">
        <v>156</v>
      </c>
      <c r="D54" t="s">
        <v>157</v>
      </c>
      <c r="E54">
        <v>22.274000000000001</v>
      </c>
      <c r="J54">
        <v>1</v>
      </c>
      <c r="M54" t="s">
        <v>158</v>
      </c>
      <c r="P54" t="s">
        <v>46</v>
      </c>
      <c r="R54" t="s">
        <v>562</v>
      </c>
    </row>
    <row r="55" spans="1:18" x14ac:dyDescent="0.2">
      <c r="A55" t="s">
        <v>17</v>
      </c>
      <c r="B55">
        <v>54</v>
      </c>
      <c r="C55" t="s">
        <v>159</v>
      </c>
      <c r="D55" t="s">
        <v>160</v>
      </c>
      <c r="E55">
        <v>24.052</v>
      </c>
      <c r="I55" t="s">
        <v>112</v>
      </c>
      <c r="J55">
        <v>1</v>
      </c>
      <c r="L55" t="b">
        <v>1</v>
      </c>
      <c r="M55" t="s">
        <v>161</v>
      </c>
      <c r="P55" t="s">
        <v>46</v>
      </c>
      <c r="R55" t="s">
        <v>562</v>
      </c>
    </row>
    <row r="56" spans="1:18" x14ac:dyDescent="0.2">
      <c r="A56" t="s">
        <v>17</v>
      </c>
      <c r="B56">
        <v>55</v>
      </c>
      <c r="C56" t="s">
        <v>104</v>
      </c>
      <c r="D56" s="9" t="s">
        <v>576</v>
      </c>
      <c r="H56" t="e">
        <f>+VCCO1</f>
        <v>#NAME?</v>
      </c>
      <c r="J56">
        <v>1</v>
      </c>
      <c r="M56" t="s">
        <v>162</v>
      </c>
      <c r="R56" t="s">
        <v>562</v>
      </c>
    </row>
    <row r="57" spans="1:18" x14ac:dyDescent="0.2">
      <c r="A57" t="s">
        <v>17</v>
      </c>
      <c r="B57">
        <v>56</v>
      </c>
      <c r="D57" t="s">
        <v>18</v>
      </c>
      <c r="G57" t="b">
        <v>1</v>
      </c>
      <c r="M57" t="s">
        <v>163</v>
      </c>
      <c r="R57" t="s">
        <v>562</v>
      </c>
    </row>
    <row r="58" spans="1:18" x14ac:dyDescent="0.2">
      <c r="A58" t="s">
        <v>17</v>
      </c>
      <c r="B58">
        <v>57</v>
      </c>
      <c r="C58" t="s">
        <v>164</v>
      </c>
      <c r="D58" t="s">
        <v>165</v>
      </c>
      <c r="E58">
        <v>21.859000000000002</v>
      </c>
      <c r="J58">
        <v>1</v>
      </c>
      <c r="M58" t="s">
        <v>166</v>
      </c>
      <c r="P58" t="s">
        <v>46</v>
      </c>
      <c r="R58" t="s">
        <v>562</v>
      </c>
    </row>
    <row r="59" spans="1:18" x14ac:dyDescent="0.2">
      <c r="A59" t="s">
        <v>17</v>
      </c>
      <c r="B59">
        <v>58</v>
      </c>
      <c r="C59" t="s">
        <v>167</v>
      </c>
      <c r="D59" t="s">
        <v>168</v>
      </c>
      <c r="E59">
        <v>24.19</v>
      </c>
      <c r="I59" t="s">
        <v>112</v>
      </c>
      <c r="J59">
        <v>1</v>
      </c>
      <c r="L59" t="b">
        <v>1</v>
      </c>
      <c r="M59" t="s">
        <v>169</v>
      </c>
      <c r="P59" t="s">
        <v>46</v>
      </c>
      <c r="R59" t="s">
        <v>562</v>
      </c>
    </row>
    <row r="60" spans="1:18" x14ac:dyDescent="0.2">
      <c r="A60" t="s">
        <v>17</v>
      </c>
      <c r="B60">
        <v>59</v>
      </c>
      <c r="C60" t="s">
        <v>170</v>
      </c>
      <c r="D60" t="s">
        <v>171</v>
      </c>
      <c r="E60">
        <v>25.952999999999999</v>
      </c>
      <c r="I60" t="s">
        <v>112</v>
      </c>
      <c r="J60">
        <v>1</v>
      </c>
      <c r="L60" t="b">
        <v>1</v>
      </c>
      <c r="M60" t="s">
        <v>172</v>
      </c>
      <c r="P60" t="s">
        <v>46</v>
      </c>
      <c r="R60" t="s">
        <v>562</v>
      </c>
    </row>
    <row r="61" spans="1:18" x14ac:dyDescent="0.2">
      <c r="A61" t="s">
        <v>17</v>
      </c>
      <c r="B61">
        <v>60</v>
      </c>
      <c r="C61" t="s">
        <v>173</v>
      </c>
      <c r="D61" t="s">
        <v>174</v>
      </c>
      <c r="E61">
        <v>23.92</v>
      </c>
      <c r="J61">
        <v>1</v>
      </c>
      <c r="M61" t="s">
        <v>175</v>
      </c>
      <c r="P61" t="s">
        <v>46</v>
      </c>
      <c r="R61" t="s">
        <v>562</v>
      </c>
    </row>
    <row r="62" spans="1:18" x14ac:dyDescent="0.2">
      <c r="A62" t="s">
        <v>17</v>
      </c>
      <c r="B62">
        <v>61</v>
      </c>
      <c r="C62" t="s">
        <v>176</v>
      </c>
      <c r="D62" t="s">
        <v>177</v>
      </c>
      <c r="E62">
        <v>25.745000000000001</v>
      </c>
      <c r="I62" t="s">
        <v>112</v>
      </c>
      <c r="J62">
        <v>1</v>
      </c>
      <c r="L62" t="b">
        <v>1</v>
      </c>
      <c r="M62" t="s">
        <v>178</v>
      </c>
      <c r="P62" t="s">
        <v>46</v>
      </c>
      <c r="R62" t="s">
        <v>562</v>
      </c>
    </row>
    <row r="63" spans="1:18" x14ac:dyDescent="0.2">
      <c r="A63" t="s">
        <v>17</v>
      </c>
      <c r="B63">
        <v>62</v>
      </c>
      <c r="C63" t="s">
        <v>179</v>
      </c>
      <c r="D63" t="s">
        <v>180</v>
      </c>
      <c r="E63">
        <v>23.603000000000002</v>
      </c>
      <c r="I63" t="s">
        <v>8</v>
      </c>
      <c r="J63">
        <v>1</v>
      </c>
      <c r="M63" t="s">
        <v>181</v>
      </c>
      <c r="P63" t="s">
        <v>46</v>
      </c>
      <c r="R63" t="s">
        <v>562</v>
      </c>
    </row>
    <row r="64" spans="1:18" x14ac:dyDescent="0.2">
      <c r="A64" t="s">
        <v>17</v>
      </c>
      <c r="B64">
        <v>63</v>
      </c>
      <c r="C64" t="s">
        <v>182</v>
      </c>
      <c r="D64" t="s">
        <v>183</v>
      </c>
      <c r="E64">
        <v>28.198</v>
      </c>
      <c r="I64" t="s">
        <v>8</v>
      </c>
      <c r="J64">
        <v>1</v>
      </c>
      <c r="M64" t="s">
        <v>184</v>
      </c>
      <c r="P64" t="s">
        <v>46</v>
      </c>
      <c r="R64" t="s">
        <v>562</v>
      </c>
    </row>
    <row r="65" spans="1:18" x14ac:dyDescent="0.2">
      <c r="A65" t="s">
        <v>17</v>
      </c>
      <c r="B65">
        <v>64</v>
      </c>
      <c r="C65" t="s">
        <v>185</v>
      </c>
      <c r="D65" t="s">
        <v>186</v>
      </c>
      <c r="E65">
        <v>27.675999999999998</v>
      </c>
      <c r="I65" t="s">
        <v>8</v>
      </c>
      <c r="J65">
        <v>1</v>
      </c>
      <c r="M65" t="s">
        <v>187</v>
      </c>
      <c r="P65" t="s">
        <v>46</v>
      </c>
      <c r="R65" t="s">
        <v>562</v>
      </c>
    </row>
    <row r="66" spans="1:18" x14ac:dyDescent="0.2">
      <c r="A66" t="s">
        <v>17</v>
      </c>
      <c r="B66">
        <v>65</v>
      </c>
      <c r="C66" t="s">
        <v>188</v>
      </c>
      <c r="D66" t="s">
        <v>189</v>
      </c>
      <c r="E66">
        <v>27.818000000000001</v>
      </c>
      <c r="I66" t="s">
        <v>8</v>
      </c>
      <c r="J66">
        <v>1</v>
      </c>
      <c r="M66" t="s">
        <v>190</v>
      </c>
      <c r="P66" t="s">
        <v>46</v>
      </c>
      <c r="R66" t="s">
        <v>562</v>
      </c>
    </row>
    <row r="67" spans="1:18" x14ac:dyDescent="0.2">
      <c r="A67" t="s">
        <v>17</v>
      </c>
      <c r="B67">
        <v>66</v>
      </c>
      <c r="C67" t="s">
        <v>191</v>
      </c>
      <c r="D67" t="s">
        <v>192</v>
      </c>
      <c r="E67">
        <v>27.152999999999999</v>
      </c>
      <c r="I67" t="s">
        <v>8</v>
      </c>
      <c r="J67">
        <v>1</v>
      </c>
      <c r="M67" t="s">
        <v>193</v>
      </c>
      <c r="P67" t="s">
        <v>46</v>
      </c>
      <c r="R67" t="s">
        <v>562</v>
      </c>
    </row>
    <row r="68" spans="1:18" x14ac:dyDescent="0.2">
      <c r="A68" t="s">
        <v>17</v>
      </c>
      <c r="B68">
        <v>67</v>
      </c>
      <c r="C68" t="s">
        <v>194</v>
      </c>
      <c r="D68" t="s">
        <v>195</v>
      </c>
      <c r="E68">
        <v>32.225000000000001</v>
      </c>
      <c r="I68" t="s">
        <v>8</v>
      </c>
      <c r="J68">
        <v>1</v>
      </c>
      <c r="M68" t="s">
        <v>196</v>
      </c>
      <c r="P68" t="s">
        <v>46</v>
      </c>
      <c r="R68" t="s">
        <v>562</v>
      </c>
    </row>
    <row r="69" spans="1:18" x14ac:dyDescent="0.2">
      <c r="A69" t="s">
        <v>17</v>
      </c>
      <c r="B69">
        <v>68</v>
      </c>
      <c r="C69" t="s">
        <v>197</v>
      </c>
      <c r="D69" t="s">
        <v>198</v>
      </c>
      <c r="E69">
        <v>31.177</v>
      </c>
      <c r="I69" t="s">
        <v>8</v>
      </c>
      <c r="J69">
        <v>1</v>
      </c>
      <c r="M69" t="s">
        <v>199</v>
      </c>
      <c r="P69" t="s">
        <v>46</v>
      </c>
      <c r="R69" t="s">
        <v>562</v>
      </c>
    </row>
    <row r="70" spans="1:18" x14ac:dyDescent="0.2">
      <c r="A70" t="s">
        <v>17</v>
      </c>
      <c r="B70">
        <v>69</v>
      </c>
      <c r="C70" t="s">
        <v>200</v>
      </c>
      <c r="D70" t="s">
        <v>201</v>
      </c>
      <c r="E70">
        <v>32.357999999999997</v>
      </c>
      <c r="I70" t="s">
        <v>8</v>
      </c>
      <c r="J70">
        <v>1</v>
      </c>
      <c r="M70" t="s">
        <v>202</v>
      </c>
      <c r="P70" t="s">
        <v>46</v>
      </c>
      <c r="R70" t="s">
        <v>562</v>
      </c>
    </row>
    <row r="71" spans="1:18" x14ac:dyDescent="0.2">
      <c r="A71" t="s">
        <v>17</v>
      </c>
      <c r="B71">
        <v>70</v>
      </c>
      <c r="C71" t="s">
        <v>203</v>
      </c>
      <c r="D71" t="s">
        <v>204</v>
      </c>
      <c r="E71">
        <v>31.491</v>
      </c>
      <c r="I71" t="s">
        <v>8</v>
      </c>
      <c r="J71">
        <v>1</v>
      </c>
      <c r="M71" t="s">
        <v>205</v>
      </c>
      <c r="P71" t="s">
        <v>46</v>
      </c>
      <c r="R71" t="s">
        <v>562</v>
      </c>
    </row>
    <row r="72" spans="1:18" x14ac:dyDescent="0.2">
      <c r="A72" t="s">
        <v>17</v>
      </c>
      <c r="B72">
        <v>71</v>
      </c>
      <c r="C72" t="s">
        <v>206</v>
      </c>
      <c r="D72" t="s">
        <v>207</v>
      </c>
      <c r="E72">
        <v>31.387</v>
      </c>
      <c r="I72" t="s">
        <v>8</v>
      </c>
      <c r="J72">
        <v>1</v>
      </c>
      <c r="M72" t="s">
        <v>208</v>
      </c>
      <c r="P72" t="s">
        <v>46</v>
      </c>
      <c r="R72" t="s">
        <v>562</v>
      </c>
    </row>
    <row r="73" spans="1:18" x14ac:dyDescent="0.2">
      <c r="A73" t="s">
        <v>17</v>
      </c>
      <c r="B73">
        <v>72</v>
      </c>
      <c r="C73" t="s">
        <v>209</v>
      </c>
      <c r="D73" t="s">
        <v>210</v>
      </c>
      <c r="E73">
        <v>33.951000000000001</v>
      </c>
      <c r="I73" t="s">
        <v>8</v>
      </c>
      <c r="J73">
        <v>1</v>
      </c>
      <c r="M73" t="s">
        <v>211</v>
      </c>
      <c r="P73" t="s">
        <v>46</v>
      </c>
      <c r="R73" t="s">
        <v>562</v>
      </c>
    </row>
    <row r="74" spans="1:18" x14ac:dyDescent="0.2">
      <c r="A74" t="s">
        <v>17</v>
      </c>
      <c r="B74">
        <v>73</v>
      </c>
      <c r="C74" t="s">
        <v>212</v>
      </c>
      <c r="D74" t="s">
        <v>213</v>
      </c>
      <c r="E74">
        <v>30.928000000000001</v>
      </c>
      <c r="I74" t="s">
        <v>8</v>
      </c>
      <c r="J74">
        <v>1</v>
      </c>
      <c r="M74" t="s">
        <v>214</v>
      </c>
      <c r="P74" t="s">
        <v>46</v>
      </c>
      <c r="R74" t="s">
        <v>562</v>
      </c>
    </row>
    <row r="75" spans="1:18" x14ac:dyDescent="0.2">
      <c r="A75" t="s">
        <v>17</v>
      </c>
      <c r="B75">
        <v>74</v>
      </c>
      <c r="C75" t="s">
        <v>215</v>
      </c>
      <c r="D75" t="s">
        <v>216</v>
      </c>
      <c r="E75">
        <v>33.893000000000001</v>
      </c>
      <c r="I75" t="s">
        <v>8</v>
      </c>
      <c r="J75">
        <v>1</v>
      </c>
      <c r="M75" t="s">
        <v>217</v>
      </c>
      <c r="P75" t="s">
        <v>46</v>
      </c>
      <c r="R75" t="s">
        <v>562</v>
      </c>
    </row>
    <row r="76" spans="1:18" x14ac:dyDescent="0.2">
      <c r="A76" t="s">
        <v>17</v>
      </c>
      <c r="B76">
        <v>75</v>
      </c>
      <c r="C76" t="s">
        <v>218</v>
      </c>
      <c r="D76" t="s">
        <v>219</v>
      </c>
      <c r="E76">
        <v>34.457000000000001</v>
      </c>
      <c r="I76" t="s">
        <v>8</v>
      </c>
      <c r="J76">
        <v>1</v>
      </c>
      <c r="M76" t="s">
        <v>220</v>
      </c>
      <c r="P76" t="s">
        <v>46</v>
      </c>
      <c r="R76" t="s">
        <v>562</v>
      </c>
    </row>
    <row r="77" spans="1:18" x14ac:dyDescent="0.2">
      <c r="A77" t="s">
        <v>17</v>
      </c>
      <c r="B77">
        <v>76</v>
      </c>
      <c r="C77" t="s">
        <v>221</v>
      </c>
      <c r="D77" t="s">
        <v>222</v>
      </c>
      <c r="E77">
        <v>34.325000000000003</v>
      </c>
      <c r="I77" t="s">
        <v>8</v>
      </c>
      <c r="J77">
        <v>1</v>
      </c>
      <c r="M77" t="s">
        <v>223</v>
      </c>
      <c r="P77" t="s">
        <v>46</v>
      </c>
      <c r="R77" t="s">
        <v>562</v>
      </c>
    </row>
    <row r="78" spans="1:18" x14ac:dyDescent="0.2">
      <c r="A78" t="s">
        <v>17</v>
      </c>
      <c r="B78">
        <v>77</v>
      </c>
      <c r="C78" t="s">
        <v>224</v>
      </c>
      <c r="D78" t="s">
        <v>225</v>
      </c>
      <c r="E78">
        <v>24.102</v>
      </c>
      <c r="I78" t="s">
        <v>112</v>
      </c>
      <c r="J78">
        <v>1</v>
      </c>
      <c r="L78" t="b">
        <v>1</v>
      </c>
      <c r="M78" t="s">
        <v>226</v>
      </c>
      <c r="P78" t="s">
        <v>46</v>
      </c>
      <c r="R78" t="s">
        <v>562</v>
      </c>
    </row>
    <row r="79" spans="1:18" x14ac:dyDescent="0.2">
      <c r="A79" t="s">
        <v>17</v>
      </c>
      <c r="B79">
        <v>78</v>
      </c>
      <c r="D79" t="s">
        <v>18</v>
      </c>
      <c r="G79" t="b">
        <v>1</v>
      </c>
      <c r="M79" t="s">
        <v>227</v>
      </c>
      <c r="R79" t="s">
        <v>562</v>
      </c>
    </row>
    <row r="80" spans="1:18" x14ac:dyDescent="0.2">
      <c r="A80" t="s">
        <v>17</v>
      </c>
      <c r="B80">
        <v>79</v>
      </c>
      <c r="C80" t="s">
        <v>228</v>
      </c>
      <c r="D80" t="s">
        <v>229</v>
      </c>
      <c r="E80">
        <v>24.091999999999999</v>
      </c>
      <c r="I80" t="s">
        <v>112</v>
      </c>
      <c r="J80">
        <v>1</v>
      </c>
      <c r="L80" t="b">
        <v>1</v>
      </c>
      <c r="M80" t="s">
        <v>230</v>
      </c>
      <c r="P80" t="s">
        <v>46</v>
      </c>
      <c r="R80" t="s">
        <v>562</v>
      </c>
    </row>
    <row r="81" spans="1:19" x14ac:dyDescent="0.2">
      <c r="A81" t="s">
        <v>17</v>
      </c>
      <c r="B81">
        <v>80</v>
      </c>
      <c r="D81" t="s">
        <v>18</v>
      </c>
      <c r="G81" t="b">
        <v>1</v>
      </c>
      <c r="M81" t="s">
        <v>231</v>
      </c>
      <c r="R81" t="s">
        <v>562</v>
      </c>
    </row>
    <row r="82" spans="1:19" x14ac:dyDescent="0.2">
      <c r="A82" t="s">
        <v>232</v>
      </c>
      <c r="B82">
        <v>1</v>
      </c>
      <c r="D82" t="s">
        <v>567</v>
      </c>
      <c r="F82" t="e">
        <f>+VDC</f>
        <v>#NAME?</v>
      </c>
      <c r="M82" t="s">
        <v>233</v>
      </c>
      <c r="R82" t="s">
        <v>562</v>
      </c>
      <c r="S82" t="s">
        <v>566</v>
      </c>
    </row>
    <row r="83" spans="1:19" x14ac:dyDescent="0.2">
      <c r="A83" t="s">
        <v>232</v>
      </c>
      <c r="B83">
        <v>2</v>
      </c>
      <c r="D83" t="s">
        <v>18</v>
      </c>
      <c r="G83" t="b">
        <v>1</v>
      </c>
      <c r="M83" t="s">
        <v>234</v>
      </c>
    </row>
    <row r="84" spans="1:19" x14ac:dyDescent="0.2">
      <c r="A84" t="s">
        <v>232</v>
      </c>
      <c r="B84">
        <v>3</v>
      </c>
      <c r="D84" t="s">
        <v>568</v>
      </c>
      <c r="F84" t="e">
        <f>+VDC</f>
        <v>#NAME?</v>
      </c>
      <c r="M84" t="s">
        <v>235</v>
      </c>
      <c r="R84" t="s">
        <v>562</v>
      </c>
    </row>
    <row r="85" spans="1:19" x14ac:dyDescent="0.2">
      <c r="A85" t="s">
        <v>232</v>
      </c>
      <c r="B85">
        <v>4</v>
      </c>
      <c r="D85" t="s">
        <v>236</v>
      </c>
      <c r="F85" t="s">
        <v>236</v>
      </c>
      <c r="M85" t="s">
        <v>237</v>
      </c>
    </row>
    <row r="86" spans="1:19" x14ac:dyDescent="0.2">
      <c r="A86" t="s">
        <v>232</v>
      </c>
      <c r="B86">
        <v>5</v>
      </c>
      <c r="D86" t="s">
        <v>569</v>
      </c>
      <c r="F86" t="e">
        <f>+VDC</f>
        <v>#NAME?</v>
      </c>
      <c r="M86" t="s">
        <v>238</v>
      </c>
      <c r="R86" t="s">
        <v>562</v>
      </c>
    </row>
    <row r="87" spans="1:19" x14ac:dyDescent="0.2">
      <c r="A87" t="s">
        <v>232</v>
      </c>
      <c r="B87">
        <v>6</v>
      </c>
      <c r="D87" t="s">
        <v>236</v>
      </c>
      <c r="F87" t="s">
        <v>236</v>
      </c>
      <c r="M87" t="s">
        <v>239</v>
      </c>
    </row>
    <row r="88" spans="1:19" x14ac:dyDescent="0.2">
      <c r="A88" t="s">
        <v>232</v>
      </c>
      <c r="B88">
        <v>7</v>
      </c>
      <c r="D88" t="s">
        <v>240</v>
      </c>
      <c r="F88" t="s">
        <v>240</v>
      </c>
      <c r="M88" t="s">
        <v>241</v>
      </c>
      <c r="R88" t="s">
        <v>562</v>
      </c>
    </row>
    <row r="89" spans="1:19" x14ac:dyDescent="0.2">
      <c r="A89" t="s">
        <v>232</v>
      </c>
      <c r="B89">
        <v>8</v>
      </c>
      <c r="C89" t="s">
        <v>242</v>
      </c>
      <c r="D89" t="s">
        <v>243</v>
      </c>
      <c r="E89">
        <v>51.412999999999997</v>
      </c>
      <c r="J89">
        <v>2</v>
      </c>
      <c r="M89" t="s">
        <v>244</v>
      </c>
    </row>
    <row r="90" spans="1:19" x14ac:dyDescent="0.2">
      <c r="A90" t="s">
        <v>232</v>
      </c>
      <c r="B90">
        <v>9</v>
      </c>
      <c r="D90" t="s">
        <v>20</v>
      </c>
      <c r="F90" t="s">
        <v>20</v>
      </c>
      <c r="M90" t="s">
        <v>245</v>
      </c>
      <c r="R90" t="s">
        <v>562</v>
      </c>
    </row>
    <row r="91" spans="1:19" x14ac:dyDescent="0.2">
      <c r="A91" t="s">
        <v>232</v>
      </c>
      <c r="B91">
        <v>10</v>
      </c>
      <c r="C91" t="s">
        <v>246</v>
      </c>
      <c r="D91" t="s">
        <v>247</v>
      </c>
      <c r="E91">
        <v>40.65</v>
      </c>
      <c r="J91">
        <v>2</v>
      </c>
      <c r="M91" t="s">
        <v>248</v>
      </c>
    </row>
    <row r="92" spans="1:19" x14ac:dyDescent="0.2">
      <c r="A92" t="s">
        <v>232</v>
      </c>
      <c r="B92">
        <v>11</v>
      </c>
      <c r="D92" t="s">
        <v>20</v>
      </c>
      <c r="F92" t="s">
        <v>20</v>
      </c>
      <c r="M92" t="s">
        <v>249</v>
      </c>
      <c r="R92" t="s">
        <v>562</v>
      </c>
    </row>
    <row r="93" spans="1:19" x14ac:dyDescent="0.2">
      <c r="A93" t="s">
        <v>232</v>
      </c>
      <c r="B93">
        <v>12</v>
      </c>
      <c r="C93" t="s">
        <v>250</v>
      </c>
      <c r="D93" t="s">
        <v>251</v>
      </c>
      <c r="E93">
        <v>49.295999999999999</v>
      </c>
      <c r="J93">
        <v>2</v>
      </c>
      <c r="M93" t="s">
        <v>252</v>
      </c>
    </row>
    <row r="94" spans="1:19" x14ac:dyDescent="0.2">
      <c r="A94" t="s">
        <v>232</v>
      </c>
      <c r="B94">
        <v>13</v>
      </c>
      <c r="D94" t="s">
        <v>20</v>
      </c>
      <c r="F94" t="s">
        <v>20</v>
      </c>
      <c r="M94" t="s">
        <v>253</v>
      </c>
      <c r="R94" t="s">
        <v>562</v>
      </c>
    </row>
    <row r="95" spans="1:19" x14ac:dyDescent="0.2">
      <c r="A95" t="s">
        <v>232</v>
      </c>
      <c r="B95">
        <v>14</v>
      </c>
      <c r="D95" t="s">
        <v>18</v>
      </c>
      <c r="G95" t="b">
        <v>1</v>
      </c>
      <c r="M95" t="s">
        <v>254</v>
      </c>
    </row>
    <row r="96" spans="1:19" x14ac:dyDescent="0.2">
      <c r="A96" t="s">
        <v>232</v>
      </c>
      <c r="B96">
        <v>15</v>
      </c>
      <c r="C96" t="s">
        <v>255</v>
      </c>
      <c r="D96" t="s">
        <v>256</v>
      </c>
      <c r="E96">
        <v>56.674999999999997</v>
      </c>
      <c r="I96" t="s">
        <v>8</v>
      </c>
      <c r="J96">
        <v>1</v>
      </c>
      <c r="M96" t="s">
        <v>257</v>
      </c>
      <c r="P96" t="s">
        <v>46</v>
      </c>
      <c r="R96" t="s">
        <v>562</v>
      </c>
    </row>
    <row r="97" spans="1:18" x14ac:dyDescent="0.2">
      <c r="A97" t="s">
        <v>232</v>
      </c>
      <c r="B97">
        <v>16</v>
      </c>
      <c r="C97" t="s">
        <v>258</v>
      </c>
      <c r="D97" t="s">
        <v>259</v>
      </c>
      <c r="E97">
        <v>48.344999999999999</v>
      </c>
      <c r="I97" t="s">
        <v>8</v>
      </c>
      <c r="J97">
        <v>1</v>
      </c>
      <c r="M97" t="s">
        <v>260</v>
      </c>
      <c r="P97" t="s">
        <v>46</v>
      </c>
    </row>
    <row r="98" spans="1:18" x14ac:dyDescent="0.2">
      <c r="A98" t="s">
        <v>232</v>
      </c>
      <c r="B98">
        <v>17</v>
      </c>
      <c r="C98" t="s">
        <v>261</v>
      </c>
      <c r="D98" t="s">
        <v>262</v>
      </c>
      <c r="E98">
        <v>56.761000000000003</v>
      </c>
      <c r="I98" t="s">
        <v>8</v>
      </c>
      <c r="J98">
        <v>1</v>
      </c>
      <c r="M98" t="s">
        <v>263</v>
      </c>
      <c r="P98" t="s">
        <v>46</v>
      </c>
      <c r="R98" t="s">
        <v>562</v>
      </c>
    </row>
    <row r="99" spans="1:18" x14ac:dyDescent="0.2">
      <c r="A99" t="s">
        <v>232</v>
      </c>
      <c r="B99">
        <v>18</v>
      </c>
      <c r="C99" t="s">
        <v>264</v>
      </c>
      <c r="D99" t="s">
        <v>265</v>
      </c>
      <c r="E99">
        <v>48.805</v>
      </c>
      <c r="I99" t="s">
        <v>8</v>
      </c>
      <c r="J99">
        <v>1</v>
      </c>
      <c r="M99" t="s">
        <v>266</v>
      </c>
      <c r="P99" t="s">
        <v>46</v>
      </c>
    </row>
    <row r="100" spans="1:18" x14ac:dyDescent="0.2">
      <c r="A100" t="s">
        <v>232</v>
      </c>
      <c r="B100">
        <v>19</v>
      </c>
      <c r="C100" t="s">
        <v>267</v>
      </c>
      <c r="D100" t="s">
        <v>268</v>
      </c>
      <c r="E100">
        <v>54.643000000000001</v>
      </c>
      <c r="I100" t="s">
        <v>8</v>
      </c>
      <c r="J100">
        <v>1</v>
      </c>
      <c r="M100" t="s">
        <v>269</v>
      </c>
      <c r="P100" t="s">
        <v>46</v>
      </c>
      <c r="R100" t="s">
        <v>562</v>
      </c>
    </row>
    <row r="101" spans="1:18" x14ac:dyDescent="0.2">
      <c r="A101" t="s">
        <v>232</v>
      </c>
      <c r="B101">
        <v>20</v>
      </c>
      <c r="C101" t="s">
        <v>270</v>
      </c>
      <c r="D101" t="s">
        <v>271</v>
      </c>
      <c r="E101">
        <v>44.616</v>
      </c>
      <c r="I101" t="s">
        <v>8</v>
      </c>
      <c r="J101">
        <v>1</v>
      </c>
      <c r="M101" t="s">
        <v>272</v>
      </c>
      <c r="P101" t="s">
        <v>46</v>
      </c>
    </row>
    <row r="102" spans="1:18" x14ac:dyDescent="0.2">
      <c r="A102" t="s">
        <v>232</v>
      </c>
      <c r="B102">
        <v>21</v>
      </c>
      <c r="C102" t="s">
        <v>273</v>
      </c>
      <c r="D102" t="s">
        <v>274</v>
      </c>
      <c r="E102">
        <v>55.061999999999998</v>
      </c>
      <c r="I102" t="s">
        <v>8</v>
      </c>
      <c r="J102">
        <v>1</v>
      </c>
      <c r="M102" t="s">
        <v>275</v>
      </c>
      <c r="P102" t="s">
        <v>46</v>
      </c>
      <c r="R102" t="s">
        <v>562</v>
      </c>
    </row>
    <row r="103" spans="1:18" x14ac:dyDescent="0.2">
      <c r="A103" t="s">
        <v>232</v>
      </c>
      <c r="B103">
        <v>22</v>
      </c>
      <c r="C103" t="s">
        <v>276</v>
      </c>
      <c r="D103" t="s">
        <v>277</v>
      </c>
      <c r="E103">
        <v>44.402999999999999</v>
      </c>
      <c r="I103" t="s">
        <v>8</v>
      </c>
      <c r="J103">
        <v>1</v>
      </c>
      <c r="M103" t="s">
        <v>278</v>
      </c>
      <c r="P103" t="s">
        <v>46</v>
      </c>
    </row>
    <row r="104" spans="1:18" x14ac:dyDescent="0.2">
      <c r="A104" t="s">
        <v>232</v>
      </c>
      <c r="B104">
        <v>23</v>
      </c>
      <c r="C104" t="s">
        <v>279</v>
      </c>
      <c r="D104" t="s">
        <v>280</v>
      </c>
      <c r="E104">
        <v>27.001000000000001</v>
      </c>
      <c r="I104" t="s">
        <v>8</v>
      </c>
      <c r="J104">
        <v>0</v>
      </c>
      <c r="M104" t="s">
        <v>281</v>
      </c>
      <c r="P104" t="s">
        <v>46</v>
      </c>
      <c r="R104" t="s">
        <v>562</v>
      </c>
    </row>
    <row r="105" spans="1:18" x14ac:dyDescent="0.2">
      <c r="A105" t="s">
        <v>232</v>
      </c>
      <c r="B105">
        <v>24</v>
      </c>
      <c r="C105" t="s">
        <v>282</v>
      </c>
      <c r="D105" t="s">
        <v>283</v>
      </c>
      <c r="E105">
        <v>41.095999999999997</v>
      </c>
      <c r="I105" t="s">
        <v>8</v>
      </c>
      <c r="J105">
        <v>1</v>
      </c>
      <c r="M105" t="s">
        <v>284</v>
      </c>
      <c r="P105" t="s">
        <v>46</v>
      </c>
    </row>
    <row r="106" spans="1:18" x14ac:dyDescent="0.2">
      <c r="A106" t="s">
        <v>232</v>
      </c>
      <c r="B106">
        <v>25</v>
      </c>
      <c r="C106" t="s">
        <v>285</v>
      </c>
      <c r="D106" t="s">
        <v>286</v>
      </c>
      <c r="E106">
        <v>26.95</v>
      </c>
      <c r="I106" t="s">
        <v>8</v>
      </c>
      <c r="J106">
        <v>0</v>
      </c>
      <c r="M106" t="s">
        <v>287</v>
      </c>
      <c r="P106" t="s">
        <v>46</v>
      </c>
      <c r="R106" t="s">
        <v>562</v>
      </c>
    </row>
    <row r="107" spans="1:18" x14ac:dyDescent="0.2">
      <c r="A107" t="s">
        <v>232</v>
      </c>
      <c r="B107">
        <v>26</v>
      </c>
      <c r="C107" t="s">
        <v>288</v>
      </c>
      <c r="D107" t="s">
        <v>289</v>
      </c>
      <c r="E107">
        <v>40.738999999999997</v>
      </c>
      <c r="I107" t="s">
        <v>8</v>
      </c>
      <c r="J107">
        <v>1</v>
      </c>
      <c r="M107" t="s">
        <v>290</v>
      </c>
      <c r="P107" t="s">
        <v>46</v>
      </c>
    </row>
    <row r="108" spans="1:18" x14ac:dyDescent="0.2">
      <c r="A108" t="s">
        <v>232</v>
      </c>
      <c r="B108">
        <v>27</v>
      </c>
      <c r="C108" t="s">
        <v>291</v>
      </c>
      <c r="D108" t="s">
        <v>292</v>
      </c>
      <c r="E108">
        <v>40.947000000000003</v>
      </c>
      <c r="I108" t="s">
        <v>8</v>
      </c>
      <c r="J108">
        <v>0</v>
      </c>
      <c r="M108" t="s">
        <v>293</v>
      </c>
      <c r="P108" t="s">
        <v>46</v>
      </c>
      <c r="R108" t="s">
        <v>562</v>
      </c>
    </row>
    <row r="109" spans="1:18" x14ac:dyDescent="0.2">
      <c r="A109" t="s">
        <v>232</v>
      </c>
      <c r="B109">
        <v>28</v>
      </c>
      <c r="C109" t="s">
        <v>294</v>
      </c>
      <c r="D109" t="s">
        <v>295</v>
      </c>
      <c r="E109">
        <v>44.24</v>
      </c>
      <c r="I109" t="s">
        <v>8</v>
      </c>
      <c r="J109">
        <v>1</v>
      </c>
      <c r="M109" t="s">
        <v>296</v>
      </c>
      <c r="P109" t="s">
        <v>46</v>
      </c>
    </row>
    <row r="110" spans="1:18" x14ac:dyDescent="0.2">
      <c r="A110" t="s">
        <v>232</v>
      </c>
      <c r="B110">
        <v>29</v>
      </c>
      <c r="C110" t="s">
        <v>297</v>
      </c>
      <c r="D110" t="s">
        <v>298</v>
      </c>
      <c r="E110">
        <v>41.006999999999998</v>
      </c>
      <c r="I110" t="s">
        <v>8</v>
      </c>
      <c r="J110">
        <v>0</v>
      </c>
      <c r="M110" t="s">
        <v>299</v>
      </c>
      <c r="P110" t="s">
        <v>46</v>
      </c>
      <c r="R110" t="s">
        <v>562</v>
      </c>
    </row>
    <row r="111" spans="1:18" x14ac:dyDescent="0.2">
      <c r="A111" t="s">
        <v>232</v>
      </c>
      <c r="B111">
        <v>30</v>
      </c>
      <c r="C111" t="s">
        <v>300</v>
      </c>
      <c r="D111" t="s">
        <v>301</v>
      </c>
      <c r="E111">
        <v>44.5</v>
      </c>
      <c r="I111" t="s">
        <v>8</v>
      </c>
      <c r="J111">
        <v>1</v>
      </c>
      <c r="M111" t="s">
        <v>302</v>
      </c>
      <c r="P111" t="s">
        <v>46</v>
      </c>
    </row>
    <row r="112" spans="1:18" x14ac:dyDescent="0.2">
      <c r="A112" t="s">
        <v>232</v>
      </c>
      <c r="B112">
        <v>31</v>
      </c>
      <c r="C112" t="s">
        <v>303</v>
      </c>
      <c r="D112" t="s">
        <v>304</v>
      </c>
      <c r="E112">
        <v>37.216000000000001</v>
      </c>
      <c r="I112" t="s">
        <v>8</v>
      </c>
      <c r="J112">
        <v>0</v>
      </c>
      <c r="M112" t="s">
        <v>305</v>
      </c>
      <c r="P112" t="s">
        <v>46</v>
      </c>
      <c r="R112" t="s">
        <v>562</v>
      </c>
    </row>
    <row r="113" spans="1:18" x14ac:dyDescent="0.2">
      <c r="A113" t="s">
        <v>232</v>
      </c>
      <c r="B113">
        <v>32</v>
      </c>
      <c r="C113" t="s">
        <v>306</v>
      </c>
      <c r="D113" t="s">
        <v>307</v>
      </c>
      <c r="E113">
        <v>28.673999999999999</v>
      </c>
      <c r="I113" t="s">
        <v>8</v>
      </c>
      <c r="J113">
        <v>0</v>
      </c>
      <c r="M113" t="s">
        <v>308</v>
      </c>
      <c r="P113" t="s">
        <v>46</v>
      </c>
    </row>
    <row r="114" spans="1:18" x14ac:dyDescent="0.2">
      <c r="A114" t="s">
        <v>232</v>
      </c>
      <c r="B114">
        <v>33</v>
      </c>
      <c r="C114" t="s">
        <v>309</v>
      </c>
      <c r="D114" t="s">
        <v>310</v>
      </c>
      <c r="E114">
        <v>36.716000000000001</v>
      </c>
      <c r="I114" t="s">
        <v>8</v>
      </c>
      <c r="J114">
        <v>0</v>
      </c>
      <c r="M114" t="s">
        <v>311</v>
      </c>
      <c r="P114" t="s">
        <v>46</v>
      </c>
      <c r="R114" t="s">
        <v>562</v>
      </c>
    </row>
    <row r="115" spans="1:18" x14ac:dyDescent="0.2">
      <c r="A115" t="s">
        <v>232</v>
      </c>
      <c r="B115">
        <v>34</v>
      </c>
      <c r="C115" t="s">
        <v>312</v>
      </c>
      <c r="D115" t="s">
        <v>313</v>
      </c>
      <c r="E115">
        <v>28.161000000000001</v>
      </c>
      <c r="I115" t="s">
        <v>8</v>
      </c>
      <c r="J115">
        <v>0</v>
      </c>
      <c r="M115" t="s">
        <v>314</v>
      </c>
      <c r="P115" t="s">
        <v>46</v>
      </c>
    </row>
    <row r="116" spans="1:18" x14ac:dyDescent="0.2">
      <c r="A116" t="s">
        <v>232</v>
      </c>
      <c r="B116">
        <v>35</v>
      </c>
      <c r="D116" t="s">
        <v>18</v>
      </c>
      <c r="G116" t="b">
        <v>1</v>
      </c>
      <c r="M116" t="s">
        <v>315</v>
      </c>
      <c r="R116" t="s">
        <v>562</v>
      </c>
    </row>
    <row r="117" spans="1:18" x14ac:dyDescent="0.2">
      <c r="A117" t="s">
        <v>232</v>
      </c>
      <c r="B117">
        <v>36</v>
      </c>
      <c r="C117" t="s">
        <v>316</v>
      </c>
      <c r="D117" s="9" t="s">
        <v>577</v>
      </c>
      <c r="H117" t="e">
        <f>+VCCO0</f>
        <v>#NAME?</v>
      </c>
      <c r="J117">
        <v>0</v>
      </c>
      <c r="M117" t="s">
        <v>317</v>
      </c>
    </row>
    <row r="118" spans="1:18" x14ac:dyDescent="0.2">
      <c r="A118" t="s">
        <v>232</v>
      </c>
      <c r="B118">
        <v>37</v>
      </c>
      <c r="C118" t="s">
        <v>318</v>
      </c>
      <c r="D118" t="s">
        <v>319</v>
      </c>
      <c r="E118">
        <v>20.626999999999999</v>
      </c>
      <c r="I118" t="s">
        <v>8</v>
      </c>
      <c r="J118">
        <v>0</v>
      </c>
      <c r="M118" t="s">
        <v>320</v>
      </c>
      <c r="P118" t="s">
        <v>46</v>
      </c>
      <c r="R118" t="s">
        <v>562</v>
      </c>
    </row>
    <row r="119" spans="1:18" x14ac:dyDescent="0.2">
      <c r="A119" t="s">
        <v>232</v>
      </c>
      <c r="B119">
        <v>38</v>
      </c>
      <c r="C119" t="s">
        <v>321</v>
      </c>
      <c r="D119" t="s">
        <v>322</v>
      </c>
      <c r="E119">
        <v>26.087</v>
      </c>
      <c r="I119" t="s">
        <v>8</v>
      </c>
      <c r="J119">
        <v>0</v>
      </c>
      <c r="M119" t="s">
        <v>323</v>
      </c>
      <c r="P119" t="s">
        <v>46</v>
      </c>
    </row>
    <row r="120" spans="1:18" x14ac:dyDescent="0.2">
      <c r="A120" t="s">
        <v>232</v>
      </c>
      <c r="B120">
        <v>39</v>
      </c>
      <c r="C120" t="s">
        <v>324</v>
      </c>
      <c r="D120" t="s">
        <v>325</v>
      </c>
      <c r="E120">
        <v>21.074000000000002</v>
      </c>
      <c r="I120" t="s">
        <v>8</v>
      </c>
      <c r="J120">
        <v>0</v>
      </c>
      <c r="M120" t="s">
        <v>326</v>
      </c>
      <c r="P120" t="s">
        <v>46</v>
      </c>
      <c r="R120" t="s">
        <v>562</v>
      </c>
    </row>
    <row r="121" spans="1:18" x14ac:dyDescent="0.2">
      <c r="A121" t="s">
        <v>232</v>
      </c>
      <c r="B121">
        <v>40</v>
      </c>
      <c r="C121" t="s">
        <v>327</v>
      </c>
      <c r="D121" t="s">
        <v>328</v>
      </c>
      <c r="E121">
        <v>25.914999999999999</v>
      </c>
      <c r="I121" t="s">
        <v>8</v>
      </c>
      <c r="J121">
        <v>0</v>
      </c>
      <c r="M121" t="s">
        <v>329</v>
      </c>
      <c r="P121" t="s">
        <v>46</v>
      </c>
    </row>
    <row r="122" spans="1:18" x14ac:dyDescent="0.2">
      <c r="A122" t="s">
        <v>232</v>
      </c>
      <c r="B122">
        <v>41</v>
      </c>
      <c r="C122" t="s">
        <v>330</v>
      </c>
      <c r="D122" t="s">
        <v>331</v>
      </c>
      <c r="E122">
        <v>44.83</v>
      </c>
      <c r="I122" t="s">
        <v>8</v>
      </c>
      <c r="J122">
        <v>1</v>
      </c>
      <c r="M122" t="s">
        <v>332</v>
      </c>
      <c r="P122" t="s">
        <v>46</v>
      </c>
      <c r="R122" t="s">
        <v>562</v>
      </c>
    </row>
    <row r="123" spans="1:18" x14ac:dyDescent="0.2">
      <c r="A123" t="s">
        <v>232</v>
      </c>
      <c r="B123">
        <v>42</v>
      </c>
      <c r="C123" t="s">
        <v>333</v>
      </c>
      <c r="D123" t="s">
        <v>334</v>
      </c>
      <c r="E123">
        <v>26.539000000000001</v>
      </c>
      <c r="I123" t="s">
        <v>112</v>
      </c>
      <c r="J123">
        <v>0</v>
      </c>
      <c r="L123" t="b">
        <v>1</v>
      </c>
      <c r="M123" t="s">
        <v>335</v>
      </c>
      <c r="P123" t="s">
        <v>46</v>
      </c>
    </row>
    <row r="124" spans="1:18" x14ac:dyDescent="0.2">
      <c r="A124" t="s">
        <v>232</v>
      </c>
      <c r="B124">
        <v>43</v>
      </c>
      <c r="C124" t="s">
        <v>336</v>
      </c>
      <c r="D124" t="s">
        <v>337</v>
      </c>
      <c r="E124">
        <v>44.34</v>
      </c>
      <c r="I124" t="s">
        <v>8</v>
      </c>
      <c r="J124">
        <v>1</v>
      </c>
      <c r="M124" t="s">
        <v>338</v>
      </c>
      <c r="P124" t="s">
        <v>46</v>
      </c>
      <c r="R124" t="s">
        <v>562</v>
      </c>
    </row>
    <row r="125" spans="1:18" x14ac:dyDescent="0.2">
      <c r="A125" t="s">
        <v>232</v>
      </c>
      <c r="B125">
        <v>44</v>
      </c>
      <c r="C125" t="s">
        <v>339</v>
      </c>
      <c r="D125" t="s">
        <v>340</v>
      </c>
      <c r="E125">
        <v>26.347000000000001</v>
      </c>
      <c r="I125" t="s">
        <v>112</v>
      </c>
      <c r="J125">
        <v>0</v>
      </c>
      <c r="L125" t="b">
        <v>1</v>
      </c>
      <c r="M125" t="s">
        <v>341</v>
      </c>
      <c r="P125" t="s">
        <v>46</v>
      </c>
    </row>
    <row r="126" spans="1:18" x14ac:dyDescent="0.2">
      <c r="A126" t="s">
        <v>232</v>
      </c>
      <c r="B126">
        <v>45</v>
      </c>
      <c r="C126" t="s">
        <v>342</v>
      </c>
      <c r="D126" t="s">
        <v>343</v>
      </c>
      <c r="E126">
        <v>17.696000000000002</v>
      </c>
      <c r="I126" t="s">
        <v>8</v>
      </c>
      <c r="J126">
        <v>0</v>
      </c>
      <c r="M126" t="s">
        <v>344</v>
      </c>
      <c r="P126" t="s">
        <v>46</v>
      </c>
      <c r="R126" t="s">
        <v>562</v>
      </c>
    </row>
    <row r="127" spans="1:18" x14ac:dyDescent="0.2">
      <c r="A127" t="s">
        <v>232</v>
      </c>
      <c r="B127">
        <v>46</v>
      </c>
      <c r="C127" t="s">
        <v>345</v>
      </c>
      <c r="D127" t="s">
        <v>346</v>
      </c>
      <c r="E127">
        <v>33.337000000000003</v>
      </c>
      <c r="I127" t="s">
        <v>8</v>
      </c>
      <c r="J127">
        <v>0</v>
      </c>
      <c r="M127" t="s">
        <v>347</v>
      </c>
      <c r="P127" t="s">
        <v>46</v>
      </c>
    </row>
    <row r="128" spans="1:18" x14ac:dyDescent="0.2">
      <c r="A128" t="s">
        <v>232</v>
      </c>
      <c r="B128">
        <v>47</v>
      </c>
      <c r="C128" t="s">
        <v>348</v>
      </c>
      <c r="D128" t="s">
        <v>349</v>
      </c>
      <c r="E128">
        <v>17.466000000000001</v>
      </c>
      <c r="I128" t="s">
        <v>8</v>
      </c>
      <c r="J128">
        <v>0</v>
      </c>
      <c r="M128" t="s">
        <v>350</v>
      </c>
      <c r="P128" t="s">
        <v>46</v>
      </c>
      <c r="R128" t="s">
        <v>562</v>
      </c>
    </row>
    <row r="129" spans="1:18" x14ac:dyDescent="0.2">
      <c r="A129" t="s">
        <v>232</v>
      </c>
      <c r="B129">
        <v>48</v>
      </c>
      <c r="C129" t="s">
        <v>351</v>
      </c>
      <c r="D129" t="s">
        <v>352</v>
      </c>
      <c r="E129">
        <v>33.22</v>
      </c>
      <c r="I129" t="s">
        <v>8</v>
      </c>
      <c r="J129">
        <v>0</v>
      </c>
      <c r="M129" t="s">
        <v>353</v>
      </c>
      <c r="P129" t="s">
        <v>46</v>
      </c>
    </row>
    <row r="130" spans="1:18" x14ac:dyDescent="0.2">
      <c r="A130" t="s">
        <v>232</v>
      </c>
      <c r="B130">
        <v>49</v>
      </c>
      <c r="C130" t="s">
        <v>354</v>
      </c>
      <c r="D130" t="s">
        <v>355</v>
      </c>
      <c r="E130">
        <v>13.928000000000001</v>
      </c>
      <c r="I130" t="s">
        <v>8</v>
      </c>
      <c r="J130">
        <v>0</v>
      </c>
      <c r="M130" t="s">
        <v>356</v>
      </c>
      <c r="P130" t="s">
        <v>46</v>
      </c>
      <c r="R130" t="s">
        <v>562</v>
      </c>
    </row>
    <row r="131" spans="1:18" x14ac:dyDescent="0.2">
      <c r="A131" t="s">
        <v>232</v>
      </c>
      <c r="B131">
        <v>50</v>
      </c>
      <c r="C131" t="s">
        <v>357</v>
      </c>
      <c r="D131" t="s">
        <v>358</v>
      </c>
      <c r="E131">
        <v>12.837999999999999</v>
      </c>
      <c r="I131" t="s">
        <v>8</v>
      </c>
      <c r="J131">
        <v>0</v>
      </c>
      <c r="M131" t="s">
        <v>359</v>
      </c>
      <c r="P131" t="s">
        <v>46</v>
      </c>
    </row>
    <row r="132" spans="1:18" x14ac:dyDescent="0.2">
      <c r="A132" t="s">
        <v>232</v>
      </c>
      <c r="B132">
        <v>51</v>
      </c>
      <c r="C132" t="s">
        <v>360</v>
      </c>
      <c r="D132" t="s">
        <v>361</v>
      </c>
      <c r="E132">
        <v>13.856</v>
      </c>
      <c r="I132" t="s">
        <v>8</v>
      </c>
      <c r="J132">
        <v>0</v>
      </c>
      <c r="M132" t="s">
        <v>362</v>
      </c>
      <c r="P132" t="s">
        <v>46</v>
      </c>
      <c r="R132" t="s">
        <v>562</v>
      </c>
    </row>
    <row r="133" spans="1:18" x14ac:dyDescent="0.2">
      <c r="A133" t="s">
        <v>232</v>
      </c>
      <c r="B133">
        <v>52</v>
      </c>
      <c r="C133" t="s">
        <v>363</v>
      </c>
      <c r="D133" t="s">
        <v>364</v>
      </c>
      <c r="E133">
        <v>12.432</v>
      </c>
      <c r="I133" t="s">
        <v>8</v>
      </c>
      <c r="J133">
        <v>0</v>
      </c>
      <c r="M133" t="s">
        <v>365</v>
      </c>
      <c r="N133" t="s">
        <v>366</v>
      </c>
      <c r="P133" t="s">
        <v>46</v>
      </c>
    </row>
    <row r="134" spans="1:18" x14ac:dyDescent="0.2">
      <c r="A134" t="s">
        <v>232</v>
      </c>
      <c r="B134">
        <v>53</v>
      </c>
      <c r="C134" t="s">
        <v>367</v>
      </c>
      <c r="D134" t="s">
        <v>368</v>
      </c>
      <c r="E134">
        <v>18.542000000000002</v>
      </c>
      <c r="I134" t="s">
        <v>8</v>
      </c>
      <c r="J134">
        <v>0</v>
      </c>
      <c r="M134" t="s">
        <v>369</v>
      </c>
      <c r="P134" t="s">
        <v>46</v>
      </c>
      <c r="R134" t="s">
        <v>562</v>
      </c>
    </row>
    <row r="135" spans="1:18" x14ac:dyDescent="0.2">
      <c r="A135" t="s">
        <v>232</v>
      </c>
      <c r="B135">
        <v>54</v>
      </c>
      <c r="C135" t="s">
        <v>370</v>
      </c>
      <c r="D135" t="s">
        <v>371</v>
      </c>
      <c r="E135">
        <v>16.492000000000001</v>
      </c>
      <c r="I135" t="s">
        <v>8</v>
      </c>
      <c r="J135">
        <v>0</v>
      </c>
      <c r="M135" t="s">
        <v>372</v>
      </c>
      <c r="N135" t="s">
        <v>373</v>
      </c>
      <c r="P135" t="s">
        <v>46</v>
      </c>
    </row>
    <row r="136" spans="1:18" x14ac:dyDescent="0.2">
      <c r="A136" t="s">
        <v>232</v>
      </c>
      <c r="B136">
        <v>55</v>
      </c>
      <c r="D136" t="s">
        <v>18</v>
      </c>
      <c r="G136" t="b">
        <v>1</v>
      </c>
      <c r="M136" t="s">
        <v>374</v>
      </c>
      <c r="R136" t="s">
        <v>562</v>
      </c>
    </row>
    <row r="137" spans="1:18" x14ac:dyDescent="0.2">
      <c r="A137" t="s">
        <v>232</v>
      </c>
      <c r="B137">
        <v>56</v>
      </c>
      <c r="C137" t="s">
        <v>316</v>
      </c>
      <c r="D137" s="8" t="s">
        <v>577</v>
      </c>
      <c r="H137" t="e">
        <f>+VCCO0</f>
        <v>#NAME?</v>
      </c>
      <c r="J137">
        <v>0</v>
      </c>
      <c r="M137" t="s">
        <v>375</v>
      </c>
    </row>
    <row r="138" spans="1:18" x14ac:dyDescent="0.2">
      <c r="A138" t="s">
        <v>232</v>
      </c>
      <c r="B138">
        <v>57</v>
      </c>
      <c r="C138" t="s">
        <v>376</v>
      </c>
      <c r="D138" t="s">
        <v>377</v>
      </c>
      <c r="E138">
        <v>18.152999999999999</v>
      </c>
      <c r="I138" t="s">
        <v>8</v>
      </c>
      <c r="J138">
        <v>0</v>
      </c>
      <c r="M138" t="s">
        <v>378</v>
      </c>
      <c r="P138" t="s">
        <v>46</v>
      </c>
      <c r="R138" t="s">
        <v>562</v>
      </c>
    </row>
    <row r="139" spans="1:18" x14ac:dyDescent="0.2">
      <c r="A139" t="s">
        <v>232</v>
      </c>
      <c r="B139">
        <v>58</v>
      </c>
      <c r="C139" t="s">
        <v>379</v>
      </c>
      <c r="D139" t="s">
        <v>380</v>
      </c>
      <c r="E139">
        <v>16.111999999999998</v>
      </c>
      <c r="I139" t="s">
        <v>8</v>
      </c>
      <c r="J139">
        <v>0</v>
      </c>
      <c r="M139" t="s">
        <v>381</v>
      </c>
      <c r="N139" t="s">
        <v>382</v>
      </c>
      <c r="P139" t="s">
        <v>46</v>
      </c>
    </row>
    <row r="140" spans="1:18" x14ac:dyDescent="0.2">
      <c r="A140" t="s">
        <v>232</v>
      </c>
      <c r="B140">
        <v>59</v>
      </c>
      <c r="C140" t="s">
        <v>383</v>
      </c>
      <c r="D140" t="s">
        <v>384</v>
      </c>
      <c r="E140">
        <v>20.085999999999999</v>
      </c>
      <c r="I140" t="s">
        <v>112</v>
      </c>
      <c r="J140">
        <v>0</v>
      </c>
      <c r="L140" t="b">
        <v>1</v>
      </c>
      <c r="M140" t="s">
        <v>385</v>
      </c>
      <c r="P140" t="s">
        <v>46</v>
      </c>
      <c r="R140" t="s">
        <v>562</v>
      </c>
    </row>
    <row r="141" spans="1:18" x14ac:dyDescent="0.2">
      <c r="A141" t="s">
        <v>232</v>
      </c>
      <c r="B141">
        <v>60</v>
      </c>
      <c r="C141" t="s">
        <v>386</v>
      </c>
      <c r="D141" t="s">
        <v>387</v>
      </c>
      <c r="E141">
        <v>18.079999999999998</v>
      </c>
      <c r="I141" t="s">
        <v>8</v>
      </c>
      <c r="J141">
        <v>0</v>
      </c>
      <c r="M141" t="s">
        <v>388</v>
      </c>
      <c r="N141" t="s">
        <v>389</v>
      </c>
      <c r="P141" t="s">
        <v>46</v>
      </c>
    </row>
    <row r="142" spans="1:18" x14ac:dyDescent="0.2">
      <c r="A142" t="s">
        <v>232</v>
      </c>
      <c r="B142">
        <v>61</v>
      </c>
      <c r="C142" t="s">
        <v>390</v>
      </c>
      <c r="D142" t="s">
        <v>391</v>
      </c>
      <c r="E142">
        <v>20.183</v>
      </c>
      <c r="I142" t="s">
        <v>112</v>
      </c>
      <c r="J142">
        <v>0</v>
      </c>
      <c r="L142" t="b">
        <v>1</v>
      </c>
      <c r="M142" t="s">
        <v>392</v>
      </c>
      <c r="P142" t="s">
        <v>46</v>
      </c>
      <c r="R142" t="s">
        <v>562</v>
      </c>
    </row>
    <row r="143" spans="1:18" x14ac:dyDescent="0.2">
      <c r="A143" t="s">
        <v>232</v>
      </c>
      <c r="B143">
        <v>62</v>
      </c>
      <c r="C143" t="s">
        <v>393</v>
      </c>
      <c r="D143" t="s">
        <v>394</v>
      </c>
      <c r="E143">
        <v>18.117999999999999</v>
      </c>
      <c r="I143" t="s">
        <v>8</v>
      </c>
      <c r="J143">
        <v>0</v>
      </c>
      <c r="M143" t="s">
        <v>395</v>
      </c>
      <c r="N143" t="s">
        <v>396</v>
      </c>
      <c r="P143" t="s">
        <v>46</v>
      </c>
    </row>
    <row r="144" spans="1:18" x14ac:dyDescent="0.2">
      <c r="A144" t="s">
        <v>232</v>
      </c>
      <c r="B144">
        <v>63</v>
      </c>
      <c r="C144" t="s">
        <v>397</v>
      </c>
      <c r="D144" t="s">
        <v>398</v>
      </c>
      <c r="E144">
        <v>25.035</v>
      </c>
      <c r="I144" t="s">
        <v>8</v>
      </c>
      <c r="J144">
        <v>0</v>
      </c>
      <c r="M144" t="s">
        <v>399</v>
      </c>
      <c r="N144" t="s">
        <v>400</v>
      </c>
      <c r="P144" t="s">
        <v>46</v>
      </c>
      <c r="R144" t="s">
        <v>562</v>
      </c>
    </row>
    <row r="145" spans="1:18" x14ac:dyDescent="0.2">
      <c r="A145" t="s">
        <v>232</v>
      </c>
      <c r="B145">
        <v>64</v>
      </c>
      <c r="C145" t="s">
        <v>401</v>
      </c>
      <c r="D145" t="s">
        <v>402</v>
      </c>
      <c r="E145">
        <v>20.995999999999999</v>
      </c>
      <c r="I145" t="s">
        <v>112</v>
      </c>
      <c r="J145">
        <v>0</v>
      </c>
      <c r="L145" t="b">
        <v>1</v>
      </c>
      <c r="M145" t="s">
        <v>403</v>
      </c>
      <c r="N145" t="s">
        <v>404</v>
      </c>
      <c r="P145" t="s">
        <v>46</v>
      </c>
    </row>
    <row r="146" spans="1:18" x14ac:dyDescent="0.2">
      <c r="A146" t="s">
        <v>232</v>
      </c>
      <c r="B146">
        <v>65</v>
      </c>
      <c r="C146" t="s">
        <v>405</v>
      </c>
      <c r="D146" t="s">
        <v>406</v>
      </c>
      <c r="E146">
        <v>24.795999999999999</v>
      </c>
      <c r="I146" t="s">
        <v>8</v>
      </c>
      <c r="J146">
        <v>0</v>
      </c>
      <c r="M146" t="s">
        <v>407</v>
      </c>
      <c r="N146" t="s">
        <v>408</v>
      </c>
      <c r="P146" t="s">
        <v>46</v>
      </c>
      <c r="R146" t="s">
        <v>562</v>
      </c>
    </row>
    <row r="147" spans="1:18" x14ac:dyDescent="0.2">
      <c r="A147" t="s">
        <v>232</v>
      </c>
      <c r="B147">
        <v>66</v>
      </c>
      <c r="C147" t="s">
        <v>409</v>
      </c>
      <c r="D147" t="s">
        <v>410</v>
      </c>
      <c r="E147">
        <v>20.713999999999999</v>
      </c>
      <c r="I147" t="s">
        <v>112</v>
      </c>
      <c r="J147">
        <v>0</v>
      </c>
      <c r="L147" t="b">
        <v>1</v>
      </c>
      <c r="M147" t="s">
        <v>411</v>
      </c>
      <c r="N147" t="s">
        <v>412</v>
      </c>
      <c r="P147" t="s">
        <v>46</v>
      </c>
    </row>
    <row r="148" spans="1:18" x14ac:dyDescent="0.2">
      <c r="A148" t="s">
        <v>232</v>
      </c>
      <c r="B148">
        <v>67</v>
      </c>
      <c r="C148" t="s">
        <v>413</v>
      </c>
      <c r="D148" t="s">
        <v>414</v>
      </c>
      <c r="E148">
        <v>25.545999999999999</v>
      </c>
      <c r="I148" t="s">
        <v>8</v>
      </c>
      <c r="J148">
        <v>0</v>
      </c>
      <c r="M148" t="s">
        <v>415</v>
      </c>
      <c r="N148" t="s">
        <v>416</v>
      </c>
      <c r="P148" t="s">
        <v>46</v>
      </c>
      <c r="R148" t="s">
        <v>562</v>
      </c>
    </row>
    <row r="149" spans="1:18" x14ac:dyDescent="0.2">
      <c r="A149" t="s">
        <v>232</v>
      </c>
      <c r="B149">
        <v>68</v>
      </c>
      <c r="C149" t="s">
        <v>417</v>
      </c>
      <c r="D149" t="s">
        <v>418</v>
      </c>
      <c r="E149">
        <v>21.102</v>
      </c>
      <c r="I149" t="s">
        <v>8</v>
      </c>
      <c r="J149">
        <v>0</v>
      </c>
      <c r="M149" t="s">
        <v>419</v>
      </c>
      <c r="N149" t="s">
        <v>420</v>
      </c>
      <c r="P149" t="s">
        <v>46</v>
      </c>
      <c r="R149" t="s">
        <v>562</v>
      </c>
    </row>
    <row r="150" spans="1:18" x14ac:dyDescent="0.2">
      <c r="A150" t="s">
        <v>232</v>
      </c>
      <c r="B150">
        <v>69</v>
      </c>
      <c r="C150" t="s">
        <v>421</v>
      </c>
      <c r="D150" t="s">
        <v>422</v>
      </c>
      <c r="E150">
        <v>25.283999999999999</v>
      </c>
      <c r="I150" t="s">
        <v>8</v>
      </c>
      <c r="J150">
        <v>0</v>
      </c>
      <c r="M150" t="s">
        <v>423</v>
      </c>
      <c r="N150" t="s">
        <v>424</v>
      </c>
      <c r="P150" t="s">
        <v>46</v>
      </c>
      <c r="R150" t="s">
        <v>562</v>
      </c>
    </row>
    <row r="151" spans="1:18" x14ac:dyDescent="0.2">
      <c r="A151" t="s">
        <v>232</v>
      </c>
      <c r="B151">
        <v>70</v>
      </c>
      <c r="C151" t="s">
        <v>425</v>
      </c>
      <c r="D151" t="s">
        <v>426</v>
      </c>
      <c r="E151">
        <v>20.867999999999999</v>
      </c>
      <c r="I151" t="s">
        <v>8</v>
      </c>
      <c r="J151">
        <v>0</v>
      </c>
      <c r="M151" t="s">
        <v>427</v>
      </c>
      <c r="N151" t="s">
        <v>428</v>
      </c>
      <c r="P151" t="s">
        <v>46</v>
      </c>
      <c r="R151" t="s">
        <v>562</v>
      </c>
    </row>
    <row r="152" spans="1:18" x14ac:dyDescent="0.2">
      <c r="A152" t="s">
        <v>232</v>
      </c>
      <c r="B152">
        <v>71</v>
      </c>
      <c r="C152" t="s">
        <v>429</v>
      </c>
      <c r="D152" t="s">
        <v>430</v>
      </c>
      <c r="E152">
        <v>28.088000000000001</v>
      </c>
      <c r="I152" t="s">
        <v>8</v>
      </c>
      <c r="J152">
        <v>0</v>
      </c>
      <c r="M152" t="s">
        <v>431</v>
      </c>
      <c r="N152" t="s">
        <v>432</v>
      </c>
      <c r="P152" t="s">
        <v>46</v>
      </c>
      <c r="R152" t="s">
        <v>562</v>
      </c>
    </row>
    <row r="153" spans="1:18" x14ac:dyDescent="0.2">
      <c r="A153" t="s">
        <v>232</v>
      </c>
      <c r="B153">
        <v>72</v>
      </c>
      <c r="C153" t="s">
        <v>433</v>
      </c>
      <c r="D153" t="s">
        <v>434</v>
      </c>
      <c r="E153">
        <v>24.506</v>
      </c>
      <c r="I153" t="s">
        <v>8</v>
      </c>
      <c r="J153">
        <v>0</v>
      </c>
      <c r="M153" t="s">
        <v>435</v>
      </c>
      <c r="N153" t="s">
        <v>436</v>
      </c>
      <c r="P153" t="s">
        <v>46</v>
      </c>
      <c r="R153" t="s">
        <v>562</v>
      </c>
    </row>
    <row r="154" spans="1:18" x14ac:dyDescent="0.2">
      <c r="A154" t="s">
        <v>232</v>
      </c>
      <c r="B154">
        <v>73</v>
      </c>
      <c r="C154" t="s">
        <v>437</v>
      </c>
      <c r="D154" t="s">
        <v>438</v>
      </c>
      <c r="E154">
        <v>28.350999999999999</v>
      </c>
      <c r="I154" t="s">
        <v>8</v>
      </c>
      <c r="J154">
        <v>0</v>
      </c>
      <c r="M154" t="s">
        <v>439</v>
      </c>
      <c r="N154" t="s">
        <v>440</v>
      </c>
      <c r="P154" t="s">
        <v>46</v>
      </c>
      <c r="R154" t="s">
        <v>562</v>
      </c>
    </row>
    <row r="155" spans="1:18" x14ac:dyDescent="0.2">
      <c r="A155" t="s">
        <v>232</v>
      </c>
      <c r="B155">
        <v>74</v>
      </c>
      <c r="C155" t="s">
        <v>441</v>
      </c>
      <c r="D155" t="s">
        <v>442</v>
      </c>
      <c r="E155">
        <v>24.536000000000001</v>
      </c>
      <c r="I155" t="s">
        <v>8</v>
      </c>
      <c r="J155">
        <v>0</v>
      </c>
      <c r="M155" t="s">
        <v>443</v>
      </c>
      <c r="N155" t="s">
        <v>444</v>
      </c>
      <c r="P155" t="s">
        <v>46</v>
      </c>
      <c r="R155" t="s">
        <v>562</v>
      </c>
    </row>
    <row r="156" spans="1:18" x14ac:dyDescent="0.2">
      <c r="A156" t="s">
        <v>232</v>
      </c>
      <c r="B156">
        <v>75</v>
      </c>
      <c r="C156" t="s">
        <v>445</v>
      </c>
      <c r="D156" t="s">
        <v>446</v>
      </c>
      <c r="E156">
        <v>26.666</v>
      </c>
      <c r="I156" t="s">
        <v>8</v>
      </c>
      <c r="J156">
        <v>0</v>
      </c>
      <c r="M156" t="s">
        <v>447</v>
      </c>
      <c r="N156" t="s">
        <v>448</v>
      </c>
      <c r="P156" t="s">
        <v>46</v>
      </c>
      <c r="R156" t="s">
        <v>562</v>
      </c>
    </row>
    <row r="157" spans="1:18" x14ac:dyDescent="0.2">
      <c r="A157" t="s">
        <v>232</v>
      </c>
      <c r="B157">
        <v>76</v>
      </c>
      <c r="C157" t="s">
        <v>449</v>
      </c>
      <c r="D157" t="s">
        <v>450</v>
      </c>
      <c r="E157">
        <v>26.754999999999999</v>
      </c>
      <c r="I157" t="s">
        <v>8</v>
      </c>
      <c r="J157">
        <v>0</v>
      </c>
      <c r="M157" t="s">
        <v>451</v>
      </c>
      <c r="N157" t="s">
        <v>452</v>
      </c>
      <c r="P157" t="s">
        <v>46</v>
      </c>
      <c r="R157" t="s">
        <v>562</v>
      </c>
    </row>
    <row r="158" spans="1:18" x14ac:dyDescent="0.2">
      <c r="A158" t="s">
        <v>232</v>
      </c>
      <c r="B158">
        <v>77</v>
      </c>
      <c r="C158" t="s">
        <v>453</v>
      </c>
      <c r="D158" t="s">
        <v>454</v>
      </c>
      <c r="E158">
        <v>18.067</v>
      </c>
      <c r="I158" t="s">
        <v>112</v>
      </c>
      <c r="J158">
        <v>0</v>
      </c>
      <c r="L158" t="b">
        <v>1</v>
      </c>
      <c r="M158" t="s">
        <v>455</v>
      </c>
      <c r="N158" t="s">
        <v>456</v>
      </c>
      <c r="P158" t="s">
        <v>46</v>
      </c>
      <c r="R158" t="s">
        <v>562</v>
      </c>
    </row>
    <row r="159" spans="1:18" x14ac:dyDescent="0.2">
      <c r="A159" t="s">
        <v>232</v>
      </c>
      <c r="B159">
        <v>78</v>
      </c>
      <c r="D159" t="s">
        <v>18</v>
      </c>
      <c r="G159" t="b">
        <v>1</v>
      </c>
      <c r="M159" t="s">
        <v>457</v>
      </c>
      <c r="R159" t="s">
        <v>562</v>
      </c>
    </row>
    <row r="160" spans="1:18" x14ac:dyDescent="0.2">
      <c r="A160" t="s">
        <v>232</v>
      </c>
      <c r="B160">
        <v>79</v>
      </c>
      <c r="C160" t="s">
        <v>458</v>
      </c>
      <c r="D160" t="s">
        <v>459</v>
      </c>
      <c r="E160">
        <v>18.059000000000001</v>
      </c>
      <c r="I160" t="s">
        <v>112</v>
      </c>
      <c r="J160">
        <v>0</v>
      </c>
      <c r="L160" t="b">
        <v>1</v>
      </c>
      <c r="M160" t="s">
        <v>460</v>
      </c>
      <c r="N160" t="s">
        <v>461</v>
      </c>
      <c r="P160" t="s">
        <v>46</v>
      </c>
      <c r="R160" t="s">
        <v>562</v>
      </c>
    </row>
    <row r="161" spans="1:18" x14ac:dyDescent="0.2">
      <c r="A161" t="s">
        <v>232</v>
      </c>
      <c r="B161">
        <v>80</v>
      </c>
      <c r="D161" t="s">
        <v>18</v>
      </c>
      <c r="G161" t="b">
        <v>1</v>
      </c>
      <c r="M161" t="s">
        <v>462</v>
      </c>
      <c r="R161" t="s">
        <v>562</v>
      </c>
    </row>
  </sheetData>
  <hyperlinks>
    <hyperlink ref="D36" r:id="rId1" display="+@VCCO1" xr:uid="{1C660438-2532-934B-BF33-A77BADE2CFED}"/>
    <hyperlink ref="D56" r:id="rId2" display="+@VCCO1" xr:uid="{72F8B25A-F94E-494B-A8DF-CD42567079B6}"/>
    <hyperlink ref="D117" r:id="rId3" display="+@VCCO1" xr:uid="{F688A4A1-0DC6-6443-B135-39B77771657C}"/>
    <hyperlink ref="D137" r:id="rId4" display="mailto:+@VCCO1" xr:uid="{EBB14F84-0433-454C-BEF3-69E5544DCCDB}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workbookViewId="0">
      <selection activeCell="E12" sqref="E12"/>
    </sheetView>
  </sheetViews>
  <sheetFormatPr baseColWidth="10" defaultRowHeight="16" x14ac:dyDescent="0.2"/>
  <cols>
    <col min="2" max="2" width="41.83203125" bestFit="1" customWidth="1"/>
    <col min="3" max="3" width="24.1640625" customWidth="1"/>
    <col min="4" max="4" width="19.83203125" customWidth="1"/>
    <col min="5" max="5" width="26" customWidth="1"/>
  </cols>
  <sheetData>
    <row r="1" spans="1:9" x14ac:dyDescent="0.2">
      <c r="A1" s="1"/>
      <c r="B1" s="1" t="s">
        <v>3</v>
      </c>
      <c r="C1" s="1" t="s">
        <v>570</v>
      </c>
      <c r="D1" s="1" t="s">
        <v>571</v>
      </c>
    </row>
    <row r="2" spans="1:9" x14ac:dyDescent="0.2">
      <c r="A2">
        <v>1</v>
      </c>
      <c r="B2" t="s">
        <v>513</v>
      </c>
      <c r="F2" s="4" t="s">
        <v>528</v>
      </c>
    </row>
    <row r="3" spans="1:9" x14ac:dyDescent="0.2">
      <c r="A3">
        <v>2</v>
      </c>
      <c r="B3" t="s">
        <v>522</v>
      </c>
    </row>
    <row r="4" spans="1:9" x14ac:dyDescent="0.2">
      <c r="A4">
        <v>3</v>
      </c>
      <c r="B4" t="s">
        <v>529</v>
      </c>
      <c r="F4" t="s">
        <v>531</v>
      </c>
      <c r="H4" t="s">
        <v>533</v>
      </c>
    </row>
    <row r="5" spans="1:9" x14ac:dyDescent="0.2">
      <c r="A5">
        <v>4</v>
      </c>
      <c r="B5" t="s">
        <v>530</v>
      </c>
    </row>
    <row r="6" spans="1:9" x14ac:dyDescent="0.2">
      <c r="A6">
        <v>5</v>
      </c>
      <c r="B6" t="s">
        <v>532</v>
      </c>
    </row>
    <row r="7" spans="1:9" x14ac:dyDescent="0.2">
      <c r="A7">
        <v>6</v>
      </c>
      <c r="B7" t="s">
        <v>535</v>
      </c>
      <c r="D7" t="s">
        <v>536</v>
      </c>
    </row>
    <row r="8" spans="1:9" x14ac:dyDescent="0.2">
      <c r="A8">
        <v>7</v>
      </c>
      <c r="B8" t="s">
        <v>549</v>
      </c>
    </row>
    <row r="9" spans="1:9" x14ac:dyDescent="0.2">
      <c r="A9">
        <v>8</v>
      </c>
      <c r="B9" t="s">
        <v>550</v>
      </c>
      <c r="C9" t="s">
        <v>551</v>
      </c>
    </row>
    <row r="10" spans="1:9" x14ac:dyDescent="0.2">
      <c r="A10">
        <v>9</v>
      </c>
      <c r="B10" t="s">
        <v>552</v>
      </c>
      <c r="C10" t="s">
        <v>553</v>
      </c>
    </row>
    <row r="11" spans="1:9" x14ac:dyDescent="0.2">
      <c r="A11">
        <v>10</v>
      </c>
      <c r="B11" t="s">
        <v>559</v>
      </c>
      <c r="C11" t="s">
        <v>560</v>
      </c>
    </row>
    <row r="12" spans="1:9" x14ac:dyDescent="0.2">
      <c r="A12">
        <v>11</v>
      </c>
      <c r="B12" t="s">
        <v>554</v>
      </c>
      <c r="C12" t="s">
        <v>555</v>
      </c>
      <c r="E12" t="s">
        <v>556</v>
      </c>
      <c r="I12" t="s">
        <v>558</v>
      </c>
    </row>
    <row r="13" spans="1:9" x14ac:dyDescent="0.2">
      <c r="A13">
        <v>12</v>
      </c>
      <c r="B13" t="s">
        <v>557</v>
      </c>
      <c r="C13" t="s">
        <v>555</v>
      </c>
      <c r="E13" t="s">
        <v>556</v>
      </c>
      <c r="I13" t="s">
        <v>558</v>
      </c>
    </row>
  </sheetData>
  <hyperlinks>
    <hyperlink ref="F2" r:id="rId1" xr:uid="{00000000-0004-0000-06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5"/>
  <sheetViews>
    <sheetView workbookViewId="0">
      <selection activeCell="C4" sqref="C4"/>
    </sheetView>
  </sheetViews>
  <sheetFormatPr baseColWidth="10" defaultRowHeight="16" x14ac:dyDescent="0.2"/>
  <cols>
    <col min="3" max="3" width="48.33203125" customWidth="1"/>
  </cols>
  <sheetData>
    <row r="2" spans="1:3" x14ac:dyDescent="0.2">
      <c r="A2" s="1" t="s">
        <v>463</v>
      </c>
      <c r="B2" s="1" t="s">
        <v>464</v>
      </c>
      <c r="C2" s="1" t="s">
        <v>465</v>
      </c>
    </row>
    <row r="3" spans="1:3" x14ac:dyDescent="0.2">
      <c r="A3">
        <v>0</v>
      </c>
      <c r="B3">
        <v>48</v>
      </c>
      <c r="C3" t="s">
        <v>578</v>
      </c>
    </row>
    <row r="4" spans="1:3" x14ac:dyDescent="0.2">
      <c r="A4">
        <v>1</v>
      </c>
      <c r="B4">
        <v>77</v>
      </c>
      <c r="C4" t="s">
        <v>467</v>
      </c>
    </row>
    <row r="5" spans="1:3" x14ac:dyDescent="0.2">
      <c r="A5">
        <v>2</v>
      </c>
      <c r="B5">
        <v>4</v>
      </c>
      <c r="C5" t="s">
        <v>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0"/>
  <sheetViews>
    <sheetView tabSelected="1" workbookViewId="0">
      <selection activeCell="F10" sqref="F10"/>
    </sheetView>
  </sheetViews>
  <sheetFormatPr baseColWidth="10" defaultRowHeight="16" x14ac:dyDescent="0.2"/>
  <cols>
    <col min="4" max="4" width="11.83203125" bestFit="1" customWidth="1"/>
    <col min="5" max="5" width="4.1640625" bestFit="1" customWidth="1"/>
    <col min="6" max="7" width="21" customWidth="1"/>
    <col min="8" max="8" width="35.1640625" customWidth="1"/>
  </cols>
  <sheetData>
    <row r="1" spans="1:9" x14ac:dyDescent="0.2">
      <c r="A1" s="1" t="s">
        <v>539</v>
      </c>
      <c r="B1" s="1" t="s">
        <v>489</v>
      </c>
      <c r="C1" s="1" t="s">
        <v>537</v>
      </c>
      <c r="D1" s="1" t="s">
        <v>490</v>
      </c>
      <c r="E1" s="1" t="s">
        <v>607</v>
      </c>
      <c r="F1" s="1" t="s">
        <v>613</v>
      </c>
      <c r="G1" s="1"/>
      <c r="H1" s="1" t="s">
        <v>465</v>
      </c>
      <c r="I1" s="1" t="s">
        <v>541</v>
      </c>
    </row>
    <row r="3" spans="1:9" x14ac:dyDescent="0.2">
      <c r="A3" t="s">
        <v>606</v>
      </c>
      <c r="B3">
        <v>1.8</v>
      </c>
      <c r="C3" t="s">
        <v>608</v>
      </c>
      <c r="D3">
        <f>'Single FastADC Block'!C20</f>
        <v>20.399999999999999</v>
      </c>
      <c r="E3">
        <v>4</v>
      </c>
      <c r="F3">
        <f>D3*E3</f>
        <v>81.599999999999994</v>
      </c>
    </row>
    <row r="6" spans="1:9" x14ac:dyDescent="0.2">
      <c r="A6" t="s">
        <v>546</v>
      </c>
      <c r="B6">
        <v>7</v>
      </c>
      <c r="C6" t="s">
        <v>608</v>
      </c>
      <c r="D6">
        <f>'Single FastADC Block'!C21</f>
        <v>9.6</v>
      </c>
      <c r="E6">
        <v>4</v>
      </c>
      <c r="F6">
        <f>D6*E6</f>
        <v>38.4</v>
      </c>
      <c r="H6" t="s">
        <v>572</v>
      </c>
    </row>
    <row r="7" spans="1:9" x14ac:dyDescent="0.2">
      <c r="A7" t="s">
        <v>547</v>
      </c>
      <c r="B7">
        <v>-2.5</v>
      </c>
      <c r="C7" t="s">
        <v>608</v>
      </c>
      <c r="D7">
        <f>'Single FastADC Block'!C22</f>
        <v>9.6</v>
      </c>
      <c r="E7">
        <v>4</v>
      </c>
      <c r="F7">
        <f>D7*E7</f>
        <v>38.4</v>
      </c>
    </row>
    <row r="9" spans="1:9" ht="34" x14ac:dyDescent="0.2">
      <c r="A9" t="s">
        <v>605</v>
      </c>
      <c r="B9">
        <v>5</v>
      </c>
      <c r="C9" t="s">
        <v>608</v>
      </c>
      <c r="D9">
        <f>'Single FastADC Block'!C19</f>
        <v>5.6</v>
      </c>
      <c r="E9">
        <v>4</v>
      </c>
      <c r="F9">
        <f>D9*E9</f>
        <v>22.4</v>
      </c>
      <c r="H9" s="6" t="s">
        <v>548</v>
      </c>
    </row>
    <row r="10" spans="1:9" x14ac:dyDescent="0.2">
      <c r="B10">
        <v>5</v>
      </c>
      <c r="C10" t="s">
        <v>610</v>
      </c>
      <c r="D10">
        <f>'Monitoring ADC'!C12</f>
        <v>2.2999999999999998</v>
      </c>
      <c r="E10">
        <v>1</v>
      </c>
      <c r="F10">
        <f>D10*E10</f>
        <v>2.2999999999999998</v>
      </c>
      <c r="H10" s="6"/>
    </row>
    <row r="11" spans="1:9" x14ac:dyDescent="0.2">
      <c r="H11" s="6"/>
    </row>
    <row r="12" spans="1:9" x14ac:dyDescent="0.2">
      <c r="A12" t="s">
        <v>543</v>
      </c>
      <c r="B12">
        <v>3.3</v>
      </c>
      <c r="C12" t="s">
        <v>610</v>
      </c>
      <c r="D12">
        <f>'Monitoring ADC'!C11</f>
        <v>1</v>
      </c>
      <c r="E12">
        <v>1</v>
      </c>
      <c r="F12">
        <f>D12*E12</f>
        <v>1</v>
      </c>
      <c r="H12" t="s">
        <v>544</v>
      </c>
    </row>
    <row r="13" spans="1:9" x14ac:dyDescent="0.2">
      <c r="C13" t="s">
        <v>540</v>
      </c>
      <c r="D13" s="5">
        <f>'Single DAC Block'!C11</f>
        <v>1E-3</v>
      </c>
      <c r="E13">
        <v>4</v>
      </c>
      <c r="F13">
        <f>D13*E13</f>
        <v>4.0000000000000001E-3</v>
      </c>
    </row>
    <row r="14" spans="1:9" x14ac:dyDescent="0.2">
      <c r="D14" s="5"/>
    </row>
    <row r="15" spans="1:9" x14ac:dyDescent="0.2">
      <c r="A15" t="s">
        <v>611</v>
      </c>
      <c r="C15" t="s">
        <v>540</v>
      </c>
      <c r="D15" s="5">
        <f>'Single DAC Block'!C16</f>
        <v>6</v>
      </c>
      <c r="E15">
        <v>4</v>
      </c>
      <c r="F15">
        <f>D15*E15</f>
        <v>24</v>
      </c>
    </row>
    <row r="16" spans="1:9" x14ac:dyDescent="0.2">
      <c r="D16" s="5"/>
    </row>
    <row r="17" spans="1:9" x14ac:dyDescent="0.2">
      <c r="A17" t="s">
        <v>612</v>
      </c>
      <c r="C17" t="s">
        <v>540</v>
      </c>
      <c r="D17" s="5">
        <f>'Single DAC Block'!C17</f>
        <v>6</v>
      </c>
      <c r="E17">
        <v>4</v>
      </c>
      <c r="F17">
        <f>D17*E17</f>
        <v>24</v>
      </c>
    </row>
    <row r="18" spans="1:9" x14ac:dyDescent="0.2">
      <c r="D18" s="5"/>
    </row>
    <row r="19" spans="1:9" ht="34" x14ac:dyDescent="0.2">
      <c r="A19" t="s">
        <v>603</v>
      </c>
      <c r="B19">
        <v>5</v>
      </c>
      <c r="C19" t="s">
        <v>538</v>
      </c>
      <c r="H19" s="6" t="s">
        <v>545</v>
      </c>
      <c r="I19" t="s">
        <v>542</v>
      </c>
    </row>
    <row r="20" spans="1:9" x14ac:dyDescent="0.2">
      <c r="A20" t="s">
        <v>604</v>
      </c>
      <c r="B20">
        <v>2.5</v>
      </c>
      <c r="C20" t="s">
        <v>540</v>
      </c>
      <c r="I20" t="s">
        <v>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7E10-6978-2D40-B8BE-AE92E6B4D24C}">
  <dimension ref="A1:F12"/>
  <sheetViews>
    <sheetView workbookViewId="0">
      <selection activeCell="A2" sqref="A2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6" x14ac:dyDescent="0.2">
      <c r="A1" t="s">
        <v>599</v>
      </c>
    </row>
    <row r="2" spans="1:6" x14ac:dyDescent="0.2">
      <c r="A2" s="1" t="s">
        <v>468</v>
      </c>
      <c r="B2" s="1" t="s">
        <v>483</v>
      </c>
      <c r="C2" s="1" t="s">
        <v>469</v>
      </c>
      <c r="D2" s="1" t="s">
        <v>478</v>
      </c>
      <c r="E2" s="1" t="s">
        <v>465</v>
      </c>
    </row>
    <row r="3" spans="1:6" x14ac:dyDescent="0.2">
      <c r="A3" t="s">
        <v>515</v>
      </c>
      <c r="B3" t="s">
        <v>486</v>
      </c>
      <c r="C3" t="s">
        <v>485</v>
      </c>
      <c r="D3" t="s">
        <v>519</v>
      </c>
    </row>
    <row r="4" spans="1:6" x14ac:dyDescent="0.2">
      <c r="A4" t="s">
        <v>516</v>
      </c>
      <c r="B4" t="s">
        <v>486</v>
      </c>
      <c r="C4" t="s">
        <v>485</v>
      </c>
      <c r="D4" t="s">
        <v>519</v>
      </c>
    </row>
    <row r="5" spans="1:6" x14ac:dyDescent="0.2">
      <c r="A5" t="s">
        <v>517</v>
      </c>
      <c r="B5" t="s">
        <v>486</v>
      </c>
      <c r="C5" t="s">
        <v>485</v>
      </c>
      <c r="D5" t="s">
        <v>519</v>
      </c>
      <c r="E5" t="s">
        <v>520</v>
      </c>
    </row>
    <row r="8" spans="1:6" x14ac:dyDescent="0.2">
      <c r="A8" s="2"/>
      <c r="B8" s="3" t="s">
        <v>5</v>
      </c>
      <c r="C8" s="2"/>
      <c r="D8" s="2"/>
      <c r="E8" s="2"/>
    </row>
    <row r="10" spans="1:6" x14ac:dyDescent="0.2">
      <c r="A10" s="1" t="s">
        <v>488</v>
      </c>
      <c r="B10" s="1" t="s">
        <v>491</v>
      </c>
      <c r="C10" s="1" t="s">
        <v>490</v>
      </c>
      <c r="D10" s="1" t="s">
        <v>496</v>
      </c>
    </row>
    <row r="11" spans="1:6" x14ac:dyDescent="0.2">
      <c r="A11" t="s">
        <v>595</v>
      </c>
      <c r="B11">
        <v>3.3</v>
      </c>
      <c r="C11">
        <v>1</v>
      </c>
      <c r="D11">
        <f>B11*C11</f>
        <v>3.3</v>
      </c>
    </row>
    <row r="12" spans="1:6" x14ac:dyDescent="0.2">
      <c r="A12" t="s">
        <v>596</v>
      </c>
      <c r="B12">
        <v>5</v>
      </c>
      <c r="C12">
        <v>2.2999999999999998</v>
      </c>
      <c r="D12">
        <f>B12*C12</f>
        <v>11.5</v>
      </c>
      <c r="E12" t="s">
        <v>597</v>
      </c>
      <c r="F12" t="s">
        <v>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workbookViewId="0">
      <selection activeCell="A25" sqref="A25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5" x14ac:dyDescent="0.2">
      <c r="A1" s="1" t="s">
        <v>468</v>
      </c>
      <c r="B1" s="1" t="s">
        <v>483</v>
      </c>
      <c r="C1" s="1" t="s">
        <v>469</v>
      </c>
      <c r="D1" s="1" t="s">
        <v>478</v>
      </c>
      <c r="E1" s="1" t="s">
        <v>465</v>
      </c>
    </row>
    <row r="2" spans="1:5" x14ac:dyDescent="0.2">
      <c r="A2" t="s">
        <v>470</v>
      </c>
      <c r="B2" t="s">
        <v>486</v>
      </c>
      <c r="C2" t="s">
        <v>485</v>
      </c>
      <c r="D2" t="s">
        <v>495</v>
      </c>
      <c r="E2" t="s">
        <v>494</v>
      </c>
    </row>
    <row r="3" spans="1:5" x14ac:dyDescent="0.2">
      <c r="A3" t="s">
        <v>471</v>
      </c>
      <c r="B3" t="s">
        <v>486</v>
      </c>
      <c r="C3" t="s">
        <v>485</v>
      </c>
      <c r="D3" t="s">
        <v>495</v>
      </c>
    </row>
    <row r="4" spans="1:5" x14ac:dyDescent="0.2">
      <c r="A4" t="s">
        <v>472</v>
      </c>
      <c r="B4" t="s">
        <v>486</v>
      </c>
      <c r="C4" t="s">
        <v>485</v>
      </c>
      <c r="D4" t="s">
        <v>495</v>
      </c>
    </row>
    <row r="5" spans="1:5" x14ac:dyDescent="0.2">
      <c r="A5" t="s">
        <v>473</v>
      </c>
      <c r="B5" t="s">
        <v>486</v>
      </c>
      <c r="C5" t="s">
        <v>485</v>
      </c>
      <c r="D5" t="s">
        <v>495</v>
      </c>
    </row>
    <row r="6" spans="1:5" x14ac:dyDescent="0.2">
      <c r="A6" t="s">
        <v>474</v>
      </c>
      <c r="C6">
        <v>1.8</v>
      </c>
      <c r="E6" t="s">
        <v>487</v>
      </c>
    </row>
    <row r="7" spans="1:5" x14ac:dyDescent="0.2">
      <c r="A7" t="s">
        <v>475</v>
      </c>
      <c r="C7">
        <v>1.8</v>
      </c>
      <c r="E7" t="s">
        <v>487</v>
      </c>
    </row>
    <row r="8" spans="1:5" x14ac:dyDescent="0.2">
      <c r="A8" t="s">
        <v>476</v>
      </c>
      <c r="C8">
        <v>1.8</v>
      </c>
      <c r="E8" t="s">
        <v>487</v>
      </c>
    </row>
    <row r="9" spans="1:5" x14ac:dyDescent="0.2">
      <c r="A9" t="s">
        <v>477</v>
      </c>
      <c r="C9">
        <v>1.8</v>
      </c>
      <c r="E9" t="s">
        <v>487</v>
      </c>
    </row>
    <row r="10" spans="1:5" x14ac:dyDescent="0.2">
      <c r="A10" t="s">
        <v>480</v>
      </c>
      <c r="B10" t="s">
        <v>484</v>
      </c>
      <c r="C10" t="s">
        <v>485</v>
      </c>
      <c r="D10" t="s">
        <v>495</v>
      </c>
    </row>
    <row r="11" spans="1:5" x14ac:dyDescent="0.2">
      <c r="A11" t="s">
        <v>479</v>
      </c>
      <c r="B11" t="s">
        <v>484</v>
      </c>
      <c r="C11" t="s">
        <v>485</v>
      </c>
      <c r="D11" t="s">
        <v>495</v>
      </c>
    </row>
    <row r="12" spans="1:5" x14ac:dyDescent="0.2">
      <c r="A12" t="s">
        <v>481</v>
      </c>
      <c r="B12" t="s">
        <v>484</v>
      </c>
      <c r="C12" t="s">
        <v>485</v>
      </c>
      <c r="D12" t="s">
        <v>495</v>
      </c>
    </row>
    <row r="13" spans="1:5" x14ac:dyDescent="0.2">
      <c r="A13" t="s">
        <v>482</v>
      </c>
      <c r="B13" t="s">
        <v>484</v>
      </c>
      <c r="C13" t="s">
        <v>485</v>
      </c>
      <c r="D13" t="s">
        <v>495</v>
      </c>
    </row>
    <row r="16" spans="1:5" x14ac:dyDescent="0.2">
      <c r="A16" s="2"/>
      <c r="B16" s="3" t="s">
        <v>5</v>
      </c>
      <c r="C16" s="2"/>
      <c r="D16" s="2"/>
      <c r="E16" s="2"/>
    </row>
    <row r="18" spans="1:6" x14ac:dyDescent="0.2">
      <c r="A18" s="1" t="s">
        <v>488</v>
      </c>
      <c r="B18" s="1" t="s">
        <v>491</v>
      </c>
      <c r="C18" s="1" t="s">
        <v>490</v>
      </c>
      <c r="D18" s="1" t="s">
        <v>496</v>
      </c>
    </row>
    <row r="19" spans="1:6" x14ac:dyDescent="0.2">
      <c r="A19" t="s">
        <v>492</v>
      </c>
      <c r="B19">
        <v>5</v>
      </c>
      <c r="C19">
        <v>5.6</v>
      </c>
      <c r="D19">
        <f>B19*C19</f>
        <v>28</v>
      </c>
      <c r="F19" t="s">
        <v>594</v>
      </c>
    </row>
    <row r="20" spans="1:6" x14ac:dyDescent="0.2">
      <c r="A20" t="s">
        <v>493</v>
      </c>
      <c r="B20">
        <v>1.8</v>
      </c>
      <c r="C20">
        <v>20.399999999999999</v>
      </c>
      <c r="D20">
        <f>B20*C20</f>
        <v>36.72</v>
      </c>
      <c r="F20" t="s">
        <v>579</v>
      </c>
    </row>
    <row r="21" spans="1:6" x14ac:dyDescent="0.2">
      <c r="A21" t="s">
        <v>499</v>
      </c>
      <c r="B21">
        <v>7</v>
      </c>
      <c r="C21">
        <v>9.6</v>
      </c>
      <c r="D21">
        <f>B21*C21</f>
        <v>67.2</v>
      </c>
      <c r="E21" t="s">
        <v>497</v>
      </c>
      <c r="F21" t="s">
        <v>498</v>
      </c>
    </row>
    <row r="22" spans="1:6" x14ac:dyDescent="0.2">
      <c r="A22" t="s">
        <v>500</v>
      </c>
      <c r="B22">
        <v>-2.5</v>
      </c>
      <c r="C22">
        <v>9.6</v>
      </c>
      <c r="D22">
        <f>B22*C22*-1</f>
        <v>24</v>
      </c>
    </row>
    <row r="24" spans="1:6" x14ac:dyDescent="0.2">
      <c r="A24" t="s">
        <v>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585E1-0F16-AC41-8637-F18F04894A01}">
  <dimension ref="A1:F17"/>
  <sheetViews>
    <sheetView workbookViewId="0">
      <selection activeCell="D17" sqref="D17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6" x14ac:dyDescent="0.2">
      <c r="A1" t="s">
        <v>580</v>
      </c>
    </row>
    <row r="2" spans="1:6" x14ac:dyDescent="0.2">
      <c r="A2" s="1" t="s">
        <v>468</v>
      </c>
      <c r="B2" s="1" t="s">
        <v>483</v>
      </c>
      <c r="C2" s="1" t="s">
        <v>469</v>
      </c>
      <c r="D2" s="1" t="s">
        <v>478</v>
      </c>
      <c r="E2" s="1" t="s">
        <v>465</v>
      </c>
    </row>
    <row r="3" spans="1:6" x14ac:dyDescent="0.2">
      <c r="A3" t="s">
        <v>515</v>
      </c>
      <c r="B3" t="s">
        <v>486</v>
      </c>
      <c r="C3" t="s">
        <v>485</v>
      </c>
      <c r="D3" t="s">
        <v>519</v>
      </c>
    </row>
    <row r="4" spans="1:6" x14ac:dyDescent="0.2">
      <c r="A4" t="s">
        <v>516</v>
      </c>
      <c r="B4" t="s">
        <v>486</v>
      </c>
      <c r="C4" t="s">
        <v>485</v>
      </c>
      <c r="D4" t="s">
        <v>519</v>
      </c>
    </row>
    <row r="5" spans="1:6" x14ac:dyDescent="0.2">
      <c r="A5" t="s">
        <v>517</v>
      </c>
      <c r="B5" t="s">
        <v>486</v>
      </c>
      <c r="C5" t="s">
        <v>485</v>
      </c>
      <c r="D5" t="s">
        <v>519</v>
      </c>
      <c r="E5" t="s">
        <v>520</v>
      </c>
    </row>
    <row r="8" spans="1:6" x14ac:dyDescent="0.2">
      <c r="A8" s="2"/>
      <c r="B8" s="3" t="s">
        <v>5</v>
      </c>
      <c r="C8" s="2"/>
      <c r="D8" s="2"/>
      <c r="E8" s="2"/>
    </row>
    <row r="10" spans="1:6" x14ac:dyDescent="0.2">
      <c r="A10" s="1" t="s">
        <v>488</v>
      </c>
      <c r="B10" s="1" t="s">
        <v>491</v>
      </c>
      <c r="C10" s="1" t="s">
        <v>490</v>
      </c>
      <c r="D10" s="1" t="s">
        <v>496</v>
      </c>
    </row>
    <row r="11" spans="1:6" x14ac:dyDescent="0.2">
      <c r="A11" t="s">
        <v>581</v>
      </c>
      <c r="B11">
        <v>3.3</v>
      </c>
      <c r="C11" s="5">
        <v>1E-3</v>
      </c>
      <c r="D11">
        <f>B11*C11</f>
        <v>3.3E-3</v>
      </c>
    </row>
    <row r="12" spans="1:6" x14ac:dyDescent="0.2">
      <c r="A12" t="s">
        <v>601</v>
      </c>
      <c r="B12" s="10">
        <v>15</v>
      </c>
      <c r="C12">
        <v>3</v>
      </c>
      <c r="D12">
        <f>B12*C12</f>
        <v>45</v>
      </c>
      <c r="E12" t="s">
        <v>582</v>
      </c>
      <c r="F12" t="s">
        <v>584</v>
      </c>
    </row>
    <row r="13" spans="1:6" x14ac:dyDescent="0.2">
      <c r="B13">
        <v>-15</v>
      </c>
      <c r="C13">
        <v>3</v>
      </c>
      <c r="D13">
        <f>B13*C13</f>
        <v>-45</v>
      </c>
    </row>
    <row r="14" spans="1:6" x14ac:dyDescent="0.2">
      <c r="A14" t="s">
        <v>602</v>
      </c>
      <c r="B14" s="10">
        <v>15</v>
      </c>
      <c r="C14">
        <v>3</v>
      </c>
      <c r="D14">
        <f>B14*C14</f>
        <v>45</v>
      </c>
      <c r="E14" t="s">
        <v>583</v>
      </c>
      <c r="F14" t="s">
        <v>584</v>
      </c>
    </row>
    <row r="15" spans="1:6" x14ac:dyDescent="0.2">
      <c r="B15">
        <v>-15</v>
      </c>
      <c r="C15">
        <v>3</v>
      </c>
      <c r="D15">
        <f>B15*C15*-1</f>
        <v>45</v>
      </c>
    </row>
    <row r="16" spans="1:6" x14ac:dyDescent="0.2">
      <c r="A16" t="s">
        <v>609</v>
      </c>
      <c r="B16" s="10">
        <v>15</v>
      </c>
      <c r="C16">
        <f>C12+C14</f>
        <v>6</v>
      </c>
      <c r="D16">
        <f>B16*C16</f>
        <v>90</v>
      </c>
    </row>
    <row r="17" spans="2:4" x14ac:dyDescent="0.2">
      <c r="B17">
        <v>-15</v>
      </c>
      <c r="C17">
        <f>C13+C15</f>
        <v>6</v>
      </c>
      <c r="D17">
        <f>B17*C17*-1</f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workbookViewId="0">
      <selection activeCell="F42" sqref="F42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5" x14ac:dyDescent="0.2">
      <c r="A1" s="1" t="s">
        <v>468</v>
      </c>
      <c r="B1" s="1" t="s">
        <v>483</v>
      </c>
      <c r="C1" s="1" t="s">
        <v>469</v>
      </c>
      <c r="D1" s="1" t="s">
        <v>478</v>
      </c>
      <c r="E1" s="1" t="s">
        <v>465</v>
      </c>
    </row>
    <row r="2" spans="1:5" x14ac:dyDescent="0.2">
      <c r="A2" t="s">
        <v>514</v>
      </c>
      <c r="B2" t="s">
        <v>486</v>
      </c>
      <c r="C2" t="s">
        <v>518</v>
      </c>
      <c r="D2" t="s">
        <v>519</v>
      </c>
      <c r="E2" t="s">
        <v>521</v>
      </c>
    </row>
    <row r="3" spans="1:5" x14ac:dyDescent="0.2">
      <c r="A3" t="s">
        <v>515</v>
      </c>
      <c r="B3" t="s">
        <v>486</v>
      </c>
      <c r="C3" t="s">
        <v>485</v>
      </c>
      <c r="D3" t="s">
        <v>519</v>
      </c>
    </row>
    <row r="4" spans="1:5" x14ac:dyDescent="0.2">
      <c r="A4" t="s">
        <v>516</v>
      </c>
      <c r="B4" t="s">
        <v>486</v>
      </c>
      <c r="C4" t="s">
        <v>485</v>
      </c>
      <c r="D4" t="s">
        <v>519</v>
      </c>
    </row>
    <row r="5" spans="1:5" x14ac:dyDescent="0.2">
      <c r="A5" t="s">
        <v>517</v>
      </c>
      <c r="B5" t="s">
        <v>486</v>
      </c>
      <c r="C5" t="s">
        <v>485</v>
      </c>
      <c r="D5" t="s">
        <v>519</v>
      </c>
      <c r="E5" t="s">
        <v>520</v>
      </c>
    </row>
    <row r="8" spans="1:5" x14ac:dyDescent="0.2">
      <c r="A8" s="2"/>
      <c r="B8" s="3" t="s">
        <v>5</v>
      </c>
      <c r="C8" s="2"/>
      <c r="D8" s="2"/>
      <c r="E8" s="2"/>
    </row>
    <row r="10" spans="1:5" x14ac:dyDescent="0.2">
      <c r="A10" s="1" t="s">
        <v>488</v>
      </c>
      <c r="B10" s="1" t="s">
        <v>491</v>
      </c>
      <c r="C10" s="1" t="s">
        <v>490</v>
      </c>
      <c r="D10" s="1" t="s">
        <v>496</v>
      </c>
    </row>
    <row r="11" spans="1:5" x14ac:dyDescent="0.2">
      <c r="B11">
        <v>5</v>
      </c>
      <c r="C11">
        <v>2</v>
      </c>
      <c r="D11">
        <f>B11*C11</f>
        <v>10</v>
      </c>
    </row>
    <row r="12" spans="1:5" x14ac:dyDescent="0.2">
      <c r="B12">
        <v>1.8</v>
      </c>
      <c r="C12">
        <v>11.4</v>
      </c>
      <c r="D12">
        <f>B12*C12</f>
        <v>20.52</v>
      </c>
    </row>
    <row r="13" spans="1:5" x14ac:dyDescent="0.2">
      <c r="B13">
        <v>6</v>
      </c>
      <c r="C13">
        <v>9.6</v>
      </c>
      <c r="D13">
        <f>B13*C13</f>
        <v>57.599999999999994</v>
      </c>
    </row>
    <row r="14" spans="1:5" x14ac:dyDescent="0.2">
      <c r="B14">
        <v>6</v>
      </c>
      <c r="C14">
        <v>0.8</v>
      </c>
      <c r="D14">
        <f>B14*C14</f>
        <v>4.8000000000000007</v>
      </c>
    </row>
    <row r="15" spans="1:5" x14ac:dyDescent="0.2">
      <c r="B15">
        <v>-1</v>
      </c>
      <c r="C15">
        <v>0.8</v>
      </c>
      <c r="D15">
        <f>B15*C15*-1</f>
        <v>0.8</v>
      </c>
    </row>
    <row r="17" spans="1:4" x14ac:dyDescent="0.2">
      <c r="A17" s="1" t="s">
        <v>523</v>
      </c>
      <c r="D17" s="1" t="s">
        <v>465</v>
      </c>
    </row>
    <row r="18" spans="1:4" x14ac:dyDescent="0.2">
      <c r="D18" t="s">
        <v>534</v>
      </c>
    </row>
    <row r="19" spans="1:4" x14ac:dyDescent="0.2">
      <c r="A19" t="s">
        <v>502</v>
      </c>
      <c r="B19" s="5">
        <v>28000</v>
      </c>
    </row>
    <row r="20" spans="1:4" x14ac:dyDescent="0.2">
      <c r="A20" t="s">
        <v>524</v>
      </c>
      <c r="B20" s="5">
        <v>28000</v>
      </c>
    </row>
    <row r="21" spans="1:4" x14ac:dyDescent="0.2">
      <c r="A21" t="s">
        <v>525</v>
      </c>
      <c r="B21">
        <v>2.5</v>
      </c>
    </row>
    <row r="22" spans="1:4" x14ac:dyDescent="0.2">
      <c r="A22" t="s">
        <v>526</v>
      </c>
      <c r="B22">
        <v>2.5</v>
      </c>
    </row>
    <row r="23" spans="1:4" x14ac:dyDescent="0.2">
      <c r="A23" t="s">
        <v>527</v>
      </c>
      <c r="B23" s="5">
        <f>(B22*(1+B19/B20)-B21*B19/B20)</f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9"/>
  <sheetViews>
    <sheetView workbookViewId="0">
      <selection activeCell="E3" sqref="E3"/>
    </sheetView>
  </sheetViews>
  <sheetFormatPr baseColWidth="10" defaultRowHeight="16" x14ac:dyDescent="0.2"/>
  <sheetData>
    <row r="2" spans="1:7" x14ac:dyDescent="0.2">
      <c r="A2">
        <v>1</v>
      </c>
      <c r="B2" t="s">
        <v>501</v>
      </c>
      <c r="E2" t="s">
        <v>512</v>
      </c>
    </row>
    <row r="4" spans="1:7" x14ac:dyDescent="0.2">
      <c r="A4" t="s">
        <v>502</v>
      </c>
      <c r="B4">
        <v>200</v>
      </c>
    </row>
    <row r="5" spans="1:7" x14ac:dyDescent="0.2">
      <c r="A5" t="s">
        <v>503</v>
      </c>
      <c r="B5">
        <v>700</v>
      </c>
    </row>
    <row r="6" spans="1:7" x14ac:dyDescent="0.2">
      <c r="A6" t="s">
        <v>504</v>
      </c>
      <c r="B6">
        <v>2.5</v>
      </c>
    </row>
    <row r="8" spans="1:7" x14ac:dyDescent="0.2">
      <c r="A8" s="1" t="s">
        <v>505</v>
      </c>
      <c r="B8" s="1" t="s">
        <v>506</v>
      </c>
      <c r="C8" s="1" t="s">
        <v>511</v>
      </c>
      <c r="D8" s="1" t="s">
        <v>508</v>
      </c>
      <c r="E8" s="1" t="s">
        <v>507</v>
      </c>
      <c r="F8" s="1" t="s">
        <v>509</v>
      </c>
      <c r="G8" s="1" t="s">
        <v>510</v>
      </c>
    </row>
    <row r="9" spans="1:7" x14ac:dyDescent="0.2">
      <c r="A9">
        <v>-5</v>
      </c>
      <c r="B9">
        <v>0</v>
      </c>
      <c r="C9">
        <f>(A9-B9)*B4/B5</f>
        <v>-1.4285714285714286</v>
      </c>
      <c r="D9">
        <f>B6+C9/2</f>
        <v>1.7857142857142856</v>
      </c>
      <c r="E9">
        <f>B6-C9/2</f>
        <v>3.2142857142857144</v>
      </c>
      <c r="F9">
        <f>A9*(B4/(B4+B5))+E9*(B5/(B4+B5))</f>
        <v>1.3888888888888888</v>
      </c>
      <c r="G9">
        <f>B9*B4/(B4+B5) + D9*(B5/(B4+B5))</f>
        <v>1.3888888888888888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154F-E960-734F-89A4-2CF106292B53}">
  <dimension ref="A2:F10"/>
  <sheetViews>
    <sheetView workbookViewId="0">
      <selection activeCell="G9" sqref="G9"/>
    </sheetView>
  </sheetViews>
  <sheetFormatPr baseColWidth="10" defaultRowHeight="16" x14ac:dyDescent="0.2"/>
  <cols>
    <col min="1" max="1" width="22.6640625" customWidth="1"/>
    <col min="6" max="6" width="56.6640625" customWidth="1"/>
  </cols>
  <sheetData>
    <row r="2" spans="1:6" x14ac:dyDescent="0.2">
      <c r="A2" s="7" t="s">
        <v>573</v>
      </c>
    </row>
    <row r="3" spans="1:6" x14ac:dyDescent="0.2">
      <c r="A3" t="s">
        <v>590</v>
      </c>
    </row>
    <row r="5" spans="1:6" x14ac:dyDescent="0.2">
      <c r="A5" t="s">
        <v>574</v>
      </c>
    </row>
    <row r="6" spans="1:6" x14ac:dyDescent="0.2">
      <c r="A6" s="4" t="s">
        <v>575</v>
      </c>
    </row>
    <row r="8" spans="1:6" x14ac:dyDescent="0.2">
      <c r="A8" s="1" t="s">
        <v>585</v>
      </c>
      <c r="B8" s="1" t="s">
        <v>489</v>
      </c>
      <c r="C8" s="1" t="s">
        <v>5</v>
      </c>
      <c r="D8" s="1" t="s">
        <v>586</v>
      </c>
      <c r="E8" s="1" t="s">
        <v>592</v>
      </c>
      <c r="F8" s="1" t="s">
        <v>587</v>
      </c>
    </row>
    <row r="9" spans="1:6" x14ac:dyDescent="0.2">
      <c r="A9" t="s">
        <v>589</v>
      </c>
      <c r="B9">
        <v>9</v>
      </c>
      <c r="C9">
        <v>11</v>
      </c>
      <c r="D9">
        <f>C9/9</f>
        <v>1.2222222222222223</v>
      </c>
      <c r="E9">
        <v>1.2</v>
      </c>
      <c r="F9" t="s">
        <v>588</v>
      </c>
    </row>
    <row r="10" spans="1:6" x14ac:dyDescent="0.2">
      <c r="A10" t="s">
        <v>593</v>
      </c>
      <c r="B10">
        <v>18</v>
      </c>
      <c r="C10">
        <v>8.1</v>
      </c>
      <c r="D10">
        <f>C10/9</f>
        <v>0.89999999999999991</v>
      </c>
      <c r="E10" s="5">
        <v>0.45</v>
      </c>
      <c r="F10" t="s">
        <v>591</v>
      </c>
    </row>
  </sheetData>
  <hyperlinks>
    <hyperlink ref="A6" r:id="rId1" xr:uid="{18BFC035-E262-2649-8003-46477545F8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XEM6310</vt:lpstr>
      <vt:lpstr>IO Bank Notes</vt:lpstr>
      <vt:lpstr>Power Supplies</vt:lpstr>
      <vt:lpstr>Monitoring ADC</vt:lpstr>
      <vt:lpstr>Single FastADC Block</vt:lpstr>
      <vt:lpstr>Single DAC Block</vt:lpstr>
      <vt:lpstr>Single DAC Block (old)</vt:lpstr>
      <vt:lpstr>ADC_Range</vt:lpstr>
      <vt:lpstr>AC DC wall adapters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Koerner, Lucas J.</dc:creator>
  <cp:lastModifiedBy>Koerner, Lucas J.</cp:lastModifiedBy>
  <dcterms:created xsi:type="dcterms:W3CDTF">2019-11-26T16:22:04Z</dcterms:created>
  <dcterms:modified xsi:type="dcterms:W3CDTF">2020-07-03T17:49:27Z</dcterms:modified>
</cp:coreProperties>
</file>