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175A5390-F85D-4E78-A3D5-10E7E31FF4D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<sst xmlns="http://schemas.openxmlformats.org/spreadsheetml/2006/main" count="26032" uniqueCount="1899">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</sst>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45695</v>
      </c>
      <c r="C2" s="31"/>
      <c r="D2" s="33">
        <f>SUM(Tabela15[VALOR])</f>
        <v>4795.6640269984791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73.815016666666665</v>
      </c>
      <c r="D7" s="26"/>
      <c r="E7" s="26">
        <f>Tabela15[[#This Row],[VALOR]]-Tabela15[[#This Row],[Custo Setor]]</f>
        <v>73.815016666666665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799.11155389610371</v>
      </c>
      <c r="D10" s="26"/>
      <c r="E10" s="26">
        <f>Tabela15[[#This Row],[VALOR]]-Tabela15[[#This Row],[Custo Setor]]</f>
        <v>799.11155389610371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15.133818181818178</v>
      </c>
      <c r="D12" s="26"/>
      <c r="E12" s="26">
        <f>Tabela15[[#This Row],[VALOR]]-Tabela15[[#This Row],[Custo Setor]]</f>
        <v>15.133818181818178</v>
      </c>
    </row>
    <row r="13" spans="2:5" x14ac:dyDescent="0.25">
      <c r="B13" t="s">
        <v>1888</v>
      </c>
      <c r="C13" s="21">
        <f t="array" ref="C13">'7 - PALETEIRA'!G4</f>
        <v>782.05503578660773</v>
      </c>
      <c r="D13" s="26"/>
      <c r="E13" s="26">
        <f>Tabela15[[#This Row],[VALOR]]-Tabela15[[#This Row],[Custo Setor]]</f>
        <v>782.05503578660773</v>
      </c>
    </row>
    <row r="14" spans="2:5" x14ac:dyDescent="0.25">
      <c r="B14" t="s">
        <v>1889</v>
      </c>
      <c r="C14" s="21">
        <f>'8 - ACABAMENTO'!G4</f>
        <v>500.7049449386231</v>
      </c>
      <c r="D14" s="26"/>
      <c r="E14" s="26">
        <f>Tabela15[[#This Row],[VALOR]]-Tabela15[[#This Row],[Custo Setor]]</f>
        <v>500.7049449386231</v>
      </c>
    </row>
    <row r="15" spans="2:5" x14ac:dyDescent="0.25">
      <c r="B15" t="s">
        <v>1890</v>
      </c>
      <c r="C15" s="21">
        <f t="array" ref="C15">'9 - FURO'!G4</f>
        <v>550.28291225605835</v>
      </c>
      <c r="D15" s="26"/>
      <c r="E15" s="26">
        <f>Tabela15[[#This Row],[VALOR]]-Tabela15[[#This Row],[Custo Setor]]</f>
        <v>550.28291225605835</v>
      </c>
    </row>
    <row r="16" spans="2:5" x14ac:dyDescent="0.25">
      <c r="B16" t="s">
        <v>1891</v>
      </c>
      <c r="C16" s="21">
        <f t="array" ref="C16">'10 - ILHOS'!G4</f>
        <v>898.83361366459621</v>
      </c>
      <c r="D16" s="26"/>
      <c r="E16" s="26">
        <f>Tabela15[[#This Row],[VALOR]]-Tabela15[[#This Row],[Custo Setor]]</f>
        <v>898.83361366459621</v>
      </c>
    </row>
    <row r="17" spans="2:5" x14ac:dyDescent="0.25">
      <c r="B17" t="s">
        <v>1892</v>
      </c>
      <c r="C17" s="21">
        <f t="array" ref="C17">'11 - DOBRA'!G4</f>
        <v>961.56001677018605</v>
      </c>
      <c r="D17" s="26"/>
      <c r="E17" s="26">
        <f>Tabela15[[#This Row],[VALOR]]-Tabela15[[#This Row],[Custo Setor]]</f>
        <v>961.56001677018605</v>
      </c>
    </row>
    <row r="18" spans="2:5" x14ac:dyDescent="0.25">
      <c r="B18" t="s">
        <v>1893</v>
      </c>
      <c r="C18" s="21">
        <f t="array" ref="C18">'12 - EMBALAGEM'!G4</f>
        <v>214.16711483781921</v>
      </c>
      <c r="D18" s="26"/>
      <c r="E18" s="26">
        <f>Tabela15[[#This Row],[VALOR]]-Tabela15[[#This Row],[Custo Setor]]</f>
        <v>214.16711483781921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4795.6640269984791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831" workbookViewId="0">
      <selection activeCell="D853" sqref="D85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73.815016666666665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83</v>
      </c>
      <c r="E68" s="2">
        <f>Tabela2[[#This Row],[PRODUZIDAS]]*VLOOKUP(Tabela2[[#This Row],[SKU]],Tabela24[#All],3,0)</f>
        <v>22.484699999999997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21</v>
      </c>
      <c r="E72" s="2">
        <f>Tabela2[[#This Row],[PRODUZIDAS]]*VLOOKUP(Tabela2[[#This Row],[SKU]],Tabela24[#All],3,0)</f>
        <v>5.6888999999999994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85</v>
      </c>
      <c r="E77" s="2">
        <f>Tabela2[[#This Row],[PRODUZIDAS]]*VLOOKUP(Tabela2[[#This Row],[SKU]],Tabela24[#All],3,0)</f>
        <v>23.026499999999999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>
        <v>44</v>
      </c>
      <c r="E128" s="2">
        <f>Tabela2[[#This Row],[PRODUZIDAS]]*VLOOKUP(Tabela2[[#This Row],[SKU]],Tabela24[#All],3,0)</f>
        <v>14.171666666666667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Tabela2[[#This Row],[PRODUZIDAS]]*VLOOKUP(Tabela2[[#This Row],[SKU]],Tabela24[#All],3,0)</f>
        <v>0.82199999999999984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>
        <v>2</v>
      </c>
      <c r="E851" s="2">
        <f>Tabela2[[#This Row],[PRODUZIDAS]]*VLOOKUP(Tabela2[[#This Row],[SKU]],Tabela24[#All],3,0)</f>
        <v>1.1725000000000001</v>
      </c>
    </row>
    <row r="852" spans="2:5" x14ac:dyDescent="0.25">
      <c r="B852" s="3" t="s">
        <v>1701</v>
      </c>
      <c r="C852" s="3" t="s">
        <v>1702</v>
      </c>
      <c r="D852" s="1">
        <v>4</v>
      </c>
      <c r="E852" s="2">
        <f>Tabela2[[#This Row],[PRODUZIDAS]]*VLOOKUP(Tabela2[[#This Row],[SKU]],Tabela24[#All],3,0)</f>
        <v>2.3450000000000002</v>
      </c>
    </row>
    <row r="853" spans="2:5" x14ac:dyDescent="0.25">
      <c r="B853" s="3" t="s">
        <v>1703</v>
      </c>
      <c r="C853" s="3" t="s">
        <v>1704</v>
      </c>
      <c r="D853" s="1">
        <v>7</v>
      </c>
      <c r="E853" s="2">
        <f>Tabela2[[#This Row],[PRODUZIDAS]]*VLOOKUP(Tabela2[[#This Row],[SKU]],Tabela24[#All],3,0)</f>
        <v>4.1037500000000007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73" workbookViewId="0">
      <selection activeCell="D273" sqref="D27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799.11155389610371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29</v>
      </c>
      <c r="E110" s="2">
        <f>Tabela22567[[#This Row],[PRODUZIDAS]]*VLOOKUP(Tabela22567[[#This Row],[SKU]],Tabela24[#All],6,0)</f>
        <v>33.616799999999991</v>
      </c>
    </row>
    <row r="111" spans="2:5" x14ac:dyDescent="0.25">
      <c r="B111" s="3" t="s">
        <v>212</v>
      </c>
      <c r="C111" s="3" t="s">
        <v>213</v>
      </c>
      <c r="D111" s="1">
        <v>25</v>
      </c>
      <c r="E111" s="2">
        <f>Tabela22567[[#This Row],[PRODUZIDAS]]*VLOOKUP(Tabela22567[[#This Row],[SKU]],Tabela24[#All],6,0)</f>
        <v>28.979999999999993</v>
      </c>
    </row>
    <row r="112" spans="2:5" x14ac:dyDescent="0.25">
      <c r="B112" s="3" t="s">
        <v>214</v>
      </c>
      <c r="C112" s="3" t="s">
        <v>215</v>
      </c>
      <c r="D112" s="1">
        <v>40</v>
      </c>
      <c r="E112" s="2">
        <f>Tabela22567[[#This Row],[PRODUZIDAS]]*VLOOKUP(Tabela22567[[#This Row],[SKU]],Tabela24[#All],6,0)</f>
        <v>46.367999999999995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30</v>
      </c>
      <c r="E116" s="2">
        <f>Tabela22567[[#This Row],[PRODUZIDAS]]*VLOOKUP(Tabela22567[[#This Row],[SKU]],Tabela24[#All],6,0)</f>
        <v>34.775999999999996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12.5</v>
      </c>
      <c r="E122" s="2">
        <f>Tabela22567[[#This Row],[PRODUZIDAS]]*VLOOKUP(Tabela22567[[#This Row],[SKU]],Tabela24[#All],6,0)</f>
        <v>16.104166666666668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Tabela22567[[#This Row],[PRODUZIDAS]]*VLOOKUP(Tabela22567[[#This Row],[SKU]],Tabela24[#All],6,0)</f>
        <v>1.2885714285714287</v>
      </c>
    </row>
    <row r="147" spans="2:5" x14ac:dyDescent="0.25">
      <c r="B147" s="3" t="s">
        <v>284</v>
      </c>
      <c r="C147" s="3" t="s">
        <v>285</v>
      </c>
      <c r="D147" s="1">
        <v>1</v>
      </c>
      <c r="E147" s="2">
        <f>Tabela22567[[#This Row],[PRODUZIDAS]]*VLOOKUP(Tabela22567[[#This Row],[SKU]],Tabela24[#All],6,0)</f>
        <v>1.2885714285714287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>
        <v>1</v>
      </c>
      <c r="E170" s="2">
        <f>Tabela22567[[#This Row],[PRODUZIDAS]]*VLOOKUP(Tabela22567[[#This Row],[SKU]],Tabela24[#All],6,0)</f>
        <v>1.2885714285714287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>
        <v>1</v>
      </c>
      <c r="E174" s="2">
        <f>Tabela22567[[#This Row],[PRODUZIDAS]]*VLOOKUP(Tabela22567[[#This Row],[SKU]],Tabela24[#All],6,0)</f>
        <v>1.2885714285714287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122</v>
      </c>
      <c r="E192" s="2">
        <f>Tabela22567[[#This Row],[PRODUZIDAS]]*VLOOKUP(Tabela22567[[#This Row],[SKU]],Tabela24[#All],6,0)</f>
        <v>141.42239999999998</v>
      </c>
    </row>
    <row r="193" spans="2:5" x14ac:dyDescent="0.25">
      <c r="B193" s="3" t="s">
        <v>376</v>
      </c>
      <c r="C193" s="3" t="s">
        <v>377</v>
      </c>
      <c r="D193" s="1">
        <v>16</v>
      </c>
      <c r="E193" s="2">
        <f>Tabela22567[[#This Row],[PRODUZIDAS]]*VLOOKUP(Tabela22567[[#This Row],[SKU]],Tabela24[#All],6,0)</f>
        <v>18.547199999999997</v>
      </c>
    </row>
    <row r="194" spans="2:5" x14ac:dyDescent="0.25">
      <c r="B194" s="3" t="s">
        <v>378</v>
      </c>
      <c r="C194" s="3" t="s">
        <v>379</v>
      </c>
      <c r="D194" s="1">
        <v>22</v>
      </c>
      <c r="E194" s="2">
        <f>Tabela22567[[#This Row],[PRODUZIDAS]]*VLOOKUP(Tabela22567[[#This Row],[SKU]],Tabela24[#All],6,0)</f>
        <v>25.502399999999994</v>
      </c>
    </row>
    <row r="195" spans="2:5" x14ac:dyDescent="0.25">
      <c r="B195" s="3" t="s">
        <v>380</v>
      </c>
      <c r="C195" s="3" t="s">
        <v>381</v>
      </c>
      <c r="D195" s="1">
        <v>58.5</v>
      </c>
      <c r="E195" s="2">
        <f>Tabela22567[[#This Row],[PRODUZIDAS]]*VLOOKUP(Tabela22567[[#This Row],[SKU]],Tabela24[#All],6,0)</f>
        <v>67.813199999999981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43.5</v>
      </c>
      <c r="E197" s="2">
        <f>Tabela22567[[#This Row],[PRODUZIDAS]]*VLOOKUP(Tabela22567[[#This Row],[SKU]],Tabela24[#All],6,0)</f>
        <v>50.42519999999999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25</v>
      </c>
      <c r="E200" s="2">
        <f>Tabela22567[[#This Row],[PRODUZIDAS]]*VLOOKUP(Tabela22567[[#This Row],[SKU]],Tabela24[#All],6,0)</f>
        <v>28.979999999999993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>
        <v>50</v>
      </c>
      <c r="E202" s="2">
        <f>Tabela22567[[#This Row],[PRODUZIDAS]]*VLOOKUP(Tabela22567[[#This Row],[SKU]],Tabela24[#All],6,0)</f>
        <v>57.959999999999987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>
        <v>31</v>
      </c>
      <c r="E204" s="2">
        <f>Tabela22567[[#This Row],[PRODUZIDAS]]*VLOOKUP(Tabela22567[[#This Row],[SKU]],Tabela24[#All],6,0)</f>
        <v>39.938333333333333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>
        <v>6</v>
      </c>
      <c r="E215" s="2">
        <f>Tabela22567[[#This Row],[PRODUZIDAS]]*VLOOKUP(Tabela22567[[#This Row],[SKU]],Tabela24[#All],6,0)</f>
        <v>7.73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>
        <v>20</v>
      </c>
      <c r="E272" s="2">
        <f>Tabela22567[[#This Row],[PRODUZIDAS]]*VLOOKUP(Tabela22567[[#This Row],[SKU]],Tabela24[#All],6,0)</f>
        <v>25.76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>
        <v>16</v>
      </c>
      <c r="E276" s="2">
        <f>Tabela22567[[#This Row],[PRODUZIDAS]]*VLOOKUP(Tabela22567[[#This Row],[SKU]],Tabela24[#All],6,0)</f>
        <v>20.608000000000001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>
        <v>8</v>
      </c>
      <c r="E298" s="2">
        <f>Tabela22567[[#This Row],[PRODUZIDAS]]*VLOOKUP(Tabela22567[[#This Row],[SKU]],Tabela24[#All],6,0)</f>
        <v>13.636363636363635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Tabela22567[[#This Row],[PRODUZIDAS]]*VLOOKUP(Tabela22567[[#This Row],[SKU]],Tabela24[#All],6,0)</f>
        <v>3.941666666666666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>
        <v>11</v>
      </c>
      <c r="E341" s="2">
        <f>Tabela22567[[#This Row],[PRODUZIDAS]]*VLOOKUP(Tabela22567[[#This Row],[SKU]],Tabela24[#All],6,0)</f>
        <v>18.837499999999995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>
        <v>12</v>
      </c>
      <c r="E347" s="2">
        <f>Tabela22567[[#This Row],[PRODUZIDAS]]*VLOOKUP(Tabela22567[[#This Row],[SKU]],Tabela24[#All],6,0)</f>
        <v>20.549999999999997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>
        <v>2</v>
      </c>
      <c r="E357" s="2">
        <f>Tabela22567[[#This Row],[PRODUZIDAS]]*VLOOKUP(Tabela22567[[#This Row],[SKU]],Tabela24[#All],6,0)</f>
        <v>3.4090909090909087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>
        <v>8</v>
      </c>
      <c r="E363" s="2">
        <f>Tabela22567[[#This Row],[PRODUZIDAS]]*VLOOKUP(Tabela22567[[#This Row],[SKU]],Tabela24[#All],6,0)</f>
        <v>13.636363636363635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>
        <v>2</v>
      </c>
      <c r="E453" s="2">
        <f>Tabela22567[[#This Row],[PRODUZIDAS]]*VLOOKUP(Tabela22567[[#This Row],[SKU]],Tabela24[#All],6,0)</f>
        <v>3.4249999999999994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>
        <v>3</v>
      </c>
      <c r="E455" s="2">
        <f>Tabela22567[[#This Row],[PRODUZIDAS]]*VLOOKUP(Tabela22567[[#This Row],[SKU]],Tabela24[#All],6,0)</f>
        <v>5.1374999999999993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>
        <v>1</v>
      </c>
      <c r="E851" s="2">
        <f>Tabela22567[[#This Row],[PRODUZIDAS]]*VLOOKUP(Tabela22567[[#This Row],[SKU]],Tabela24[#All],6,0)</f>
        <v>1.75875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>
        <v>1</v>
      </c>
      <c r="E865" s="2">
        <f>Tabela22567[[#This Row],[PRODUZIDAS]]*VLOOKUP(Tabela22567[[#This Row],[SKU]],Tabela24[#All],6,0)</f>
        <v>2.0494444444444442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Tabela22567[[#This Row],[PRODUZIDAS]]*VLOOKUP(Tabela22567[[#This Row],[SKU]],Tabela24[#All],6,0)</f>
        <v>8.1977777777777767</v>
      </c>
    </row>
    <row r="867" spans="2:5" x14ac:dyDescent="0.25">
      <c r="B867" s="3" t="s">
        <v>1731</v>
      </c>
      <c r="C867" s="3" t="s">
        <v>1732</v>
      </c>
      <c r="D867" s="1">
        <v>7</v>
      </c>
      <c r="E867" s="2">
        <f>Tabela22567[[#This Row],[PRODUZIDAS]]*VLOOKUP(Tabela22567[[#This Row],[SKU]],Tabela24[#All],6,0)</f>
        <v>14.34611111111111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>
        <v>70</v>
      </c>
      <c r="E929" s="2">
        <f>Tabela22567[[#This Row],[PRODUZIDAS]]*VLOOKUP(Tabela22567[[#This Row],[SKU]],Tabela24[#All],6,0)</f>
        <v>40.500000000000007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47" workbookViewId="0">
      <selection activeCell="D867" sqref="D86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15.133818181818178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Tabela2256789[[#This Row],[PRODUZIDAS]]*VLOOKUP(Tabela2256789[[#This Row],[SKU]],Tabela24[#All],8,0)</f>
        <v>0.95454545454545447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Tabela2256789[[#This Row],[PRODUZIDAS]]*VLOOKUP(Tabela2256789[[#This Row],[SKU]],Tabela24[#All],8,0)</f>
        <v>0.47727272727272724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>
        <v>2</v>
      </c>
      <c r="E865" s="2">
        <f>Tabela2256789[[#This Row],[PRODUZIDAS]]*VLOOKUP(Tabela2256789[[#This Row],[SKU]],Tabela24[#All],8,0)</f>
        <v>2.1079999999999997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Tabela2256789[[#This Row],[PRODUZIDAS]]*VLOOKUP(Tabela2256789[[#This Row],[SKU]],Tabela24[#All],8,0)</f>
        <v>4.2159999999999993</v>
      </c>
    </row>
    <row r="867" spans="2:5" x14ac:dyDescent="0.25">
      <c r="B867" s="3" t="s">
        <v>1731</v>
      </c>
      <c r="C867" s="3" t="s">
        <v>1732</v>
      </c>
      <c r="D867" s="1">
        <v>7</v>
      </c>
      <c r="E867" s="2">
        <f>Tabela2256789[[#This Row],[PRODUZIDAS]]*VLOOKUP(Tabela2256789[[#This Row],[SKU]],Tabela24[#All],8,0)</f>
        <v>7.3779999999999983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782.05503578660773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Tabela225678910[[#This Row],[PRODUZIDAS]]*VLOOKUP(Tabela225678910[[#This Row],[SKU]],Tabela24[#All],9,0)</f>
        <v>20.434782608695649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100</v>
      </c>
      <c r="E15" s="2">
        <f>Tabela225678910[[#This Row],[PRODUZIDAS]]*VLOOKUP(Tabela225678910[[#This Row],[SKU]],Tabela24[#All],9,0)</f>
        <v>40.869565217391298</v>
      </c>
    </row>
    <row r="16" spans="2:9" x14ac:dyDescent="0.25">
      <c r="B16" s="3" t="s">
        <v>22</v>
      </c>
      <c r="C16" s="3" t="s">
        <v>23</v>
      </c>
      <c r="D16" s="1">
        <v>180</v>
      </c>
      <c r="E16" s="2">
        <f>Tabela225678910[[#This Row],[PRODUZIDAS]]*VLOOKUP(Tabela225678910[[#This Row],[SKU]],Tabela24[#All],9,0)</f>
        <v>73.56521739130433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>
        <v>80</v>
      </c>
      <c r="E20" s="2">
        <f>Tabela225678910[[#This Row],[PRODUZIDAS]]*VLOOKUP(Tabela225678910[[#This Row],[SKU]],Tabela24[#All],9,0)</f>
        <v>32.695652173913039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>
        <v>253</v>
      </c>
      <c r="E26" s="2">
        <f>Tabela225678910[[#This Row],[PRODUZIDAS]]*VLOOKUP(Tabela225678910[[#This Row],[SKU]],Tabela24[#All],9,0)</f>
        <v>130.31232876712329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130</v>
      </c>
      <c r="E60" s="2">
        <f>Tabela225678910[[#This Row],[PRODUZIDAS]]*VLOOKUP(Tabela225678910[[#This Row],[SKU]],Tabela24[#All],9,0)</f>
        <v>87.046575342465758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95</v>
      </c>
      <c r="E68" s="2">
        <f>Tabela225678910[[#This Row],[PRODUZIDAS]]*VLOOKUP(Tabela225678910[[#This Row],[SKU]],Tabela24[#All],9,0)</f>
        <v>69.853499999999983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Tabela225678910[[#This Row],[PRODUZIDAS]]*VLOOKUP(Tabela225678910[[#This Row],[SKU]],Tabela24[#All],9,0)</f>
        <v>14.705999999999996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85</v>
      </c>
      <c r="E77" s="2">
        <f>Tabela225678910[[#This Row],[PRODUZIDAS]]*VLOOKUP(Tabela225678910[[#This Row],[SKU]],Tabela24[#All],9,0)</f>
        <v>62.500499999999988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60</v>
      </c>
      <c r="E110" s="2">
        <f>Tabela225678910[[#This Row],[PRODUZIDAS]]*VLOOKUP(Tabela225678910[[#This Row],[SKU]],Tabela24[#All],9,0)</f>
        <v>38.64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150</v>
      </c>
      <c r="E114" s="2">
        <f>Tabela225678910[[#This Row],[PRODUZIDAS]]*VLOOKUP(Tabela225678910[[#This Row],[SKU]],Tabela24[#All],9,0)</f>
        <v>96.600000000000009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50</v>
      </c>
      <c r="E117" s="2">
        <f>Tabela225678910[[#This Row],[PRODUZIDAS]]*VLOOKUP(Tabela225678910[[#This Row],[SKU]],Tabela24[#All],9,0)</f>
        <v>32.200000000000003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</v>
      </c>
      <c r="E147" s="2">
        <f>Tabela225678910[[#This Row],[PRODUZIDAS]]*VLOOKUP(Tabela225678910[[#This Row],[SKU]],Tabela24[#All],9,0)</f>
        <v>1.0308571428571429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Tabela225678910[[#This Row],[PRODUZIDAS]]*VLOOKUP(Tabela225678910[[#This Row],[SKU]],Tabela24[#All],9,0)</f>
        <v>1.0308571428571429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>
        <v>4</v>
      </c>
      <c r="E180" s="2">
        <f>Tabela225678910[[#This Row],[PRODUZIDAS]]*VLOOKUP(Tabela225678910[[#This Row],[SKU]],Tabela24[#All],9,0)</f>
        <v>6.1871999999999998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Tabela225678910[[#This Row],[PRODUZIDAS]]*VLOOKUP(Tabela225678910[[#This Row],[SKU]],Tabela24[#All],9,0)</f>
        <v>2.5760000000000001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41.5</v>
      </c>
      <c r="E627" s="2">
        <f>Tabela225678910[[#This Row],[PRODUZIDAS]]*VLOOKUP(Tabela225678910[[#This Row],[SKU]],Tabela24[#All],9,0)</f>
        <v>26.725999999999999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>
        <v>70</v>
      </c>
      <c r="E629" s="2">
        <f>Tabela225678910[[#This Row],[PRODUZIDAS]]*VLOOKUP(Tabela225678910[[#This Row],[SKU]],Tabela24[#All],9,0)</f>
        <v>45.08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500.7049449386231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103.5</v>
      </c>
      <c r="E16" s="2">
        <f>Tabela22567891011[[#This Row],[PRODUZIDAS]]*VLOOKUP(Tabela22567891011[[#This Row],[SKU]],Tabela24[#All],10,0)</f>
        <v>42.29999999999999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101.5</v>
      </c>
      <c r="E26" s="2">
        <f>Tabela22567891011[[#This Row],[PRODUZIDAS]]*VLOOKUP(Tabela22567891011[[#This Row],[SKU]],Tabela24[#All],10,0)</f>
        <v>65.349315068493155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49</v>
      </c>
      <c r="E68" s="2">
        <f>Tabela22567891011[[#This Row],[PRODUZIDAS]]*VLOOKUP(Tabela22567891011[[#This Row],[SKU]],Tabela24[#All],10,0)</f>
        <v>39.19019999999999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Tabela22567891011[[#This Row],[PRODUZIDAS]]*VLOOKUP(Tabela22567891011[[#This Row],[SKU]],Tabela24[#All],10,0)</f>
        <v>15.995999999999997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62.5</v>
      </c>
      <c r="E77" s="2">
        <f>Tabela22567891011[[#This Row],[PRODUZIDAS]]*VLOOKUP(Tabela22567891011[[#This Row],[SKU]],Tabela24[#All],10,0)</f>
        <v>49.98749999999999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43.5</v>
      </c>
      <c r="E110" s="2">
        <f>Tabela22567891011[[#This Row],[PRODUZIDAS]]*VLOOKUP(Tabela22567891011[[#This Row],[SKU]],Tabela24[#All],10,0)</f>
        <v>28.013999999999999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74</v>
      </c>
      <c r="E144" s="2">
        <f>Tabela22567891011[[#This Row],[PRODUZIDAS]]*VLOOKUP(Tabela22567891011[[#This Row],[SKU]],Tabela24[#All],10,0)</f>
        <v>85.818857142857141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>
        <v>1</v>
      </c>
      <c r="E147" s="2">
        <f>Tabela22567891011[[#This Row],[PRODUZIDAS]]*VLOOKUP(Tabela22567891011[[#This Row],[SKU]],Tabela24[#All],10,0)</f>
        <v>1.1597142857142857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2</v>
      </c>
      <c r="E150" s="2">
        <f>Tabela22567891011[[#This Row],[PRODUZIDAS]]*VLOOKUP(Tabela22567891011[[#This Row],[SKU]],Tabela24[#All],10,0)</f>
        <v>2.3194285714285714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3.5</v>
      </c>
      <c r="E180" s="2">
        <f>Tabela22567891011[[#This Row],[PRODUZIDAS]]*VLOOKUP(Tabela22567891011[[#This Row],[SKU]],Tabela24[#All],10,0)</f>
        <v>5.4138000000000002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Tabela22567891011[[#This Row],[PRODUZIDAS]]*VLOOKUP(Tabela22567891011[[#This Row],[SKU]],Tabela24[#All],10,0)</f>
        <v>3.22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Tabela22567891011[[#This Row],[PRODUZIDAS]]*VLOOKUP(Tabela22567891011[[#This Row],[SKU]],Tabela24[#All],10,0)</f>
        <v>2.5760000000000001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60</v>
      </c>
      <c r="E231" s="2">
        <f>Tabela22567891011[[#This Row],[PRODUZIDAS]]*VLOOKUP(Tabela22567891011[[#This Row],[SKU]],Tabela24[#All],10,0)</f>
        <v>69.582857142857137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>
        <v>1.5</v>
      </c>
      <c r="E297" s="2">
        <f>Tabela22567891011[[#This Row],[PRODUZIDAS]]*VLOOKUP(Tabela22567891011[[#This Row],[SKU]],Tabela24[#All],10,0)</f>
        <v>1.2272727272727271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>
        <v>137.5</v>
      </c>
      <c r="E629" s="2">
        <f>Tabela22567891011[[#This Row],[PRODUZIDAS]]*VLOOKUP(Tabela22567891011[[#This Row],[SKU]],Tabela24[#All],10,0)</f>
        <v>88.55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550.28291225605835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36</v>
      </c>
      <c r="E15" s="2">
        <f>Tabela2256789101112[[#This Row],[PRODUZIDAS]]*VLOOKUP(Tabela2256789101112[[#This Row],[SKU]],Tabela24[#All],11,0)</f>
        <v>26.973913043478259</v>
      </c>
    </row>
    <row r="16" spans="2:9" x14ac:dyDescent="0.25">
      <c r="B16" s="3" t="s">
        <v>22</v>
      </c>
      <c r="C16" s="3" t="s">
        <v>23</v>
      </c>
      <c r="D16" s="1">
        <v>128</v>
      </c>
      <c r="E16" s="2">
        <f>Tabela2256789101112[[#This Row],[PRODUZIDAS]]*VLOOKUP(Tabela2256789101112[[#This Row],[SKU]],Tabela24[#All],11,0)</f>
        <v>95.907246376811585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2</v>
      </c>
      <c r="E18" s="2">
        <f>Tabela2256789101112[[#This Row],[PRODUZIDAS]]*VLOOKUP(Tabela2256789101112[[#This Row],[SKU]],Tabela24[#All],11,0)</f>
        <v>1.498550724637681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100</v>
      </c>
      <c r="E26" s="2">
        <f>Tabela2256789101112[[#This Row],[PRODUZIDAS]]*VLOOKUP(Tabela2256789101112[[#This Row],[SKU]],Tabela24[#All],11,0)</f>
        <v>77.260273972602718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48.5</v>
      </c>
      <c r="E68" s="2">
        <f>Tabela2256789101112[[#This Row],[PRODUZIDAS]]*VLOOKUP(Tabela2256789101112[[#This Row],[SKU]],Tabela24[#All],11,0)</f>
        <v>40.667249999999996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19.5</v>
      </c>
      <c r="E72" s="2">
        <f>Tabela2256789101112[[#This Row],[PRODUZIDAS]]*VLOOKUP(Tabela2256789101112[[#This Row],[SKU]],Tabela24[#All],11,0)</f>
        <v>16.350749999999998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2.5</v>
      </c>
      <c r="E74" s="2">
        <f>Tabela2256789101112[[#This Row],[PRODUZIDAS]]*VLOOKUP(Tabela2256789101112[[#This Row],[SKU]],Tabela24[#All],11,0)</f>
        <v>2.0962499999999999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Tabela2256789101112[[#This Row],[PRODUZIDAS]]*VLOOKUP(Tabela2256789101112[[#This Row],[SKU]],Tabela24[#All],11,0)</f>
        <v>16.77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76</v>
      </c>
      <c r="E110" s="2">
        <f>Tabela2256789101112[[#This Row],[PRODUZIDAS]]*VLOOKUP(Tabela2256789101112[[#This Row],[SKU]],Tabela24[#All],11,0)</f>
        <v>49.922879999999999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96</v>
      </c>
      <c r="E144" s="2">
        <f>Tabela2256789101112[[#This Row],[PRODUZIDAS]]*VLOOKUP(Tabela2256789101112[[#This Row],[SKU]],Tabela24[#All],11,0)</f>
        <v>74.221714285714285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35.5</v>
      </c>
      <c r="E146" s="2">
        <f>Tabela2256789101112[[#This Row],[PRODUZIDAS]]*VLOOKUP(Tabela2256789101112[[#This Row],[SKU]],Tabela24[#All],11,0)</f>
        <v>27.446571428571428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4</v>
      </c>
      <c r="E180" s="2">
        <f>Tabela2256789101112[[#This Row],[PRODUZIDAS]]*VLOOKUP(Tabela2256789101112[[#This Row],[SKU]],Tabela24[#All],11,0)</f>
        <v>2.8358000000000003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Tabela2256789101112[[#This Row],[PRODUZIDAS]]*VLOOKUP(Tabela2256789101112[[#This Row],[SKU]],Tabela24[#All],11,0)</f>
        <v>3.2844000000000002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Tabela2256789101112[[#This Row],[PRODUZIDAS]]*VLOOKUP(Tabela2256789101112[[#This Row],[SKU]],Tabela24[#All],11,0)</f>
        <v>2.6275200000000001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>
        <v>20</v>
      </c>
      <c r="E272" s="2">
        <f>Tabela2256789101112[[#This Row],[PRODUZIDAS]]*VLOOKUP(Tabela2256789101112[[#This Row],[SKU]],Tabela24[#All],11,0)</f>
        <v>9.016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>
        <v>16</v>
      </c>
      <c r="E276" s="2">
        <f>Tabela2256789101112[[#This Row],[PRODUZIDAS]]*VLOOKUP(Tabela2256789101112[[#This Row],[SKU]],Tabela24[#All],11,0)</f>
        <v>7.2127999999999997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>
        <v>0.5</v>
      </c>
      <c r="E281" s="2">
        <f>Tabela2256789101112[[#This Row],[PRODUZIDAS]]*VLOOKUP(Tabela2256789101112[[#This Row],[SKU]],Tabela24[#All],11,0)</f>
        <v>0.23974999999999996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>
        <v>3</v>
      </c>
      <c r="E320" s="2">
        <f>Tabela2256789101112[[#This Row],[PRODUZIDAS]]*VLOOKUP(Tabela2256789101112[[#This Row],[SKU]],Tabela24[#All],11,0)</f>
        <v>1.6555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Tabela2256789101112[[#This Row],[PRODUZIDAS]]*VLOOKUP(Tabela2256789101112[[#This Row],[SKU]],Tabela24[#All],11,0)</f>
        <v>1.1036666666666666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>
        <v>1.5</v>
      </c>
      <c r="E358" s="2">
        <f>Tabela2256789101112[[#This Row],[PRODUZIDAS]]*VLOOKUP(Tabela2256789101112[[#This Row],[SKU]],Tabela24[#All],11,0)</f>
        <v>0.71590909090909083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>
        <v>2</v>
      </c>
      <c r="E419" s="2">
        <f>Tabela2256789101112[[#This Row],[PRODUZIDAS]]*VLOOKUP(Tabela2256789101112[[#This Row],[SKU]],Tabela24[#All],11,0)</f>
        <v>0.71666666666666656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>
        <v>3</v>
      </c>
      <c r="E454" s="2">
        <f>Tabela2256789101112[[#This Row],[PRODUZIDAS]]*VLOOKUP(Tabela2256789101112[[#This Row],[SKU]],Tabela24[#All],11,0)</f>
        <v>1.4384999999999999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>
        <v>137.5</v>
      </c>
      <c r="E629" s="2">
        <f>Tabela2256789101112[[#This Row],[PRODUZIDAS]]*VLOOKUP(Tabela2256789101112[[#This Row],[SKU]],Tabela24[#All],11,0)</f>
        <v>90.320999999999998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898.83361366459621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>
        <v>44.5</v>
      </c>
      <c r="E14" s="2">
        <f>Tabela225678910111213[[#This Row],[PRODUZIDAS]]*VLOOKUP(Tabela225678910111213[[#This Row],[SKU]],Tabela24[#All],12,0)</f>
        <v>51.529710144927535</v>
      </c>
    </row>
    <row r="15" spans="2:9" x14ac:dyDescent="0.25">
      <c r="B15" s="3" t="s">
        <v>20</v>
      </c>
      <c r="C15" s="3" t="s">
        <v>21</v>
      </c>
      <c r="D15" s="1">
        <v>192</v>
      </c>
      <c r="E15" s="2">
        <f>Tabela225678910111213[[#This Row],[PRODUZIDAS]]*VLOOKUP(Tabela225678910111213[[#This Row],[SKU]],Tabela24[#All],12,0)</f>
        <v>222.33043478260868</v>
      </c>
    </row>
    <row r="16" spans="2:9" x14ac:dyDescent="0.25">
      <c r="B16" s="3" t="s">
        <v>22</v>
      </c>
      <c r="C16" s="3" t="s">
        <v>23</v>
      </c>
      <c r="D16" s="1">
        <v>64</v>
      </c>
      <c r="E16" s="2">
        <f>Tabela225678910111213[[#This Row],[PRODUZIDAS]]*VLOOKUP(Tabela225678910111213[[#This Row],[SKU]],Tabela24[#All],12,0)</f>
        <v>74.110144927536226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47.5</v>
      </c>
      <c r="E68" s="2">
        <f>Tabela225678910111213[[#This Row],[PRODUZIDAS]]*VLOOKUP(Tabela225678910111213[[#This Row],[SKU]],Tabela24[#All],12,0)</f>
        <v>52.083749999999988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19.5</v>
      </c>
      <c r="E72" s="2">
        <f>Tabela225678910111213[[#This Row],[PRODUZIDAS]]*VLOOKUP(Tabela225678910111213[[#This Row],[SKU]],Tabela24[#All],12,0)</f>
        <v>21.381749999999997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137.5</v>
      </c>
      <c r="E110" s="2">
        <f>Tabela225678910111213[[#This Row],[PRODUZIDAS]]*VLOOKUP(Tabela225678910111213[[#This Row],[SKU]],Tabela24[#All],12,0)</f>
        <v>150.53499999999997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107</v>
      </c>
      <c r="E144" s="2">
        <f>Tabela225678910111213[[#This Row],[PRODUZIDAS]]*VLOOKUP(Tabela225678910111213[[#This Row],[SKU]],Tabela24[#All],12,0)</f>
        <v>117.19557142857141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4</v>
      </c>
      <c r="E180" s="2">
        <f>Tabela225678910111213[[#This Row],[PRODUZIDAS]]*VLOOKUP(Tabela225678910111213[[#This Row],[SKU]],Tabela24[#All],12,0)</f>
        <v>4.1248000000000014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Tabela225678910111213[[#This Row],[PRODUZIDAS]]*VLOOKUP(Tabela225678910111213[[#This Row],[SKU]],Tabela24[#All],12,0)</f>
        <v>5.4739999999999984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Tabela225678910111213[[#This Row],[PRODUZIDAS]]*VLOOKUP(Tabela225678910111213[[#This Row],[SKU]],Tabela24[#All],12,0)</f>
        <v>4.3791999999999991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19</v>
      </c>
      <c r="E273" s="2">
        <f>Tabela225678910111213[[#This Row],[PRODUZIDAS]]*VLOOKUP(Tabela225678910111213[[#This Row],[SKU]],Tabela24[#All],12,0)</f>
        <v>15.906799999999999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>
        <v>9</v>
      </c>
      <c r="E281" s="2">
        <f>Tabela225678910111213[[#This Row],[PRODUZIDAS]]*VLOOKUP(Tabela225678910111213[[#This Row],[SKU]],Tabela24[#All],12,0)</f>
        <v>8.0144999999999982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Tabela225678910111213[[#This Row],[PRODUZIDAS]]*VLOOKUP(Tabela225678910111213[[#This Row],[SKU]],Tabela24[#All],12,0)</f>
        <v>2.0496666666666665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105</v>
      </c>
      <c r="E630" s="2">
        <f>Tabela225678910111213[[#This Row],[PRODUZIDAS]]*VLOOKUP(Tabela225678910111213[[#This Row],[SKU]],Tabela24[#All],12,0)</f>
        <v>114.95399999999998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>
        <v>50</v>
      </c>
      <c r="E665" s="2">
        <f>Tabela225678910111213[[#This Row],[PRODUZIDAS]]*VLOOKUP(Tabela225678910111213[[#This Row],[SKU]],Tabela24[#All],12,0)</f>
        <v>54.764285714285712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961.56001677018605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>
        <v>44</v>
      </c>
      <c r="E14" s="2">
        <f>Tabela22567891011121314[[#This Row],[PRODUZIDAS]]*VLOOKUP(Tabela22567891011121314[[#This Row],[SKU]],Tabela24[#All],13,0)</f>
        <v>53.947826086956525</v>
      </c>
    </row>
    <row r="15" spans="2:9" x14ac:dyDescent="0.25">
      <c r="B15" s="3" t="s">
        <v>20</v>
      </c>
      <c r="C15" s="3" t="s">
        <v>21</v>
      </c>
      <c r="D15" s="1">
        <v>197</v>
      </c>
      <c r="E15" s="2">
        <f>Tabela22567891011121314[[#This Row],[PRODUZIDAS]]*VLOOKUP(Tabela22567891011121314[[#This Row],[SKU]],Tabela24[#All],13,0)</f>
        <v>241.53913043478261</v>
      </c>
    </row>
    <row r="16" spans="2:9" x14ac:dyDescent="0.25">
      <c r="B16" s="3" t="s">
        <v>22</v>
      </c>
      <c r="C16" s="3" t="s">
        <v>23</v>
      </c>
      <c r="D16" s="1">
        <v>142</v>
      </c>
      <c r="E16" s="2">
        <f>Tabela22567891011121314[[#This Row],[PRODUZIDAS]]*VLOOKUP(Tabela22567891011121314[[#This Row],[SKU]],Tabela24[#All],13,0)</f>
        <v>174.10434782608695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10</v>
      </c>
      <c r="E21" s="2">
        <f>Tabela22567891011121314[[#This Row],[PRODUZIDAS]]*VLOOKUP(Tabela22567891011121314[[#This Row],[SKU]],Tabela24[#All],13,0)</f>
        <v>12.260869565217391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19</v>
      </c>
      <c r="E68" s="2">
        <f>Tabela22567891011121314[[#This Row],[PRODUZIDAS]]*VLOOKUP(Tabela22567891011121314[[#This Row],[SKU]],Tabela24[#All],13,0)</f>
        <v>22.058999999999997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61</v>
      </c>
      <c r="E72" s="2">
        <f>Tabela22567891011121314[[#This Row],[PRODUZIDAS]]*VLOOKUP(Tabela22567891011121314[[#This Row],[SKU]],Tabela24[#All],13,0)</f>
        <v>70.820999999999984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102</v>
      </c>
      <c r="E110" s="2">
        <f>Tabela22567891011121314[[#This Row],[PRODUZIDAS]]*VLOOKUP(Tabela22567891011121314[[#This Row],[SKU]],Tabela24[#All],13,0)</f>
        <v>118.23839999999998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46</v>
      </c>
      <c r="E144" s="2">
        <f>Tabela22567891011121314[[#This Row],[PRODUZIDAS]]*VLOOKUP(Tabela22567891011121314[[#This Row],[SKU]],Tabela24[#All],13,0)</f>
        <v>53.346857142857139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5</v>
      </c>
      <c r="E180" s="2">
        <f>Tabela22567891011121314[[#This Row],[PRODUZIDAS]]*VLOOKUP(Tabela22567891011121314[[#This Row],[SKU]],Tabela24[#All],13,0)</f>
        <v>5.8004999999999995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Tabela22567891011121314[[#This Row],[PRODUZIDAS]]*VLOOKUP(Tabela22567891011121314[[#This Row],[SKU]],Tabela24[#All],13,0)</f>
        <v>5.7959999999999994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Tabela22567891011121314[[#This Row],[PRODUZIDAS]]*VLOOKUP(Tabela22567891011121314[[#This Row],[SKU]],Tabela24[#All],13,0)</f>
        <v>4.6367999999999991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Tabela22567891011121314[[#This Row],[PRODUZIDAS]]*VLOOKUP(Tabela22567891011121314[[#This Row],[SKU]],Tabela24[#All],13,0)</f>
        <v>15.073499999999997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3</v>
      </c>
      <c r="E225" s="2">
        <f>Tabela22567891011121314[[#This Row],[PRODUZIDAS]]*VLOOKUP(Tabela22567891011121314[[#This Row],[SKU]],Tabela24[#All],13,0)</f>
        <v>3.4791428571428571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9</v>
      </c>
      <c r="E227" s="2">
        <f>Tabela22567891011121314[[#This Row],[PRODUZIDAS]]*VLOOKUP(Tabela22567891011121314[[#This Row],[SKU]],Tabela24[#All],13,0)</f>
        <v>10.437428571428571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>
        <v>8</v>
      </c>
      <c r="E281" s="2">
        <f>Tabela22567891011121314[[#This Row],[PRODUZIDAS]]*VLOOKUP(Tabela22567891011121314[[#This Row],[SKU]],Tabela24[#All],13,0)</f>
        <v>7.6719999999999988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Tabela22567891011121314[[#This Row],[PRODUZIDAS]]*VLOOKUP(Tabela22567891011121314[[#This Row],[SKU]],Tabela24[#All],13,0)</f>
        <v>2.8379999999999996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>
        <v>10</v>
      </c>
      <c r="E642" s="2">
        <f>Tabela22567891011121314[[#This Row],[PRODUZIDAS]]*VLOOKUP(Tabela22567891011121314[[#This Row],[SKU]],Tabela24[#All],13,0)</f>
        <v>11.594999999999997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42</v>
      </c>
      <c r="E658" s="2">
        <f>Tabela22567891011121314[[#This Row],[PRODUZIDAS]]*VLOOKUP(Tabela22567891011121314[[#This Row],[SKU]],Tabela24[#All],13,0)</f>
        <v>48.707999999999998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26</v>
      </c>
      <c r="E664" s="2">
        <f>Tabela22567891011121314[[#This Row],[PRODUZIDAS]]*VLOOKUP(Tabela22567891011121314[[#This Row],[SKU]],Tabela24[#All],13,0)</f>
        <v>30.152571428571427</v>
      </c>
    </row>
    <row r="665" spans="2:5" x14ac:dyDescent="0.25">
      <c r="B665" s="3" t="s">
        <v>1320</v>
      </c>
      <c r="C665" s="3" t="s">
        <v>1321</v>
      </c>
      <c r="D665" s="1">
        <v>45</v>
      </c>
      <c r="E665" s="2">
        <f>Tabela22567891011121314[[#This Row],[PRODUZIDAS]]*VLOOKUP(Tabela22567891011121314[[#This Row],[SKU]],Tabela24[#All],13,0)</f>
        <v>52.187142857142859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>
        <v>2</v>
      </c>
      <c r="E851" s="2">
        <f>Tabela22567891011121314[[#This Row],[PRODUZIDAS]]*VLOOKUP(Tabela22567891011121314[[#This Row],[SKU]],Tabela24[#All],13,0)</f>
        <v>2.1105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>
        <v>14</v>
      </c>
      <c r="E867" s="2">
        <f>Tabela22567891011121314[[#This Row],[PRODUZIDAS]]*VLOOKUP(Tabela22567891011121314[[#This Row],[SKU]],Tabela24[#All],13,0)</f>
        <v>14.755999999999997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214.16711483781921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>
        <v>44</v>
      </c>
      <c r="E14" s="2">
        <f>Tabela2256789101112131415[[#This Row],[PRODUZIDAS]]*VLOOKUP(Tabela2256789101112131415[[#This Row],[SKU]],Tabela24[#All],14,0)</f>
        <v>11.98840579710145</v>
      </c>
    </row>
    <row r="15" spans="2:9" x14ac:dyDescent="0.25">
      <c r="B15" s="3" t="s">
        <v>20</v>
      </c>
      <c r="C15" s="3" t="s">
        <v>21</v>
      </c>
      <c r="D15" s="1">
        <v>197</v>
      </c>
      <c r="E15" s="2">
        <f>Tabela2256789101112131415[[#This Row],[PRODUZIDAS]]*VLOOKUP(Tabela2256789101112131415[[#This Row],[SKU]],Tabela24[#All],14,0)</f>
        <v>53.675362318840577</v>
      </c>
    </row>
    <row r="16" spans="2:9" x14ac:dyDescent="0.25">
      <c r="B16" s="3" t="s">
        <v>22</v>
      </c>
      <c r="C16" s="3" t="s">
        <v>23</v>
      </c>
      <c r="D16" s="1">
        <v>142</v>
      </c>
      <c r="E16" s="2">
        <f>Tabela2256789101112131415[[#This Row],[PRODUZIDAS]]*VLOOKUP(Tabela2256789101112131415[[#This Row],[SKU]],Tabela24[#All],14,0)</f>
        <v>38.689855072463772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10</v>
      </c>
      <c r="E21" s="2">
        <f>Tabela2256789101112131415[[#This Row],[PRODUZIDAS]]*VLOOKUP(Tabela2256789101112131415[[#This Row],[SKU]],Tabela24[#All],14,0)</f>
        <v>2.7246376811594204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19</v>
      </c>
      <c r="E68" s="2">
        <f>Tabela2256789101112131415[[#This Row],[PRODUZIDAS]]*VLOOKUP(Tabela2256789101112131415[[#This Row],[SKU]],Tabela24[#All],14,0)</f>
        <v>4.9020000000000001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61</v>
      </c>
      <c r="E72" s="2">
        <f>Tabela2256789101112131415[[#This Row],[PRODUZIDAS]]*VLOOKUP(Tabela2256789101112131415[[#This Row],[SKU]],Tabela24[#All],14,0)</f>
        <v>15.738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102</v>
      </c>
      <c r="E110" s="2">
        <f>Tabela2256789101112131415[[#This Row],[PRODUZIDAS]]*VLOOKUP(Tabela2256789101112131415[[#This Row],[SKU]],Tabela24[#All],14,0)</f>
        <v>26.275199999999998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46</v>
      </c>
      <c r="E144" s="2">
        <f>Tabela2256789101112131415[[#This Row],[PRODUZIDAS]]*VLOOKUP(Tabela2256789101112131415[[#This Row],[SKU]],Tabela24[#All],14,0)</f>
        <v>11.854857142857144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5</v>
      </c>
      <c r="E180" s="2">
        <f>Tabela2256789101112131415[[#This Row],[PRODUZIDAS]]*VLOOKUP(Tabela2256789101112131415[[#This Row],[SKU]],Tabela24[#All],14,0)</f>
        <v>1.2890000000000004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Tabela2256789101112131415[[#This Row],[PRODUZIDAS]]*VLOOKUP(Tabela2256789101112131415[[#This Row],[SKU]],Tabela24[#All],14,0)</f>
        <v>1.288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Tabela2256789101112131415[[#This Row],[PRODUZIDAS]]*VLOOKUP(Tabela2256789101112131415[[#This Row],[SKU]],Tabela24[#All],14,0)</f>
        <v>1.0304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Tabela2256789101112131415[[#This Row],[PRODUZIDAS]]*VLOOKUP(Tabela2256789101112131415[[#This Row],[SKU]],Tabela24[#All],14,0)</f>
        <v>3.3496666666666663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3</v>
      </c>
      <c r="E225" s="2">
        <f>Tabela2256789101112131415[[#This Row],[PRODUZIDAS]]*VLOOKUP(Tabela2256789101112131415[[#This Row],[SKU]],Tabela24[#All],14,0)</f>
        <v>0.77314285714285713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9</v>
      </c>
      <c r="E227" s="2">
        <f>Tabela2256789101112131415[[#This Row],[PRODUZIDAS]]*VLOOKUP(Tabela2256789101112131415[[#This Row],[SKU]],Tabela24[#All],14,0)</f>
        <v>2.3194285714285714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>
        <v>8</v>
      </c>
      <c r="E281" s="2">
        <f>Tabela2256789101112131415[[#This Row],[PRODUZIDAS]]*VLOOKUP(Tabela2256789101112131415[[#This Row],[SKU]],Tabela24[#All],14,0)</f>
        <v>2.1919999999999997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Tabela2256789101112131415[[#This Row],[PRODUZIDAS]]*VLOOKUP(Tabela2256789101112131415[[#This Row],[SKU]],Tabela24[#All],14,0)</f>
        <v>0.63066666666666671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>
        <v>10</v>
      </c>
      <c r="E642" s="2">
        <f>Tabela2256789101112131415[[#This Row],[PRODUZIDAS]]*VLOOKUP(Tabela2256789101112131415[[#This Row],[SKU]],Tabela24[#All],14,0)</f>
        <v>2.5766666666666667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42</v>
      </c>
      <c r="E658" s="2">
        <f>Tabela2256789101112131415[[#This Row],[PRODUZIDAS]]*VLOOKUP(Tabela2256789101112131415[[#This Row],[SKU]],Tabela24[#All],14,0)</f>
        <v>10.824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26</v>
      </c>
      <c r="E664" s="2">
        <f>Tabela2256789101112131415[[#This Row],[PRODUZIDAS]]*VLOOKUP(Tabela2256789101112131415[[#This Row],[SKU]],Tabela24[#All],14,0)</f>
        <v>6.7005714285714291</v>
      </c>
    </row>
    <row r="665" spans="2:5" x14ac:dyDescent="0.25">
      <c r="B665" s="3" t="s">
        <v>1320</v>
      </c>
      <c r="C665" s="3" t="s">
        <v>1321</v>
      </c>
      <c r="D665" s="1">
        <v>45</v>
      </c>
      <c r="E665" s="2">
        <f>Tabela2256789101112131415[[#This Row],[PRODUZIDAS]]*VLOOKUP(Tabela2256789101112131415[[#This Row],[SKU]],Tabela24[#All],14,0)</f>
        <v>11.597142857142858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>
        <v>2</v>
      </c>
      <c r="E851" s="2">
        <f>Tabela2256789101112131415[[#This Row],[PRODUZIDAS]]*VLOOKUP(Tabela2256789101112131415[[#This Row],[SKU]],Tabela24[#All],14,0)</f>
        <v>0.46900000000000008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>
        <v>14</v>
      </c>
      <c r="E867" s="2">
        <f>Tabela2256789101112131415[[#This Row],[PRODUZIDAS]]*VLOOKUP(Tabela2256789101112131415[[#This Row],[SKU]],Tabela24[#All],14,0)</f>
        <v>3.2791111111111109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2025-02-11T14:33:05Z</dcterms:modified>
</cp:coreProperties>
</file>