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0C31C53D-2A8E-4972-AAFD-A7954F9E400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<sst xmlns="http://schemas.openxmlformats.org/spreadsheetml/2006/main" count="26032" uniqueCount="1899">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</sst>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45696</v>
      </c>
      <c r="C2" s="31"/>
      <c r="D2" s="33">
        <f>SUM(Tabela15[VALOR])</f>
        <v>295.453132925636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0</v>
      </c>
      <c r="D7" s="26"/>
      <c r="E7" s="26">
        <f>Tabela15[[#This Row],[VALOR]]-Tabela15[[#This Row],[Custo Setor]]</f>
        <v>0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137.65937499999998</v>
      </c>
      <c r="D13" s="26"/>
      <c r="E13" s="26">
        <f>Tabela15[[#This Row],[VALOR]]-Tabela15[[#This Row],[Custo Setor]]</f>
        <v>137.65937499999998</v>
      </c>
    </row>
    <row r="14" spans="2:5" x14ac:dyDescent="0.25">
      <c r="B14" t="s">
        <v>1889</v>
      </c>
      <c r="C14" s="21">
        <f>'8 - ACABAMENTO'!G4</f>
        <v>157.79375792563602</v>
      </c>
      <c r="D14" s="26"/>
      <c r="E14" s="26">
        <f>Tabela15[[#This Row],[VALOR]]-Tabela15[[#This Row],[Custo Setor]]</f>
        <v>157.79375792563602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295.453132925636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05" workbookViewId="0">
      <selection activeCell="D115" sqref="D11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137.65937499999998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90</v>
      </c>
      <c r="E108" s="2">
        <f>Tabela225678910[[#This Row],[PRODUZIDAS]]*VLOOKUP(Tabela225678910[[#This Row],[SKU]],Tabela24[#All],9,0)</f>
        <v>57.96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60</v>
      </c>
      <c r="E114" s="2">
        <f>Tabela225678910[[#This Row],[PRODUZIDAS]]*VLOOKUP(Tabela225678910[[#This Row],[SKU]],Tabela24[#All],9,0)</f>
        <v>38.64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>
        <v>20</v>
      </c>
      <c r="E117" s="2">
        <f>Tabela225678910[[#This Row],[PRODUZIDAS]]*VLOOKUP(Tabela225678910[[#This Row],[SKU]],Tabela24[#All],9,0)</f>
        <v>12.88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>
        <v>17.5</v>
      </c>
      <c r="E629" s="2">
        <f>Tabela225678910[[#This Row],[PRODUZIDAS]]*VLOOKUP(Tabela225678910[[#This Row],[SKU]],Tabela24[#All],9,0)</f>
        <v>11.27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>
        <v>17.5</v>
      </c>
      <c r="E642" s="2">
        <f>Tabela225678910[[#This Row],[PRODUZIDAS]]*VLOOKUP(Tabela225678910[[#This Row],[SKU]],Tabela24[#All],9,0)</f>
        <v>16.909375000000001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09" workbookViewId="0">
      <selection activeCell="D232" sqref="D23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157.79375792563602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138</v>
      </c>
      <c r="E26" s="2">
        <f>Tabela22567891011[[#This Row],[PRODUZIDAS]]*VLOOKUP(Tabela22567891011[[#This Row],[SKU]],Tabela24[#All],10,0)</f>
        <v>88.849315068493155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33</v>
      </c>
      <c r="E68" s="2">
        <f>Tabela22567891011[[#This Row],[PRODUZIDAS]]*VLOOKUP(Tabela22567891011[[#This Row],[SKU]],Tabela24[#All],10,0)</f>
        <v>26.393399999999996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20.5</v>
      </c>
      <c r="E77" s="2">
        <f>Tabela22567891011[[#This Row],[PRODUZIDAS]]*VLOOKUP(Tabela22567891011[[#This Row],[SKU]],Tabela24[#All],10,0)</f>
        <v>16.395899999999997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Tabela22567891011[[#This Row],[PRODUZIDAS]]*VLOOKUP(Tabela22567891011[[#This Row],[SKU]],Tabela24[#All],10,0)</f>
        <v>6.44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17</v>
      </c>
      <c r="E231" s="2">
        <f>Tabela22567891011[[#This Row],[PRODUZIDAS]]*VLOOKUP(Tabela22567891011[[#This Row],[SKU]],Tabela24[#All],10,0)</f>
        <v>19.715142857142858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2025-02-11T14:48:41Z</dcterms:modified>
</cp:coreProperties>
</file>