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32DF7D94-31A4-45C4-BEF2-033800E72804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<sst xmlns="http://schemas.openxmlformats.org/spreadsheetml/2006/main" count="26032" uniqueCount="1899">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</sst>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45756</v>
      </c>
      <c r="C2" s="31"/>
      <c r="D2" s="33">
        <f>SUM(Tabela15[VALOR])</f>
        <v>154.30240666666666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154.30240666666666</v>
      </c>
      <c r="D7" s="26"/>
      <c r="E7" s="26">
        <f>Tabela15[[#This Row],[VALOR]]-Tabela15[[#This Row],[Custo Setor]]</f>
        <v>154.30240666666666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154.30240666666666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7" workbookViewId="0">
      <selection activeCell="D114" sqref="D11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154.30240666666666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>
        <v>119</v>
      </c>
      <c r="E113" s="2">
        <f>Tabela2[[#This Row],[PRODUZIDAS]]*VLOOKUP(Tabela2[[#This Row],[SKU]],Tabela24[#All],3,0)</f>
        <v>18.392639999999997</v>
      </c>
    </row>
    <row r="114" spans="2:5" x14ac:dyDescent="0.25">
      <c r="B114" s="3" t="s">
        <v>218</v>
      </c>
      <c r="C114" s="3" t="s">
        <v>219</v>
      </c>
      <c r="D114" s="1">
        <v>370</v>
      </c>
      <c r="E114" s="2">
        <f>Tabela2[[#This Row],[PRODUZIDAS]]*VLOOKUP(Tabela2[[#This Row],[SKU]],Tabela24[#All],3,0)</f>
        <v>57.18719999999999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>
        <v>73</v>
      </c>
      <c r="E125" s="2">
        <f>Tabela2[[#This Row],[PRODUZIDAS]]*VLOOKUP(Tabela2[[#This Row],[SKU]],Tabela24[#All],3,0)</f>
        <v>23.512083333333333</v>
      </c>
    </row>
    <row r="126" spans="2:5" x14ac:dyDescent="0.25">
      <c r="B126" s="3" t="s">
        <v>242</v>
      </c>
      <c r="C126" s="3" t="s">
        <v>243</v>
      </c>
      <c r="D126" s="1">
        <v>139</v>
      </c>
      <c r="E126" s="2">
        <f>Tabela2[[#This Row],[PRODUZIDAS]]*VLOOKUP(Tabela2[[#This Row],[SKU]],Tabela24[#All],3,0)</f>
        <v>44.76958333333333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>
        <v>27</v>
      </c>
      <c r="E185" s="2">
        <f>Tabela2[[#This Row],[PRODUZIDAS]]*VLOOKUP(Tabela2[[#This Row],[SKU]],Tabela24[#All],3,0)</f>
        <v>10.440899999999999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2025-04-14T11:49:39Z</dcterms:modified>
</cp:coreProperties>
</file>