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4-2025 M.O\"/>
    </mc:Choice>
  </mc:AlternateContent>
  <xr:revisionPtr revIDLastSave="0" documentId="13_ncr:1_{17B28A75-4334-4E8F-A4D3-730BC95DFC6C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<sst xmlns="http://schemas.openxmlformats.org/spreadsheetml/2006/main" count="26032" uniqueCount="1899">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</sst>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45763</v>
      </c>
      <c r="C2" s="31"/>
      <c r="D2" s="33">
        <f>SUM(Tabela15[VALOR])</f>
        <v>151.43013698630133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151.43013698630133</v>
      </c>
      <c r="D7" s="26"/>
      <c r="E7" s="26">
        <f>Tabela15[[#This Row],[VALOR]]-Tabela15[[#This Row],[Custo Setor]]</f>
        <v>151.43013698630133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151.43013698630133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33" workbookViewId="0">
      <selection activeCell="D44" sqref="D44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151.43013698630133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>
        <v>150</v>
      </c>
      <c r="E38" s="2">
        <f>Tabela2[[#This Row],[PRODUZIDAS]]*VLOOKUP(Tabela2[[#This Row],[SKU]],Tabela24[#All],3,0)</f>
        <v>40.561643835616429</v>
      </c>
    </row>
    <row r="39" spans="2:5" x14ac:dyDescent="0.25">
      <c r="B39" s="3" t="s">
        <v>68</v>
      </c>
      <c r="C39" s="3" t="s">
        <v>69</v>
      </c>
      <c r="D39" s="1">
        <v>100</v>
      </c>
      <c r="E39" s="2">
        <f>Tabela2[[#This Row],[PRODUZIDAS]]*VLOOKUP(Tabela2[[#This Row],[SKU]],Tabela24[#All],3,0)</f>
        <v>27.041095890410954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>
        <v>80</v>
      </c>
      <c r="E43" s="2">
        <f>Tabela2[[#This Row],[PRODUZIDAS]]*VLOOKUP(Tabela2[[#This Row],[SKU]],Tabela24[#All],3,0)</f>
        <v>21.632876712328763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>
        <v>80</v>
      </c>
      <c r="E49" s="2">
        <f>Tabela2[[#This Row],[PRODUZIDAS]]*VLOOKUP(Tabela2[[#This Row],[SKU]],Tabela24[#All],3,0)</f>
        <v>21.632876712328763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>
        <v>50</v>
      </c>
      <c r="E52" s="2">
        <f>Tabela2[[#This Row],[PRODUZIDAS]]*VLOOKUP(Tabela2[[#This Row],[SKU]],Tabela24[#All],3,0)</f>
        <v>13.520547945205477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>
        <v>100</v>
      </c>
      <c r="E58" s="2">
        <f>Tabela2[[#This Row],[PRODUZIDAS]]*VLOOKUP(Tabela2[[#This Row],[SKU]],Tabela24[#All],3,0)</f>
        <v>27.041095890410954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2025-04-22T12:14:39Z</dcterms:modified>
</cp:coreProperties>
</file>