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4CA8830A-D364-4243-B5EF-BDF724070312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<sst xmlns="http://schemas.openxmlformats.org/spreadsheetml/2006/main" count="26032" uniqueCount="1899">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</sst>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45770</v>
      </c>
      <c r="C2" s="31"/>
      <c r="D2" s="33">
        <f>SUM(Tabela15[VALOR])</f>
        <v>4973.7723416180906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197.05578584474884</v>
      </c>
      <c r="D7" s="26"/>
      <c r="E7" s="26">
        <f>Tabela15[[#This Row],[VALOR]]-Tabela15[[#This Row],[Custo Setor]]</f>
        <v>197.05578584474884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112.6147</v>
      </c>
      <c r="D9" s="26"/>
      <c r="E9" s="26">
        <f>Tabela15[[#This Row],[VALOR]]-Tabela15[[#This Row],[Custo Setor]]</f>
        <v>112.6147</v>
      </c>
    </row>
    <row r="10" spans="2:5" x14ac:dyDescent="0.25">
      <c r="B10" t="s">
        <v>1884</v>
      </c>
      <c r="C10" s="21">
        <f t="array" ref="C10">'4 - BARRADO'!G4</f>
        <v>111.82792575757574</v>
      </c>
      <c r="D10" s="26"/>
      <c r="E10" s="26">
        <f>Tabela15[[#This Row],[VALOR]]-Tabela15[[#This Row],[Custo Setor]]</f>
        <v>111.82792575757574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7.1339999999999986</v>
      </c>
      <c r="D12" s="26"/>
      <c r="E12" s="26">
        <f>Tabela15[[#This Row],[VALOR]]-Tabela15[[#This Row],[Custo Setor]]</f>
        <v>7.1339999999999986</v>
      </c>
    </row>
    <row r="13" spans="2:5" x14ac:dyDescent="0.25">
      <c r="B13" t="s">
        <v>1888</v>
      </c>
      <c r="C13" s="21">
        <f t="array" ref="C13">'7 - PALETEIRA'!G4</f>
        <v>659.04218365523707</v>
      </c>
      <c r="D13" s="26"/>
      <c r="E13" s="26">
        <f>Tabela15[[#This Row],[VALOR]]-Tabela15[[#This Row],[Custo Setor]]</f>
        <v>659.04218365523707</v>
      </c>
    </row>
    <row r="14" spans="2:5" x14ac:dyDescent="0.25">
      <c r="B14" t="s">
        <v>1889</v>
      </c>
      <c r="C14" s="21">
        <f>'8 - ACABAMENTO'!G4</f>
        <v>729.65586227913434</v>
      </c>
      <c r="D14" s="26"/>
      <c r="E14" s="26">
        <f>Tabela15[[#This Row],[VALOR]]-Tabela15[[#This Row],[Custo Setor]]</f>
        <v>729.65586227913434</v>
      </c>
    </row>
    <row r="15" spans="2:5" x14ac:dyDescent="0.25">
      <c r="B15" t="s">
        <v>1890</v>
      </c>
      <c r="C15" s="21">
        <f t="array" ref="C15">'9 - FURO'!G4</f>
        <v>363.19090473943464</v>
      </c>
      <c r="D15" s="26"/>
      <c r="E15" s="26">
        <f>Tabela15[[#This Row],[VALOR]]-Tabela15[[#This Row],[Custo Setor]]</f>
        <v>363.19090473943464</v>
      </c>
    </row>
    <row r="16" spans="2:5" x14ac:dyDescent="0.25">
      <c r="B16" t="s">
        <v>1891</v>
      </c>
      <c r="C16" s="21">
        <f t="array" ref="C16">'10 - ILHOS'!G4</f>
        <v>1256.2661256932463</v>
      </c>
      <c r="D16" s="26"/>
      <c r="E16" s="26">
        <f>Tabela15[[#This Row],[VALOR]]-Tabela15[[#This Row],[Custo Setor]]</f>
        <v>1256.2661256932463</v>
      </c>
    </row>
    <row r="17" spans="2:5" x14ac:dyDescent="0.25">
      <c r="B17" t="s">
        <v>1892</v>
      </c>
      <c r="C17" s="21">
        <f t="array" ref="C17">'11 - DOBRA'!G4</f>
        <v>1257.0348802580384</v>
      </c>
      <c r="D17" s="26"/>
      <c r="E17" s="26">
        <f>Tabela15[[#This Row],[VALOR]]-Tabela15[[#This Row],[Custo Setor]]</f>
        <v>1257.0348802580384</v>
      </c>
    </row>
    <row r="18" spans="2:5" x14ac:dyDescent="0.25">
      <c r="B18" t="s">
        <v>1893</v>
      </c>
      <c r="C18" s="21">
        <f t="array" ref="C18">'12 - EMBALAGEM'!G4</f>
        <v>279.94997339067544</v>
      </c>
      <c r="D18" s="26"/>
      <c r="E18" s="26">
        <f>Tabela15[[#This Row],[VALOR]]-Tabela15[[#This Row],[Custo Setor]]</f>
        <v>279.94997339067544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4973.7723416180906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300" workbookViewId="0">
      <selection activeCell="D322" sqref="D322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197.05578584474884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>
        <v>20</v>
      </c>
      <c r="E38" s="2">
        <f>Tabela2[[#This Row],[PRODUZIDAS]]*VLOOKUP(Tabela2[[#This Row],[SKU]],Tabela24[#All],3,0)</f>
        <v>5.4082191780821907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>
        <v>200</v>
      </c>
      <c r="E110" s="2">
        <f>Tabela2[[#This Row],[PRODUZIDAS]]*VLOOKUP(Tabela2[[#This Row],[SKU]],Tabela24[#All],3,0)</f>
        <v>30.911999999999995</v>
      </c>
    </row>
    <row r="111" spans="2:5" x14ac:dyDescent="0.25">
      <c r="B111" s="3" t="s">
        <v>212</v>
      </c>
      <c r="C111" s="3" t="s">
        <v>213</v>
      </c>
      <c r="D111" s="1">
        <v>200</v>
      </c>
      <c r="E111" s="2">
        <f>Tabela2[[#This Row],[PRODUZIDAS]]*VLOOKUP(Tabela2[[#This Row],[SKU]],Tabela24[#All],3,0)</f>
        <v>30.911999999999995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>
        <v>200</v>
      </c>
      <c r="E114" s="2">
        <f>Tabela2[[#This Row],[PRODUZIDAS]]*VLOOKUP(Tabela2[[#This Row],[SKU]],Tabela24[#All],3,0)</f>
        <v>30.911999999999995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>
        <v>50</v>
      </c>
      <c r="E123" s="2">
        <f>Tabela2[[#This Row],[PRODUZIDAS]]*VLOOKUP(Tabela2[[#This Row],[SKU]],Tabela24[#All],3,0)</f>
        <v>16.104166666666668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>
        <v>40</v>
      </c>
      <c r="E194" s="2">
        <f>Tabela2[[#This Row],[PRODUZIDAS]]*VLOOKUP(Tabela2[[#This Row],[SKU]],Tabela24[#All],3,0)</f>
        <v>6.1823999999999995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>
        <v>6</v>
      </c>
      <c r="E317" s="2">
        <f>Tabela2[[#This Row],[PRODUZIDAS]]*VLOOKUP(Tabela2[[#This Row],[SKU]],Tabela24[#All],3,0)</f>
        <v>7.5680000000000005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>
        <v>9</v>
      </c>
      <c r="E320" s="2">
        <f>Tabela2[[#This Row],[PRODUZIDAS]]*VLOOKUP(Tabela2[[#This Row],[SKU]],Tabela24[#All],3,0)</f>
        <v>11.352</v>
      </c>
    </row>
    <row r="321" spans="2:5" x14ac:dyDescent="0.25">
      <c r="B321" s="3" t="s">
        <v>632</v>
      </c>
      <c r="C321" s="3" t="s">
        <v>633</v>
      </c>
      <c r="D321" s="1">
        <v>10</v>
      </c>
      <c r="E321" s="2">
        <f>Tabela2[[#This Row],[PRODUZIDAS]]*VLOOKUP(Tabela2[[#This Row],[SKU]],Tabela24[#All],3,0)</f>
        <v>12.613333333333333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>
        <v>140</v>
      </c>
      <c r="E638" s="2">
        <f>Tabela2[[#This Row],[PRODUZIDAS]]*VLOOKUP(Tabela2[[#This Row],[SKU]],Tabela24[#All],3,0)</f>
        <v>45.091666666666669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29" workbookViewId="0">
      <selection activeCell="D146" sqref="D14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112.6147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106.8</v>
      </c>
      <c r="E144" s="2">
        <f>Tabela2256[[#This Row],[PRODUZIDAS]]*VLOOKUP(Tabela2256[[#This Row],[SKU]],Tabela24[#All],5,0)</f>
        <v>48.166800000000002</v>
      </c>
    </row>
    <row r="145" spans="2:5" x14ac:dyDescent="0.25">
      <c r="B145" s="3" t="s">
        <v>280</v>
      </c>
      <c r="C145" s="3" t="s">
        <v>281</v>
      </c>
      <c r="D145" s="1">
        <v>29.58</v>
      </c>
      <c r="E145" s="2">
        <f>Tabela2256[[#This Row],[PRODUZIDAS]]*VLOOKUP(Tabela2256[[#This Row],[SKU]],Tabela24[#All],5,0)</f>
        <v>13.340579999999999</v>
      </c>
    </row>
    <row r="146" spans="2:5" x14ac:dyDescent="0.25">
      <c r="B146" s="3" t="s">
        <v>282</v>
      </c>
      <c r="C146" s="3" t="s">
        <v>283</v>
      </c>
      <c r="D146" s="1">
        <v>86.66</v>
      </c>
      <c r="E146" s="2">
        <f>Tabela2256[[#This Row],[PRODUZIDAS]]*VLOOKUP(Tabela2256[[#This Row],[SKU]],Tabela24[#All],5,0)</f>
        <v>39.083660000000002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>
        <v>26.66</v>
      </c>
      <c r="E152" s="2">
        <f>Tabela2256[[#This Row],[PRODUZIDAS]]*VLOOKUP(Tabela2256[[#This Row],[SKU]],Tabela24[#All],5,0)</f>
        <v>12.02366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111.82792575757574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23.5</v>
      </c>
      <c r="E194" s="2">
        <f>Tabela22567[[#This Row],[PRODUZIDAS]]*VLOOKUP(Tabela22567[[#This Row],[SKU]],Tabela24[#All],6,0)</f>
        <v>27.241199999999996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>
        <v>12</v>
      </c>
      <c r="E201" s="2">
        <f>Tabela22567[[#This Row],[PRODUZIDAS]]*VLOOKUP(Tabela22567[[#This Row],[SKU]],Tabela24[#All],6,0)</f>
        <v>13.910399999999997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>
        <v>4</v>
      </c>
      <c r="E292" s="2">
        <f>Tabela22567[[#This Row],[PRODUZIDAS]]*VLOOKUP(Tabela22567[[#This Row],[SKU]],Tabela24[#All],6,0)</f>
        <v>6.8499999999999988</v>
      </c>
    </row>
    <row r="293" spans="2:5" x14ac:dyDescent="0.25">
      <c r="B293" s="3" t="s">
        <v>576</v>
      </c>
      <c r="C293" s="3" t="s">
        <v>577</v>
      </c>
      <c r="D293" s="1">
        <v>2</v>
      </c>
      <c r="E293" s="2">
        <f>Tabela22567[[#This Row],[PRODUZIDAS]]*VLOOKUP(Tabela22567[[#This Row],[SKU]],Tabela24[#All],6,0)</f>
        <v>3.4090909090909087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>
        <v>3</v>
      </c>
      <c r="E297" s="2">
        <f>Tabela22567[[#This Row],[PRODUZIDAS]]*VLOOKUP(Tabela22567[[#This Row],[SKU]],Tabela24[#All],6,0)</f>
        <v>5.1136363636363633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>
        <v>1</v>
      </c>
      <c r="E317" s="2">
        <f>Tabela22567[[#This Row],[PRODUZIDAS]]*VLOOKUP(Tabela22567[[#This Row],[SKU]],Tabela24[#All],6,0)</f>
        <v>1.970833333333333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>
        <v>3.5</v>
      </c>
      <c r="E321" s="2">
        <f>Tabela22567[[#This Row],[PRODUZIDAS]]*VLOOKUP(Tabela22567[[#This Row],[SKU]],Tabela24[#All],6,0)</f>
        <v>6.8979166666666654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>
        <v>12</v>
      </c>
      <c r="E350" s="2">
        <f>Tabela22567[[#This Row],[PRODUZIDAS]]*VLOOKUP(Tabela22567[[#This Row],[SKU]],Tabela24[#All],6,0)</f>
        <v>20.549999999999997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>
        <v>6</v>
      </c>
      <c r="E374" s="2">
        <f>Tabela22567[[#This Row],[PRODUZIDAS]]*VLOOKUP(Tabela22567[[#This Row],[SKU]],Tabela24[#All],6,0)</f>
        <v>10.227272727272727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>
        <v>5</v>
      </c>
      <c r="E382" s="2">
        <f>Tabela22567[[#This Row],[PRODUZIDAS]]*VLOOKUP(Tabela22567[[#This Row],[SKU]],Tabela24[#All],6,0)</f>
        <v>9.8541666666666643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>
        <v>1</v>
      </c>
      <c r="E520" s="2">
        <f>Tabela22567[[#This Row],[PRODUZIDAS]]*VLOOKUP(Tabela22567[[#This Row],[SKU]],Tabela24[#All],6,0)</f>
        <v>1.7124999999999997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>
        <v>2</v>
      </c>
      <c r="E791" s="2">
        <f>Tabela22567[[#This Row],[PRODUZIDAS]]*VLOOKUP(Tabela22567[[#This Row],[SKU]],Tabela24[#All],6,0)</f>
        <v>4.0909090909090908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05" workbookViewId="0">
      <selection activeCell="D322" sqref="D32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7.1339999999999986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>
        <v>6</v>
      </c>
      <c r="E317" s="2">
        <f>Tabela2256789[[#This Row],[PRODUZIDAS]]*VLOOKUP(Tabela2256789[[#This Row],[SKU]],Tabela24[#All],8,0)</f>
        <v>2.8379999999999996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>
        <v>3</v>
      </c>
      <c r="E321" s="2">
        <f>Tabela2256789[[#This Row],[PRODUZIDAS]]*VLOOKUP(Tabela2256789[[#This Row],[SKU]],Tabela24[#All],8,0)</f>
        <v>1.4189999999999998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>
        <v>7</v>
      </c>
      <c r="E353" s="2">
        <f>Tabela2256789[[#This Row],[PRODUZIDAS]]*VLOOKUP(Tabela2256789[[#This Row],[SKU]],Tabela24[#All],8,0)</f>
        <v>2.8769999999999993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588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659.04218365523707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8</v>
      </c>
      <c r="E6" s="2">
        <f>Tabela225678910[[#This Row],[PRODUZIDAS]]*VLOOKUP(Tabela225678910[[#This Row],[SKU]],Tabela24[#All],9,0)</f>
        <v>3.2695652173913037</v>
      </c>
    </row>
    <row r="7" spans="2:9" x14ac:dyDescent="0.25">
      <c r="B7" s="3" t="s">
        <v>4</v>
      </c>
      <c r="C7" s="3" t="s">
        <v>5</v>
      </c>
      <c r="D7" s="1">
        <v>5</v>
      </c>
      <c r="E7" s="2">
        <f>Tabela225678910[[#This Row],[PRODUZIDAS]]*VLOOKUP(Tabela225678910[[#This Row],[SKU]],Tabela24[#All],9,0)</f>
        <v>2.043478260869565</v>
      </c>
    </row>
    <row r="8" spans="2:9" x14ac:dyDescent="0.25">
      <c r="B8" s="3" t="s">
        <v>6</v>
      </c>
      <c r="C8" s="3" t="s">
        <v>7</v>
      </c>
      <c r="D8" s="1">
        <v>5.5</v>
      </c>
      <c r="E8" s="2">
        <f>Tabela225678910[[#This Row],[PRODUZIDAS]]*VLOOKUP(Tabela225678910[[#This Row],[SKU]],Tabela24[#All],9,0)</f>
        <v>2.2478260869565214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>
        <v>20</v>
      </c>
      <c r="E38" s="2">
        <f>Tabela225678910[[#This Row],[PRODUZIDAS]]*VLOOKUP(Tabela225678910[[#This Row],[SKU]],Tabela24[#All],9,0)</f>
        <v>13.391780821917809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>
        <v>10</v>
      </c>
      <c r="E44" s="2">
        <f>Tabela225678910[[#This Row],[PRODUZIDAS]]*VLOOKUP(Tabela225678910[[#This Row],[SKU]],Tabela24[#All],9,0)</f>
        <v>6.6958904109589046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>
        <v>110</v>
      </c>
      <c r="E147" s="2">
        <f>Tabela225678910[[#This Row],[PRODUZIDAS]]*VLOOKUP(Tabela225678910[[#This Row],[SKU]],Tabela24[#All],9,0)</f>
        <v>113.39428571428572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50</v>
      </c>
      <c r="E194" s="2">
        <f>Tabela225678910[[#This Row],[PRODUZIDAS]]*VLOOKUP(Tabela225678910[[#This Row],[SKU]],Tabela24[#All],9,0)</f>
        <v>32.200000000000003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>
        <v>80</v>
      </c>
      <c r="E230" s="2">
        <f>Tabela225678910[[#This Row],[PRODUZIDAS]]*VLOOKUP(Tabela225678910[[#This Row],[SKU]],Tabela24[#All],9,0)</f>
        <v>82.468571428571437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>
        <v>1</v>
      </c>
      <c r="E353" s="2">
        <f>Tabela225678910[[#This Row],[PRODUZIDAS]]*VLOOKUP(Tabela225678910[[#This Row],[SKU]],Tabela24[#All],9,0)</f>
        <v>0.61649999999999983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>
        <v>11.5</v>
      </c>
      <c r="E373" s="2">
        <f>Tabela225678910[[#This Row],[PRODUZIDAS]]*VLOOKUP(Tabela225678910[[#This Row],[SKU]],Tabela24[#All],9,0)</f>
        <v>8.6249999999999982</v>
      </c>
    </row>
    <row r="374" spans="2:5" x14ac:dyDescent="0.25">
      <c r="B374" s="3" t="s">
        <v>738</v>
      </c>
      <c r="C374" s="3" t="s">
        <v>739</v>
      </c>
      <c r="D374" s="1">
        <v>5</v>
      </c>
      <c r="E374" s="2">
        <f>Tabela225678910[[#This Row],[PRODUZIDAS]]*VLOOKUP(Tabela225678910[[#This Row],[SKU]],Tabela24[#All],9,0)</f>
        <v>3.7499999999999996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>
        <v>100</v>
      </c>
      <c r="E569" s="2">
        <f>Tabela225678910[[#This Row],[PRODUZIDAS]]*VLOOKUP(Tabela225678910[[#This Row],[SKU]],Tabela24[#All],9,0)</f>
        <v>96.625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>
        <v>110</v>
      </c>
      <c r="E593" s="2">
        <f>Tabela225678910[[#This Row],[PRODUZIDAS]]*VLOOKUP(Tabela225678910[[#This Row],[SKU]],Tabela24[#All],9,0)</f>
        <v>113.39428571428572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>
        <v>50</v>
      </c>
      <c r="E626" s="2">
        <f>Tabela225678910[[#This Row],[PRODUZIDAS]]*VLOOKUP(Tabela225678910[[#This Row],[SKU]],Tabela24[#All],9,0)</f>
        <v>32.200000000000003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>
        <v>30</v>
      </c>
      <c r="E628" s="2">
        <f>Tabela225678910[[#This Row],[PRODUZIDAS]]*VLOOKUP(Tabela225678910[[#This Row],[SKU]],Tabela24[#All],9,0)</f>
        <v>19.32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>
        <v>200</v>
      </c>
      <c r="E632" s="2">
        <f>Tabela225678910[[#This Row],[PRODUZIDAS]]*VLOOKUP(Tabela225678910[[#This Row],[SKU]],Tabela24[#All],9,0)</f>
        <v>128.80000000000001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729.65586227913434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>
        <v>6.5</v>
      </c>
      <c r="E11" s="2">
        <f>Tabela22567891011[[#This Row],[PRODUZIDAS]]*VLOOKUP(Tabela22567891011[[#This Row],[SKU]],Tabela24[#All],10,0)</f>
        <v>2.6565217391304343</v>
      </c>
    </row>
    <row r="12" spans="2:9" x14ac:dyDescent="0.25">
      <c r="B12" s="3" t="s">
        <v>14</v>
      </c>
      <c r="C12" s="3" t="s">
        <v>15</v>
      </c>
      <c r="D12" s="1">
        <v>8</v>
      </c>
      <c r="E12" s="2">
        <f>Tabela22567891011[[#This Row],[PRODUZIDAS]]*VLOOKUP(Tabela22567891011[[#This Row],[SKU]],Tabela24[#All],10,0)</f>
        <v>3.2695652173913037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>
        <v>6</v>
      </c>
      <c r="E19" s="2">
        <f>Tabela22567891011[[#This Row],[PRODUZIDAS]]*VLOOKUP(Tabela22567891011[[#This Row],[SKU]],Tabela24[#All],10,0)</f>
        <v>2.4521739130434779</v>
      </c>
    </row>
    <row r="20" spans="2:5" x14ac:dyDescent="0.25">
      <c r="B20" s="3" t="s">
        <v>30</v>
      </c>
      <c r="C20" s="3" t="s">
        <v>31</v>
      </c>
      <c r="D20" s="1">
        <v>7.5</v>
      </c>
      <c r="E20" s="2">
        <f>Tabela22567891011[[#This Row],[PRODUZIDAS]]*VLOOKUP(Tabela22567891011[[#This Row],[SKU]],Tabela24[#All],10,0)</f>
        <v>3.0652173913043472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>
        <v>20.5</v>
      </c>
      <c r="E38" s="2">
        <f>Tabela22567891011[[#This Row],[PRODUZIDAS]]*VLOOKUP(Tabela22567891011[[#This Row],[SKU]],Tabela24[#All],10,0)</f>
        <v>15.04643835616438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>
        <v>10.5</v>
      </c>
      <c r="E58" s="2">
        <f>Tabela22567891011[[#This Row],[PRODUZIDAS]]*VLOOKUP(Tabela22567891011[[#This Row],[SKU]],Tabela24[#All],10,0)</f>
        <v>7.7067123287671215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>
        <v>103</v>
      </c>
      <c r="E120" s="2">
        <f>Tabela22567891011[[#This Row],[PRODUZIDAS]]*VLOOKUP(Tabela22567891011[[#This Row],[SKU]],Tabela24[#All],10,0)</f>
        <v>92.888833333333309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>
        <v>40</v>
      </c>
      <c r="E154" s="2">
        <f>Tabela22567891011[[#This Row],[PRODUZIDAS]]*VLOOKUP(Tabela22567891011[[#This Row],[SKU]],Tabela24[#All],10,0)</f>
        <v>46.388571428571424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>
        <v>3</v>
      </c>
      <c r="E180" s="2">
        <f>Tabela22567891011[[#This Row],[PRODUZIDAS]]*VLOOKUP(Tabela22567891011[[#This Row],[SKU]],Tabela24[#All],10,0)</f>
        <v>4.6403999999999996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86</v>
      </c>
      <c r="E197" s="2">
        <f>Tabela22567891011[[#This Row],[PRODUZIDAS]]*VLOOKUP(Tabela22567891011[[#This Row],[SKU]],Tabela24[#All],10,0)</f>
        <v>55.384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>
        <v>32.5</v>
      </c>
      <c r="E199" s="2">
        <f>Tabela22567891011[[#This Row],[PRODUZIDAS]]*VLOOKUP(Tabela22567891011[[#This Row],[SKU]],Tabela24[#All],10,0)</f>
        <v>20.93</v>
      </c>
    </row>
    <row r="200" spans="2:5" x14ac:dyDescent="0.25">
      <c r="B200" s="3" t="s">
        <v>390</v>
      </c>
      <c r="C200" s="3" t="s">
        <v>391</v>
      </c>
      <c r="D200" s="1">
        <v>57.5</v>
      </c>
      <c r="E200" s="2">
        <f>Tabela22567891011[[#This Row],[PRODUZIDAS]]*VLOOKUP(Tabela22567891011[[#This Row],[SKU]],Tabela24[#All],10,0)</f>
        <v>37.03</v>
      </c>
    </row>
    <row r="201" spans="2:5" x14ac:dyDescent="0.25">
      <c r="B201" s="3" t="s">
        <v>392</v>
      </c>
      <c r="C201" s="3" t="s">
        <v>393</v>
      </c>
      <c r="D201" s="1">
        <v>27</v>
      </c>
      <c r="E201" s="2">
        <f>Tabela22567891011[[#This Row],[PRODUZIDAS]]*VLOOKUP(Tabela22567891011[[#This Row],[SKU]],Tabela24[#All],10,0)</f>
        <v>17.388000000000002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>
        <v>34.5</v>
      </c>
      <c r="E230" s="2">
        <f>Tabela22567891011[[#This Row],[PRODUZIDAS]]*VLOOKUP(Tabela22567891011[[#This Row],[SKU]],Tabela24[#All],10,0)</f>
        <v>40.01014285714286</v>
      </c>
    </row>
    <row r="231" spans="2:5" x14ac:dyDescent="0.25">
      <c r="B231" s="3" t="s">
        <v>452</v>
      </c>
      <c r="C231" s="3" t="s">
        <v>453</v>
      </c>
      <c r="D231" s="1">
        <v>95</v>
      </c>
      <c r="E231" s="2">
        <f>Tabela22567891011[[#This Row],[PRODUZIDAS]]*VLOOKUP(Tabela22567891011[[#This Row],[SKU]],Tabela24[#All],10,0)</f>
        <v>110.17285714285714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>
        <v>1</v>
      </c>
      <c r="E524" s="2">
        <f>Tabela22567891011[[#This Row],[PRODUZIDAS]]*VLOOKUP(Tabela22567891011[[#This Row],[SKU]],Tabela24[#All],10,0)</f>
        <v>0.68499999999999994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>
        <v>157</v>
      </c>
      <c r="E593" s="2">
        <f>Tabela22567891011[[#This Row],[PRODUZIDAS]]*VLOOKUP(Tabela22567891011[[#This Row],[SKU]],Tabela24[#All],10,0)</f>
        <v>182.07514285714285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>
        <v>50</v>
      </c>
      <c r="E626" s="2">
        <f>Tabela22567891011[[#This Row],[PRODUZIDAS]]*VLOOKUP(Tabela22567891011[[#This Row],[SKU]],Tabela24[#All],10,0)</f>
        <v>32.200000000000003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>
        <v>48</v>
      </c>
      <c r="E657" s="2">
        <f>Tabela22567891011[[#This Row],[PRODUZIDAS]]*VLOOKUP(Tabela22567891011[[#This Row],[SKU]],Tabela24[#All],10,0)</f>
        <v>55.666285714285713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363.19090473943464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8</v>
      </c>
      <c r="E6" s="2">
        <f>Tabela2256789101112[[#This Row],[PRODUZIDAS]]*VLOOKUP(Tabela2256789101112[[#This Row],[SKU]],Tabela24[#All],11,0)</f>
        <v>2.1797101449275362</v>
      </c>
    </row>
    <row r="7" spans="2:9" x14ac:dyDescent="0.25">
      <c r="B7" s="3" t="s">
        <v>4</v>
      </c>
      <c r="C7" s="3" t="s">
        <v>5</v>
      </c>
      <c r="D7" s="1">
        <v>5</v>
      </c>
      <c r="E7" s="2">
        <f>Tabela2256789101112[[#This Row],[PRODUZIDAS]]*VLOOKUP(Tabela2256789101112[[#This Row],[SKU]],Tabela24[#All],11,0)</f>
        <v>1.3623188405797102</v>
      </c>
    </row>
    <row r="8" spans="2:9" x14ac:dyDescent="0.25">
      <c r="B8" s="3" t="s">
        <v>6</v>
      </c>
      <c r="C8" s="3" t="s">
        <v>7</v>
      </c>
      <c r="D8" s="1">
        <v>6</v>
      </c>
      <c r="E8" s="2">
        <f>Tabela2256789101112[[#This Row],[PRODUZIDAS]]*VLOOKUP(Tabela2256789101112[[#This Row],[SKU]],Tabela24[#All],11,0)</f>
        <v>1.6347826086956521</v>
      </c>
    </row>
    <row r="9" spans="2:9" x14ac:dyDescent="0.25">
      <c r="B9" s="3" t="s">
        <v>8</v>
      </c>
      <c r="C9" s="3" t="s">
        <v>9</v>
      </c>
      <c r="D9" s="1">
        <v>7.5</v>
      </c>
      <c r="E9" s="2">
        <f>Tabela2256789101112[[#This Row],[PRODUZIDAS]]*VLOOKUP(Tabela2256789101112[[#This Row],[SKU]],Tabela24[#All],11,0)</f>
        <v>2.0434782608695654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>
        <v>20.5</v>
      </c>
      <c r="E38" s="2">
        <f>Tabela2256789101112[[#This Row],[PRODUZIDAS]]*VLOOKUP(Tabela2256789101112[[#This Row],[SKU]],Tabela24[#All],11,0)</f>
        <v>11.87876712328767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>
        <v>10.5</v>
      </c>
      <c r="E54" s="2">
        <f>Tabela2256789101112[[#This Row],[PRODUZIDAS]]*VLOOKUP(Tabela2256789101112[[#This Row],[SKU]],Tabela24[#All],11,0)</f>
        <v>6.0842465753424646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>
        <v>10.5</v>
      </c>
      <c r="E58" s="2">
        <f>Tabela2256789101112[[#This Row],[PRODUZIDAS]]*VLOOKUP(Tabela2256789101112[[#This Row],[SKU]],Tabela24[#All],11,0)</f>
        <v>6.0842465753424646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>
        <v>66</v>
      </c>
      <c r="E120" s="2">
        <f>Tabela2256789101112[[#This Row],[PRODUZIDAS]]*VLOOKUP(Tabela2256789101112[[#This Row],[SKU]],Tabela24[#All],11,0)</f>
        <v>46.766499999999994</v>
      </c>
    </row>
    <row r="121" spans="2:5" x14ac:dyDescent="0.25">
      <c r="B121" s="3" t="s">
        <v>232</v>
      </c>
      <c r="C121" s="3" t="s">
        <v>233</v>
      </c>
      <c r="D121" s="1">
        <v>59.5</v>
      </c>
      <c r="E121" s="2">
        <f>Tabela2256789101112[[#This Row],[PRODUZIDAS]]*VLOOKUP(Tabela2256789101112[[#This Row],[SKU]],Tabela24[#All],11,0)</f>
        <v>42.160708333333325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>
        <v>45</v>
      </c>
      <c r="E128" s="2">
        <f>Tabela2256789101112[[#This Row],[PRODUZIDAS]]*VLOOKUP(Tabela2256789101112[[#This Row],[SKU]],Tabela24[#All],11,0)</f>
        <v>31.886249999999997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>
        <v>39</v>
      </c>
      <c r="E149" s="2">
        <f>Tabela2256789101112[[#This Row],[PRODUZIDAS]]*VLOOKUP(Tabela2256789101112[[#This Row],[SKU]],Tabela24[#All],11,0)</f>
        <v>30.152571428571427</v>
      </c>
    </row>
    <row r="150" spans="2:5" x14ac:dyDescent="0.25">
      <c r="B150" s="3" t="s">
        <v>290</v>
      </c>
      <c r="C150" s="3" t="s">
        <v>291</v>
      </c>
      <c r="D150" s="1">
        <v>5.5</v>
      </c>
      <c r="E150" s="2">
        <f>Tabela2256789101112[[#This Row],[PRODUZIDAS]]*VLOOKUP(Tabela2256789101112[[#This Row],[SKU]],Tabela24[#All],11,0)</f>
        <v>4.2522857142857138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25.5</v>
      </c>
      <c r="E192" s="2">
        <f>Tabela2256789101112[[#This Row],[PRODUZIDAS]]*VLOOKUP(Tabela2256789101112[[#This Row],[SKU]],Tabela24[#All],11,0)</f>
        <v>16.750440000000001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44</v>
      </c>
      <c r="E197" s="2">
        <f>Tabela2256789101112[[#This Row],[PRODUZIDAS]]*VLOOKUP(Tabela2256789101112[[#This Row],[SKU]],Tabela24[#All],11,0)</f>
        <v>28.902720000000002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>
        <v>76.5</v>
      </c>
      <c r="E200" s="2">
        <f>Tabela2256789101112[[#This Row],[PRODUZIDAS]]*VLOOKUP(Tabela2256789101112[[#This Row],[SKU]],Tabela24[#All],11,0)</f>
        <v>50.25132</v>
      </c>
    </row>
    <row r="201" spans="2:5" x14ac:dyDescent="0.25">
      <c r="B201" s="3" t="s">
        <v>392</v>
      </c>
      <c r="C201" s="3" t="s">
        <v>393</v>
      </c>
      <c r="D201" s="1">
        <v>27</v>
      </c>
      <c r="E201" s="2">
        <f>Tabela2256789101112[[#This Row],[PRODUZIDAS]]*VLOOKUP(Tabela2256789101112[[#This Row],[SKU]],Tabela24[#All],11,0)</f>
        <v>17.735759999999999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>
        <v>7</v>
      </c>
      <c r="E280" s="2">
        <f>Tabela2256789101112[[#This Row],[PRODUZIDAS]]*VLOOKUP(Tabela2256789101112[[#This Row],[SKU]],Tabela24[#All],11,0)</f>
        <v>3.3564999999999996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>
        <v>4</v>
      </c>
      <c r="E292" s="2">
        <f>Tabela2256789101112[[#This Row],[PRODUZIDAS]]*VLOOKUP(Tabela2256789101112[[#This Row],[SKU]],Tabela24[#All],11,0)</f>
        <v>1.9179999999999997</v>
      </c>
    </row>
    <row r="293" spans="2:5" x14ac:dyDescent="0.25">
      <c r="B293" s="3" t="s">
        <v>576</v>
      </c>
      <c r="C293" s="3" t="s">
        <v>577</v>
      </c>
      <c r="D293" s="1">
        <v>1</v>
      </c>
      <c r="E293" s="2">
        <f>Tabela2256789101112[[#This Row],[PRODUZIDAS]]*VLOOKUP(Tabela2256789101112[[#This Row],[SKU]],Tabela24[#All],11,0)</f>
        <v>0.47727272727272724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>
        <v>12</v>
      </c>
      <c r="E305" s="2">
        <f>Tabela2256789101112[[#This Row],[PRODUZIDAS]]*VLOOKUP(Tabela2256789101112[[#This Row],[SKU]],Tabela24[#All],11,0)</f>
        <v>5.7272727272727266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>
        <v>5</v>
      </c>
      <c r="E351" s="2">
        <f>Tabela2256789101112[[#This Row],[PRODUZIDAS]]*VLOOKUP(Tabela2256789101112[[#This Row],[SKU]],Tabela24[#All],11,0)</f>
        <v>2.3974999999999995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>
        <v>3</v>
      </c>
      <c r="E353" s="2">
        <f>Tabela2256789101112[[#This Row],[PRODUZIDAS]]*VLOOKUP(Tabela2256789101112[[#This Row],[SKU]],Tabela24[#All],11,0)</f>
        <v>1.4384999999999999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>
        <v>5</v>
      </c>
      <c r="E382" s="2">
        <f>Tabela2256789101112[[#This Row],[PRODUZIDAS]]*VLOOKUP(Tabela2256789101112[[#This Row],[SKU]],Tabela24[#All],11,0)</f>
        <v>2.7591666666666663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>
        <v>5</v>
      </c>
      <c r="E511" s="2">
        <f>Tabela2256789101112[[#This Row],[PRODUZIDAS]]*VLOOKUP(Tabela2256789101112[[#This Row],[SKU]],Tabela24[#All],11,0)</f>
        <v>2.3974999999999995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>
        <v>1</v>
      </c>
      <c r="E520" s="2">
        <f>Tabela2256789101112[[#This Row],[PRODUZIDAS]]*VLOOKUP(Tabela2256789101112[[#This Row],[SKU]],Tabela24[#All],11,0)</f>
        <v>0.47949999999999993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>
        <v>57.5</v>
      </c>
      <c r="E632" s="2">
        <f>Tabela2256789101112[[#This Row],[PRODUZIDAS]]*VLOOKUP(Tabela2256789101112[[#This Row],[SKU]],Tabela24[#All],11,0)</f>
        <v>37.770600000000002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>
        <v>5</v>
      </c>
      <c r="E662" s="2">
        <f>Tabela2256789101112[[#This Row],[PRODUZIDAS]]*VLOOKUP(Tabela2256789101112[[#This Row],[SKU]],Tabela24[#All],11,0)</f>
        <v>3.8657142857142857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>
        <v>1</v>
      </c>
      <c r="E791" s="2">
        <f>Tabela2256789101112[[#This Row],[PRODUZIDAS]]*VLOOKUP(Tabela2256789101112[[#This Row],[SKU]],Tabela24[#All],11,0)</f>
        <v>0.47727272727272724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1256.2661256932463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5</v>
      </c>
      <c r="E6" s="2">
        <f>Tabela225678910111213[[#This Row],[PRODUZIDAS]]*VLOOKUP(Tabela225678910111213[[#This Row],[SKU]],Tabela24[#All],12,0)</f>
        <v>2.3840579710144927</v>
      </c>
    </row>
    <row r="7" spans="2:9" x14ac:dyDescent="0.25">
      <c r="B7" s="3" t="s">
        <v>4</v>
      </c>
      <c r="C7" s="3" t="s">
        <v>5</v>
      </c>
      <c r="D7" s="1">
        <v>8</v>
      </c>
      <c r="E7" s="2">
        <f>Tabela225678910111213[[#This Row],[PRODUZIDAS]]*VLOOKUP(Tabela225678910111213[[#This Row],[SKU]],Tabela24[#All],12,0)</f>
        <v>3.8144927536231883</v>
      </c>
    </row>
    <row r="8" spans="2:9" x14ac:dyDescent="0.25">
      <c r="B8" s="3" t="s">
        <v>6</v>
      </c>
      <c r="C8" s="3" t="s">
        <v>7</v>
      </c>
      <c r="D8" s="1">
        <v>6</v>
      </c>
      <c r="E8" s="2">
        <f>Tabela225678910111213[[#This Row],[PRODUZIDAS]]*VLOOKUP(Tabela225678910111213[[#This Row],[SKU]],Tabela24[#All],12,0)</f>
        <v>2.8608695652173912</v>
      </c>
    </row>
    <row r="9" spans="2:9" x14ac:dyDescent="0.25">
      <c r="B9" s="3" t="s">
        <v>8</v>
      </c>
      <c r="C9" s="3" t="s">
        <v>9</v>
      </c>
      <c r="D9" s="1">
        <v>7.5</v>
      </c>
      <c r="E9" s="2">
        <f>Tabela225678910111213[[#This Row],[PRODUZIDAS]]*VLOOKUP(Tabela225678910111213[[#This Row],[SKU]],Tabela24[#All],12,0)</f>
        <v>3.5760869565217392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>
        <v>10.5</v>
      </c>
      <c r="E16" s="2">
        <f>Tabela225678910111213[[#This Row],[PRODUZIDAS]]*VLOOKUP(Tabela225678910111213[[#This Row],[SKU]],Tabela24[#All],12,0)</f>
        <v>12.158695652173911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>
        <v>62.5</v>
      </c>
      <c r="E21" s="2">
        <f>Tabela225678910111213[[#This Row],[PRODUZIDAS]]*VLOOKUP(Tabela225678910111213[[#This Row],[SKU]],Tabela24[#All],12,0)</f>
        <v>72.373188405797094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>
        <v>21.5</v>
      </c>
      <c r="E24" s="2">
        <f>Tabela225678910111213[[#This Row],[PRODUZIDAS]]*VLOOKUP(Tabela225678910111213[[#This Row],[SKU]],Tabela24[#All],12,0)</f>
        <v>23.532191780821915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>
        <v>38</v>
      </c>
      <c r="E30" s="2">
        <f>Tabela225678910111213[[#This Row],[PRODUZIDAS]]*VLOOKUP(Tabela225678910111213[[#This Row],[SKU]],Tabela24[#All],12,0)</f>
        <v>41.591780821917801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>
        <v>20.5</v>
      </c>
      <c r="E38" s="2">
        <f>Tabela225678910111213[[#This Row],[PRODUZIDAS]]*VLOOKUP(Tabela225678910111213[[#This Row],[SKU]],Tabela24[#All],12,0)</f>
        <v>21.11780821917808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>
        <v>14.5</v>
      </c>
      <c r="E44" s="2">
        <f>Tabela225678910111213[[#This Row],[PRODUZIDAS]]*VLOOKUP(Tabela225678910111213[[#This Row],[SKU]],Tabela24[#All],12,0)</f>
        <v>14.936986301369863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Tabela225678910111213[[#This Row],[PRODUZIDAS]]*VLOOKUP(Tabela225678910111213[[#This Row],[SKU]],Tabela24[#All],12,0)</f>
        <v>10.301369863013699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>
        <v>45</v>
      </c>
      <c r="E67" s="2">
        <f>Tabela225678910111213[[#This Row],[PRODUZIDAS]]*VLOOKUP(Tabela225678910111213[[#This Row],[SKU]],Tabela24[#All],12,0)</f>
        <v>49.342499999999994</v>
      </c>
    </row>
    <row r="68" spans="2:5" x14ac:dyDescent="0.25">
      <c r="B68" s="3" t="s">
        <v>126</v>
      </c>
      <c r="C68" s="3" t="s">
        <v>127</v>
      </c>
      <c r="D68" s="1">
        <v>90</v>
      </c>
      <c r="E68" s="2">
        <f>Tabela225678910111213[[#This Row],[PRODUZIDAS]]*VLOOKUP(Tabela225678910111213[[#This Row],[SKU]],Tabela24[#All],12,0)</f>
        <v>98.684999999999988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>
        <v>10</v>
      </c>
      <c r="E72" s="2">
        <f>Tabela225678910111213[[#This Row],[PRODUZIDAS]]*VLOOKUP(Tabela225678910111213[[#This Row],[SKU]],Tabela24[#All],12,0)</f>
        <v>10.964999999999998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114.5</v>
      </c>
      <c r="E108" s="2">
        <f>Tabela225678910111213[[#This Row],[PRODUZIDAS]]*VLOOKUP(Tabela225678910111213[[#This Row],[SKU]],Tabela24[#All],12,0)</f>
        <v>125.35459999999998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>
        <v>135.5</v>
      </c>
      <c r="E120" s="2">
        <f>Tabela225678910111213[[#This Row],[PRODUZIDAS]]*VLOOKUP(Tabela225678910111213[[#This Row],[SKU]],Tabela24[#All],12,0)</f>
        <v>122.19841666666665</v>
      </c>
    </row>
    <row r="121" spans="2:5" x14ac:dyDescent="0.25">
      <c r="B121" s="3" t="s">
        <v>232</v>
      </c>
      <c r="C121" s="3" t="s">
        <v>233</v>
      </c>
      <c r="D121" s="1">
        <v>59.5</v>
      </c>
      <c r="E121" s="2">
        <f>Tabela225678910111213[[#This Row],[PRODUZIDAS]]*VLOOKUP(Tabela225678910111213[[#This Row],[SKU]],Tabela24[#All],12,0)</f>
        <v>53.659083333333321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>
        <v>30</v>
      </c>
      <c r="E145" s="2">
        <f>Tabela225678910111213[[#This Row],[PRODUZIDAS]]*VLOOKUP(Tabela225678910111213[[#This Row],[SKU]],Tabela24[#All],12,0)</f>
        <v>32.858571428571423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>
        <v>39</v>
      </c>
      <c r="E149" s="2">
        <f>Tabela225678910111213[[#This Row],[PRODUZIDAS]]*VLOOKUP(Tabela225678910111213[[#This Row],[SKU]],Tabela24[#All],12,0)</f>
        <v>42.716142857142856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25.5</v>
      </c>
      <c r="E192" s="2">
        <f>Tabela225678910111213[[#This Row],[PRODUZIDAS]]*VLOOKUP(Tabela225678910111213[[#This Row],[SKU]],Tabela24[#All],12,0)</f>
        <v>27.917399999999994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58</v>
      </c>
      <c r="E194" s="2">
        <f>Tabela225678910111213[[#This Row],[PRODUZIDAS]]*VLOOKUP(Tabela225678910111213[[#This Row],[SKU]],Tabela24[#All],12,0)</f>
        <v>63.49839999999999</v>
      </c>
    </row>
    <row r="195" spans="2:5" x14ac:dyDescent="0.25">
      <c r="B195" s="3" t="s">
        <v>380</v>
      </c>
      <c r="C195" s="3" t="s">
        <v>381</v>
      </c>
      <c r="D195" s="1">
        <v>13</v>
      </c>
      <c r="E195" s="2">
        <f>Tabela225678910111213[[#This Row],[PRODUZIDAS]]*VLOOKUP(Tabela225678910111213[[#This Row],[SKU]],Tabela24[#All],12,0)</f>
        <v>14.232399999999997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44</v>
      </c>
      <c r="E197" s="2">
        <f>Tabela225678910111213[[#This Row],[PRODUZIDAS]]*VLOOKUP(Tabela225678910111213[[#This Row],[SKU]],Tabela24[#All],12,0)</f>
        <v>48.171199999999992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>
        <v>66.5</v>
      </c>
      <c r="E200" s="2">
        <f>Tabela225678910111213[[#This Row],[PRODUZIDAS]]*VLOOKUP(Tabela225678910111213[[#This Row],[SKU]],Tabela24[#All],12,0)</f>
        <v>72.80419999999998</v>
      </c>
    </row>
    <row r="201" spans="2:5" x14ac:dyDescent="0.25">
      <c r="B201" s="3" t="s">
        <v>392</v>
      </c>
      <c r="C201" s="3" t="s">
        <v>393</v>
      </c>
      <c r="D201" s="1">
        <v>27</v>
      </c>
      <c r="E201" s="2">
        <f>Tabela225678910111213[[#This Row],[PRODUZIDAS]]*VLOOKUP(Tabela225678910111213[[#This Row],[SKU]],Tabela24[#All],12,0)</f>
        <v>29.559599999999993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>
        <v>3</v>
      </c>
      <c r="E277" s="2">
        <f>Tabela225678910111213[[#This Row],[PRODUZIDAS]]*VLOOKUP(Tabela225678910111213[[#This Row],[SKU]],Tabela24[#All],12,0)</f>
        <v>2.6714999999999995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>
        <v>1</v>
      </c>
      <c r="E337" s="2">
        <f>Tabela225678910111213[[#This Row],[PRODUZIDAS]]*VLOOKUP(Tabela225678910111213[[#This Row],[SKU]],Tabela24[#All],12,0)</f>
        <v>0.83719999999999994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>
        <v>1</v>
      </c>
      <c r="E360" s="2">
        <f>Tabela225678910111213[[#This Row],[PRODUZIDAS]]*VLOOKUP(Tabela225678910111213[[#This Row],[SKU]],Tabela24[#All],12,0)</f>
        <v>0.88636363636363635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>
        <v>1</v>
      </c>
      <c r="E529" s="2">
        <f>Tabela225678910111213[[#This Row],[PRODUZIDAS]]*VLOOKUP(Tabela225678910111213[[#This Row],[SKU]],Tabela24[#All],12,0)</f>
        <v>0.88636363636363635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139.5</v>
      </c>
      <c r="E593" s="2">
        <f>Tabela225678910111213[[#This Row],[PRODUZIDAS]]*VLOOKUP(Tabela225678910111213[[#This Row],[SKU]],Tabela24[#All],12,0)</f>
        <v>152.79235714285713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>
        <v>57.5</v>
      </c>
      <c r="E632" s="2">
        <f>Tabela225678910111213[[#This Row],[PRODUZIDAS]]*VLOOKUP(Tabela225678910111213[[#This Row],[SKU]],Tabela24[#All],12,0)</f>
        <v>62.950999999999986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>
        <v>10</v>
      </c>
      <c r="E657" s="2">
        <f>Tabela225678910111213[[#This Row],[PRODUZIDAS]]*VLOOKUP(Tabela225678910111213[[#This Row],[SKU]],Tabela24[#All],12,0)</f>
        <v>10.952857142857141</v>
      </c>
    </row>
    <row r="658" spans="2:5" x14ac:dyDescent="0.25">
      <c r="B658" s="3" t="s">
        <v>1306</v>
      </c>
      <c r="C658" s="3" t="s">
        <v>1307</v>
      </c>
      <c r="D658" s="1">
        <v>20</v>
      </c>
      <c r="E658" s="2">
        <f>Tabela225678910111213[[#This Row],[PRODUZIDAS]]*VLOOKUP(Tabela225678910111213[[#This Row],[SKU]],Tabela24[#All],12,0)</f>
        <v>21.905714285714282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>
        <v>2</v>
      </c>
      <c r="E779" s="2">
        <f>Tabela225678910111213[[#This Row],[PRODUZIDAS]]*VLOOKUP(Tabela225678910111213[[#This Row],[SKU]],Tabela24[#All],12,0)</f>
        <v>1.7727272727272727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1257.0348802580384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20</v>
      </c>
      <c r="E6" s="2">
        <f>Tabela22567891011121314[[#This Row],[PRODUZIDAS]]*VLOOKUP(Tabela22567891011121314[[#This Row],[SKU]],Tabela24[#All],13,0)</f>
        <v>24.521739130434781</v>
      </c>
    </row>
    <row r="7" spans="2:9" x14ac:dyDescent="0.25">
      <c r="B7" s="3" t="s">
        <v>4</v>
      </c>
      <c r="C7" s="3" t="s">
        <v>5</v>
      </c>
      <c r="D7" s="1">
        <v>28</v>
      </c>
      <c r="E7" s="2">
        <f>Tabela22567891011121314[[#This Row],[PRODUZIDAS]]*VLOOKUP(Tabela22567891011121314[[#This Row],[SKU]],Tabela24[#All],13,0)</f>
        <v>34.330434782608698</v>
      </c>
    </row>
    <row r="8" spans="2:9" x14ac:dyDescent="0.25">
      <c r="B8" s="3" t="s">
        <v>6</v>
      </c>
      <c r="C8" s="3" t="s">
        <v>7</v>
      </c>
      <c r="D8" s="1">
        <v>24</v>
      </c>
      <c r="E8" s="2">
        <f>Tabela22567891011121314[[#This Row],[PRODUZIDAS]]*VLOOKUP(Tabela22567891011121314[[#This Row],[SKU]],Tabela24[#All],13,0)</f>
        <v>29.42608695652174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>
        <v>12</v>
      </c>
      <c r="E14" s="2">
        <f>Tabela22567891011121314[[#This Row],[PRODUZIDAS]]*VLOOKUP(Tabela22567891011121314[[#This Row],[SKU]],Tabela24[#All],13,0)</f>
        <v>14.71304347826087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>
        <v>10</v>
      </c>
      <c r="E16" s="2">
        <f>Tabela22567891011121314[[#This Row],[PRODUZIDAS]]*VLOOKUP(Tabela22567891011121314[[#This Row],[SKU]],Tabela24[#All],13,0)</f>
        <v>12.260869565217391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>
        <v>48</v>
      </c>
      <c r="E21" s="2">
        <f>Tabela22567891011121314[[#This Row],[PRODUZIDAS]]*VLOOKUP(Tabela22567891011121314[[#This Row],[SKU]],Tabela24[#All],13,0)</f>
        <v>58.85217391304348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>
        <v>40</v>
      </c>
      <c r="E33" s="2">
        <f>Tabela22567891011121314[[#This Row],[PRODUZIDAS]]*VLOOKUP(Tabela22567891011121314[[#This Row],[SKU]],Tabela24[#All],13,0)</f>
        <v>46.356164383561634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>
        <v>10</v>
      </c>
      <c r="E42" s="2">
        <f>Tabela22567891011121314[[#This Row],[PRODUZIDAS]]*VLOOKUP(Tabela22567891011121314[[#This Row],[SKU]],Tabela24[#All],13,0)</f>
        <v>11.589041095890408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>
        <v>14</v>
      </c>
      <c r="E44" s="2">
        <f>Tabela22567891011121314[[#This Row],[PRODUZIDAS]]*VLOOKUP(Tabela22567891011121314[[#This Row],[SKU]],Tabela24[#All],13,0)</f>
        <v>16.224657534246571</v>
      </c>
    </row>
    <row r="45" spans="2:5" x14ac:dyDescent="0.25">
      <c r="B45" s="3" t="s">
        <v>80</v>
      </c>
      <c r="C45" s="3" t="s">
        <v>81</v>
      </c>
      <c r="D45" s="1">
        <v>11</v>
      </c>
      <c r="E45" s="2">
        <f>Tabela22567891011121314[[#This Row],[PRODUZIDAS]]*VLOOKUP(Tabela22567891011121314[[#This Row],[SKU]],Tabela24[#All],13,0)</f>
        <v>12.74794520547945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Tabela22567891011121314[[#This Row],[PRODUZIDAS]]*VLOOKUP(Tabela22567891011121314[[#This Row],[SKU]],Tabela24[#All],13,0)</f>
        <v>11.589041095890408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>
        <v>20</v>
      </c>
      <c r="E75" s="2">
        <f>Tabela22567891011121314[[#This Row],[PRODUZIDAS]]*VLOOKUP(Tabela22567891011121314[[#This Row],[SKU]],Tabela24[#All],13,0)</f>
        <v>23.219999999999995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>
        <v>7</v>
      </c>
      <c r="E94" s="2">
        <f>Tabela22567891011121314[[#This Row],[PRODUZIDAS]]*VLOOKUP(Tabela22567891011121314[[#This Row],[SKU]],Tabela24[#All],13,0)</f>
        <v>8.1269999999999989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>
        <v>2</v>
      </c>
      <c r="E96" s="2">
        <f>Tabela22567891011121314[[#This Row],[PRODUZIDAS]]*VLOOKUP(Tabela22567891011121314[[#This Row],[SKU]],Tabela24[#All],13,0)</f>
        <v>2.3219999999999996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131</v>
      </c>
      <c r="E108" s="2">
        <f>Tabela22567891011121314[[#This Row],[PRODUZIDAS]]*VLOOKUP(Tabela22567891011121314[[#This Row],[SKU]],Tabela24[#All],13,0)</f>
        <v>151.85519999999997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>
        <v>28</v>
      </c>
      <c r="E113" s="2">
        <f>Tabela22567891011121314[[#This Row],[PRODUZIDAS]]*VLOOKUP(Tabela22567891011121314[[#This Row],[SKU]],Tabela24[#All],13,0)</f>
        <v>32.457599999999992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>
        <v>28</v>
      </c>
      <c r="E120" s="2">
        <f>Tabela22567891011121314[[#This Row],[PRODUZIDAS]]*VLOOKUP(Tabela22567891011121314[[#This Row],[SKU]],Tabela24[#All],13,0)</f>
        <v>32.465999999999994</v>
      </c>
    </row>
    <row r="121" spans="2:5" x14ac:dyDescent="0.25">
      <c r="B121" s="3" t="s">
        <v>232</v>
      </c>
      <c r="C121" s="3" t="s">
        <v>233</v>
      </c>
      <c r="D121" s="1">
        <v>55</v>
      </c>
      <c r="E121" s="2">
        <f>Tabela22567891011121314[[#This Row],[PRODUZIDAS]]*VLOOKUP(Tabela22567891011121314[[#This Row],[SKU]],Tabela24[#All],13,0)</f>
        <v>63.772499999999987</v>
      </c>
    </row>
    <row r="122" spans="2:5" x14ac:dyDescent="0.25">
      <c r="B122" s="3" t="s">
        <v>234</v>
      </c>
      <c r="C122" s="3" t="s">
        <v>235</v>
      </c>
      <c r="D122" s="1">
        <v>13</v>
      </c>
      <c r="E122" s="2">
        <f>Tabela22567891011121314[[#This Row],[PRODUZIDAS]]*VLOOKUP(Tabela22567891011121314[[#This Row],[SKU]],Tabela24[#All],13,0)</f>
        <v>15.073499999999997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>
        <v>20</v>
      </c>
      <c r="E145" s="2">
        <f>Tabela22567891011121314[[#This Row],[PRODUZIDAS]]*VLOOKUP(Tabela22567891011121314[[#This Row],[SKU]],Tabela24[#All],13,0)</f>
        <v>23.194285714285712</v>
      </c>
    </row>
    <row r="146" spans="2:5" x14ac:dyDescent="0.25">
      <c r="B146" s="3" t="s">
        <v>282</v>
      </c>
      <c r="C146" s="3" t="s">
        <v>283</v>
      </c>
      <c r="D146" s="1">
        <v>48</v>
      </c>
      <c r="E146" s="2">
        <f>Tabela22567891011121314[[#This Row],[PRODUZIDAS]]*VLOOKUP(Tabela22567891011121314[[#This Row],[SKU]],Tabela24[#All],13,0)</f>
        <v>55.666285714285713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42</v>
      </c>
      <c r="E152" s="2">
        <f>Tabela22567891011121314[[#This Row],[PRODUZIDAS]]*VLOOKUP(Tabela22567891011121314[[#This Row],[SKU]],Tabela24[#All],13,0)</f>
        <v>48.707999999999998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>
        <v>5</v>
      </c>
      <c r="E170" s="2">
        <f>Tabela22567891011121314[[#This Row],[PRODUZIDAS]]*VLOOKUP(Tabela22567891011121314[[#This Row],[SKU]],Tabela24[#All],13,0)</f>
        <v>5.798571428571428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93</v>
      </c>
      <c r="E194" s="2">
        <f>Tabela22567891011121314[[#This Row],[PRODUZIDAS]]*VLOOKUP(Tabela22567891011121314[[#This Row],[SKU]],Tabela24[#All],13,0)</f>
        <v>107.80559999999998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23</v>
      </c>
      <c r="E197" s="2">
        <f>Tabela22567891011121314[[#This Row],[PRODUZIDAS]]*VLOOKUP(Tabela22567891011121314[[#This Row],[SKU]],Tabela24[#All],13,0)</f>
        <v>26.661599999999996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72</v>
      </c>
      <c r="E200" s="2">
        <f>Tabela22567891011121314[[#This Row],[PRODUZIDAS]]*VLOOKUP(Tabela22567891011121314[[#This Row],[SKU]],Tabela24[#All],13,0)</f>
        <v>83.462399999999988</v>
      </c>
    </row>
    <row r="201" spans="2:5" x14ac:dyDescent="0.25">
      <c r="B201" s="3" t="s">
        <v>392</v>
      </c>
      <c r="C201" s="3" t="s">
        <v>393</v>
      </c>
      <c r="D201" s="1">
        <v>22</v>
      </c>
      <c r="E201" s="2">
        <f>Tabela22567891011121314[[#This Row],[PRODUZIDAS]]*VLOOKUP(Tabela22567891011121314[[#This Row],[SKU]],Tabela24[#All],13,0)</f>
        <v>25.502399999999994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11</v>
      </c>
      <c r="E203" s="2">
        <f>Tabela22567891011121314[[#This Row],[PRODUZIDAS]]*VLOOKUP(Tabela22567891011121314[[#This Row],[SKU]],Tabela24[#All],13,0)</f>
        <v>12.754499999999997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>
        <v>15</v>
      </c>
      <c r="E215" s="2">
        <f>Tabela22567891011121314[[#This Row],[PRODUZIDAS]]*VLOOKUP(Tabela22567891011121314[[#This Row],[SKU]],Tabela24[#All],13,0)</f>
        <v>17.392499999999995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>
        <v>5</v>
      </c>
      <c r="E219" s="2">
        <f>Tabela22567891011121314[[#This Row],[PRODUZIDAS]]*VLOOKUP(Tabela22567891011121314[[#This Row],[SKU]],Tabela24[#All],13,0)</f>
        <v>5.7974999999999985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>
        <v>3</v>
      </c>
      <c r="E277" s="2">
        <f>Tabela22567891011121314[[#This Row],[PRODUZIDAS]]*VLOOKUP(Tabela22567891011121314[[#This Row],[SKU]],Tabela24[#All],13,0)</f>
        <v>2.8769999999999998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>
        <v>7</v>
      </c>
      <c r="E285" s="2">
        <f>Tabela22567891011121314[[#This Row],[PRODUZIDAS]]*VLOOKUP(Tabela22567891011121314[[#This Row],[SKU]],Tabela24[#All],13,0)</f>
        <v>6.7129999999999992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>
        <v>1</v>
      </c>
      <c r="E360" s="2">
        <f>Tabela22567891011121314[[#This Row],[PRODUZIDAS]]*VLOOKUP(Tabela22567891011121314[[#This Row],[SKU]],Tabela24[#All],13,0)</f>
        <v>1.2272727272727273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>
        <v>6</v>
      </c>
      <c r="E470" s="2">
        <f>Tabela22567891011121314[[#This Row],[PRODUZIDAS]]*VLOOKUP(Tabela22567891011121314[[#This Row],[SKU]],Tabela24[#All],13,0)</f>
        <v>7.3636363636363633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>
        <v>4</v>
      </c>
      <c r="E520" s="2">
        <f>Tabela22567891011121314[[#This Row],[PRODUZIDAS]]*VLOOKUP(Tabela22567891011121314[[#This Row],[SKU]],Tabela24[#All],13,0)</f>
        <v>4.9319999999999986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>
        <v>55</v>
      </c>
      <c r="E557" s="2">
        <f>Tabela22567891011121314[[#This Row],[PRODUZIDAS]]*VLOOKUP(Tabela22567891011121314[[#This Row],[SKU]],Tabela24[#All],13,0)</f>
        <v>63.755999999999986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16</v>
      </c>
      <c r="E569" s="2">
        <f>Tabela22567891011121314[[#This Row],[PRODUZIDAS]]*VLOOKUP(Tabela22567891011121314[[#This Row],[SKU]],Tabela24[#All],13,0)</f>
        <v>18.551999999999996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21</v>
      </c>
      <c r="E593" s="2">
        <f>Tabela22567891011121314[[#This Row],[PRODUZIDAS]]*VLOOKUP(Tabela22567891011121314[[#This Row],[SKU]],Tabela24[#All],13,0)</f>
        <v>24.353999999999999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28</v>
      </c>
      <c r="E636" s="2">
        <f>Tabela22567891011121314[[#This Row],[PRODUZIDAS]]*VLOOKUP(Tabela22567891011121314[[#This Row],[SKU]],Tabela24[#All],13,0)</f>
        <v>32.465999999999994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47</v>
      </c>
      <c r="E638" s="2">
        <f>Tabela22567891011121314[[#This Row],[PRODUZIDAS]]*VLOOKUP(Tabela22567891011121314[[#This Row],[SKU]],Tabela24[#All],13,0)</f>
        <v>54.49649999999999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>
        <v>20</v>
      </c>
      <c r="E662" s="2">
        <f>Tabela22567891011121314[[#This Row],[PRODUZIDAS]]*VLOOKUP(Tabela22567891011121314[[#This Row],[SKU]],Tabela24[#All],13,0)</f>
        <v>23.194285714285712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>
        <v>2</v>
      </c>
      <c r="E803" s="2">
        <f>Tabela22567891011121314[[#This Row],[PRODUZIDAS]]*VLOOKUP(Tabela22567891011121314[[#This Row],[SKU]],Tabela24[#All],13,0)</f>
        <v>2.4545454545454546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279.94997339067544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20</v>
      </c>
      <c r="E6" s="2">
        <f>Tabela2256789101112131415[[#This Row],[PRODUZIDAS]]*VLOOKUP(Tabela2256789101112131415[[#This Row],[SKU]],Tabela24[#All],14,0)</f>
        <v>5.4492753623188408</v>
      </c>
    </row>
    <row r="7" spans="2:9" x14ac:dyDescent="0.25">
      <c r="B7" s="3" t="s">
        <v>4</v>
      </c>
      <c r="C7" s="3" t="s">
        <v>5</v>
      </c>
      <c r="D7" s="1">
        <v>28</v>
      </c>
      <c r="E7" s="2">
        <f>Tabela2256789101112131415[[#This Row],[PRODUZIDAS]]*VLOOKUP(Tabela2256789101112131415[[#This Row],[SKU]],Tabela24[#All],14,0)</f>
        <v>7.6289855072463766</v>
      </c>
    </row>
    <row r="8" spans="2:9" x14ac:dyDescent="0.25">
      <c r="B8" s="3" t="s">
        <v>6</v>
      </c>
      <c r="C8" s="3" t="s">
        <v>7</v>
      </c>
      <c r="D8" s="1">
        <v>24</v>
      </c>
      <c r="E8" s="2">
        <f>Tabela2256789101112131415[[#This Row],[PRODUZIDAS]]*VLOOKUP(Tabela2256789101112131415[[#This Row],[SKU]],Tabela24[#All],14,0)</f>
        <v>6.5391304347826082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>
        <v>12</v>
      </c>
      <c r="E14" s="2">
        <f>Tabela2256789101112131415[[#This Row],[PRODUZIDAS]]*VLOOKUP(Tabela2256789101112131415[[#This Row],[SKU]],Tabela24[#All],14,0)</f>
        <v>3.2695652173913041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>
        <v>10</v>
      </c>
      <c r="E16" s="2">
        <f>Tabela2256789101112131415[[#This Row],[PRODUZIDAS]]*VLOOKUP(Tabela2256789101112131415[[#This Row],[SKU]],Tabela24[#All],14,0)</f>
        <v>2.7246376811594204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>
        <v>48</v>
      </c>
      <c r="E21" s="2">
        <f>Tabela2256789101112131415[[#This Row],[PRODUZIDAS]]*VLOOKUP(Tabela2256789101112131415[[#This Row],[SKU]],Tabela24[#All],14,0)</f>
        <v>13.078260869565216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>
        <v>40</v>
      </c>
      <c r="E33" s="2">
        <f>Tabela2256789101112131415[[#This Row],[PRODUZIDAS]]*VLOOKUP(Tabela2256789101112131415[[#This Row],[SKU]],Tabela24[#All],14,0)</f>
        <v>10.301369863013699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>
        <v>10</v>
      </c>
      <c r="E42" s="2">
        <f>Tabela2256789101112131415[[#This Row],[PRODUZIDAS]]*VLOOKUP(Tabela2256789101112131415[[#This Row],[SKU]],Tabela24[#All],14,0)</f>
        <v>2.5753424657534247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>
        <v>14</v>
      </c>
      <c r="E44" s="2">
        <f>Tabela2256789101112131415[[#This Row],[PRODUZIDAS]]*VLOOKUP(Tabela2256789101112131415[[#This Row],[SKU]],Tabela24[#All],14,0)</f>
        <v>3.6054794520547944</v>
      </c>
    </row>
    <row r="45" spans="2:5" x14ac:dyDescent="0.25">
      <c r="B45" s="3" t="s">
        <v>80</v>
      </c>
      <c r="C45" s="3" t="s">
        <v>81</v>
      </c>
      <c r="D45" s="1">
        <v>11</v>
      </c>
      <c r="E45" s="2">
        <f>Tabela2256789101112131415[[#This Row],[PRODUZIDAS]]*VLOOKUP(Tabela2256789101112131415[[#This Row],[SKU]],Tabela24[#All],14,0)</f>
        <v>2.8328767123287673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Tabela2256789101112131415[[#This Row],[PRODUZIDAS]]*VLOOKUP(Tabela2256789101112131415[[#This Row],[SKU]],Tabela24[#All],14,0)</f>
        <v>2.5753424657534247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>
        <v>20</v>
      </c>
      <c r="E75" s="2">
        <f>Tabela2256789101112131415[[#This Row],[PRODUZIDAS]]*VLOOKUP(Tabela2256789101112131415[[#This Row],[SKU]],Tabela24[#All],14,0)</f>
        <v>5.16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>
        <v>7</v>
      </c>
      <c r="E94" s="2">
        <f>Tabela2256789101112131415[[#This Row],[PRODUZIDAS]]*VLOOKUP(Tabela2256789101112131415[[#This Row],[SKU]],Tabela24[#All],14,0)</f>
        <v>1.806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>
        <v>2</v>
      </c>
      <c r="E96" s="2">
        <f>Tabela2256789101112131415[[#This Row],[PRODUZIDAS]]*VLOOKUP(Tabela2256789101112131415[[#This Row],[SKU]],Tabela24[#All],14,0)</f>
        <v>0.51600000000000001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131</v>
      </c>
      <c r="E108" s="2">
        <f>Tabela2256789101112131415[[#This Row],[PRODUZIDAS]]*VLOOKUP(Tabela2256789101112131415[[#This Row],[SKU]],Tabela24[#All],14,0)</f>
        <v>33.745599999999996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>
        <v>28</v>
      </c>
      <c r="E113" s="2">
        <f>Tabela2256789101112131415[[#This Row],[PRODUZIDAS]]*VLOOKUP(Tabela2256789101112131415[[#This Row],[SKU]],Tabela24[#All],14,0)</f>
        <v>7.2127999999999997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>
        <v>28</v>
      </c>
      <c r="E120" s="2">
        <f>Tabela2256789101112131415[[#This Row],[PRODUZIDAS]]*VLOOKUP(Tabela2256789101112131415[[#This Row],[SKU]],Tabela24[#All],14,0)</f>
        <v>7.2146666666666661</v>
      </c>
    </row>
    <row r="121" spans="2:5" x14ac:dyDescent="0.25">
      <c r="B121" s="3" t="s">
        <v>232</v>
      </c>
      <c r="C121" s="3" t="s">
        <v>233</v>
      </c>
      <c r="D121" s="1">
        <v>55</v>
      </c>
      <c r="E121" s="2">
        <f>Tabela2256789101112131415[[#This Row],[PRODUZIDAS]]*VLOOKUP(Tabela2256789101112131415[[#This Row],[SKU]],Tabela24[#All],14,0)</f>
        <v>14.171666666666667</v>
      </c>
    </row>
    <row r="122" spans="2:5" x14ac:dyDescent="0.25">
      <c r="B122" s="3" t="s">
        <v>234</v>
      </c>
      <c r="C122" s="3" t="s">
        <v>235</v>
      </c>
      <c r="D122" s="1">
        <v>13</v>
      </c>
      <c r="E122" s="2">
        <f>Tabela2256789101112131415[[#This Row],[PRODUZIDAS]]*VLOOKUP(Tabela2256789101112131415[[#This Row],[SKU]],Tabela24[#All],14,0)</f>
        <v>3.3496666666666663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>
        <v>20</v>
      </c>
      <c r="E145" s="2">
        <f>Tabela2256789101112131415[[#This Row],[PRODUZIDAS]]*VLOOKUP(Tabela2256789101112131415[[#This Row],[SKU]],Tabela24[#All],14,0)</f>
        <v>5.1542857142857148</v>
      </c>
    </row>
    <row r="146" spans="2:5" x14ac:dyDescent="0.25">
      <c r="B146" s="3" t="s">
        <v>282</v>
      </c>
      <c r="C146" s="3" t="s">
        <v>283</v>
      </c>
      <c r="D146" s="1">
        <v>48</v>
      </c>
      <c r="E146" s="2">
        <f>Tabela2256789101112131415[[#This Row],[PRODUZIDAS]]*VLOOKUP(Tabela2256789101112131415[[#This Row],[SKU]],Tabela24[#All],14,0)</f>
        <v>12.370285714285714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42</v>
      </c>
      <c r="E152" s="2">
        <f>Tabela2256789101112131415[[#This Row],[PRODUZIDAS]]*VLOOKUP(Tabela2256789101112131415[[#This Row],[SKU]],Tabela24[#All],14,0)</f>
        <v>10.824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>
        <v>5</v>
      </c>
      <c r="E170" s="2">
        <f>Tabela2256789101112131415[[#This Row],[PRODUZIDAS]]*VLOOKUP(Tabela2256789101112131415[[#This Row],[SKU]],Tabela24[#All],14,0)</f>
        <v>1.2885714285714287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93</v>
      </c>
      <c r="E194" s="2">
        <f>Tabela2256789101112131415[[#This Row],[PRODUZIDAS]]*VLOOKUP(Tabela2256789101112131415[[#This Row],[SKU]],Tabela24[#All],14,0)</f>
        <v>23.956800000000001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23</v>
      </c>
      <c r="E197" s="2">
        <f>Tabela2256789101112131415[[#This Row],[PRODUZIDAS]]*VLOOKUP(Tabela2256789101112131415[[#This Row],[SKU]],Tabela24[#All],14,0)</f>
        <v>5.9248000000000003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72</v>
      </c>
      <c r="E200" s="2">
        <f>Tabela2256789101112131415[[#This Row],[PRODUZIDAS]]*VLOOKUP(Tabela2256789101112131415[[#This Row],[SKU]],Tabela24[#All],14,0)</f>
        <v>18.5472</v>
      </c>
    </row>
    <row r="201" spans="2:5" x14ac:dyDescent="0.25">
      <c r="B201" s="3" t="s">
        <v>392</v>
      </c>
      <c r="C201" s="3" t="s">
        <v>393</v>
      </c>
      <c r="D201" s="1">
        <v>22</v>
      </c>
      <c r="E201" s="2">
        <f>Tabela2256789101112131415[[#This Row],[PRODUZIDAS]]*VLOOKUP(Tabela2256789101112131415[[#This Row],[SKU]],Tabela24[#All],14,0)</f>
        <v>5.6672000000000002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11</v>
      </c>
      <c r="E203" s="2">
        <f>Tabela2256789101112131415[[#This Row],[PRODUZIDAS]]*VLOOKUP(Tabela2256789101112131415[[#This Row],[SKU]],Tabela24[#All],14,0)</f>
        <v>2.8343333333333334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>
        <v>15</v>
      </c>
      <c r="E215" s="2">
        <f>Tabela2256789101112131415[[#This Row],[PRODUZIDAS]]*VLOOKUP(Tabela2256789101112131415[[#This Row],[SKU]],Tabela24[#All],14,0)</f>
        <v>3.8649999999999998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>
        <v>5</v>
      </c>
      <c r="E219" s="2">
        <f>Tabela2256789101112131415[[#This Row],[PRODUZIDAS]]*VLOOKUP(Tabela2256789101112131415[[#This Row],[SKU]],Tabela24[#All],14,0)</f>
        <v>1.2883333333333333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>
        <v>3</v>
      </c>
      <c r="E277" s="2">
        <f>Tabela2256789101112131415[[#This Row],[PRODUZIDAS]]*VLOOKUP(Tabela2256789101112131415[[#This Row],[SKU]],Tabela24[#All],14,0)</f>
        <v>0.82199999999999984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>
        <v>7</v>
      </c>
      <c r="E285" s="2">
        <f>Tabela2256789101112131415[[#This Row],[PRODUZIDAS]]*VLOOKUP(Tabela2256789101112131415[[#This Row],[SKU]],Tabela24[#All],14,0)</f>
        <v>1.9179999999999997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>
        <v>1</v>
      </c>
      <c r="E360" s="2">
        <f>Tabela2256789101112131415[[#This Row],[PRODUZIDAS]]*VLOOKUP(Tabela2256789101112131415[[#This Row],[SKU]],Tabela24[#All],14,0)</f>
        <v>0.27272727272727271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>
        <v>6</v>
      </c>
      <c r="E470" s="2">
        <f>Tabela2256789101112131415[[#This Row],[PRODUZIDAS]]*VLOOKUP(Tabela2256789101112131415[[#This Row],[SKU]],Tabela24[#All],14,0)</f>
        <v>1.6363636363636362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>
        <v>4</v>
      </c>
      <c r="E520" s="2">
        <f>Tabela2256789101112131415[[#This Row],[PRODUZIDAS]]*VLOOKUP(Tabela2256789101112131415[[#This Row],[SKU]],Tabela24[#All],14,0)</f>
        <v>1.0959999999999999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>
        <v>55</v>
      </c>
      <c r="E557" s="2">
        <f>Tabela2256789101112131415[[#This Row],[PRODUZIDAS]]*VLOOKUP(Tabela2256789101112131415[[#This Row],[SKU]],Tabela24[#All],14,0)</f>
        <v>14.167999999999999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16</v>
      </c>
      <c r="E569" s="2">
        <f>Tabela2256789101112131415[[#This Row],[PRODUZIDAS]]*VLOOKUP(Tabela2256789101112131415[[#This Row],[SKU]],Tabela24[#All],14,0)</f>
        <v>4.1226666666666665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21</v>
      </c>
      <c r="E593" s="2">
        <f>Tabela2256789101112131415[[#This Row],[PRODUZIDAS]]*VLOOKUP(Tabela2256789101112131415[[#This Row],[SKU]],Tabela24[#All],14,0)</f>
        <v>5.4119999999999999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28</v>
      </c>
      <c r="E636" s="2">
        <f>Tabela2256789101112131415[[#This Row],[PRODUZIDAS]]*VLOOKUP(Tabela2256789101112131415[[#This Row],[SKU]],Tabela24[#All],14,0)</f>
        <v>7.2146666666666661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47</v>
      </c>
      <c r="E638" s="2">
        <f>Tabela2256789101112131415[[#This Row],[PRODUZIDAS]]*VLOOKUP(Tabela2256789101112131415[[#This Row],[SKU]],Tabela24[#All],14,0)</f>
        <v>12.110333333333333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>
        <v>20</v>
      </c>
      <c r="E662" s="2">
        <f>Tabela2256789101112131415[[#This Row],[PRODUZIDAS]]*VLOOKUP(Tabela2256789101112131415[[#This Row],[SKU]],Tabela24[#All],14,0)</f>
        <v>5.1542857142857148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>
        <v>2</v>
      </c>
      <c r="E803" s="2">
        <f>Tabela2256789101112131415[[#This Row],[PRODUZIDAS]]*VLOOKUP(Tabela2256789101112131415[[#This Row],[SKU]],Tabela24[#All],14,0)</f>
        <v>0.54545454545454541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2025-05-08T13:15:18Z</dcterms:modified>
</cp:coreProperties>
</file>