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9BD71358-3244-4ADA-B147-412D7BF4800E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<sst xmlns="http://schemas.openxmlformats.org/spreadsheetml/2006/main" count="26032" uniqueCount="1899">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</sst>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45793</v>
      </c>
      <c r="C2" s="31"/>
      <c r="D2" s="33">
        <f>SUM(Tabela15[VALOR])</f>
        <v>247.96699068493149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247.96699068493149</v>
      </c>
      <c r="D7" s="26"/>
      <c r="E7" s="26">
        <f>Tabela15[[#This Row],[VALOR]]-Tabela15[[#This Row],[Custo Setor]]</f>
        <v>247.96699068493149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247.96699068493149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247.96699068493149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>
        <v>300</v>
      </c>
      <c r="E35" s="2">
        <f>Tabela2[[#This Row],[PRODUZIDAS]]*VLOOKUP(Tabela2[[#This Row],[SKU]],Tabela24[#All],3,0)</f>
        <v>77.260273972602732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>
        <v>80</v>
      </c>
      <c r="E62" s="2">
        <f>Tabela2[[#This Row],[PRODUZIDAS]]*VLOOKUP(Tabela2[[#This Row],[SKU]],Tabela24[#All],3,0)</f>
        <v>21.632876712328763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100</v>
      </c>
      <c r="E67" s="2">
        <f>Tabela2[[#This Row],[PRODUZIDAS]]*VLOOKUP(Tabela2[[#This Row],[SKU]],Tabela24[#All],3,0)</f>
        <v>27.089999999999996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>
        <v>234</v>
      </c>
      <c r="E196" s="2">
        <f>Tabela2[[#This Row],[PRODUZIDAS]]*VLOOKUP(Tabela2[[#This Row],[SKU]],Tabela24[#All],3,0)</f>
        <v>36.167039999999993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>
        <v>30</v>
      </c>
      <c r="E201" s="2">
        <f>Tabela2[[#This Row],[PRODUZIDAS]]*VLOOKUP(Tabela2[[#This Row],[SKU]],Tabela24[#All],3,0)</f>
        <v>4.6367999999999991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>
        <v>100</v>
      </c>
      <c r="E227" s="2">
        <f>Tabela2[[#This Row],[PRODUZIDAS]]*VLOOKUP(Tabela2[[#This Row],[SKU]],Tabela24[#All],3,0)</f>
        <v>32.214285714285715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>
        <v>52</v>
      </c>
      <c r="E232" s="2">
        <f>Tabela2[[#This Row],[PRODUZIDAS]]*VLOOKUP(Tabela2[[#This Row],[SKU]],Tabela24[#All],3,0)</f>
        <v>16.751428571428573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>
        <v>100</v>
      </c>
      <c r="E234" s="2">
        <f>Tabela2[[#This Row],[PRODUZIDAS]]*VLOOKUP(Tabela2[[#This Row],[SKU]],Tabela24[#All],3,0)</f>
        <v>32.214285714285715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2025-05-21T10:37:32Z</dcterms:modified>
</cp:coreProperties>
</file>