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4B041083-22AA-46FF-9050-9041148D36B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<sst xmlns="http://schemas.openxmlformats.org/spreadsheetml/2006/main" count="26032" uniqueCount="1899">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</sst>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15" sqref="B15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45785</v>
      </c>
      <c r="C2" s="31"/>
      <c r="D2" s="33">
        <f>SUM(Tabela15[VALOR])</f>
        <v>5834.808223420614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1284.2712466407925</v>
      </c>
      <c r="D7" s="26"/>
      <c r="E7" s="26">
        <f>Tabela15[[#This Row],[VALOR]]-Tabela15[[#This Row],[Custo Setor]]</f>
        <v>1284.2712466407925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492.76825108225114</v>
      </c>
      <c r="D10" s="26"/>
      <c r="E10" s="26">
        <f>Tabela15[[#This Row],[VALOR]]-Tabela15[[#This Row],[Custo Setor]]</f>
        <v>492.76825108225114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4.2210000000000001</v>
      </c>
      <c r="D12" s="26"/>
      <c r="E12" s="26">
        <f>Tabela15[[#This Row],[VALOR]]-Tabela15[[#This Row],[Custo Setor]]</f>
        <v>4.2210000000000001</v>
      </c>
    </row>
    <row r="13" spans="2:5" x14ac:dyDescent="0.25">
      <c r="B13" t="s">
        <v>1888</v>
      </c>
      <c r="C13" s="21">
        <f t="array" ref="C13">'7 - PALETEIRA'!G4</f>
        <v>679.26067387540979</v>
      </c>
      <c r="D13" s="26"/>
      <c r="E13" s="26">
        <f>Tabela15[[#This Row],[VALOR]]-Tabela15[[#This Row],[Custo Setor]]</f>
        <v>679.26067387540979</v>
      </c>
    </row>
    <row r="14" spans="2:5" x14ac:dyDescent="0.25">
      <c r="B14" t="s">
        <v>1889</v>
      </c>
      <c r="C14" s="21">
        <f>'8 - ACABAMENTO'!G4</f>
        <v>752.52417857568264</v>
      </c>
      <c r="D14" s="26"/>
      <c r="E14" s="26">
        <f>Tabela15[[#This Row],[VALOR]]-Tabela15[[#This Row],[Custo Setor]]</f>
        <v>752.52417857568264</v>
      </c>
    </row>
    <row r="15" spans="2:5" x14ac:dyDescent="0.25">
      <c r="B15" t="s">
        <v>1890</v>
      </c>
      <c r="C15" s="21">
        <f t="array" ref="C15">'9 - FURO'!G4</f>
        <v>781.44855276588601</v>
      </c>
      <c r="D15" s="26"/>
      <c r="E15" s="26">
        <f>Tabela15[[#This Row],[VALOR]]-Tabela15[[#This Row],[Custo Setor]]</f>
        <v>781.44855276588601</v>
      </c>
    </row>
    <row r="16" spans="2:5" x14ac:dyDescent="0.25">
      <c r="B16" t="s">
        <v>1891</v>
      </c>
      <c r="C16" s="21">
        <f t="array" ref="C16">'10 - ILHOS'!G4</f>
        <v>928.4526276475558</v>
      </c>
      <c r="D16" s="26"/>
      <c r="E16" s="26">
        <f>Tabela15[[#This Row],[VALOR]]-Tabela15[[#This Row],[Custo Setor]]</f>
        <v>928.4526276475558</v>
      </c>
    </row>
    <row r="17" spans="2:5" x14ac:dyDescent="0.25">
      <c r="B17" t="s">
        <v>1892</v>
      </c>
      <c r="C17" s="21">
        <f t="array" ref="C17">'11 - DOBRA'!G4</f>
        <v>746.06865777248333</v>
      </c>
      <c r="D17" s="26"/>
      <c r="E17" s="26">
        <f>Tabela15[[#This Row],[VALOR]]-Tabela15[[#This Row],[Custo Setor]]</f>
        <v>746.06865777248333</v>
      </c>
    </row>
    <row r="18" spans="2:5" x14ac:dyDescent="0.25">
      <c r="B18" t="s">
        <v>1893</v>
      </c>
      <c r="C18" s="21">
        <f t="array" ref="C18">'12 - EMBALAGEM'!G4</f>
        <v>165.79303506055194</v>
      </c>
      <c r="D18" s="26"/>
      <c r="E18" s="26">
        <f>Tabela15[[#This Row],[VALOR]]-Tabela15[[#This Row],[Custo Setor]]</f>
        <v>165.79303506055194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5834.808223420614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0" sqref="D1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1284.2712466407925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50</v>
      </c>
      <c r="E57" s="2">
        <f>Tabela2[[#This Row],[PRODUZIDAS]]*VLOOKUP(Tabela2[[#This Row],[SKU]],Tabela24[#All],3,0)</f>
        <v>13.520547945205477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Tabela2[[#This Row],[PRODUZIDAS]]*VLOOKUP(Tabela2[[#This Row],[SKU]],Tabela24[#All],3,0)</f>
        <v>2.7041095890410953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50</v>
      </c>
      <c r="E71" s="2">
        <f>Tabela2[[#This Row],[PRODUZIDAS]]*VLOOKUP(Tabela2[[#This Row],[SKU]],Tabela24[#All],3,0)</f>
        <v>13.544999999999998</v>
      </c>
    </row>
    <row r="72" spans="2:5" x14ac:dyDescent="0.25">
      <c r="B72" s="3" t="s">
        <v>134</v>
      </c>
      <c r="C72" s="3" t="s">
        <v>135</v>
      </c>
      <c r="D72" s="1">
        <v>1</v>
      </c>
      <c r="E72" s="2">
        <f>Tabela2[[#This Row],[PRODUZIDAS]]*VLOOKUP(Tabela2[[#This Row],[SKU]],Tabela24[#All],3,0)</f>
        <v>0.27089999999999997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</v>
      </c>
      <c r="E75" s="2">
        <f>Tabela2[[#This Row],[PRODUZIDAS]]*VLOOKUP(Tabela2[[#This Row],[SKU]],Tabela24[#All],3,0)</f>
        <v>0.54179999999999995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</v>
      </c>
      <c r="E89" s="2">
        <f>Tabela2[[#This Row],[PRODUZIDAS]]*VLOOKUP(Tabela2[[#This Row],[SKU]],Tabela24[#All],3,0)</f>
        <v>0.54179999999999995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Tabela2[[#This Row],[PRODUZIDAS]]*VLOOKUP(Tabela2[[#This Row],[SKU]],Tabela24[#All],3,0)</f>
        <v>0.96642857142857153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>
        <v>1</v>
      </c>
      <c r="E158" s="2">
        <f>Tabela2[[#This Row],[PRODUZIDAS]]*VLOOKUP(Tabela2[[#This Row],[SKU]],Tabela24[#All],3,0)</f>
        <v>0.32214285714285718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>
        <v>1</v>
      </c>
      <c r="E160" s="2">
        <f>Tabela2[[#This Row],[PRODUZIDAS]]*VLOOKUP(Tabela2[[#This Row],[SKU]],Tabela24[#All],3,0)</f>
        <v>0.32214285714285718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Tabela2[[#This Row],[PRODUZIDAS]]*VLOOKUP(Tabela2[[#This Row],[SKU]],Tabela24[#All],3,0)</f>
        <v>0.32214285714285718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>
        <v>2</v>
      </c>
      <c r="E164" s="2">
        <f>Tabela2[[#This Row],[PRODUZIDAS]]*VLOOKUP(Tabela2[[#This Row],[SKU]],Tabela24[#All],3,0)</f>
        <v>0.64428571428571435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>
        <v>2</v>
      </c>
      <c r="E166" s="2">
        <f>Tabela2[[#This Row],[PRODUZIDAS]]*VLOOKUP(Tabela2[[#This Row],[SKU]],Tabela24[#All],3,0)</f>
        <v>0.64428571428571435</v>
      </c>
    </row>
    <row r="167" spans="2:5" x14ac:dyDescent="0.25">
      <c r="B167" s="3" t="s">
        <v>324</v>
      </c>
      <c r="C167" s="3" t="s">
        <v>325</v>
      </c>
      <c r="D167" s="1">
        <v>2</v>
      </c>
      <c r="E167" s="2">
        <f>Tabela2[[#This Row],[PRODUZIDAS]]*VLOOKUP(Tabela2[[#This Row],[SKU]],Tabela24[#All],3,0)</f>
        <v>0.64428571428571435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Tabela2[[#This Row],[PRODUZIDAS]]*VLOOKUP(Tabela2[[#This Row],[SKU]],Tabela24[#All],3,0)</f>
        <v>0.32208333333333333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Tabela2[[#This Row],[PRODUZIDAS]]*VLOOKUP(Tabela2[[#This Row],[SKU]],Tabela24[#All],3,0)</f>
        <v>0.32208333333333333</v>
      </c>
    </row>
    <row r="205" spans="2:5" x14ac:dyDescent="0.25">
      <c r="B205" s="3" t="s">
        <v>400</v>
      </c>
      <c r="C205" s="3" t="s">
        <v>401</v>
      </c>
      <c r="D205" s="1">
        <v>1</v>
      </c>
      <c r="E205" s="2">
        <f>Tabela2[[#This Row],[PRODUZIDAS]]*VLOOKUP(Tabela2[[#This Row],[SKU]],Tabela24[#All],3,0)</f>
        <v>0.32208333333333333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Tabela2[[#This Row],[PRODUZIDAS]]*VLOOKUP(Tabela2[[#This Row],[SKU]],Tabela24[#All],3,0)</f>
        <v>0.32208333333333333</v>
      </c>
    </row>
    <row r="207" spans="2:5" x14ac:dyDescent="0.25">
      <c r="B207" s="3" t="s">
        <v>404</v>
      </c>
      <c r="C207" s="3" t="s">
        <v>405</v>
      </c>
      <c r="D207" s="1">
        <v>1</v>
      </c>
      <c r="E207" s="2">
        <f>Tabela2[[#This Row],[PRODUZIDAS]]*VLOOKUP(Tabela2[[#This Row],[SKU]],Tabela24[#All],3,0)</f>
        <v>0.32316053511705689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>
        <v>2</v>
      </c>
      <c r="E209" s="2">
        <f>Tabela2[[#This Row],[PRODUZIDAS]]*VLOOKUP(Tabela2[[#This Row],[SKU]],Tabela24[#All],3,0)</f>
        <v>0.64416666666666667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Tabela2[[#This Row],[PRODUZIDAS]]*VLOOKUP(Tabela2[[#This Row],[SKU]],Tabela24[#All],3,0)</f>
        <v>0.32208333333333333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Tabela2[[#This Row],[PRODUZIDAS]]*VLOOKUP(Tabela2[[#This Row],[SKU]],Tabela24[#All],3,0)</f>
        <v>0.32208333333333333</v>
      </c>
    </row>
    <row r="212" spans="2:5" x14ac:dyDescent="0.25">
      <c r="B212" s="3" t="s">
        <v>414</v>
      </c>
      <c r="C212" s="3" t="s">
        <v>415</v>
      </c>
      <c r="D212" s="1">
        <v>1</v>
      </c>
      <c r="E212" s="2">
        <f>Tabela2[[#This Row],[PRODUZIDAS]]*VLOOKUP(Tabela2[[#This Row],[SKU]],Tabela24[#All],3,0)</f>
        <v>0.32208333333333333</v>
      </c>
    </row>
    <row r="213" spans="2:5" x14ac:dyDescent="0.25">
      <c r="B213" s="3" t="s">
        <v>416</v>
      </c>
      <c r="C213" s="3" t="s">
        <v>417</v>
      </c>
      <c r="D213" s="1">
        <v>1</v>
      </c>
      <c r="E213" s="2">
        <f>Tabela2[[#This Row],[PRODUZIDAS]]*VLOOKUP(Tabela2[[#This Row],[SKU]],Tabela24[#All],3,0)</f>
        <v>0.32208333333333333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Tabela2[[#This Row],[PRODUZIDAS]]*VLOOKUP(Tabela2[[#This Row],[SKU]],Tabela24[#All],3,0)</f>
        <v>0.96642857142857153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5</v>
      </c>
      <c r="E321" s="2">
        <f>Tabela2[[#This Row],[PRODUZIDAS]]*VLOOKUP(Tabela2[[#This Row],[SKU]],Tabela24[#All],3,0)</f>
        <v>6.3066666666666666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3853</v>
      </c>
      <c r="E929" s="2">
        <f>Tabela2[[#This Row],[PRODUZIDAS]]*VLOOKUP(Tabela2[[#This Row],[SKU]],Tabela24[#All],3,0)</f>
        <v>1238.464285714286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12" sqref="D1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834" workbookViewId="0">
      <selection activeCell="D852" sqref="D85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492.76825108225114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0.5</v>
      </c>
      <c r="E109" s="2">
        <f>Tabela22567[[#This Row],[PRODUZIDAS]]*VLOOKUP(Tabela22567[[#This Row],[SKU]],Tabela24[#All],6,0)</f>
        <v>0.57959999999999989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Tabela22567[[#This Row],[PRODUZIDAS]]*VLOOKUP(Tabela22567[[#This Row],[SKU]],Tabela24[#All],6,0)</f>
        <v>1.1591999999999998</v>
      </c>
    </row>
    <row r="112" spans="2:5" x14ac:dyDescent="0.25">
      <c r="B112" s="3" t="s">
        <v>214</v>
      </c>
      <c r="C112" s="3" t="s">
        <v>215</v>
      </c>
      <c r="D112" s="1">
        <v>0.5</v>
      </c>
      <c r="E112" s="2">
        <f>Tabela22567[[#This Row],[PRODUZIDAS]]*VLOOKUP(Tabela22567[[#This Row],[SKU]],Tabela24[#All],6,0)</f>
        <v>0.57959999999999989</v>
      </c>
    </row>
    <row r="113" spans="2:5" x14ac:dyDescent="0.25">
      <c r="B113" s="3" t="s">
        <v>216</v>
      </c>
      <c r="C113" s="3" t="s">
        <v>217</v>
      </c>
      <c r="D113" s="1">
        <v>1</v>
      </c>
      <c r="E113" s="2">
        <f>Tabela22567[[#This Row],[PRODUZIDAS]]*VLOOKUP(Tabela22567[[#This Row],[SKU]],Tabela24[#All],6,0)</f>
        <v>1.1591999999999998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Tabela22567[[#This Row],[PRODUZIDAS]]*VLOOKUP(Tabela22567[[#This Row],[SKU]],Tabela24[#All],6,0)</f>
        <v>1.2883333333333333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>
        <v>4</v>
      </c>
      <c r="E126" s="2">
        <f>Tabela22567[[#This Row],[PRODUZIDAS]]*VLOOKUP(Tabela22567[[#This Row],[SKU]],Tabela24[#All],6,0)</f>
        <v>5.1533333333333333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45.5</v>
      </c>
      <c r="E132" s="2">
        <f>Tabela22567[[#This Row],[PRODUZIDAS]]*VLOOKUP(Tabela22567[[#This Row],[SKU]],Tabela24[#All],6,0)</f>
        <v>58.619166666666665</v>
      </c>
    </row>
    <row r="133" spans="2:5" x14ac:dyDescent="0.25">
      <c r="B133" s="3" t="s">
        <v>256</v>
      </c>
      <c r="C133" s="3" t="s">
        <v>257</v>
      </c>
      <c r="D133" s="1">
        <v>113</v>
      </c>
      <c r="E133" s="2">
        <f>Tabela22567[[#This Row],[PRODUZIDAS]]*VLOOKUP(Tabela22567[[#This Row],[SKU]],Tabela24[#All],6,0)</f>
        <v>145.58166666666668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>
        <v>20</v>
      </c>
      <c r="E138" s="2">
        <f>Tabela22567[[#This Row],[PRODUZIDAS]]*VLOOKUP(Tabela22567[[#This Row],[SKU]],Tabela24[#All],6,0)</f>
        <v>25.766666666666666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20</v>
      </c>
      <c r="E147" s="2">
        <f>Tabela22567[[#This Row],[PRODUZIDAS]]*VLOOKUP(Tabela22567[[#This Row],[SKU]],Tabela24[#All],6,0)</f>
        <v>25.771428571428572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12</v>
      </c>
      <c r="E183" s="2">
        <f>Tabela22567[[#This Row],[PRODUZIDAS]]*VLOOKUP(Tabela22567[[#This Row],[SKU]],Tabela24[#All],6,0)</f>
        <v>17.014800000000001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50.5</v>
      </c>
      <c r="E192" s="2">
        <f>Tabela22567[[#This Row],[PRODUZIDAS]]*VLOOKUP(Tabela22567[[#This Row],[SKU]],Tabela24[#All],6,0)</f>
        <v>58.539599999999986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7.5</v>
      </c>
      <c r="E194" s="2">
        <f>Tabela22567[[#This Row],[PRODUZIDAS]]*VLOOKUP(Tabela22567[[#This Row],[SKU]],Tabela24[#All],6,0)</f>
        <v>8.6939999999999991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>
        <v>42</v>
      </c>
      <c r="E227" s="2">
        <f>Tabela22567[[#This Row],[PRODUZIDAS]]*VLOOKUP(Tabela22567[[#This Row],[SKU]],Tabela24[#All],6,0)</f>
        <v>54.120000000000005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Tabela22567[[#This Row],[PRODUZIDAS]]*VLOOKUP(Tabela22567[[#This Row],[SKU]],Tabela24[#All],6,0)</f>
        <v>17.124999999999996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>
        <v>6</v>
      </c>
      <c r="E360" s="2">
        <f>Tabela22567[[#This Row],[PRODUZIDAS]]*VLOOKUP(Tabela22567[[#This Row],[SKU]],Tabela24[#All],6,0)</f>
        <v>10.227272727272727</v>
      </c>
    </row>
    <row r="361" spans="2:5" x14ac:dyDescent="0.25">
      <c r="B361" s="3" t="s">
        <v>712</v>
      </c>
      <c r="C361" s="3" t="s">
        <v>713</v>
      </c>
      <c r="D361" s="1">
        <v>10</v>
      </c>
      <c r="E361" s="2">
        <f>Tabela22567[[#This Row],[PRODUZIDAS]]*VLOOKUP(Tabela22567[[#This Row],[SKU]],Tabela24[#All],6,0)</f>
        <v>17.045454545454543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>
        <v>9</v>
      </c>
      <c r="E385" s="2">
        <f>Tabela22567[[#This Row],[PRODUZIDAS]]*VLOOKUP(Tabela22567[[#This Row],[SKU]],Tabela24[#All],6,0)</f>
        <v>17.737499999999997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Tabela22567[[#This Row],[PRODUZIDAS]]*VLOOKUP(Tabela22567[[#This Row],[SKU]],Tabela24[#All],6,0)</f>
        <v>19.571428571428569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>
        <v>4</v>
      </c>
      <c r="E851" s="2">
        <f>Tabela22567[[#This Row],[PRODUZIDAS]]*VLOOKUP(Tabela22567[[#This Row],[SKU]],Tabela24[#All],6,0)</f>
        <v>7.0350000000000001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27" workbookViewId="0">
      <selection activeCell="D853" sqref="D85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4.2210000000000001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>
        <v>4</v>
      </c>
      <c r="E851" s="2">
        <f>Tabela2256789[[#This Row],[PRODUZIDAS]]*VLOOKUP(Tabela2256789[[#This Row],[SKU]],Tabela24[#All],8,0)</f>
        <v>4.2210000000000001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679.26067387540979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70</v>
      </c>
      <c r="E40" s="2">
        <f>Tabela225678910[[#This Row],[PRODUZIDAS]]*VLOOKUP(Tabela225678910[[#This Row],[SKU]],Tabela24[#All],9,0)</f>
        <v>46.871232876712334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Tabela225678910[[#This Row],[PRODUZIDAS]]*VLOOKUP(Tabela225678910[[#This Row],[SKU]],Tabela24[#All],9,0)</f>
        <v>6.6958904109589046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Tabela225678910[[#This Row],[PRODUZIDAS]]*VLOOKUP(Tabela225678910[[#This Row],[SKU]],Tabela24[#All],9,0)</f>
        <v>6.6958904109589046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100</v>
      </c>
      <c r="E72" s="2">
        <f>Tabela225678910[[#This Row],[PRODUZIDAS]]*VLOOKUP(Tabela225678910[[#This Row],[SKU]],Tabela24[#All],9,0)</f>
        <v>73.529999999999987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Tabela225678910[[#This Row],[PRODUZIDAS]]*VLOOKUP(Tabela225678910[[#This Row],[SKU]],Tabela24[#All],9,0)</f>
        <v>22.058999999999994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Tabela225678910[[#This Row],[PRODUZIDAS]]*VLOOKUP(Tabela225678910[[#This Row],[SKU]],Tabela24[#All],9,0)</f>
        <v>0.96624999999999994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>
        <v>1</v>
      </c>
      <c r="E131" s="2">
        <f>Tabela225678910[[#This Row],[PRODUZIDAS]]*VLOOKUP(Tabela225678910[[#This Row],[SKU]],Tabela24[#All],9,0)</f>
        <v>0.96624999999999994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Tabela225678910[[#This Row],[PRODUZIDAS]]*VLOOKUP(Tabela225678910[[#This Row],[SKU]],Tabela24[#All],9,0)</f>
        <v>3.0925714285714285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>
        <v>1</v>
      </c>
      <c r="E158" s="2">
        <f>Tabela225678910[[#This Row],[PRODUZIDAS]]*VLOOKUP(Tabela225678910[[#This Row],[SKU]],Tabela24[#All],9,0)</f>
        <v>1.0308571428571429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Tabela225678910[[#This Row],[PRODUZIDAS]]*VLOOKUP(Tabela225678910[[#This Row],[SKU]],Tabela24[#All],9,0)</f>
        <v>1.0308571428571429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>
        <v>2</v>
      </c>
      <c r="E167" s="2">
        <f>Tabela225678910[[#This Row],[PRODUZIDAS]]*VLOOKUP(Tabela225678910[[#This Row],[SKU]],Tabela24[#All],9,0)</f>
        <v>2.0617142857142858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50</v>
      </c>
      <c r="E195" s="2">
        <f>Tabela225678910[[#This Row],[PRODUZIDAS]]*VLOOKUP(Tabela225678910[[#This Row],[SKU]],Tabela24[#All],9,0)</f>
        <v>32.200000000000003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52.5</v>
      </c>
      <c r="E199" s="2">
        <f>Tabela225678910[[#This Row],[PRODUZIDAS]]*VLOOKUP(Tabela225678910[[#This Row],[SKU]],Tabela24[#All],9,0)</f>
        <v>33.81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Tabela225678910[[#This Row],[PRODUZIDAS]]*VLOOKUP(Tabela225678910[[#This Row],[SKU]],Tabela24[#All],9,0)</f>
        <v>0.96624999999999994</v>
      </c>
    </row>
    <row r="205" spans="2:5" x14ac:dyDescent="0.25">
      <c r="B205" s="3" t="s">
        <v>400</v>
      </c>
      <c r="C205" s="3" t="s">
        <v>401</v>
      </c>
      <c r="D205" s="1">
        <v>11</v>
      </c>
      <c r="E205" s="2">
        <f>Tabela225678910[[#This Row],[PRODUZIDAS]]*VLOOKUP(Tabela225678910[[#This Row],[SKU]],Tabela24[#All],9,0)</f>
        <v>10.62875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Tabela225678910[[#This Row],[PRODUZIDAS]]*VLOOKUP(Tabela225678910[[#This Row],[SKU]],Tabela24[#All],9,0)</f>
        <v>0.96624999999999994</v>
      </c>
    </row>
    <row r="207" spans="2:5" x14ac:dyDescent="0.25">
      <c r="B207" s="3" t="s">
        <v>404</v>
      </c>
      <c r="C207" s="3" t="s">
        <v>405</v>
      </c>
      <c r="D207" s="1">
        <v>1</v>
      </c>
      <c r="E207" s="2">
        <f>Tabela225678910[[#This Row],[PRODUZIDAS]]*VLOOKUP(Tabela225678910[[#This Row],[SKU]],Tabela24[#All],9,0)</f>
        <v>0.96948160535117067</v>
      </c>
    </row>
    <row r="208" spans="2:5" x14ac:dyDescent="0.25">
      <c r="B208" s="3" t="s">
        <v>406</v>
      </c>
      <c r="C208" s="3" t="s">
        <v>407</v>
      </c>
      <c r="D208" s="1">
        <v>80</v>
      </c>
      <c r="E208" s="2">
        <f>Tabela225678910[[#This Row],[PRODUZIDAS]]*VLOOKUP(Tabela225678910[[#This Row],[SKU]],Tabela24[#All],9,0)</f>
        <v>77.3</v>
      </c>
    </row>
    <row r="209" spans="2:5" x14ac:dyDescent="0.25">
      <c r="B209" s="3" t="s">
        <v>408</v>
      </c>
      <c r="C209" s="3" t="s">
        <v>409</v>
      </c>
      <c r="D209" s="1">
        <v>1</v>
      </c>
      <c r="E209" s="2">
        <f>Tabela225678910[[#This Row],[PRODUZIDAS]]*VLOOKUP(Tabela225678910[[#This Row],[SKU]],Tabela24[#All],9,0)</f>
        <v>0.96624999999999994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Tabela225678910[[#This Row],[PRODUZIDAS]]*VLOOKUP(Tabela225678910[[#This Row],[SKU]],Tabela24[#All],9,0)</f>
        <v>0.96624999999999994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Tabela225678910[[#This Row],[PRODUZIDAS]]*VLOOKUP(Tabela225678910[[#This Row],[SKU]],Tabela24[#All],9,0)</f>
        <v>0.96624999999999994</v>
      </c>
    </row>
    <row r="212" spans="2:5" x14ac:dyDescent="0.25">
      <c r="B212" s="3" t="s">
        <v>414</v>
      </c>
      <c r="C212" s="3" t="s">
        <v>415</v>
      </c>
      <c r="D212" s="1">
        <v>104</v>
      </c>
      <c r="E212" s="2">
        <f>Tabela225678910[[#This Row],[PRODUZIDAS]]*VLOOKUP(Tabela225678910[[#This Row],[SKU]],Tabela24[#All],9,0)</f>
        <v>100.49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Tabela225678910[[#This Row],[PRODUZIDAS]]*VLOOKUP(Tabela225678910[[#This Row],[SKU]],Tabela24[#All],9,0)</f>
        <v>3.0925714285714285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>
        <v>2</v>
      </c>
      <c r="E245" s="2">
        <f>Tabela225678910[[#This Row],[PRODUZIDAS]]*VLOOKUP(Tabela225678910[[#This Row],[SKU]],Tabela24[#All],9,0)</f>
        <v>2.0617142857142858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>
        <v>2.5</v>
      </c>
      <c r="E382" s="2">
        <f>Tabela225678910[[#This Row],[PRODUZIDAS]]*VLOOKUP(Tabela225678910[[#This Row],[SKU]],Tabela24[#All],9,0)</f>
        <v>2.9562499999999998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Tabela225678910[[#This Row],[PRODUZIDAS]]*VLOOKUP(Tabela225678910[[#This Row],[SKU]],Tabela24[#All],9,0)</f>
        <v>5.8714285714285701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>
        <v>30</v>
      </c>
      <c r="E422" s="2">
        <f>Tabela225678910[[#This Row],[PRODUZIDAS]]*VLOOKUP(Tabela225678910[[#This Row],[SKU]],Tabela24[#All],9,0)</f>
        <v>20.000000000000004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>
        <v>50</v>
      </c>
      <c r="E632" s="2">
        <f>Tabela225678910[[#This Row],[PRODUZIDAS]]*VLOOKUP(Tabela225678910[[#This Row],[SKU]],Tabela24[#All],9,0)</f>
        <v>32.200000000000003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Tabela225678910[[#This Row],[PRODUZIDAS]]*VLOOKUP(Tabela225678910[[#This Row],[SKU]],Tabela24[#All],9,0)</f>
        <v>57.974999999999994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>
        <v>80</v>
      </c>
      <c r="E640" s="2">
        <f>Tabela225678910[[#This Row],[PRODUZIDAS]]*VLOOKUP(Tabela225678910[[#This Row],[SKU]],Tabela24[#All],9,0)</f>
        <v>77.3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7.5</v>
      </c>
      <c r="E660" s="2">
        <f>Tabela225678910[[#This Row],[PRODUZIDAS]]*VLOOKUP(Tabela225678910[[#This Row],[SKU]],Tabela24[#All],9,0)</f>
        <v>7.7314285714285722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>
        <v>42.5</v>
      </c>
      <c r="E665" s="2">
        <f>Tabela225678910[[#This Row],[PRODUZIDAS]]*VLOOKUP(Tabela225678910[[#This Row],[SKU]],Tabela24[#All],9,0)</f>
        <v>43.811428571428571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>
        <v>1</v>
      </c>
      <c r="E669" s="2">
        <f>Tabela225678910[[#This Row],[PRODUZIDAS]]*VLOOKUP(Tabela225678910[[#This Row],[SKU]],Tabela24[#All],9,0)</f>
        <v>1.0308571428571429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752.52417857568264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31.5</v>
      </c>
      <c r="E18" s="2">
        <f>Tabela22567891011[[#This Row],[PRODUZIDAS]]*VLOOKUP(Tabela22567891011[[#This Row],[SKU]],Tabela24[#All],10,0)</f>
        <v>12.873913043478257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7.5</v>
      </c>
      <c r="E21" s="2">
        <f>Tabela22567891011[[#This Row],[PRODUZIDAS]]*VLOOKUP(Tabela22567891011[[#This Row],[SKU]],Tabela24[#All],10,0)</f>
        <v>3.0652173913043472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1</v>
      </c>
      <c r="E38" s="2">
        <f>Tabela22567891011[[#This Row],[PRODUZIDAS]]*VLOOKUP(Tabela22567891011[[#This Row],[SKU]],Tabela24[#All],10,0)</f>
        <v>0.73397260273972587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72</v>
      </c>
      <c r="E40" s="2">
        <f>Tabela22567891011[[#This Row],[PRODUZIDAS]]*VLOOKUP(Tabela22567891011[[#This Row],[SKU]],Tabela24[#All],10,0)</f>
        <v>52.846027397260265</v>
      </c>
    </row>
    <row r="41" spans="2:5" x14ac:dyDescent="0.25">
      <c r="B41" s="3" t="s">
        <v>72</v>
      </c>
      <c r="C41" s="3" t="s">
        <v>73</v>
      </c>
      <c r="D41" s="1">
        <v>1</v>
      </c>
      <c r="E41" s="2">
        <f>Tabela22567891011[[#This Row],[PRODUZIDAS]]*VLOOKUP(Tabela22567891011[[#This Row],[SKU]],Tabela24[#All],10,0)</f>
        <v>0.73397260273972587</v>
      </c>
    </row>
    <row r="42" spans="2:5" x14ac:dyDescent="0.25">
      <c r="B42" s="3" t="s">
        <v>74</v>
      </c>
      <c r="C42" s="3" t="s">
        <v>75</v>
      </c>
      <c r="D42" s="1">
        <v>1</v>
      </c>
      <c r="E42" s="2">
        <f>Tabela22567891011[[#This Row],[PRODUZIDAS]]*VLOOKUP(Tabela22567891011[[#This Row],[SKU]],Tabela24[#All],10,0)</f>
        <v>0.73397260273972587</v>
      </c>
    </row>
    <row r="43" spans="2:5" x14ac:dyDescent="0.25">
      <c r="B43" s="3" t="s">
        <v>76</v>
      </c>
      <c r="C43" s="3" t="s">
        <v>77</v>
      </c>
      <c r="D43" s="1">
        <v>1</v>
      </c>
      <c r="E43" s="2">
        <f>Tabela22567891011[[#This Row],[PRODUZIDAS]]*VLOOKUP(Tabela22567891011[[#This Row],[SKU]],Tabela24[#All],10,0)</f>
        <v>0.73397260273972587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>
        <v>1</v>
      </c>
      <c r="E45" s="2">
        <f>Tabela22567891011[[#This Row],[PRODUZIDAS]]*VLOOKUP(Tabela22567891011[[#This Row],[SKU]],Tabela24[#All],10,0)</f>
        <v>0.73397260273972587</v>
      </c>
    </row>
    <row r="46" spans="2:5" x14ac:dyDescent="0.25">
      <c r="B46" s="3" t="s">
        <v>82</v>
      </c>
      <c r="C46" s="3" t="s">
        <v>83</v>
      </c>
      <c r="D46" s="1">
        <v>50.5</v>
      </c>
      <c r="E46" s="2">
        <f>Tabela22567891011[[#This Row],[PRODUZIDAS]]*VLOOKUP(Tabela22567891011[[#This Row],[SKU]],Tabela24[#All],10,0)</f>
        <v>37.065616438356159</v>
      </c>
    </row>
    <row r="47" spans="2:5" x14ac:dyDescent="0.25">
      <c r="B47" s="3" t="s">
        <v>84</v>
      </c>
      <c r="C47" s="3" t="s">
        <v>85</v>
      </c>
      <c r="D47" s="1">
        <v>1</v>
      </c>
      <c r="E47" s="2">
        <f>Tabela22567891011[[#This Row],[PRODUZIDAS]]*VLOOKUP(Tabela22567891011[[#This Row],[SKU]],Tabela24[#All],10,0)</f>
        <v>0.73397260273972587</v>
      </c>
    </row>
    <row r="48" spans="2:5" x14ac:dyDescent="0.25">
      <c r="B48" s="3" t="s">
        <v>86</v>
      </c>
      <c r="C48" s="3" t="s">
        <v>87</v>
      </c>
      <c r="D48" s="1">
        <v>11</v>
      </c>
      <c r="E48" s="2">
        <f>Tabela22567891011[[#This Row],[PRODUZIDAS]]*VLOOKUP(Tabela22567891011[[#This Row],[SKU]],Tabela24[#All],10,0)</f>
        <v>8.0736986301369846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>
        <v>1</v>
      </c>
      <c r="E51" s="2">
        <f>Tabela22567891011[[#This Row],[PRODUZIDAS]]*VLOOKUP(Tabela22567891011[[#This Row],[SKU]],Tabela24[#All],10,0)</f>
        <v>0.73397260273972587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Tabela22567891011[[#This Row],[PRODUZIDAS]]*VLOOKUP(Tabela22567891011[[#This Row],[SKU]],Tabela24[#All],10,0)</f>
        <v>7.3397260273972584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9.5</v>
      </c>
      <c r="E70" s="2">
        <f>Tabela22567891011[[#This Row],[PRODUZIDAS]]*VLOOKUP(Tabela22567891011[[#This Row],[SKU]],Tabela24[#All],10,0)</f>
        <v>7.5980999999999987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Tabela22567891011[[#This Row],[PRODUZIDAS]]*VLOOKUP(Tabela22567891011[[#This Row],[SKU]],Tabela24[#All],10,0)</f>
        <v>3.4791428571428571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Tabela22567891011[[#This Row],[PRODUZIDAS]]*VLOOKUP(Tabela22567891011[[#This Row],[SKU]],Tabela24[#All],10,0)</f>
        <v>1.1597142857142857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>
        <v>2</v>
      </c>
      <c r="E164" s="2">
        <f>Tabela22567891011[[#This Row],[PRODUZIDAS]]*VLOOKUP(Tabela22567891011[[#This Row],[SKU]],Tabela24[#All],10,0)</f>
        <v>2.3194285714285714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>
        <v>2</v>
      </c>
      <c r="E166" s="2">
        <f>Tabela22567891011[[#This Row],[PRODUZIDAS]]*VLOOKUP(Tabela22567891011[[#This Row],[SKU]],Tabela24[#All],10,0)</f>
        <v>2.3194285714285714</v>
      </c>
    </row>
    <row r="167" spans="2:5" x14ac:dyDescent="0.25">
      <c r="B167" s="3" t="s">
        <v>324</v>
      </c>
      <c r="C167" s="3" t="s">
        <v>325</v>
      </c>
      <c r="D167" s="1">
        <v>2</v>
      </c>
      <c r="E167" s="2">
        <f>Tabela22567891011[[#This Row],[PRODUZIDAS]]*VLOOKUP(Tabela22567891011[[#This Row],[SKU]],Tabela24[#All],10,0)</f>
        <v>2.3194285714285714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6</v>
      </c>
      <c r="E192" s="2">
        <f>Tabela22567891011[[#This Row],[PRODUZIDAS]]*VLOOKUP(Tabela22567891011[[#This Row],[SKU]],Tabela24[#All],10,0)</f>
        <v>3.8639999999999999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>
        <v>6</v>
      </c>
      <c r="E196" s="2">
        <f>Tabela22567891011[[#This Row],[PRODUZIDAS]]*VLOOKUP(Tabela22567891011[[#This Row],[SKU]],Tabela24[#All],10,0)</f>
        <v>3.8639999999999999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5.5</v>
      </c>
      <c r="E205" s="2">
        <f>Tabela22567891011[[#This Row],[PRODUZIDAS]]*VLOOKUP(Tabela22567891011[[#This Row],[SKU]],Tabela24[#All],10,0)</f>
        <v>4.9600833333333325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157</v>
      </c>
      <c r="E208" s="2">
        <f>Tabela22567891011[[#This Row],[PRODUZIDAS]]*VLOOKUP(Tabela22567891011[[#This Row],[SKU]],Tabela24[#All],10,0)</f>
        <v>141.58783333333329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>
        <v>102.5</v>
      </c>
      <c r="E212" s="2">
        <f>Tabela22567891011[[#This Row],[PRODUZIDAS]]*VLOOKUP(Tabela22567891011[[#This Row],[SKU]],Tabela24[#All],10,0)</f>
        <v>92.437916666666652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Tabela22567891011[[#This Row],[PRODUZIDAS]]*VLOOKUP(Tabela22567891011[[#This Row],[SKU]],Tabela24[#All],10,0)</f>
        <v>5.798571428571428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60</v>
      </c>
      <c r="E231" s="2">
        <f>Tabela22567891011[[#This Row],[PRODUZIDAS]]*VLOOKUP(Tabela22567891011[[#This Row],[SKU]],Tabela24[#All],10,0)</f>
        <v>69.582857142857137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>
        <v>1</v>
      </c>
      <c r="E239" s="2">
        <f>Tabela22567891011[[#This Row],[PRODUZIDAS]]*VLOOKUP(Tabela22567891011[[#This Row],[SKU]],Tabela24[#All],10,0)</f>
        <v>1.1597142857142857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>
        <v>9.5</v>
      </c>
      <c r="E422" s="2">
        <f>Tabela22567891011[[#This Row],[PRODUZIDAS]]*VLOOKUP(Tabela22567891011[[#This Row],[SKU]],Tabela24[#All],10,0)</f>
        <v>7.1249999999999991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65</v>
      </c>
      <c r="E630" s="2">
        <f>Tabela22567891011[[#This Row],[PRODUZIDAS]]*VLOOKUP(Tabela22567891011[[#This Row],[SKU]],Tabela24[#All],10,0)</f>
        <v>41.86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78</v>
      </c>
      <c r="E638" s="2">
        <f>Tabela22567891011[[#This Row],[PRODUZIDAS]]*VLOOKUP(Tabela22567891011[[#This Row],[SKU]],Tabela24[#All],10,0)</f>
        <v>70.342999999999989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80</v>
      </c>
      <c r="E640" s="2">
        <f>Tabela22567891011[[#This Row],[PRODUZIDAS]]*VLOOKUP(Tabela22567891011[[#This Row],[SKU]],Tabela24[#All],10,0)</f>
        <v>72.146666666666647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79.5</v>
      </c>
      <c r="E660" s="2">
        <f>Tabela22567891011[[#This Row],[PRODUZIDAS]]*VLOOKUP(Tabela22567891011[[#This Row],[SKU]],Tabela24[#All],10,0)</f>
        <v>92.197285714285712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8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781.44855276588601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94</v>
      </c>
      <c r="E13" s="2">
        <f>Tabela2256789101112[[#This Row],[PRODUZIDAS]]*VLOOKUP(Tabela2256789101112[[#This Row],[SKU]],Tabela24[#All],11,0)</f>
        <v>70.431884057971004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7</v>
      </c>
      <c r="E21" s="2">
        <f>Tabela2256789101112[[#This Row],[PRODUZIDAS]]*VLOOKUP(Tabela2256789101112[[#This Row],[SKU]],Tabela24[#All],11,0)</f>
        <v>5.2449275362318835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71</v>
      </c>
      <c r="E40" s="2">
        <f>Tabela2256789101112[[#This Row],[PRODUZIDAS]]*VLOOKUP(Tabela2256789101112[[#This Row],[SKU]],Tabela24[#All],11,0)</f>
        <v>41.141095890410952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50</v>
      </c>
      <c r="E46" s="2">
        <f>Tabela2256789101112[[#This Row],[PRODUZIDAS]]*VLOOKUP(Tabela2256789101112[[#This Row],[SKU]],Tabela24[#All],11,0)</f>
        <v>28.972602739726021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Tabela2256789101112[[#This Row],[PRODUZIDAS]]*VLOOKUP(Tabela2256789101112[[#This Row],[SKU]],Tabela24[#All],11,0)</f>
        <v>5.7945205479452042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Tabela2256789101112[[#This Row],[PRODUZIDAS]]*VLOOKUP(Tabela2256789101112[[#This Row],[SKU]],Tabela24[#All],11,0)</f>
        <v>5.7945205479452042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>
        <v>37.5</v>
      </c>
      <c r="E70" s="2">
        <f>Tabela2256789101112[[#This Row],[PRODUZIDAS]]*VLOOKUP(Tabela2256789101112[[#This Row],[SKU]],Tabela24[#All],11,0)</f>
        <v>31.443749999999998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28</v>
      </c>
      <c r="E75" s="2">
        <f>Tabela2256789101112[[#This Row],[PRODUZIDAS]]*VLOOKUP(Tabela2256789101112[[#This Row],[SKU]],Tabela24[#All],11,0)</f>
        <v>23.477999999999998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3.5</v>
      </c>
      <c r="E126" s="2">
        <f>Tabela2256789101112[[#This Row],[PRODUZIDAS]]*VLOOKUP(Tabela2256789101112[[#This Row],[SKU]],Tabela24[#All],11,0)</f>
        <v>2.4800416666666663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7</v>
      </c>
      <c r="E132" s="2">
        <f>Tabela2256789101112[[#This Row],[PRODUZIDAS]]*VLOOKUP(Tabela2256789101112[[#This Row],[SKU]],Tabela24[#All],11,0)</f>
        <v>4.9600833333333325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Tabela2256789101112[[#This Row],[PRODUZIDAS]]*VLOOKUP(Tabela2256789101112[[#This Row],[SKU]],Tabela24[#All],11,0)</f>
        <v>2.3194285714285714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>
        <v>1</v>
      </c>
      <c r="E160" s="2">
        <f>Tabela2256789101112[[#This Row],[PRODUZIDAS]]*VLOOKUP(Tabela2256789101112[[#This Row],[SKU]],Tabela24[#All],11,0)</f>
        <v>0.77314285714285713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Tabela2256789101112[[#This Row],[PRODUZIDAS]]*VLOOKUP(Tabela2256789101112[[#This Row],[SKU]],Tabela24[#All],11,0)</f>
        <v>0.77314285714285713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>
        <v>2</v>
      </c>
      <c r="E164" s="2">
        <f>Tabela2256789101112[[#This Row],[PRODUZIDAS]]*VLOOKUP(Tabela2256789101112[[#This Row],[SKU]],Tabela24[#All],11,0)</f>
        <v>1.5462857142857143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>
        <v>2</v>
      </c>
      <c r="E166" s="2">
        <f>Tabela2256789101112[[#This Row],[PRODUZIDAS]]*VLOOKUP(Tabela2256789101112[[#This Row],[SKU]],Tabela24[#All],11,0)</f>
        <v>1.5462857142857143</v>
      </c>
    </row>
    <row r="167" spans="2:5" x14ac:dyDescent="0.25">
      <c r="B167" s="3" t="s">
        <v>324</v>
      </c>
      <c r="C167" s="3" t="s">
        <v>325</v>
      </c>
      <c r="D167" s="1">
        <v>2</v>
      </c>
      <c r="E167" s="2">
        <f>Tabela2256789101112[[#This Row],[PRODUZIDAS]]*VLOOKUP(Tabela2256789101112[[#This Row],[SKU]],Tabela24[#All],11,0)</f>
        <v>1.5462857142857143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Tabela2256789101112[[#This Row],[PRODUZIDAS]]*VLOOKUP(Tabela2256789101112[[#This Row],[SKU]],Tabela24[#All],11,0)</f>
        <v>0.70858333333333323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Tabela2256789101112[[#This Row],[PRODUZIDAS]]*VLOOKUP(Tabela2256789101112[[#This Row],[SKU]],Tabela24[#All],11,0)</f>
        <v>0.70858333333333323</v>
      </c>
    </row>
    <row r="205" spans="2:5" x14ac:dyDescent="0.25">
      <c r="B205" s="3" t="s">
        <v>400</v>
      </c>
      <c r="C205" s="3" t="s">
        <v>401</v>
      </c>
      <c r="D205" s="1">
        <v>1</v>
      </c>
      <c r="E205" s="2">
        <f>Tabela2256789101112[[#This Row],[PRODUZIDAS]]*VLOOKUP(Tabela2256789101112[[#This Row],[SKU]],Tabela24[#All],11,0)</f>
        <v>0.70858333333333323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Tabela2256789101112[[#This Row],[PRODUZIDAS]]*VLOOKUP(Tabela2256789101112[[#This Row],[SKU]],Tabela24[#All],11,0)</f>
        <v>0.70858333333333323</v>
      </c>
    </row>
    <row r="207" spans="2:5" x14ac:dyDescent="0.25">
      <c r="B207" s="3" t="s">
        <v>404</v>
      </c>
      <c r="C207" s="3" t="s">
        <v>405</v>
      </c>
      <c r="D207" s="1">
        <v>1</v>
      </c>
      <c r="E207" s="2">
        <f>Tabela2256789101112[[#This Row],[PRODUZIDAS]]*VLOOKUP(Tabela2256789101112[[#This Row],[SKU]],Tabela24[#All],11,0)</f>
        <v>0.71095317725752505</v>
      </c>
    </row>
    <row r="208" spans="2:5" x14ac:dyDescent="0.25">
      <c r="B208" s="3" t="s">
        <v>406</v>
      </c>
      <c r="C208" s="3" t="s">
        <v>407</v>
      </c>
      <c r="D208" s="1">
        <v>98</v>
      </c>
      <c r="E208" s="2">
        <f>Tabela2256789101112[[#This Row],[PRODUZIDAS]]*VLOOKUP(Tabela2256789101112[[#This Row],[SKU]],Tabela24[#All],11,0)</f>
        <v>69.44116666666666</v>
      </c>
    </row>
    <row r="209" spans="2:5" x14ac:dyDescent="0.25">
      <c r="B209" s="3" t="s">
        <v>408</v>
      </c>
      <c r="C209" s="3" t="s">
        <v>409</v>
      </c>
      <c r="D209" s="1">
        <v>1</v>
      </c>
      <c r="E209" s="2">
        <f>Tabela2256789101112[[#This Row],[PRODUZIDAS]]*VLOOKUP(Tabela2256789101112[[#This Row],[SKU]],Tabela24[#All],11,0)</f>
        <v>0.70858333333333323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Tabela2256789101112[[#This Row],[PRODUZIDAS]]*VLOOKUP(Tabela2256789101112[[#This Row],[SKU]],Tabela24[#All],11,0)</f>
        <v>0.70858333333333323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Tabela2256789101112[[#This Row],[PRODUZIDAS]]*VLOOKUP(Tabela2256789101112[[#This Row],[SKU]],Tabela24[#All],11,0)</f>
        <v>0.70858333333333323</v>
      </c>
    </row>
    <row r="212" spans="2:5" x14ac:dyDescent="0.25">
      <c r="B212" s="3" t="s">
        <v>414</v>
      </c>
      <c r="C212" s="3" t="s">
        <v>415</v>
      </c>
      <c r="D212" s="1">
        <v>101.5</v>
      </c>
      <c r="E212" s="2">
        <f>Tabela2256789101112[[#This Row],[PRODUZIDAS]]*VLOOKUP(Tabela2256789101112[[#This Row],[SKU]],Tabela24[#All],11,0)</f>
        <v>71.921208333333325</v>
      </c>
    </row>
    <row r="213" spans="2:5" x14ac:dyDescent="0.25">
      <c r="B213" s="3" t="s">
        <v>416</v>
      </c>
      <c r="C213" s="3" t="s">
        <v>417</v>
      </c>
      <c r="D213" s="1">
        <v>1</v>
      </c>
      <c r="E213" s="2">
        <f>Tabela2256789101112[[#This Row],[PRODUZIDAS]]*VLOOKUP(Tabela2256789101112[[#This Row],[SKU]],Tabela24[#All],11,0)</f>
        <v>0.70858333333333323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Tabela2256789101112[[#This Row],[PRODUZIDAS]]*VLOOKUP(Tabela2256789101112[[#This Row],[SKU]],Tabela24[#All],11,0)</f>
        <v>2.3194285714285714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>
        <v>3</v>
      </c>
      <c r="E359" s="2">
        <f>Tabela2256789101112[[#This Row],[PRODUZIDAS]]*VLOOKUP(Tabela2256789101112[[#This Row],[SKU]],Tabela24[#All],11,0)</f>
        <v>1.4318181818181817</v>
      </c>
    </row>
    <row r="360" spans="2:5" x14ac:dyDescent="0.25">
      <c r="B360" s="3" t="s">
        <v>710</v>
      </c>
      <c r="C360" s="3" t="s">
        <v>711</v>
      </c>
      <c r="D360" s="1">
        <v>3</v>
      </c>
      <c r="E360" s="2">
        <f>Tabela2256789101112[[#This Row],[PRODUZIDAS]]*VLOOKUP(Tabela2256789101112[[#This Row],[SKU]],Tabela24[#All],11,0)</f>
        <v>1.4318181818181817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9.5</v>
      </c>
      <c r="E422" s="2">
        <f>Tabela2256789101112[[#This Row],[PRODUZIDAS]]*VLOOKUP(Tabela2256789101112[[#This Row],[SKU]],Tabela24[#All],11,0)</f>
        <v>3.4041666666666663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157</v>
      </c>
      <c r="E628" s="2">
        <f>Tabela2256789101112[[#This Row],[PRODUZIDAS]]*VLOOKUP(Tabela2256789101112[[#This Row],[SKU]],Tabela24[#All],11,0)</f>
        <v>103.13016</v>
      </c>
    </row>
    <row r="629" spans="2:5" x14ac:dyDescent="0.25">
      <c r="B629" s="3" t="s">
        <v>1248</v>
      </c>
      <c r="C629" s="3" t="s">
        <v>1249</v>
      </c>
      <c r="D629" s="1">
        <v>213</v>
      </c>
      <c r="E629" s="2">
        <f>Tabela2256789101112[[#This Row],[PRODUZIDAS]]*VLOOKUP(Tabela2256789101112[[#This Row],[SKU]],Tabela24[#All],11,0)</f>
        <v>139.91544000000002</v>
      </c>
    </row>
    <row r="630" spans="2:5" x14ac:dyDescent="0.25">
      <c r="B630" s="3" t="s">
        <v>1250</v>
      </c>
      <c r="C630" s="3" t="s">
        <v>1251</v>
      </c>
      <c r="D630" s="1">
        <v>60</v>
      </c>
      <c r="E630" s="2">
        <f>Tabela2256789101112[[#This Row],[PRODUZIDAS]]*VLOOKUP(Tabela2256789101112[[#This Row],[SKU]],Tabela24[#All],11,0)</f>
        <v>39.412800000000004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78</v>
      </c>
      <c r="E638" s="2">
        <f>Tabela2256789101112[[#This Row],[PRODUZIDAS]]*VLOOKUP(Tabela2256789101112[[#This Row],[SKU]],Tabela24[#All],11,0)</f>
        <v>55.269499999999994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>
        <v>76.5</v>
      </c>
      <c r="E660" s="2">
        <f>Tabela2256789101112[[#This Row],[PRODUZIDAS]]*VLOOKUP(Tabela2256789101112[[#This Row],[SKU]],Tabela24[#All],11,0)</f>
        <v>59.145428571428567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928.4526276475558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29.5</v>
      </c>
      <c r="E11" s="2">
        <f>Tabela225678910111213[[#This Row],[PRODUZIDAS]]*VLOOKUP(Tabela225678910111213[[#This Row],[SKU]],Tabela24[#All],12,0)</f>
        <v>34.16014492753623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20</v>
      </c>
      <c r="E13" s="2">
        <f>Tabela225678910111213[[#This Row],[PRODUZIDAS]]*VLOOKUP(Tabela225678910111213[[#This Row],[SKU]],Tabela24[#All],12,0)</f>
        <v>23.159420289855071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50</v>
      </c>
      <c r="E19" s="2">
        <f>Tabela225678910111213[[#This Row],[PRODUZIDAS]]*VLOOKUP(Tabela225678910111213[[#This Row],[SKU]],Tabela24[#All],12,0)</f>
        <v>57.898550724637673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100.5</v>
      </c>
      <c r="E24" s="2">
        <f>Tabela225678910111213[[#This Row],[PRODUZIDAS]]*VLOOKUP(Tabela225678910111213[[#This Row],[SKU]],Tabela24[#All],12,0)</f>
        <v>109.99931506849315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71</v>
      </c>
      <c r="E40" s="2">
        <f>Tabela225678910111213[[#This Row],[PRODUZIDAS]]*VLOOKUP(Tabela225678910111213[[#This Row],[SKU]],Tabela24[#All],12,0)</f>
        <v>73.139726027397259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Tabela225678910111213[[#This Row],[PRODUZIDAS]]*VLOOKUP(Tabela225678910111213[[#This Row],[SKU]],Tabela24[#All],12,0)</f>
        <v>10.301369863013699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Tabela225678910111213[[#This Row],[PRODUZIDAS]]*VLOOKUP(Tabela225678910111213[[#This Row],[SKU]],Tabela24[#All],12,0)</f>
        <v>10.301369863013699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52</v>
      </c>
      <c r="E68" s="2">
        <f>Tabela225678910111213[[#This Row],[PRODUZIDAS]]*VLOOKUP(Tabela225678910111213[[#This Row],[SKU]],Tabela24[#All],12,0)</f>
        <v>57.017999999999986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>
        <v>37.5</v>
      </c>
      <c r="E70" s="2">
        <f>Tabela225678910111213[[#This Row],[PRODUZIDAS]]*VLOOKUP(Tabela225678910111213[[#This Row],[SKU]],Tabela24[#All],12,0)</f>
        <v>41.118749999999991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28</v>
      </c>
      <c r="E75" s="2">
        <f>Tabela225678910111213[[#This Row],[PRODUZIDAS]]*VLOOKUP(Tabela225678910111213[[#This Row],[SKU]],Tabela24[#All],12,0)</f>
        <v>30.701999999999995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26.5</v>
      </c>
      <c r="E111" s="2">
        <f>Tabela225678910111213[[#This Row],[PRODUZIDAS]]*VLOOKUP(Tabela225678910111213[[#This Row],[SKU]],Tabela24[#All],12,0)</f>
        <v>29.012199999999993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7</v>
      </c>
      <c r="E132" s="2">
        <f>Tabela225678910111213[[#This Row],[PRODUZIDAS]]*VLOOKUP(Tabela225678910111213[[#This Row],[SKU]],Tabela24[#All],12,0)</f>
        <v>6.312833333333332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>
        <v>3</v>
      </c>
      <c r="E156" s="2">
        <f>Tabela225678910111213[[#This Row],[PRODUZIDAS]]*VLOOKUP(Tabela225678910111213[[#This Row],[SKU]],Tabela24[#All],12,0)</f>
        <v>3.2858571428571426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>
        <v>1</v>
      </c>
      <c r="E160" s="2">
        <f>Tabela225678910111213[[#This Row],[PRODUZIDAS]]*VLOOKUP(Tabela225678910111213[[#This Row],[SKU]],Tabela24[#All],12,0)</f>
        <v>1.0952857142857142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Tabela225678910111213[[#This Row],[PRODUZIDAS]]*VLOOKUP(Tabela225678910111213[[#This Row],[SKU]],Tabela24[#All],12,0)</f>
        <v>3.2858571428571426</v>
      </c>
    </row>
    <row r="167" spans="2:5" x14ac:dyDescent="0.25">
      <c r="B167" s="3" t="s">
        <v>324</v>
      </c>
      <c r="C167" s="3" t="s">
        <v>325</v>
      </c>
      <c r="D167" s="1">
        <v>2</v>
      </c>
      <c r="E167" s="2">
        <f>Tabela225678910111213[[#This Row],[PRODUZIDAS]]*VLOOKUP(Tabela225678910111213[[#This Row],[SKU]],Tabela24[#All],12,0)</f>
        <v>2.1905714285714284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Tabela225678910111213[[#This Row],[PRODUZIDAS]]*VLOOKUP(Tabela225678910111213[[#This Row],[SKU]],Tabela24[#All],12,0)</f>
        <v>0.90183333333333315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Tabela225678910111213[[#This Row],[PRODUZIDAS]]*VLOOKUP(Tabela225678910111213[[#This Row],[SKU]],Tabela24[#All],12,0)</f>
        <v>0.90183333333333315</v>
      </c>
    </row>
    <row r="205" spans="2:5" x14ac:dyDescent="0.25">
      <c r="B205" s="3" t="s">
        <v>400</v>
      </c>
      <c r="C205" s="3" t="s">
        <v>401</v>
      </c>
      <c r="D205" s="1">
        <v>1</v>
      </c>
      <c r="E205" s="2">
        <f>Tabela225678910111213[[#This Row],[PRODUZIDAS]]*VLOOKUP(Tabela225678910111213[[#This Row],[SKU]],Tabela24[#All],12,0)</f>
        <v>0.90183333333333315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Tabela225678910111213[[#This Row],[PRODUZIDAS]]*VLOOKUP(Tabela225678910111213[[#This Row],[SKU]],Tabela24[#All],12,0)</f>
        <v>0.90183333333333315</v>
      </c>
    </row>
    <row r="207" spans="2:5" x14ac:dyDescent="0.25">
      <c r="B207" s="3" t="s">
        <v>404</v>
      </c>
      <c r="C207" s="3" t="s">
        <v>405</v>
      </c>
      <c r="D207" s="1">
        <v>1</v>
      </c>
      <c r="E207" s="2">
        <f>Tabela225678910111213[[#This Row],[PRODUZIDAS]]*VLOOKUP(Tabela225678910111213[[#This Row],[SKU]],Tabela24[#All],12,0)</f>
        <v>0.90484949832775918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>
        <v>1</v>
      </c>
      <c r="E209" s="2">
        <f>Tabela225678910111213[[#This Row],[PRODUZIDAS]]*VLOOKUP(Tabela225678910111213[[#This Row],[SKU]],Tabela24[#All],12,0)</f>
        <v>0.90183333333333315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Tabela225678910111213[[#This Row],[PRODUZIDAS]]*VLOOKUP(Tabela225678910111213[[#This Row],[SKU]],Tabela24[#All],12,0)</f>
        <v>0.90183333333333315</v>
      </c>
    </row>
    <row r="212" spans="2:5" x14ac:dyDescent="0.25">
      <c r="B212" s="3" t="s">
        <v>414</v>
      </c>
      <c r="C212" s="3" t="s">
        <v>415</v>
      </c>
      <c r="D212" s="1">
        <v>78.5</v>
      </c>
      <c r="E212" s="2">
        <f>Tabela225678910111213[[#This Row],[PRODUZIDAS]]*VLOOKUP(Tabela225678910111213[[#This Row],[SKU]],Tabela24[#All],12,0)</f>
        <v>70.793916666666647</v>
      </c>
    </row>
    <row r="213" spans="2:5" x14ac:dyDescent="0.25">
      <c r="B213" s="3" t="s">
        <v>416</v>
      </c>
      <c r="C213" s="3" t="s">
        <v>417</v>
      </c>
      <c r="D213" s="1">
        <v>1</v>
      </c>
      <c r="E213" s="2">
        <f>Tabela225678910111213[[#This Row],[PRODUZIDAS]]*VLOOKUP(Tabela225678910111213[[#This Row],[SKU]],Tabela24[#All],12,0)</f>
        <v>0.90183333333333315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Tabela225678910111213[[#This Row],[PRODUZIDAS]]*VLOOKUP(Tabela225678910111213[[#This Row],[SKU]],Tabela24[#All],12,0)</f>
        <v>3.2858571428571426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26.5</v>
      </c>
      <c r="E230" s="2">
        <f>Tabela225678910111213[[#This Row],[PRODUZIDAS]]*VLOOKUP(Tabela225678910111213[[#This Row],[SKU]],Tabela24[#All],12,0)</f>
        <v>29.025071428571426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>
        <v>3</v>
      </c>
      <c r="E360" s="2">
        <f>Tabela225678910111213[[#This Row],[PRODUZIDAS]]*VLOOKUP(Tabela225678910111213[[#This Row],[SKU]],Tabela24[#All],12,0)</f>
        <v>2.6590909090909092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70</v>
      </c>
      <c r="E593" s="2">
        <f>Tabela225678910111213[[#This Row],[PRODUZIDAS]]*VLOOKUP(Tabela225678910111213[[#This Row],[SKU]],Tabela24[#All],12,0)</f>
        <v>76.669999999999987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50</v>
      </c>
      <c r="E628" s="2">
        <f>Tabela225678910111213[[#This Row],[PRODUZIDAS]]*VLOOKUP(Tabela225678910111213[[#This Row],[SKU]],Tabela24[#All],12,0)</f>
        <v>54.739999999999988</v>
      </c>
    </row>
    <row r="629" spans="2:5" x14ac:dyDescent="0.25">
      <c r="B629" s="3" t="s">
        <v>1248</v>
      </c>
      <c r="C629" s="3" t="s">
        <v>1249</v>
      </c>
      <c r="D629" s="1">
        <v>98</v>
      </c>
      <c r="E629" s="2">
        <f>Tabela225678910111213[[#This Row],[PRODUZIDAS]]*VLOOKUP(Tabela225678910111213[[#This Row],[SKU]],Tabela24[#All],12,0)</f>
        <v>107.29039999999998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76.5</v>
      </c>
      <c r="E660" s="2">
        <f>Tabela225678910111213[[#This Row],[PRODUZIDAS]]*VLOOKUP(Tabela225678910111213[[#This Row],[SKU]],Tabela24[#All],12,0)</f>
        <v>83.789357142857142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746.06865777248333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20</v>
      </c>
      <c r="E6" s="2">
        <f>Tabela22567891011121314[[#This Row],[PRODUZIDAS]]*VLOOKUP(Tabela22567891011121314[[#This Row],[SKU]],Tabela24[#All],13,0)</f>
        <v>24.521739130434781</v>
      </c>
    </row>
    <row r="7" spans="2:9" x14ac:dyDescent="0.25">
      <c r="B7" s="3" t="s">
        <v>4</v>
      </c>
      <c r="C7" s="3" t="s">
        <v>5</v>
      </c>
      <c r="D7" s="1">
        <v>20</v>
      </c>
      <c r="E7" s="2">
        <f>Tabela22567891011121314[[#This Row],[PRODUZIDAS]]*VLOOKUP(Tabela22567891011121314[[#This Row],[SKU]],Tabela24[#All],13,0)</f>
        <v>24.521739130434781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Tabela22567891011121314[[#This Row],[PRODUZIDAS]]*VLOOKUP(Tabela22567891011121314[[#This Row],[SKU]],Tabela24[#All],13,0)</f>
        <v>24.521739130434781</v>
      </c>
    </row>
    <row r="9" spans="2:9" x14ac:dyDescent="0.25">
      <c r="B9" s="3" t="s">
        <v>8</v>
      </c>
      <c r="C9" s="3" t="s">
        <v>9</v>
      </c>
      <c r="D9" s="1">
        <v>20</v>
      </c>
      <c r="E9" s="2">
        <f>Tabela22567891011121314[[#This Row],[PRODUZIDAS]]*VLOOKUP(Tabela22567891011121314[[#This Row],[SKU]],Tabela24[#All],13,0)</f>
        <v>24.521739130434781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51</v>
      </c>
      <c r="E11" s="2">
        <f>Tabela22567891011121314[[#This Row],[PRODUZIDAS]]*VLOOKUP(Tabela22567891011121314[[#This Row],[SKU]],Tabela24[#All],13,0)</f>
        <v>62.530434782608694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51</v>
      </c>
      <c r="E13" s="2">
        <f>Tabela22567891011121314[[#This Row],[PRODUZIDAS]]*VLOOKUP(Tabela22567891011121314[[#This Row],[SKU]],Tabela24[#All],13,0)</f>
        <v>62.530434782608694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17</v>
      </c>
      <c r="E19" s="2">
        <f>Tabela22567891011121314[[#This Row],[PRODUZIDAS]]*VLOOKUP(Tabela22567891011121314[[#This Row],[SKU]],Tabela24[#All],13,0)</f>
        <v>20.843478260869567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57</v>
      </c>
      <c r="E40" s="2">
        <f>Tabela22567891011121314[[#This Row],[PRODUZIDAS]]*VLOOKUP(Tabela22567891011121314[[#This Row],[SKU]],Tabela24[#All],13,0)</f>
        <v>66.057534246575329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9</v>
      </c>
      <c r="E48" s="2">
        <f>Tabela22567891011121314[[#This Row],[PRODUZIDAS]]*VLOOKUP(Tabela22567891011121314[[#This Row],[SKU]],Tabela24[#All],13,0)</f>
        <v>10.430136986301369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10</v>
      </c>
      <c r="E55" s="2">
        <f>Tabela22567891011121314[[#This Row],[PRODUZIDAS]]*VLOOKUP(Tabela22567891011121314[[#This Row],[SKU]],Tabela24[#All],13,0)</f>
        <v>11.589041095890408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Tabela22567891011121314[[#This Row],[PRODUZIDAS]]*VLOOKUP(Tabela22567891011121314[[#This Row],[SKU]],Tabela24[#All],13,0)</f>
        <v>11.589041095890408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28</v>
      </c>
      <c r="E68" s="2">
        <f>Tabela22567891011121314[[#This Row],[PRODUZIDAS]]*VLOOKUP(Tabela22567891011121314[[#This Row],[SKU]],Tabela24[#All],13,0)</f>
        <v>32.507999999999996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>
        <v>35</v>
      </c>
      <c r="E70" s="2">
        <f>Tabela22567891011121314[[#This Row],[PRODUZIDAS]]*VLOOKUP(Tabela22567891011121314[[#This Row],[SKU]],Tabela24[#All],13,0)</f>
        <v>40.634999999999991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2</v>
      </c>
      <c r="E72" s="2">
        <f>Tabela22567891011121314[[#This Row],[PRODUZIDAS]]*VLOOKUP(Tabela22567891011121314[[#This Row],[SKU]],Tabela24[#All],13,0)</f>
        <v>2.3219999999999996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2</v>
      </c>
      <c r="E75" s="2">
        <f>Tabela22567891011121314[[#This Row],[PRODUZIDAS]]*VLOOKUP(Tabela22567891011121314[[#This Row],[SKU]],Tabela24[#All],13,0)</f>
        <v>2.3219999999999996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>
        <v>2</v>
      </c>
      <c r="E89" s="2">
        <f>Tabela22567891011121314[[#This Row],[PRODUZIDAS]]*VLOOKUP(Tabela22567891011121314[[#This Row],[SKU]],Tabela24[#All],13,0)</f>
        <v>2.3219999999999996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>
        <v>1</v>
      </c>
      <c r="E129" s="2">
        <f>Tabela22567891011121314[[#This Row],[PRODUZIDAS]]*VLOOKUP(Tabela22567891011121314[[#This Row],[SKU]],Tabela24[#All],13,0)</f>
        <v>1.1594999999999998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56</v>
      </c>
      <c r="E132" s="2">
        <f>Tabela22567891011121314[[#This Row],[PRODUZIDAS]]*VLOOKUP(Tabela22567891011121314[[#This Row],[SKU]],Tabela24[#All],13,0)</f>
        <v>64.931999999999988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28</v>
      </c>
      <c r="E144" s="2">
        <f>Tabela22567891011121314[[#This Row],[PRODUZIDAS]]*VLOOKUP(Tabela22567891011121314[[#This Row],[SKU]],Tabela24[#All],13,0)</f>
        <v>32.472000000000001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Tabela22567891011121314[[#This Row],[PRODUZIDAS]]*VLOOKUP(Tabela22567891011121314[[#This Row],[SKU]],Tabela24[#All],13,0)</f>
        <v>6.9582857142857142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Tabela22567891011121314[[#This Row],[PRODUZIDAS]]*VLOOKUP(Tabela22567891011121314[[#This Row],[SKU]],Tabela24[#All],13,0)</f>
        <v>1.1597142857142857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26</v>
      </c>
      <c r="E194" s="2">
        <f>Tabela22567891011121314[[#This Row],[PRODUZIDAS]]*VLOOKUP(Tabela22567891011121314[[#This Row],[SKU]],Tabela24[#All],13,0)</f>
        <v>30.139199999999995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33</v>
      </c>
      <c r="E569" s="2">
        <f>Tabela22567891011121314[[#This Row],[PRODUZIDAS]]*VLOOKUP(Tabela22567891011121314[[#This Row],[SKU]],Tabela24[#All],13,0)</f>
        <v>38.263499999999993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89</v>
      </c>
      <c r="E628" s="2">
        <f>Tabela22567891011121314[[#This Row],[PRODUZIDAS]]*VLOOKUP(Tabela22567891011121314[[#This Row],[SKU]],Tabela24[#All],13,0)</f>
        <v>103.16879999999998</v>
      </c>
    </row>
    <row r="629" spans="2:5" x14ac:dyDescent="0.25">
      <c r="B629" s="3" t="s">
        <v>1248</v>
      </c>
      <c r="C629" s="3" t="s">
        <v>1249</v>
      </c>
      <c r="D629" s="1">
        <v>38</v>
      </c>
      <c r="E629" s="2">
        <f>Tabela22567891011121314[[#This Row],[PRODUZIDAS]]*VLOOKUP(Tabela22567891011121314[[#This Row],[SKU]],Tabela24[#All],13,0)</f>
        <v>44.049599999999991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165.79303506055194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20</v>
      </c>
      <c r="E6" s="2">
        <f>Tabela2256789101112131415[[#This Row],[PRODUZIDAS]]*VLOOKUP(Tabela2256789101112131415[[#This Row],[SKU]],Tabela24[#All],14,0)</f>
        <v>5.4492753623188408</v>
      </c>
    </row>
    <row r="7" spans="2:9" x14ac:dyDescent="0.25">
      <c r="B7" s="3" t="s">
        <v>4</v>
      </c>
      <c r="C7" s="3" t="s">
        <v>5</v>
      </c>
      <c r="D7" s="1">
        <v>20</v>
      </c>
      <c r="E7" s="2">
        <f>Tabela2256789101112131415[[#This Row],[PRODUZIDAS]]*VLOOKUP(Tabela2256789101112131415[[#This Row],[SKU]],Tabela24[#All],14,0)</f>
        <v>5.4492753623188408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Tabela2256789101112131415[[#This Row],[PRODUZIDAS]]*VLOOKUP(Tabela2256789101112131415[[#This Row],[SKU]],Tabela24[#All],14,0)</f>
        <v>5.4492753623188408</v>
      </c>
    </row>
    <row r="9" spans="2:9" x14ac:dyDescent="0.25">
      <c r="B9" s="3" t="s">
        <v>8</v>
      </c>
      <c r="C9" s="3" t="s">
        <v>9</v>
      </c>
      <c r="D9" s="1">
        <v>20</v>
      </c>
      <c r="E9" s="2">
        <f>Tabela2256789101112131415[[#This Row],[PRODUZIDAS]]*VLOOKUP(Tabela2256789101112131415[[#This Row],[SKU]],Tabela24[#All],14,0)</f>
        <v>5.4492753623188408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51</v>
      </c>
      <c r="E11" s="2">
        <f>Tabela2256789101112131415[[#This Row],[PRODUZIDAS]]*VLOOKUP(Tabela2256789101112131415[[#This Row],[SKU]],Tabela24[#All],14,0)</f>
        <v>13.895652173913044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51</v>
      </c>
      <c r="E13" s="2">
        <f>Tabela2256789101112131415[[#This Row],[PRODUZIDAS]]*VLOOKUP(Tabela2256789101112131415[[#This Row],[SKU]],Tabela24[#All],14,0)</f>
        <v>13.895652173913044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17</v>
      </c>
      <c r="E19" s="2">
        <f>Tabela2256789101112131415[[#This Row],[PRODUZIDAS]]*VLOOKUP(Tabela2256789101112131415[[#This Row],[SKU]],Tabela24[#All],14,0)</f>
        <v>4.6318840579710141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57</v>
      </c>
      <c r="E40" s="2">
        <f>Tabela2256789101112131415[[#This Row],[PRODUZIDAS]]*VLOOKUP(Tabela2256789101112131415[[#This Row],[SKU]],Tabela24[#All],14,0)</f>
        <v>14.67945205479452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9</v>
      </c>
      <c r="E48" s="2">
        <f>Tabela2256789101112131415[[#This Row],[PRODUZIDAS]]*VLOOKUP(Tabela2256789101112131415[[#This Row],[SKU]],Tabela24[#All],14,0)</f>
        <v>2.3178082191780822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10</v>
      </c>
      <c r="E55" s="2">
        <f>Tabela2256789101112131415[[#This Row],[PRODUZIDAS]]*VLOOKUP(Tabela2256789101112131415[[#This Row],[SKU]],Tabela24[#All],14,0)</f>
        <v>2.5753424657534247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Tabela2256789101112131415[[#This Row],[PRODUZIDAS]]*VLOOKUP(Tabela2256789101112131415[[#This Row],[SKU]],Tabela24[#All],14,0)</f>
        <v>2.5753424657534247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28</v>
      </c>
      <c r="E68" s="2">
        <f>Tabela2256789101112131415[[#This Row],[PRODUZIDAS]]*VLOOKUP(Tabela2256789101112131415[[#This Row],[SKU]],Tabela24[#All],14,0)</f>
        <v>7.2240000000000002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>
        <v>35</v>
      </c>
      <c r="E70" s="2">
        <f>Tabela2256789101112131415[[#This Row],[PRODUZIDAS]]*VLOOKUP(Tabela2256789101112131415[[#This Row],[SKU]],Tabela24[#All],14,0)</f>
        <v>9.0300000000000011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2</v>
      </c>
      <c r="E72" s="2">
        <f>Tabela2256789101112131415[[#This Row],[PRODUZIDAS]]*VLOOKUP(Tabela2256789101112131415[[#This Row],[SKU]],Tabela24[#All],14,0)</f>
        <v>0.51600000000000001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2</v>
      </c>
      <c r="E75" s="2">
        <f>Tabela2256789101112131415[[#This Row],[PRODUZIDAS]]*VLOOKUP(Tabela2256789101112131415[[#This Row],[SKU]],Tabela24[#All],14,0)</f>
        <v>0.51600000000000001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>
        <v>2</v>
      </c>
      <c r="E89" s="2">
        <f>Tabela2256789101112131415[[#This Row],[PRODUZIDAS]]*VLOOKUP(Tabela2256789101112131415[[#This Row],[SKU]],Tabela24[#All],14,0)</f>
        <v>0.51600000000000001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>
        <v>1</v>
      </c>
      <c r="E129" s="2">
        <f>Tabela2256789101112131415[[#This Row],[PRODUZIDAS]]*VLOOKUP(Tabela2256789101112131415[[#This Row],[SKU]],Tabela24[#All],14,0)</f>
        <v>0.25766666666666665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56</v>
      </c>
      <c r="E132" s="2">
        <f>Tabela2256789101112131415[[#This Row],[PRODUZIDAS]]*VLOOKUP(Tabela2256789101112131415[[#This Row],[SKU]],Tabela24[#All],14,0)</f>
        <v>14.429333333333332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28</v>
      </c>
      <c r="E144" s="2">
        <f>Tabela2256789101112131415[[#This Row],[PRODUZIDAS]]*VLOOKUP(Tabela2256789101112131415[[#This Row],[SKU]],Tabela24[#All],14,0)</f>
        <v>7.2160000000000002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Tabela2256789101112131415[[#This Row],[PRODUZIDAS]]*VLOOKUP(Tabela2256789101112131415[[#This Row],[SKU]],Tabela24[#All],14,0)</f>
        <v>1.5462857142857143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Tabela2256789101112131415[[#This Row],[PRODUZIDAS]]*VLOOKUP(Tabela2256789101112131415[[#This Row],[SKU]],Tabela24[#All],14,0)</f>
        <v>0.25771428571428573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26</v>
      </c>
      <c r="E194" s="2">
        <f>Tabela2256789101112131415[[#This Row],[PRODUZIDAS]]*VLOOKUP(Tabela2256789101112131415[[#This Row],[SKU]],Tabela24[#All],14,0)</f>
        <v>6.6975999999999996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33</v>
      </c>
      <c r="E569" s="2">
        <f>Tabela2256789101112131415[[#This Row],[PRODUZIDAS]]*VLOOKUP(Tabela2256789101112131415[[#This Row],[SKU]],Tabela24[#All],14,0)</f>
        <v>8.5030000000000001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89</v>
      </c>
      <c r="E628" s="2">
        <f>Tabela2256789101112131415[[#This Row],[PRODUZIDAS]]*VLOOKUP(Tabela2256789101112131415[[#This Row],[SKU]],Tabela24[#All],14,0)</f>
        <v>22.926400000000001</v>
      </c>
    </row>
    <row r="629" spans="2:5" x14ac:dyDescent="0.25">
      <c r="B629" s="3" t="s">
        <v>1248</v>
      </c>
      <c r="C629" s="3" t="s">
        <v>1249</v>
      </c>
      <c r="D629" s="1">
        <v>38</v>
      </c>
      <c r="E629" s="2">
        <f>Tabela2256789101112131415[[#This Row],[PRODUZIDAS]]*VLOOKUP(Tabela2256789101112131415[[#This Row],[SKU]],Tabela24[#All],14,0)</f>
        <v>9.7888000000000002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2025-06-05T12:54:20Z</dcterms:modified>
</cp:coreProperties>
</file>