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ECB0A4F9-096E-4B93-9367-00E2B2AB7BA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<sst xmlns="http://schemas.openxmlformats.org/spreadsheetml/2006/main" count="26032" uniqueCount="1899">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</sst>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45805</v>
      </c>
      <c r="C2" s="31"/>
      <c r="D2" s="33">
        <f>SUM(Tabela15[VALOR])</f>
        <v>2062.4792035044566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159.0930386542185</v>
      </c>
      <c r="D7" s="26"/>
      <c r="E7" s="26">
        <f>Tabela15[[#This Row],[VALOR]]-Tabela15[[#This Row],[Custo Setor]]</f>
        <v>159.0930386542185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28.636363636363633</v>
      </c>
      <c r="D12" s="26"/>
      <c r="E12" s="26">
        <f>Tabela15[[#This Row],[VALOR]]-Tabela15[[#This Row],[Custo Setor]]</f>
        <v>28.636363636363633</v>
      </c>
    </row>
    <row r="13" spans="2:5" x14ac:dyDescent="0.25">
      <c r="B13" t="s">
        <v>1888</v>
      </c>
      <c r="C13" s="21">
        <f t="array" ref="C13">'7 - PALETEIRA'!G4</f>
        <v>168.29266144814093</v>
      </c>
      <c r="D13" s="26"/>
      <c r="E13" s="26">
        <f>Tabela15[[#This Row],[VALOR]]-Tabela15[[#This Row],[Custo Setor]]</f>
        <v>168.29266144814093</v>
      </c>
    </row>
    <row r="14" spans="2:5" x14ac:dyDescent="0.25">
      <c r="B14" t="s">
        <v>1889</v>
      </c>
      <c r="C14" s="21">
        <f>'8 - ACABAMENTO'!G4</f>
        <v>370.79015476190472</v>
      </c>
      <c r="D14" s="26"/>
      <c r="E14" s="26">
        <f>Tabela15[[#This Row],[VALOR]]-Tabela15[[#This Row],[Custo Setor]]</f>
        <v>370.79015476190472</v>
      </c>
    </row>
    <row r="15" spans="2:5" x14ac:dyDescent="0.25">
      <c r="B15" t="s">
        <v>1890</v>
      </c>
      <c r="C15" s="21">
        <f t="array" ref="C15">'9 - FURO'!G4</f>
        <v>293.3752646771037</v>
      </c>
      <c r="D15" s="26"/>
      <c r="E15" s="26">
        <f>Tabela15[[#This Row],[VALOR]]-Tabela15[[#This Row],[Custo Setor]]</f>
        <v>293.3752646771037</v>
      </c>
    </row>
    <row r="16" spans="2:5" x14ac:dyDescent="0.25">
      <c r="B16" t="s">
        <v>1891</v>
      </c>
      <c r="C16" s="21">
        <f t="array" ref="C16">'10 - ILHOS'!G4</f>
        <v>528.46304129158511</v>
      </c>
      <c r="D16" s="26"/>
      <c r="E16" s="26">
        <f>Tabela15[[#This Row],[VALOR]]-Tabela15[[#This Row],[Custo Setor]]</f>
        <v>528.46304129158511</v>
      </c>
    </row>
    <row r="17" spans="2:5" x14ac:dyDescent="0.25">
      <c r="B17" t="s">
        <v>1892</v>
      </c>
      <c r="C17" s="21">
        <f t="array" ref="C17">'11 - DOBRA'!G4</f>
        <v>420.40528284693261</v>
      </c>
      <c r="D17" s="26"/>
      <c r="E17" s="26">
        <f>Tabela15[[#This Row],[VALOR]]-Tabela15[[#This Row],[Custo Setor]]</f>
        <v>420.40528284693261</v>
      </c>
    </row>
    <row r="18" spans="2:5" x14ac:dyDescent="0.25">
      <c r="B18" t="s">
        <v>1893</v>
      </c>
      <c r="C18" s="21">
        <f t="array" ref="C18">'12 - EMBALAGEM'!G4</f>
        <v>93.423396188207249</v>
      </c>
      <c r="D18" s="26"/>
      <c r="E18" s="26">
        <f>Tabela15[[#This Row],[VALOR]]-Tabela15[[#This Row],[Custo Setor]]</f>
        <v>93.423396188207249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2062.4792035044566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04" workbookViewId="0">
      <selection activeCell="D930" sqref="D93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159.0930386542185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150</v>
      </c>
      <c r="E6" s="2">
        <f>Tabela2[[#This Row],[PRODUZIDAS]]*VLOOKUP(Tabela2[[#This Row],[SKU]],Tabela24[#All],3,0)</f>
        <v>51.086956521739133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>
        <v>40</v>
      </c>
      <c r="E32" s="2">
        <f>Tabela2[[#This Row],[PRODUZIDAS]]*VLOOKUP(Tabela2[[#This Row],[SKU]],Tabela24[#All],3,0)</f>
        <v>10.301369863013699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>
        <v>36</v>
      </c>
      <c r="E40" s="2">
        <f>Tabela2[[#This Row],[PRODUZIDAS]]*VLOOKUP(Tabela2[[#This Row],[SKU]],Tabela24[#All],3,0)</f>
        <v>9.7347945205479434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50</v>
      </c>
      <c r="E77" s="2">
        <f>Tabela2[[#This Row],[PRODUZIDAS]]*VLOOKUP(Tabela2[[#This Row],[SKU]],Tabela24[#All],3,0)</f>
        <v>13.544999999999998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>
        <v>2</v>
      </c>
      <c r="E91" s="2">
        <f>Tabela2[[#This Row],[PRODUZIDAS]]*VLOOKUP(Tabela2[[#This Row],[SKU]],Tabela24[#All],3,0)</f>
        <v>0.54179999999999995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>
        <v>70</v>
      </c>
      <c r="E110" s="2">
        <f>Tabela2[[#This Row],[PRODUZIDAS]]*VLOOKUP(Tabela2[[#This Row],[SKU]],Tabela24[#All],3,0)</f>
        <v>10.819199999999999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>
        <v>2</v>
      </c>
      <c r="E205" s="2">
        <f>Tabela2[[#This Row],[PRODUZIDAS]]*VLOOKUP(Tabela2[[#This Row],[SKU]],Tabela24[#All],3,0)</f>
        <v>0.64416666666666667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>
        <v>2</v>
      </c>
      <c r="E208" s="2">
        <f>Tabela2[[#This Row],[PRODUZIDAS]]*VLOOKUP(Tabela2[[#This Row],[SKU]],Tabela24[#All],3,0)</f>
        <v>0.64416666666666667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>
        <v>2</v>
      </c>
      <c r="E227" s="2">
        <f>Tabela2[[#This Row],[PRODUZIDAS]]*VLOOKUP(Tabela2[[#This Row],[SKU]],Tabela24[#All],3,0)</f>
        <v>0.64428571428571435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2</v>
      </c>
      <c r="E230" s="2">
        <f>Tabela2[[#This Row],[PRODUZIDAS]]*VLOOKUP(Tabela2[[#This Row],[SKU]],Tabela24[#All],3,0)</f>
        <v>0.64428571428571435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>
        <v>20</v>
      </c>
      <c r="E528" s="2">
        <f>Tabela2[[#This Row],[PRODUZIDAS]]*VLOOKUP(Tabela2[[#This Row],[SKU]],Tabela24[#All],3,0)</f>
        <v>19.09090909090909</v>
      </c>
    </row>
    <row r="529" spans="2:5" x14ac:dyDescent="0.25">
      <c r="B529" s="3" t="s">
        <v>1048</v>
      </c>
      <c r="C529" s="3" t="s">
        <v>1049</v>
      </c>
      <c r="D529" s="1">
        <v>40</v>
      </c>
      <c r="E529" s="2">
        <f>Tabela2[[#This Row],[PRODUZIDAS]]*VLOOKUP(Tabela2[[#This Row],[SKU]],Tabela24[#All],3,0)</f>
        <v>38.18181818181818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>
        <v>10</v>
      </c>
      <c r="E929" s="2">
        <f>Tabela2[[#This Row],[PRODUZIDAS]]*VLOOKUP(Tabela2[[#This Row],[SKU]],Tabela24[#All],3,0)</f>
        <v>3.2142857142857153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81" workbookViewId="0">
      <selection activeCell="D297" sqref="D29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28.636363636363633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40</v>
      </c>
      <c r="E296" s="2">
        <f>Tabela2256789[[#This Row],[PRODUZIDAS]]*VLOOKUP(Tabela2256789[[#This Row],[SKU]],Tabela24[#All],8,0)</f>
        <v>19.09090909090909</v>
      </c>
    </row>
    <row r="297" spans="2:5" x14ac:dyDescent="0.25">
      <c r="B297" s="3" t="s">
        <v>584</v>
      </c>
      <c r="C297" s="3" t="s">
        <v>585</v>
      </c>
      <c r="D297" s="1">
        <v>20</v>
      </c>
      <c r="E297" s="2">
        <f>Tabela2256789[[#This Row],[PRODUZIDAS]]*VLOOKUP(Tabela2256789[[#This Row],[SKU]],Tabela24[#All],8,0)</f>
        <v>9.545454545454545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168.29266144814093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91</v>
      </c>
      <c r="E27" s="2">
        <f>Tabela225678910[[#This Row],[PRODUZIDAS]]*VLOOKUP(Tabela225678910[[#This Row],[SKU]],Tabela24[#All],9,0)</f>
        <v>46.871232876712327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75</v>
      </c>
      <c r="E110" s="2">
        <f>Tabela225678910[[#This Row],[PRODUZIDAS]]*VLOOKUP(Tabela225678910[[#This Row],[SKU]],Tabela24[#All],9,0)</f>
        <v>48.300000000000004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60</v>
      </c>
      <c r="E146" s="2">
        <f>Tabela225678910[[#This Row],[PRODUZIDAS]]*VLOOKUP(Tabela225678910[[#This Row],[SKU]],Tabela24[#All],9,0)</f>
        <v>61.851428571428578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17.5</v>
      </c>
      <c r="E200" s="2">
        <f>Tabela225678910[[#This Row],[PRODUZIDAS]]*VLOOKUP(Tabela225678910[[#This Row],[SKU]],Tabela24[#All],9,0)</f>
        <v>11.27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34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370.79015476190472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20</v>
      </c>
      <c r="E74" s="2">
        <f>Tabela22567891011[[#This Row],[PRODUZIDAS]]*VLOOKUP(Tabela22567891011[[#This Row],[SKU]],Tabela24[#All],10,0)</f>
        <v>15.995999999999997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>
        <v>2.5</v>
      </c>
      <c r="E91" s="2">
        <f>Tabela22567891011[[#This Row],[PRODUZIDAS]]*VLOOKUP(Tabela22567891011[[#This Row],[SKU]],Tabela24[#All],10,0)</f>
        <v>1.9994999999999996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>
        <v>11.5</v>
      </c>
      <c r="E135" s="2">
        <f>Tabela22567891011[[#This Row],[PRODUZIDAS]]*VLOOKUP(Tabela22567891011[[#This Row],[SKU]],Tabela24[#All],10,0)</f>
        <v>10.371083333333331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150</v>
      </c>
      <c r="E144" s="2">
        <f>Tabela22567891011[[#This Row],[PRODUZIDAS]]*VLOOKUP(Tabela22567891011[[#This Row],[SKU]],Tabela24[#All],10,0)</f>
        <v>173.95714285714286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>
        <v>9</v>
      </c>
      <c r="E166" s="2">
        <f>Tabela22567891011[[#This Row],[PRODUZIDAS]]*VLOOKUP(Tabela22567891011[[#This Row],[SKU]],Tabela24[#All],10,0)</f>
        <v>10.437428571428571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10</v>
      </c>
      <c r="E231" s="2">
        <f>Tabela22567891011[[#This Row],[PRODUZIDAS]]*VLOOKUP(Tabela22567891011[[#This Row],[SKU]],Tabela24[#All],10,0)</f>
        <v>11.597142857142856</v>
      </c>
    </row>
    <row r="232" spans="2:5" x14ac:dyDescent="0.25">
      <c r="B232" s="3" t="s">
        <v>454</v>
      </c>
      <c r="C232" s="3" t="s">
        <v>455</v>
      </c>
      <c r="D232" s="1">
        <v>98.5</v>
      </c>
      <c r="E232" s="2">
        <f>Tabela22567891011[[#This Row],[PRODUZIDAS]]*VLOOKUP(Tabela22567891011[[#This Row],[SKU]],Tabela24[#All],10,0)</f>
        <v>114.23185714285714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50</v>
      </c>
      <c r="E627" s="2">
        <f>Tabela22567891011[[#This Row],[PRODUZIDAS]]*VLOOKUP(Tabela22567891011[[#This Row],[SKU]],Tabela24[#All],10,0)</f>
        <v>32.200000000000003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293.3752646771037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81.5</v>
      </c>
      <c r="E38" s="2">
        <f>Tabela2256789101112[[#This Row],[PRODUZIDAS]]*VLOOKUP(Tabela2256789101112[[#This Row],[SKU]],Tabela24[#All],11,0)</f>
        <v>47.225342465753414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>
        <v>92.5</v>
      </c>
      <c r="E52" s="2">
        <f>Tabela2256789101112[[#This Row],[PRODUZIDAS]]*VLOOKUP(Tabela2256789101112[[#This Row],[SKU]],Tabela24[#All],11,0)</f>
        <v>53.599315068493141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43.5</v>
      </c>
      <c r="E66" s="2">
        <f>Tabela2256789101112[[#This Row],[PRODUZIDAS]]*VLOOKUP(Tabela2256789101112[[#This Row],[SKU]],Tabela24[#All],11,0)</f>
        <v>36.474749999999993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>
        <v>2</v>
      </c>
      <c r="E91" s="2">
        <f>Tabela2256789101112[[#This Row],[PRODUZIDAS]]*VLOOKUP(Tabela2256789101112[[#This Row],[SKU]],Tabela24[#All],11,0)</f>
        <v>1.6769999999999998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>
        <v>50</v>
      </c>
      <c r="E109" s="2">
        <f>Tabela2256789101112[[#This Row],[PRODUZIDAS]]*VLOOKUP(Tabela2256789101112[[#This Row],[SKU]],Tabela24[#All],11,0)</f>
        <v>32.844000000000001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>
        <v>8.5</v>
      </c>
      <c r="E166" s="2">
        <f>Tabela2256789101112[[#This Row],[PRODUZIDAS]]*VLOOKUP(Tabela2256789101112[[#This Row],[SKU]],Tabela24[#All],11,0)</f>
        <v>6.5717142857142861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>
        <v>85</v>
      </c>
      <c r="E232" s="2">
        <f>Tabela2256789101112[[#This Row],[PRODUZIDAS]]*VLOOKUP(Tabela2256789101112[[#This Row],[SKU]],Tabela24[#All],11,0)</f>
        <v>65.717142857142861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75</v>
      </c>
      <c r="E627" s="2">
        <f>Tabela2256789101112[[#This Row],[PRODUZIDAS]]*VLOOKUP(Tabela2256789101112[[#This Row],[SKU]],Tabela24[#All],11,0)</f>
        <v>49.265999999999998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3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528.46304129158511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>
        <v>70</v>
      </c>
      <c r="E25" s="2">
        <f>Tabela225678910111213[[#This Row],[PRODUZIDAS]]*VLOOKUP(Tabela225678910111213[[#This Row],[SKU]],Tabela24[#All],12,0)</f>
        <v>76.61643835616438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72.5</v>
      </c>
      <c r="E38" s="2">
        <f>Tabela225678910111213[[#This Row],[PRODUZIDAS]]*VLOOKUP(Tabela225678910111213[[#This Row],[SKU]],Tabela24[#All],12,0)</f>
        <v>74.68493150684931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95</v>
      </c>
      <c r="E69" s="2">
        <f>Tabela225678910111213[[#This Row],[PRODUZIDAS]]*VLOOKUP(Tabela225678910111213[[#This Row],[SKU]],Tabela24[#All],12,0)</f>
        <v>104.16749999999998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54.5</v>
      </c>
      <c r="E111" s="2">
        <f>Tabela225678910111213[[#This Row],[PRODUZIDAS]]*VLOOKUP(Tabela225678910111213[[#This Row],[SKU]],Tabela24[#All],12,0)</f>
        <v>59.666599999999988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>
        <v>51.5</v>
      </c>
      <c r="E152" s="2">
        <f>Tabela225678910111213[[#This Row],[PRODUZIDAS]]*VLOOKUP(Tabela225678910111213[[#This Row],[SKU]],Tabela24[#All],12,0)</f>
        <v>56.407214285714282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>
        <v>2</v>
      </c>
      <c r="E166" s="2">
        <f>Tabela225678910111213[[#This Row],[PRODUZIDAS]]*VLOOKUP(Tabela225678910111213[[#This Row],[SKU]],Tabela24[#All],12,0)</f>
        <v>2.1905714285714284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16.5</v>
      </c>
      <c r="E226" s="2">
        <f>Tabela225678910111213[[#This Row],[PRODUZIDAS]]*VLOOKUP(Tabela225678910111213[[#This Row],[SKU]],Tabela24[#All],12,0)</f>
        <v>18.072214285714285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>
        <v>10</v>
      </c>
      <c r="E408" s="2">
        <f>Tabela225678910111213[[#This Row],[PRODUZIDAS]]*VLOOKUP(Tabela225678910111213[[#This Row],[SKU]],Tabela24[#All],12,0)</f>
        <v>6.3607142857142849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>
        <v>15.5</v>
      </c>
      <c r="E419" s="2">
        <f>Tabela225678910111213[[#This Row],[PRODUZIDAS]]*VLOOKUP(Tabela225678910111213[[#This Row],[SKU]],Tabela24[#All],12,0)</f>
        <v>8.3958333333333321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>
        <v>10</v>
      </c>
      <c r="E422" s="2">
        <f>Tabela225678910111213[[#This Row],[PRODUZIDAS]]*VLOOKUP(Tabela225678910111213[[#This Row],[SKU]],Tabela24[#All],12,0)</f>
        <v>5.4166666666666661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15</v>
      </c>
      <c r="E581" s="2">
        <f>Tabela225678910111213[[#This Row],[PRODUZIDAS]]*VLOOKUP(Tabela225678910111213[[#This Row],[SKU]],Tabela24[#All],12,0)</f>
        <v>13.527499999999998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94</v>
      </c>
      <c r="E593" s="2">
        <f>Tabela225678910111213[[#This Row],[PRODUZIDAS]]*VLOOKUP(Tabela225678910111213[[#This Row],[SKU]],Tabela24[#All],12,0)</f>
        <v>102.95685714285713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420.40528284693261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70</v>
      </c>
      <c r="E11" s="2">
        <f>Tabela22567891011121314[[#This Row],[PRODUZIDAS]]*VLOOKUP(Tabela22567891011121314[[#This Row],[SKU]],Tabela24[#All],13,0)</f>
        <v>85.826086956521735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4</v>
      </c>
      <c r="E38" s="2">
        <f>Tabela22567891011121314[[#This Row],[PRODUZIDAS]]*VLOOKUP(Tabela22567891011121314[[#This Row],[SKU]],Tabela24[#All],13,0)</f>
        <v>4.6356164383561635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>
        <v>6</v>
      </c>
      <c r="E42" s="2">
        <f>Tabela22567891011121314[[#This Row],[PRODUZIDAS]]*VLOOKUP(Tabela22567891011121314[[#This Row],[SKU]],Tabela24[#All],13,0)</f>
        <v>6.9534246575342458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>
        <v>29</v>
      </c>
      <c r="E55" s="2">
        <f>Tabela22567891011121314[[#This Row],[PRODUZIDAS]]*VLOOKUP(Tabela22567891011121314[[#This Row],[SKU]],Tabela24[#All],13,0)</f>
        <v>33.608219178082187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20</v>
      </c>
      <c r="E60" s="2">
        <f>Tabela22567891011121314[[#This Row],[PRODUZIDAS]]*VLOOKUP(Tabela22567891011121314[[#This Row],[SKU]],Tabela24[#All],13,0)</f>
        <v>23.178082191780817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13</v>
      </c>
      <c r="E62" s="2">
        <f>Tabela22567891011121314[[#This Row],[PRODUZIDAS]]*VLOOKUP(Tabela22567891011121314[[#This Row],[SKU]],Tabela24[#All],13,0)</f>
        <v>15.065753424657531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>
        <v>7</v>
      </c>
      <c r="E78" s="2">
        <f>Tabela22567891011121314[[#This Row],[PRODUZIDAS]]*VLOOKUP(Tabela22567891011121314[[#This Row],[SKU]],Tabela24[#All],13,0)</f>
        <v>8.1269999999999989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54</v>
      </c>
      <c r="E111" s="2">
        <f>Tabela22567891011121314[[#This Row],[PRODUZIDAS]]*VLOOKUP(Tabela22567891011121314[[#This Row],[SKU]],Tabela24[#All],13,0)</f>
        <v>62.596799999999988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45</v>
      </c>
      <c r="E114" s="2">
        <f>Tabela22567891011121314[[#This Row],[PRODUZIDAS]]*VLOOKUP(Tabela22567891011121314[[#This Row],[SKU]],Tabela24[#All],13,0)</f>
        <v>52.163999999999987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18</v>
      </c>
      <c r="E192" s="2">
        <f>Tabela22567891011121314[[#This Row],[PRODUZIDAS]]*VLOOKUP(Tabela22567891011121314[[#This Row],[SKU]],Tabela24[#All],13,0)</f>
        <v>20.865599999999997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Tabela22567891011121314[[#This Row],[PRODUZIDAS]]*VLOOKUP(Tabela22567891011121314[[#This Row],[SKU]],Tabela24[#All],13,0)</f>
        <v>1.1594999999999998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>
        <v>10</v>
      </c>
      <c r="E510" s="2">
        <f>Tabela22567891011121314[[#This Row],[PRODUZIDAS]]*VLOOKUP(Tabela22567891011121314[[#This Row],[SKU]],Tabela24[#All],13,0)</f>
        <v>12.329999999999997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47</v>
      </c>
      <c r="E628" s="2">
        <f>Tabela22567891011121314[[#This Row],[PRODUZIDAS]]*VLOOKUP(Tabela22567891011121314[[#This Row],[SKU]],Tabela24[#All],13,0)</f>
        <v>54.482399999999991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34</v>
      </c>
      <c r="E630" s="2">
        <f>Tabela22567891011121314[[#This Row],[PRODUZIDAS]]*VLOOKUP(Tabela22567891011121314[[#This Row],[SKU]],Tabela24[#All],13,0)</f>
        <v>39.41279999999999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93.423396188207249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70</v>
      </c>
      <c r="E11" s="2">
        <f>Tabela2256789101112131415[[#This Row],[PRODUZIDAS]]*VLOOKUP(Tabela2256789101112131415[[#This Row],[SKU]],Tabela24[#All],14,0)</f>
        <v>19.072463768115941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4</v>
      </c>
      <c r="E38" s="2">
        <f>Tabela2256789101112131415[[#This Row],[PRODUZIDAS]]*VLOOKUP(Tabela2256789101112131415[[#This Row],[SKU]],Tabela24[#All],14,0)</f>
        <v>1.0301369863013699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>
        <v>6</v>
      </c>
      <c r="E42" s="2">
        <f>Tabela2256789101112131415[[#This Row],[PRODUZIDAS]]*VLOOKUP(Tabela2256789101112131415[[#This Row],[SKU]],Tabela24[#All],14,0)</f>
        <v>1.5452054794520547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>
        <v>29</v>
      </c>
      <c r="E55" s="2">
        <f>Tabela2256789101112131415[[#This Row],[PRODUZIDAS]]*VLOOKUP(Tabela2256789101112131415[[#This Row],[SKU]],Tabela24[#All],14,0)</f>
        <v>7.4684931506849317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20</v>
      </c>
      <c r="E60" s="2">
        <f>Tabela2256789101112131415[[#This Row],[PRODUZIDAS]]*VLOOKUP(Tabela2256789101112131415[[#This Row],[SKU]],Tabela24[#All],14,0)</f>
        <v>5.1506849315068495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13</v>
      </c>
      <c r="E62" s="2">
        <f>Tabela2256789101112131415[[#This Row],[PRODUZIDAS]]*VLOOKUP(Tabela2256789101112131415[[#This Row],[SKU]],Tabela24[#All],14,0)</f>
        <v>3.3479452054794518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>
        <v>7</v>
      </c>
      <c r="E78" s="2">
        <f>Tabela2256789101112131415[[#This Row],[PRODUZIDAS]]*VLOOKUP(Tabela2256789101112131415[[#This Row],[SKU]],Tabela24[#All],14,0)</f>
        <v>1.806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54</v>
      </c>
      <c r="E111" s="2">
        <f>Tabela2256789101112131415[[#This Row],[PRODUZIDAS]]*VLOOKUP(Tabela2256789101112131415[[#This Row],[SKU]],Tabela24[#All],14,0)</f>
        <v>13.910399999999999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45</v>
      </c>
      <c r="E114" s="2">
        <f>Tabela2256789101112131415[[#This Row],[PRODUZIDAS]]*VLOOKUP(Tabela2256789101112131415[[#This Row],[SKU]],Tabela24[#All],14,0)</f>
        <v>11.592000000000001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18</v>
      </c>
      <c r="E192" s="2">
        <f>Tabela2256789101112131415[[#This Row],[PRODUZIDAS]]*VLOOKUP(Tabela2256789101112131415[[#This Row],[SKU]],Tabela24[#All],14,0)</f>
        <v>4.6368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Tabela2256789101112131415[[#This Row],[PRODUZIDAS]]*VLOOKUP(Tabela2256789101112131415[[#This Row],[SKU]],Tabela24[#All],14,0)</f>
        <v>0.25766666666666665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>
        <v>10</v>
      </c>
      <c r="E510" s="2">
        <f>Tabela2256789101112131415[[#This Row],[PRODUZIDAS]]*VLOOKUP(Tabela2256789101112131415[[#This Row],[SKU]],Tabela24[#All],14,0)</f>
        <v>2.7399999999999998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47</v>
      </c>
      <c r="E628" s="2">
        <f>Tabela2256789101112131415[[#This Row],[PRODUZIDAS]]*VLOOKUP(Tabela2256789101112131415[[#This Row],[SKU]],Tabela24[#All],14,0)</f>
        <v>12.107200000000001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34</v>
      </c>
      <c r="E630" s="2">
        <f>Tabela2256789101112131415[[#This Row],[PRODUZIDAS]]*VLOOKUP(Tabela2256789101112131415[[#This Row],[SKU]],Tabela24[#All],14,0)</f>
        <v>8.7584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2025-06-05T13:52:22Z</dcterms:modified>
</cp:coreProperties>
</file>