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ra\Desktop\"/>
    </mc:Choice>
  </mc:AlternateContent>
  <xr:revisionPtr revIDLastSave="0" documentId="8_{7FCD0E28-D8A9-44D7-883D-0CA4BB93105F}" xr6:coauthVersionLast="47" xr6:coauthVersionMax="47" xr10:uidLastSave="{00000000-0000-0000-0000-000000000000}"/>
  <bookViews>
    <workbookView xWindow="-120" yWindow="-120" windowWidth="20730" windowHeight="11160" xr2:uid="{7A83DE02-558E-4832-BFC6-C2D8215A9498}"/>
  </bookViews>
  <sheets>
    <sheet name="Sheet1" sheetId="1" r:id="rId1"/>
  </sheets>
  <definedNames>
    <definedName name="solver_adj" localSheetId="0" hidden="1">Sheet1!$N$12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Sheet1!$N$16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B14" i="1"/>
  <c r="I2" i="1"/>
  <c r="I1" i="1"/>
  <c r="N11" i="1"/>
  <c r="N13" i="1" s="1"/>
  <c r="J11" i="1"/>
  <c r="J13" i="1" s="1"/>
  <c r="J14" i="1" s="1"/>
  <c r="J15" i="1" s="1"/>
  <c r="J16" i="1" s="1"/>
  <c r="B1" i="1"/>
  <c r="B3" i="1" s="1"/>
  <c r="B4" i="1" s="1"/>
  <c r="B5" i="1" s="1"/>
  <c r="B6" i="1" s="1"/>
  <c r="E14" i="1"/>
  <c r="D14" i="1"/>
  <c r="F1" i="1"/>
  <c r="F3" i="1" s="1"/>
  <c r="F4" i="1" s="1"/>
  <c r="F5" i="1" s="1"/>
  <c r="F6" i="1" s="1"/>
  <c r="N14" i="1" l="1"/>
  <c r="N15" i="1" s="1"/>
  <c r="N16" i="1" s="1"/>
</calcChain>
</file>

<file path=xl/sharedStrings.xml><?xml version="1.0" encoding="utf-8"?>
<sst xmlns="http://schemas.openxmlformats.org/spreadsheetml/2006/main" count="31" uniqueCount="12">
  <si>
    <t>Atotal</t>
  </si>
  <si>
    <t>numero de furos</t>
  </si>
  <si>
    <t>Aunitaria</t>
  </si>
  <si>
    <t>r^2</t>
  </si>
  <si>
    <t>r</t>
  </si>
  <si>
    <t>m</t>
  </si>
  <si>
    <t>furos na zona de maior temperatura</t>
  </si>
  <si>
    <t>mm</t>
  </si>
  <si>
    <t>Dint</t>
  </si>
  <si>
    <t>Dref</t>
  </si>
  <si>
    <t>Dft</t>
  </si>
  <si>
    <t>Aexte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</si>
</sst>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37D4-F157-4B9A-89A4-A0CA7483DCBB}">
  <dimension ref="A1:O16"/>
  <sheetViews>
    <sheetView tabSelected="1" workbookViewId="0">
      <selection activeCell="H6" sqref="H6"/>
    </sheetView>
  </sheetViews>
  <sheetFormatPr defaultRowHeight="15" x14ac:dyDescent="0.25"/>
  <cols>
    <col min="1" max="1" width="15.85546875" bestFit="1" customWidth="1"/>
    <col min="2" max="2" width="12" bestFit="1" customWidth="1"/>
    <col min="5" max="5" width="15.85546875" bestFit="1" customWidth="1"/>
    <col min="14" max="14" width="12" bestFit="1" customWidth="1"/>
  </cols>
  <sheetData>
    <row r="1" spans="1:15" x14ac:dyDescent="0.25">
      <c r="A1" t="s">
        <v>0</v>
      </c>
      <c r="B1">
        <f>0.0011071433578</f>
        <v>1.1071433578E-3</v>
      </c>
      <c r="E1" t="s">
        <v>0</v>
      </c>
      <c r="F1">
        <f>0.0011071433578</f>
        <v>1.1071433578E-3</v>
      </c>
      <c r="H1" t="s">
        <v>8</v>
      </c>
      <c r="I1">
        <f>3*(10^-2)</f>
        <v>0.03</v>
      </c>
    </row>
    <row r="2" spans="1:15" x14ac:dyDescent="0.25">
      <c r="A2" t="s">
        <v>1</v>
      </c>
      <c r="B2">
        <v>66</v>
      </c>
      <c r="E2" t="s">
        <v>1</v>
      </c>
      <c r="F2">
        <v>78</v>
      </c>
      <c r="H2" t="s">
        <v>9</v>
      </c>
      <c r="I2">
        <f>0.035961</f>
        <v>3.5961E-2</v>
      </c>
    </row>
    <row r="3" spans="1:15" x14ac:dyDescent="0.25">
      <c r="A3" t="s">
        <v>2</v>
      </c>
      <c r="B3">
        <f>B1/B2</f>
        <v>1.6774899360606061E-5</v>
      </c>
      <c r="E3" t="s">
        <v>2</v>
      </c>
      <c r="F3">
        <f>F1/F2</f>
        <v>1.4194145612820512E-5</v>
      </c>
      <c r="H3" t="s">
        <v>10</v>
      </c>
      <c r="I3">
        <f>0.02337444</f>
        <v>2.337444E-2</v>
      </c>
    </row>
    <row r="4" spans="1:15" x14ac:dyDescent="0.25">
      <c r="A4" t="s">
        <v>3</v>
      </c>
      <c r="B4">
        <f>B3/(2*PI())</f>
        <v>2.6698081531095291E-6</v>
      </c>
      <c r="E4" t="s">
        <v>3</v>
      </c>
      <c r="F4">
        <f>F3/(2*PI())</f>
        <v>2.2590684372465246E-6</v>
      </c>
    </row>
    <row r="5" spans="1:15" x14ac:dyDescent="0.25">
      <c r="A5" t="s">
        <v>4</v>
      </c>
      <c r="B5">
        <f>SQRT(B4)</f>
        <v>1.6339547585871308E-3</v>
      </c>
      <c r="C5" t="s">
        <v>5</v>
      </c>
      <c r="E5" t="s">
        <v>4</v>
      </c>
      <c r="F5">
        <f>SQRT(F4)</f>
        <v>1.5030197727397083E-3</v>
      </c>
      <c r="G5" t="s">
        <v>5</v>
      </c>
    </row>
    <row r="6" spans="1:15" x14ac:dyDescent="0.25">
      <c r="B6">
        <f>B5*2*1000</f>
        <v>3.2679095171742616</v>
      </c>
      <c r="F6">
        <f>F5*2*1000</f>
        <v>3.0060395454794167</v>
      </c>
      <c r="J6" t="s">
        <v>11</v>
      </c>
    </row>
    <row r="9" spans="1:15" x14ac:dyDescent="0.25">
      <c r="B9" t="s">
        <v>6</v>
      </c>
    </row>
    <row r="11" spans="1:15" x14ac:dyDescent="0.25">
      <c r="I11" t="s">
        <v>0</v>
      </c>
      <c r="J11">
        <f>J12*2*PI()*(0.2*10^-3)*(0.035961-0.02337444)</f>
        <v>1.0439046929511329E-3</v>
      </c>
      <c r="M11" t="s">
        <v>0</v>
      </c>
      <c r="N11">
        <f>N10</f>
        <v>0</v>
      </c>
    </row>
    <row r="12" spans="1:15" x14ac:dyDescent="0.25">
      <c r="I12" t="s">
        <v>1</v>
      </c>
      <c r="J12">
        <v>66</v>
      </c>
      <c r="M12" t="s">
        <v>1</v>
      </c>
      <c r="N12">
        <v>66.032167960261731</v>
      </c>
    </row>
    <row r="13" spans="1:15" x14ac:dyDescent="0.25">
      <c r="I13" t="s">
        <v>2</v>
      </c>
      <c r="J13">
        <f>J11/J12</f>
        <v>1.5816737771986863E-5</v>
      </c>
      <c r="M13" t="s">
        <v>2</v>
      </c>
      <c r="N13">
        <f>N11/N12</f>
        <v>0</v>
      </c>
    </row>
    <row r="14" spans="1:15" x14ac:dyDescent="0.25">
      <c r="B14">
        <f>(PI()*((3*(10^-2))+(0.035961)+(0.02337444)))/(2*0.003)</f>
        <v>46.775927001535287</v>
      </c>
      <c r="D14">
        <f>(PI()*((3*(10^-2))+(0.035961)-(0.02337444)))/(2*0.003)</f>
        <v>22.298270672943488</v>
      </c>
      <c r="E14">
        <f>21+45</f>
        <v>66</v>
      </c>
      <c r="I14" t="s">
        <v>3</v>
      </c>
      <c r="J14">
        <f>J13/(2*PI())</f>
        <v>2.5173120000000008E-6</v>
      </c>
      <c r="M14" t="s">
        <v>3</v>
      </c>
      <c r="N14">
        <f>N13/(2*PI())</f>
        <v>0</v>
      </c>
    </row>
    <row r="15" spans="1:15" x14ac:dyDescent="0.25">
      <c r="I15" t="s">
        <v>4</v>
      </c>
      <c r="J15">
        <f>SQRT(J14)</f>
        <v>1.5866039203279441E-3</v>
      </c>
      <c r="K15" t="s">
        <v>5</v>
      </c>
      <c r="M15" t="s">
        <v>4</v>
      </c>
      <c r="N15">
        <f>SQRT(N14)</f>
        <v>0</v>
      </c>
      <c r="O15" t="s">
        <v>5</v>
      </c>
    </row>
    <row r="16" spans="1:15" x14ac:dyDescent="0.25">
      <c r="J16">
        <f>J15*2*1000</f>
        <v>3.1732078406558881</v>
      </c>
      <c r="K16" t="s">
        <v>7</v>
      </c>
      <c r="N16">
        <f>N15*2*1000</f>
        <v>0</v>
      </c>
      <c r="O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2022-08-16T02:49:38Z</dcterms:created>
  <dcterms:modified xsi:type="dcterms:W3CDTF">2022-08-16T16:43:24Z</dcterms:modified>
</cp:coreProperties>
</file>