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Moura\Documents\"/>
    </mc:Choice>
  </mc:AlternateContent>
  <xr:revisionPtr revIDLastSave="0" documentId="13_ncr:1_{D363F52C-F061-4BC8-A249-8EE1DD635F6F}" xr6:coauthVersionLast="43" xr6:coauthVersionMax="43" xr10:uidLastSave="{00000000-0000-0000-0000-000000000000}"/>
  <bookViews>
    <workbookView xWindow="0" yWindow="0" windowWidth="20490" windowHeight="10920" xr2:uid="{C4921706-006E-48F2-AB42-12DE985CA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2" i="1"/>
  <c r="M13" i="1"/>
  <c r="M14" i="1"/>
  <c r="M15" i="1"/>
  <c r="M16" i="1"/>
  <c r="M17" i="1"/>
  <c r="M12" i="1"/>
  <c r="L13" i="1"/>
  <c r="L14" i="1"/>
  <c r="L15" i="1"/>
  <c r="L16" i="1"/>
  <c r="L17" i="1"/>
  <c r="L12" i="1"/>
  <c r="J13" i="1"/>
  <c r="J14" i="1"/>
  <c r="J15" i="1"/>
  <c r="J16" i="1"/>
  <c r="J17" i="1"/>
  <c r="J12" i="1"/>
  <c r="P4" i="1"/>
  <c r="P5" i="1"/>
  <c r="P6" i="1"/>
  <c r="P7" i="1"/>
  <c r="P8" i="1"/>
  <c r="P3" i="1"/>
  <c r="G3" i="1"/>
  <c r="O4" i="1"/>
  <c r="O5" i="1"/>
  <c r="O6" i="1"/>
  <c r="O7" i="1"/>
  <c r="O8" i="1"/>
  <c r="F3" i="1"/>
  <c r="O3" i="1"/>
  <c r="N4" i="1"/>
  <c r="N5" i="1"/>
  <c r="N6" i="1"/>
  <c r="N7" i="1"/>
  <c r="N8" i="1"/>
  <c r="N3" i="1"/>
  <c r="K4" i="1"/>
  <c r="K5" i="1"/>
  <c r="K6" i="1"/>
  <c r="K7" i="1"/>
  <c r="K8" i="1"/>
  <c r="K3" i="1"/>
  <c r="J8" i="1"/>
  <c r="J7" i="1"/>
  <c r="J6" i="1"/>
  <c r="J5" i="1"/>
  <c r="J4" i="1"/>
  <c r="J3" i="1"/>
  <c r="G4" i="1"/>
  <c r="G5" i="1"/>
  <c r="G6" i="1"/>
  <c r="G7" i="1"/>
  <c r="G8" i="1"/>
  <c r="F4" i="1"/>
  <c r="F5" i="1"/>
  <c r="F6" i="1"/>
  <c r="F7" i="1"/>
  <c r="F8" i="1"/>
  <c r="B4" i="1"/>
  <c r="B5" i="1"/>
  <c r="B6" i="1"/>
  <c r="B7" i="1"/>
  <c r="B8" i="1"/>
  <c r="B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<sst xmlns="http://schemas.openxmlformats.org/spreadsheetml/2006/main" count="21" uniqueCount="16">
  <si>
    <t>i (A)</t>
  </si>
  <si>
    <t>inc i (A)</t>
  </si>
  <si>
    <t>teta (graus)</t>
  </si>
  <si>
    <t>inc teta (graus)</t>
  </si>
  <si>
    <t>tg teta</t>
  </si>
  <si>
    <t>B (microTesla)</t>
  </si>
  <si>
    <t>inc B (microTesla)</t>
  </si>
  <si>
    <t>Tabela 1  - valor fixo - a = 0.03m = 3cm - Bo = 18microtesla</t>
  </si>
  <si>
    <t>a (m)</t>
  </si>
  <si>
    <t>inc a (m)</t>
  </si>
  <si>
    <t>B (microtesla)</t>
  </si>
  <si>
    <t>inc B (microtesla)</t>
  </si>
  <si>
    <t>Tabela 2 - valor fixo - i = 3.5A - B0 = 18microtesla</t>
  </si>
  <si>
    <t>Tabela 3</t>
  </si>
  <si>
    <t>W (m-1)</t>
  </si>
  <si>
    <t>inc W (m-1)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</si>
</sst>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Campo mag x corrente eletrica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0.00</c:formatCode>
                <c:ptCount val="6"/>
                <c:pt idx="0">
                  <c:v>6.4</c:v>
                </c:pt>
                <c:pt idx="1">
                  <c:v>5.4</c:v>
                </c:pt>
                <c:pt idx="2">
                  <c:v>4.4000000000000004</c:v>
                </c:pt>
                <c:pt idx="3">
                  <c:v>3.4</c:v>
                </c:pt>
                <c:pt idx="4">
                  <c:v>2.4</c:v>
                </c:pt>
                <c:pt idx="5">
                  <c:v>1.4</c:v>
                </c:pt>
              </c:numCache>
            </c:numRef>
          </c:xVal>
          <c:yVal>
            <c:numRef>
              <c:f>Sheet1!$F$3:$F$8</c:f>
              <c:numCache>
                <c:formatCode>0</c:formatCode>
                <c:ptCount val="6"/>
                <c:pt idx="0">
                  <c:v>28.806021522738913</c:v>
                </c:pt>
                <c:pt idx="1">
                  <c:v>23.038949379475419</c:v>
                </c:pt>
                <c:pt idx="2">
                  <c:v>19.991025266925472</c:v>
                </c:pt>
                <c:pt idx="3">
                  <c:v>15.64716128069208</c:v>
                </c:pt>
                <c:pt idx="4">
                  <c:v>11.247648334367895</c:v>
                </c:pt>
                <c:pt idx="5">
                  <c:v>5.8485545321923134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F-4249-8EF5-1C036EDD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263952"/>
        <c:axId val="1251041312"/>
      </c:scatterChart>
      <c:valAx>
        <c:axId val="10362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41312"/>
        <c:crosses val="autoZero"/>
        <c:crossBetween val="midCat"/>
      </c:valAx>
      <c:valAx>
        <c:axId val="12510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campo x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Sheet1!$J$3:$J$8</c:f>
              <c:numCache>
                <c:formatCode>0.0000</c:formatCode>
                <c:ptCount val="6"/>
                <c:pt idx="0">
                  <c:v>0.03</c:v>
                </c:pt>
                <c:pt idx="1">
                  <c:v>7.5999999999999998E-2</c:v>
                </c:pt>
                <c:pt idx="2">
                  <c:v>0.12</c:v>
                </c:pt>
                <c:pt idx="3">
                  <c:v>0.16399999999999998</c:v>
                </c:pt>
                <c:pt idx="4" formatCode="General">
                  <c:v>0.20850000000000002</c:v>
                </c:pt>
                <c:pt idx="5">
                  <c:v>0.21299999999999999</c:v>
                </c:pt>
              </c:numCache>
            </c:numRef>
          </c:xVal>
          <c:yVal>
            <c:numRef>
              <c:f>Sheet1!$O$3:$O$8</c:f>
              <c:numCache>
                <c:formatCode>0</c:formatCode>
                <c:ptCount val="6"/>
                <c:pt idx="0">
                  <c:v>14.063141277120913</c:v>
                </c:pt>
                <c:pt idx="1">
                  <c:v>6.9095526306374841</c:v>
                </c:pt>
                <c:pt idx="2">
                  <c:v>5.1614169436585424</c:v>
                </c:pt>
                <c:pt idx="3">
                  <c:v>3.8260181100603985</c:v>
                </c:pt>
                <c:pt idx="4">
                  <c:v>3.1738856527523698</c:v>
                </c:pt>
                <c:pt idx="5">
                  <c:v>3.1738856527523698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F-4FF0-BFFE-D73DC4C0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07664"/>
        <c:axId val="1178190064"/>
      </c:scatterChart>
      <c:valAx>
        <c:axId val="12387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90064"/>
        <c:crosses val="autoZero"/>
        <c:crossBetween val="midCat"/>
      </c:valAx>
      <c:valAx>
        <c:axId val="11781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campo x 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Sheet1!$J$12:$J$17</c:f>
              <c:numCache>
                <c:formatCode>0.00</c:formatCode>
                <c:ptCount val="6"/>
                <c:pt idx="0" formatCode="0.0">
                  <c:v>33.333333333333336</c:v>
                </c:pt>
                <c:pt idx="1">
                  <c:v>13.157894736842106</c:v>
                </c:pt>
                <c:pt idx="2">
                  <c:v>8.3333333333333339</c:v>
                </c:pt>
                <c:pt idx="3">
                  <c:v>6.0975609756097571</c:v>
                </c:pt>
                <c:pt idx="4">
                  <c:v>4.796163069544364</c:v>
                </c:pt>
                <c:pt idx="5">
                  <c:v>4.694835680751174</c:v>
                </c:pt>
              </c:numCache>
            </c:numRef>
          </c:xVal>
          <c:yVal>
            <c:numRef>
              <c:f>Sheet1!$L$12:$L$17</c:f>
              <c:numCache>
                <c:formatCode>0</c:formatCode>
                <c:ptCount val="6"/>
                <c:pt idx="0">
                  <c:v>14.063141277120913</c:v>
                </c:pt>
                <c:pt idx="1">
                  <c:v>6.9095526306374841</c:v>
                </c:pt>
                <c:pt idx="2">
                  <c:v>5.1614169436585424</c:v>
                </c:pt>
                <c:pt idx="3">
                  <c:v>3.8260181100603985</c:v>
                </c:pt>
                <c:pt idx="4">
                  <c:v>3.1738856527523698</c:v>
                </c:pt>
                <c:pt idx="5">
                  <c:v>3.1738856527523698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B-4B25-8EAD-CFFB3ECD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63664"/>
        <c:axId val="1243275856"/>
      </c:scatterChart>
      <c:valAx>
        <c:axId val="1245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75856"/>
        <c:crosses val="autoZero"/>
        <c:crossBetween val="midCat"/>
      </c:valAx>
      <c:valAx>
        <c:axId val="12432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176212</xdr:rowOff>
    </xdr:from>
    <xdr:to>
      <xdr:col>6</xdr:col>
      <xdr:colOff>390525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FA142-72F1-4359-8B74-BD9B2F6E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23</xdr:row>
      <xdr:rowOff>109537</xdr:rowOff>
    </xdr:from>
    <xdr:to>
      <xdr:col>6</xdr:col>
      <xdr:colOff>342900</xdr:colOff>
      <xdr:row>37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21DB5-7201-4C7C-A556-15C00744B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23</xdr:row>
      <xdr:rowOff>128587</xdr:rowOff>
    </xdr:from>
    <xdr:to>
      <xdr:col>12</xdr:col>
      <xdr:colOff>495300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F5DFB-A026-4BB0-AF38-CEF144014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B899-E3F0-4218-A62E-5B0DD8B53BC3}">
  <dimension ref="A1:P17"/>
  <sheetViews>
    <sheetView tabSelected="1" workbookViewId="0">
      <selection activeCell="H1" sqref="H1"/>
    </sheetView>
  </sheetViews>
  <sheetFormatPr defaultRowHeight="15" x14ac:dyDescent="0.25"/>
  <cols>
    <col min="2" max="2" width="7.7109375" bestFit="1" customWidth="1"/>
    <col min="3" max="3" width="11.140625" bestFit="1" customWidth="1"/>
    <col min="4" max="4" width="14.28515625" bestFit="1" customWidth="1"/>
    <col min="5" max="5" width="10.140625" customWidth="1"/>
    <col min="6" max="6" width="13.7109375" bestFit="1" customWidth="1"/>
    <col min="7" max="7" width="16.7109375" bestFit="1" customWidth="1"/>
    <col min="10" max="10" width="8.28515625" bestFit="1" customWidth="1"/>
    <col min="11" max="11" width="11.140625" bestFit="1" customWidth="1"/>
    <col min="12" max="12" width="13.42578125" bestFit="1" customWidth="1"/>
    <col min="13" max="13" width="16.42578125" bestFit="1" customWidth="1"/>
    <col min="14" max="14" width="10.140625" customWidth="1"/>
    <col min="15" max="15" width="13.42578125" bestFit="1" customWidth="1"/>
    <col min="16" max="16" width="16.42578125" bestFit="1" customWidth="1"/>
  </cols>
  <sheetData>
    <row r="1" spans="1:16" x14ac:dyDescent="0.25">
      <c r="A1" s="1" t="s">
        <v>7</v>
      </c>
      <c r="B1" s="1"/>
      <c r="C1" s="1"/>
      <c r="D1" s="1"/>
      <c r="E1" s="1"/>
      <c r="F1" s="1"/>
      <c r="G1" s="1"/>
      <c r="J1" s="8" t="s">
        <v>12</v>
      </c>
      <c r="K1" s="9"/>
      <c r="L1" s="9"/>
      <c r="M1" s="9"/>
      <c r="N1" s="9"/>
      <c r="O1" s="9"/>
      <c r="P1" s="10"/>
    </row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J2" s="7" t="s">
        <v>8</v>
      </c>
      <c r="K2" s="7" t="s">
        <v>9</v>
      </c>
      <c r="L2" s="7" t="s">
        <v>2</v>
      </c>
      <c r="M2" s="7" t="s">
        <v>3</v>
      </c>
      <c r="N2" s="7" t="s">
        <v>4</v>
      </c>
      <c r="O2" s="7" t="s">
        <v>10</v>
      </c>
      <c r="P2" s="7" t="s">
        <v>11</v>
      </c>
    </row>
    <row r="3" spans="1:16" x14ac:dyDescent="0.25">
      <c r="A3" s="3">
        <v>6.4</v>
      </c>
      <c r="B3" s="2">
        <f>(2.5/100)*A3+4*(0.01)</f>
        <v>0.20000000000000004</v>
      </c>
      <c r="C3" s="2">
        <v>58</v>
      </c>
      <c r="D3" s="2">
        <v>1</v>
      </c>
      <c r="E3" s="2">
        <f>TAN(RADIANS(C3))</f>
        <v>1.6003345290410507</v>
      </c>
      <c r="F3" s="6">
        <f>18*E3</f>
        <v>28.806021522738913</v>
      </c>
      <c r="G3" s="6">
        <f>(18*D3)/((COS(RADIANS(C3))^2))</f>
        <v>64.099270887138744</v>
      </c>
      <c r="J3" s="5">
        <f>3/100</f>
        <v>0.03</v>
      </c>
      <c r="K3" s="11">
        <f>5/10000</f>
        <v>5.0000000000000001E-4</v>
      </c>
      <c r="L3" s="11">
        <v>38</v>
      </c>
      <c r="M3" s="11">
        <v>1</v>
      </c>
      <c r="N3" s="11">
        <f>TAN(RADIANS(L3))</f>
        <v>0.7812856265067174</v>
      </c>
      <c r="O3" s="6">
        <f>18*N3</f>
        <v>14.063141277120913</v>
      </c>
      <c r="P3" s="6">
        <f>(18*M3)/((COS(RADIANS(L3))^2))</f>
        <v>28.987330143347894</v>
      </c>
    </row>
    <row r="4" spans="1:16" x14ac:dyDescent="0.25">
      <c r="A4" s="3">
        <v>5.4</v>
      </c>
      <c r="B4" s="4">
        <f t="shared" ref="B4:B8" si="0">(2.5/100)*A4+4*(0.01)</f>
        <v>0.17500000000000002</v>
      </c>
      <c r="C4" s="2">
        <v>52</v>
      </c>
      <c r="D4" s="2">
        <v>1</v>
      </c>
      <c r="E4" s="2">
        <f t="shared" ref="E4:E8" si="1">TAN(RADIANS(C4))</f>
        <v>1.2799416321930788</v>
      </c>
      <c r="F4" s="6">
        <f t="shared" ref="F4:F8" si="2">18*E4</f>
        <v>23.038949379475419</v>
      </c>
      <c r="G4" s="6">
        <f t="shared" ref="G4:G8" si="3">(18*D4)/((COS(RADIANS(C4))^2))</f>
        <v>47.488510472779488</v>
      </c>
      <c r="J4" s="5">
        <f>7.6/100</f>
        <v>7.5999999999999998E-2</v>
      </c>
      <c r="K4" s="11">
        <f t="shared" ref="K4:K8" si="4">5/10000</f>
        <v>5.0000000000000001E-4</v>
      </c>
      <c r="L4" s="11">
        <v>21</v>
      </c>
      <c r="M4" s="11">
        <v>1</v>
      </c>
      <c r="N4" s="11">
        <f t="shared" ref="N4:N8" si="5">TAN(RADIANS(L4))</f>
        <v>0.38386403503541577</v>
      </c>
      <c r="O4" s="6">
        <f t="shared" ref="O4:O8" si="6">18*N4</f>
        <v>6.9095526306374841</v>
      </c>
      <c r="P4" s="6">
        <f t="shared" ref="P4:P8" si="7">(18*M4)/((COS(RADIANS(L4))^2))</f>
        <v>20.652328753086078</v>
      </c>
    </row>
    <row r="5" spans="1:16" x14ac:dyDescent="0.25">
      <c r="A5" s="3">
        <v>4.4000000000000004</v>
      </c>
      <c r="B5" s="4">
        <f t="shared" si="0"/>
        <v>0.15000000000000002</v>
      </c>
      <c r="C5" s="2">
        <v>48</v>
      </c>
      <c r="D5" s="2">
        <v>1</v>
      </c>
      <c r="E5" s="2">
        <f t="shared" si="1"/>
        <v>1.110612514829193</v>
      </c>
      <c r="F5" s="6">
        <f t="shared" si="2"/>
        <v>19.991025266925472</v>
      </c>
      <c r="G5" s="6">
        <f t="shared" si="3"/>
        <v>40.202282845714031</v>
      </c>
      <c r="J5" s="5">
        <f>12/100</f>
        <v>0.12</v>
      </c>
      <c r="K5" s="11">
        <f t="shared" si="4"/>
        <v>5.0000000000000001E-4</v>
      </c>
      <c r="L5" s="11">
        <v>16</v>
      </c>
      <c r="M5" s="11">
        <v>1</v>
      </c>
      <c r="N5" s="11">
        <f t="shared" si="5"/>
        <v>0.28674538575880792</v>
      </c>
      <c r="O5" s="6">
        <f t="shared" si="6"/>
        <v>5.1614169436585424</v>
      </c>
      <c r="P5" s="6">
        <f t="shared" si="7"/>
        <v>19.480012492571415</v>
      </c>
    </row>
    <row r="6" spans="1:16" x14ac:dyDescent="0.25">
      <c r="A6" s="3">
        <v>3.4</v>
      </c>
      <c r="B6" s="4">
        <f t="shared" si="0"/>
        <v>0.125</v>
      </c>
      <c r="C6" s="2">
        <v>41</v>
      </c>
      <c r="D6" s="2">
        <v>1</v>
      </c>
      <c r="E6" s="2">
        <f t="shared" si="1"/>
        <v>0.86928673781622667</v>
      </c>
      <c r="F6" s="6">
        <f t="shared" si="2"/>
        <v>15.64716128069208</v>
      </c>
      <c r="G6" s="6">
        <f t="shared" si="3"/>
        <v>31.60186978577719</v>
      </c>
      <c r="J6" s="12">
        <f>16.4/100</f>
        <v>0.16399999999999998</v>
      </c>
      <c r="K6" s="13">
        <f t="shared" si="4"/>
        <v>5.0000000000000001E-4</v>
      </c>
      <c r="L6" s="13">
        <v>12</v>
      </c>
      <c r="M6" s="13">
        <v>1</v>
      </c>
      <c r="N6" s="13">
        <f t="shared" si="5"/>
        <v>0.21255656167002213</v>
      </c>
      <c r="O6" s="14">
        <f t="shared" si="6"/>
        <v>3.8260181100603985</v>
      </c>
      <c r="P6" s="14">
        <f t="shared" si="7"/>
        <v>18.813245254361671</v>
      </c>
    </row>
    <row r="7" spans="1:16" x14ac:dyDescent="0.25">
      <c r="A7" s="3">
        <v>2.4</v>
      </c>
      <c r="B7" s="2">
        <f t="shared" si="0"/>
        <v>0.1</v>
      </c>
      <c r="C7" s="2">
        <v>32</v>
      </c>
      <c r="D7" s="2">
        <v>1</v>
      </c>
      <c r="E7" s="2">
        <f t="shared" si="1"/>
        <v>0.62486935190932746</v>
      </c>
      <c r="F7" s="6">
        <f t="shared" si="2"/>
        <v>11.247648334367895</v>
      </c>
      <c r="G7" s="6">
        <f t="shared" si="3"/>
        <v>25.028310725200495</v>
      </c>
      <c r="J7" s="11">
        <f>20.85/100</f>
        <v>0.20850000000000002</v>
      </c>
      <c r="K7" s="11">
        <f t="shared" si="4"/>
        <v>5.0000000000000001E-4</v>
      </c>
      <c r="L7" s="11">
        <v>10</v>
      </c>
      <c r="M7" s="11">
        <v>1</v>
      </c>
      <c r="N7" s="11">
        <f t="shared" si="5"/>
        <v>0.17632698070846498</v>
      </c>
      <c r="O7" s="6">
        <f t="shared" si="6"/>
        <v>3.1738856527523698</v>
      </c>
      <c r="P7" s="6">
        <f t="shared" si="7"/>
        <v>18.559641674263741</v>
      </c>
    </row>
    <row r="8" spans="1:16" x14ac:dyDescent="0.25">
      <c r="A8" s="3">
        <v>1.4</v>
      </c>
      <c r="B8" s="3">
        <f t="shared" si="0"/>
        <v>7.4999999999999997E-2</v>
      </c>
      <c r="C8" s="2">
        <v>18</v>
      </c>
      <c r="D8" s="2">
        <v>1</v>
      </c>
      <c r="E8" s="2">
        <f t="shared" si="1"/>
        <v>0.32491969623290629</v>
      </c>
      <c r="F8" s="6">
        <f t="shared" si="2"/>
        <v>5.8485545321923134</v>
      </c>
      <c r="G8" s="6">
        <f t="shared" si="3"/>
        <v>19.900310562001515</v>
      </c>
      <c r="J8" s="5">
        <f>21.3/100</f>
        <v>0.21299999999999999</v>
      </c>
      <c r="K8" s="11">
        <f t="shared" si="4"/>
        <v>5.0000000000000001E-4</v>
      </c>
      <c r="L8" s="11">
        <v>10</v>
      </c>
      <c r="M8" s="11">
        <v>1</v>
      </c>
      <c r="N8" s="11">
        <f t="shared" si="5"/>
        <v>0.17632698070846498</v>
      </c>
      <c r="O8" s="6">
        <f t="shared" si="6"/>
        <v>3.1738856527523698</v>
      </c>
      <c r="P8" s="6">
        <f t="shared" si="7"/>
        <v>18.559641674263741</v>
      </c>
    </row>
    <row r="10" spans="1:16" x14ac:dyDescent="0.25">
      <c r="J10" s="8" t="s">
        <v>13</v>
      </c>
      <c r="K10" s="9"/>
      <c r="L10" s="9"/>
      <c r="M10" s="10"/>
    </row>
    <row r="11" spans="1:16" x14ac:dyDescent="0.25">
      <c r="J11" s="2" t="s">
        <v>14</v>
      </c>
      <c r="K11" s="2" t="s">
        <v>15</v>
      </c>
      <c r="L11" s="2" t="s">
        <v>10</v>
      </c>
      <c r="M11" s="2" t="s">
        <v>11</v>
      </c>
    </row>
    <row r="12" spans="1:16" x14ac:dyDescent="0.25">
      <c r="J12" s="4">
        <f>1/J3</f>
        <v>33.333333333333336</v>
      </c>
      <c r="K12" s="4">
        <f>K3/(J3^2)</f>
        <v>0.55555555555555558</v>
      </c>
      <c r="L12" s="6">
        <f>O3</f>
        <v>14.063141277120913</v>
      </c>
      <c r="M12" s="6">
        <f>P3</f>
        <v>28.987330143347894</v>
      </c>
    </row>
    <row r="13" spans="1:16" x14ac:dyDescent="0.25">
      <c r="J13" s="3">
        <f t="shared" ref="J13:J17" si="8">1/J4</f>
        <v>13.157894736842106</v>
      </c>
      <c r="K13" s="3">
        <f t="shared" ref="K13:K17" si="9">K4/(J4^2)</f>
        <v>8.6565096952908593E-2</v>
      </c>
      <c r="L13" s="6">
        <f t="shared" ref="L13:L17" si="10">O4</f>
        <v>6.9095526306374841</v>
      </c>
      <c r="M13" s="6">
        <f t="shared" ref="M13:M17" si="11">P4</f>
        <v>20.652328753086078</v>
      </c>
    </row>
    <row r="14" spans="1:16" x14ac:dyDescent="0.25">
      <c r="J14" s="3">
        <f t="shared" si="8"/>
        <v>8.3333333333333339</v>
      </c>
      <c r="K14" s="3">
        <f t="shared" si="9"/>
        <v>3.4722222222222224E-2</v>
      </c>
      <c r="L14" s="6">
        <f t="shared" si="10"/>
        <v>5.1614169436585424</v>
      </c>
      <c r="M14" s="6">
        <f t="shared" si="11"/>
        <v>19.480012492571415</v>
      </c>
    </row>
    <row r="15" spans="1:16" x14ac:dyDescent="0.25">
      <c r="J15" s="3">
        <f t="shared" si="8"/>
        <v>6.0975609756097571</v>
      </c>
      <c r="K15" s="3">
        <f t="shared" si="9"/>
        <v>1.8590124925639506E-2</v>
      </c>
      <c r="L15" s="6">
        <f t="shared" si="10"/>
        <v>3.8260181100603985</v>
      </c>
      <c r="M15" s="6">
        <f t="shared" si="11"/>
        <v>18.813245254361671</v>
      </c>
    </row>
    <row r="16" spans="1:16" x14ac:dyDescent="0.25">
      <c r="J16" s="3">
        <f t="shared" si="8"/>
        <v>4.796163069544364</v>
      </c>
      <c r="K16" s="3">
        <f t="shared" si="9"/>
        <v>1.1501590094830608E-2</v>
      </c>
      <c r="L16" s="6">
        <f t="shared" si="10"/>
        <v>3.1738856527523698</v>
      </c>
      <c r="M16" s="6">
        <f t="shared" si="11"/>
        <v>18.559641674263741</v>
      </c>
    </row>
    <row r="17" spans="10:13" x14ac:dyDescent="0.25">
      <c r="J17" s="3">
        <f t="shared" si="8"/>
        <v>4.694835680751174</v>
      </c>
      <c r="K17" s="3">
        <f t="shared" si="9"/>
        <v>1.1020741034627168E-2</v>
      </c>
      <c r="L17" s="6">
        <f t="shared" si="10"/>
        <v>3.1738856527523698</v>
      </c>
      <c r="M17" s="6">
        <f t="shared" si="11"/>
        <v>18.559641674263741</v>
      </c>
    </row>
  </sheetData>
  <mergeCells count="3">
    <mergeCell ref="A1:G1"/>
    <mergeCell ref="J1:P1"/>
    <mergeCell ref="J10: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de Almeida</dc:creator>
  <cp:lastModifiedBy>Lucas Moura de Almeida</cp:lastModifiedBy>
  <dcterms:created xsi:type="dcterms:W3CDTF">2019-07-19T22:57:10Z</dcterms:created>
  <dcterms:modified xsi:type="dcterms:W3CDTF">2019-07-20T03:54:14Z</dcterms:modified>
</cp:coreProperties>
</file>