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lu\Documents\Recherche quant\"/>
    </mc:Choice>
  </mc:AlternateContent>
  <xr:revisionPtr revIDLastSave="0" documentId="13_ncr:1_{EE73DBD4-A429-497E-9D1A-6B9F80EE8C08}" xr6:coauthVersionLast="47" xr6:coauthVersionMax="47" xr10:uidLastSave="{00000000-0000-0000-0000-000000000000}"/>
  <bookViews>
    <workbookView xWindow="28680" yWindow="-120" windowWidth="29040" windowHeight="15720" activeTab="2" xr2:uid="{6D8939CD-7099-4CF4-84D0-B91888BC1395}"/>
  </bookViews>
  <sheets>
    <sheet name="Feuil1" sheetId="5" r:id="rId1"/>
    <sheet name="BDD" sheetId="1" r:id="rId2"/>
    <sheet name="BDD retraitée" sheetId="2" r:id="rId3"/>
    <sheet name="BDD retraitée (2)" sheetId="4" r:id="rId4"/>
  </sheets>
  <definedNames>
    <definedName name="_xlnm._FilterDatabase" localSheetId="1" hidden="1">BDD!$J$9:$L$9</definedName>
    <definedName name="_xlnm._FilterDatabase" localSheetId="2" hidden="1">'BDD retraitée'!$AA$3:$AH$283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2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4" i="2"/>
  <c r="L9" i="2"/>
  <c r="V5" i="2"/>
  <c r="R7" i="2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79" i="4"/>
  <c r="AW80" i="4"/>
  <c r="AW81" i="4"/>
  <c r="AW82" i="4"/>
  <c r="AW83" i="4"/>
  <c r="AW84" i="4"/>
  <c r="AW85" i="4"/>
  <c r="AW86" i="4"/>
  <c r="AW87" i="4"/>
  <c r="AW88" i="4"/>
  <c r="AW89" i="4"/>
  <c r="AW90" i="4"/>
  <c r="AW91" i="4"/>
  <c r="AW92" i="4"/>
  <c r="AW93" i="4"/>
  <c r="AW94" i="4"/>
  <c r="AW95" i="4"/>
  <c r="AW96" i="4"/>
  <c r="AW97" i="4"/>
  <c r="AW98" i="4"/>
  <c r="AW99" i="4"/>
  <c r="AW100" i="4"/>
  <c r="AW101" i="4"/>
  <c r="AW102" i="4"/>
  <c r="AW103" i="4"/>
  <c r="AW104" i="4"/>
  <c r="AW105" i="4"/>
  <c r="AW106" i="4"/>
  <c r="AW107" i="4"/>
  <c r="AW108" i="4"/>
  <c r="AW109" i="4"/>
  <c r="AW110" i="4"/>
  <c r="AW111" i="4"/>
  <c r="AW112" i="4"/>
  <c r="AW113" i="4"/>
  <c r="AW114" i="4"/>
  <c r="AW115" i="4"/>
  <c r="AW116" i="4"/>
  <c r="AW117" i="4"/>
  <c r="AW118" i="4"/>
  <c r="AW119" i="4"/>
  <c r="AW120" i="4"/>
  <c r="AW121" i="4"/>
  <c r="AW122" i="4"/>
  <c r="AW123" i="4"/>
  <c r="AW124" i="4"/>
  <c r="AW125" i="4"/>
  <c r="AW126" i="4"/>
  <c r="AW127" i="4"/>
  <c r="AW128" i="4"/>
  <c r="AW129" i="4"/>
  <c r="AW130" i="4"/>
  <c r="AW131" i="4"/>
  <c r="AW132" i="4"/>
  <c r="AW133" i="4"/>
  <c r="AW134" i="4"/>
  <c r="AW135" i="4"/>
  <c r="AW136" i="4"/>
  <c r="AW137" i="4"/>
  <c r="AW138" i="4"/>
  <c r="AW139" i="4"/>
  <c r="AW140" i="4"/>
  <c r="AW141" i="4"/>
  <c r="AW142" i="4"/>
  <c r="AW143" i="4"/>
  <c r="AW144" i="4"/>
  <c r="AW145" i="4"/>
  <c r="AW146" i="4"/>
  <c r="AW147" i="4"/>
  <c r="AW148" i="4"/>
  <c r="AW149" i="4"/>
  <c r="AW150" i="4"/>
  <c r="AW151" i="4"/>
  <c r="AW152" i="4"/>
  <c r="AW153" i="4"/>
  <c r="AW154" i="4"/>
  <c r="AW155" i="4"/>
  <c r="AW156" i="4"/>
  <c r="AW157" i="4"/>
  <c r="AW158" i="4"/>
  <c r="AW159" i="4"/>
  <c r="AW160" i="4"/>
  <c r="AW161" i="4"/>
  <c r="AW162" i="4"/>
  <c r="AW163" i="4"/>
  <c r="AW164" i="4"/>
  <c r="AW165" i="4"/>
  <c r="AW166" i="4"/>
  <c r="AW167" i="4"/>
  <c r="AW168" i="4"/>
  <c r="AW169" i="4"/>
  <c r="AW170" i="4"/>
  <c r="AW171" i="4"/>
  <c r="AW172" i="4"/>
  <c r="AW173" i="4"/>
  <c r="AW174" i="4"/>
  <c r="AW175" i="4"/>
  <c r="AW176" i="4"/>
  <c r="AW177" i="4"/>
  <c r="AW178" i="4"/>
  <c r="AW179" i="4"/>
  <c r="AW180" i="4"/>
  <c r="AW181" i="4"/>
  <c r="AW182" i="4"/>
  <c r="AW183" i="4"/>
  <c r="AW184" i="4"/>
  <c r="AW185" i="4"/>
  <c r="AW186" i="4"/>
  <c r="AW187" i="4"/>
  <c r="AW188" i="4"/>
  <c r="AW189" i="4"/>
  <c r="AW190" i="4"/>
  <c r="AW191" i="4"/>
  <c r="AW192" i="4"/>
  <c r="AW193" i="4"/>
  <c r="AW194" i="4"/>
  <c r="AW195" i="4"/>
  <c r="AW196" i="4"/>
  <c r="AW197" i="4"/>
  <c r="AW198" i="4"/>
  <c r="AW199" i="4"/>
  <c r="AW200" i="4"/>
  <c r="AW201" i="4"/>
  <c r="AW202" i="4"/>
  <c r="AW203" i="4"/>
  <c r="AW204" i="4"/>
  <c r="AW205" i="4"/>
  <c r="AW206" i="4"/>
  <c r="AW207" i="4"/>
  <c r="AW208" i="4"/>
  <c r="AW209" i="4"/>
  <c r="AW210" i="4"/>
  <c r="AW211" i="4"/>
  <c r="AW212" i="4"/>
  <c r="AW213" i="4"/>
  <c r="AW214" i="4"/>
  <c r="AW215" i="4"/>
  <c r="AW216" i="4"/>
  <c r="AW217" i="4"/>
  <c r="AW218" i="4"/>
  <c r="AW219" i="4"/>
  <c r="AW220" i="4"/>
  <c r="AW221" i="4"/>
  <c r="AW222" i="4"/>
  <c r="AW223" i="4"/>
  <c r="AW224" i="4"/>
  <c r="AW225" i="4"/>
  <c r="AW226" i="4"/>
  <c r="AW227" i="4"/>
  <c r="AW228" i="4"/>
  <c r="AW229" i="4"/>
  <c r="AW230" i="4"/>
  <c r="AW231" i="4"/>
  <c r="AW232" i="4"/>
  <c r="AW233" i="4"/>
  <c r="AW234" i="4"/>
  <c r="AW235" i="4"/>
  <c r="AW236" i="4"/>
  <c r="AW237" i="4"/>
  <c r="AW238" i="4"/>
  <c r="AW239" i="4"/>
  <c r="AW240" i="4"/>
  <c r="AW241" i="4"/>
  <c r="AW242" i="4"/>
  <c r="AW243" i="4"/>
  <c r="AW244" i="4"/>
  <c r="AW245" i="4"/>
  <c r="AW246" i="4"/>
  <c r="AW247" i="4"/>
  <c r="AW248" i="4"/>
  <c r="AW249" i="4"/>
  <c r="AW250" i="4"/>
  <c r="AW251" i="4"/>
  <c r="AW252" i="4"/>
  <c r="AW253" i="4"/>
  <c r="AW254" i="4"/>
  <c r="AW255" i="4"/>
  <c r="AW256" i="4"/>
  <c r="AW257" i="4"/>
  <c r="AW258" i="4"/>
  <c r="AW259" i="4"/>
  <c r="AW260" i="4"/>
  <c r="AW261" i="4"/>
  <c r="AW262" i="4"/>
  <c r="AW263" i="4"/>
  <c r="AW264" i="4"/>
  <c r="AW265" i="4"/>
  <c r="AW266" i="4"/>
  <c r="AW267" i="4"/>
  <c r="AW268" i="4"/>
  <c r="AW269" i="4"/>
  <c r="AW270" i="4"/>
  <c r="AW271" i="4"/>
  <c r="AW272" i="4"/>
  <c r="AW273" i="4"/>
  <c r="AW274" i="4"/>
  <c r="AW275" i="4"/>
  <c r="AW276" i="4"/>
  <c r="AW277" i="4"/>
  <c r="AW278" i="4"/>
  <c r="AW279" i="4"/>
  <c r="AW280" i="4"/>
  <c r="AW281" i="4"/>
  <c r="AW282" i="4"/>
  <c r="AW3" i="4"/>
  <c r="AU4" i="4"/>
  <c r="AX4" i="4" s="1"/>
  <c r="BD4" i="4" s="1"/>
  <c r="AU5" i="4"/>
  <c r="AX5" i="4" s="1"/>
  <c r="AU6" i="4"/>
  <c r="AX6" i="4" s="1"/>
  <c r="AU7" i="4"/>
  <c r="AX7" i="4" s="1"/>
  <c r="AU8" i="4"/>
  <c r="AX8" i="4" s="1"/>
  <c r="AU9" i="4"/>
  <c r="AX9" i="4" s="1"/>
  <c r="AU10" i="4"/>
  <c r="AX10" i="4" s="1"/>
  <c r="AU11" i="4"/>
  <c r="AX11" i="4" s="1"/>
  <c r="AU12" i="4"/>
  <c r="AX12" i="4" s="1"/>
  <c r="AU13" i="4"/>
  <c r="AX13" i="4" s="1"/>
  <c r="AU14" i="4"/>
  <c r="AX14" i="4" s="1"/>
  <c r="AU15" i="4"/>
  <c r="AX15" i="4" s="1"/>
  <c r="AU16" i="4"/>
  <c r="AX16" i="4" s="1"/>
  <c r="AU17" i="4"/>
  <c r="AX17" i="4" s="1"/>
  <c r="AU18" i="4"/>
  <c r="AX18" i="4" s="1"/>
  <c r="AU19" i="4"/>
  <c r="AU20" i="4"/>
  <c r="AX20" i="4" s="1"/>
  <c r="AU21" i="4"/>
  <c r="AX21" i="4" s="1"/>
  <c r="AU22" i="4"/>
  <c r="AX22" i="4" s="1"/>
  <c r="BE22" i="4" s="1"/>
  <c r="AU23" i="4"/>
  <c r="AX23" i="4" s="1"/>
  <c r="AU24" i="4"/>
  <c r="AX24" i="4" s="1"/>
  <c r="AU25" i="4"/>
  <c r="AX25" i="4" s="1"/>
  <c r="AU26" i="4"/>
  <c r="AU27" i="4"/>
  <c r="AU28" i="4"/>
  <c r="AX28" i="4" s="1"/>
  <c r="AU29" i="4"/>
  <c r="AX29" i="4" s="1"/>
  <c r="AU30" i="4"/>
  <c r="AX30" i="4" s="1"/>
  <c r="AU31" i="4"/>
  <c r="AX31" i="4" s="1"/>
  <c r="AU32" i="4"/>
  <c r="AX32" i="4" s="1"/>
  <c r="AU33" i="4"/>
  <c r="AX33" i="4" s="1"/>
  <c r="AU34" i="4"/>
  <c r="AU35" i="4"/>
  <c r="AX35" i="4" s="1"/>
  <c r="AU36" i="4"/>
  <c r="AX36" i="4" s="1"/>
  <c r="AU37" i="4"/>
  <c r="AX37" i="4" s="1"/>
  <c r="AU38" i="4"/>
  <c r="AX38" i="4" s="1"/>
  <c r="AU39" i="4"/>
  <c r="AX39" i="4" s="1"/>
  <c r="AU40" i="4"/>
  <c r="AX40" i="4" s="1"/>
  <c r="AU41" i="4"/>
  <c r="AX41" i="4" s="1"/>
  <c r="AU42" i="4"/>
  <c r="AU43" i="4"/>
  <c r="AX43" i="4" s="1"/>
  <c r="AU44" i="4"/>
  <c r="AX44" i="4" s="1"/>
  <c r="AU45" i="4"/>
  <c r="AX45" i="4" s="1"/>
  <c r="AU46" i="4"/>
  <c r="AX46" i="4" s="1"/>
  <c r="AU47" i="4"/>
  <c r="AX47" i="4" s="1"/>
  <c r="AU48" i="4"/>
  <c r="AX48" i="4" s="1"/>
  <c r="AU49" i="4"/>
  <c r="AX49" i="4" s="1"/>
  <c r="AU50" i="4"/>
  <c r="AU51" i="4"/>
  <c r="AX51" i="4" s="1"/>
  <c r="AU52" i="4"/>
  <c r="AX52" i="4" s="1"/>
  <c r="AU53" i="4"/>
  <c r="AX53" i="4" s="1"/>
  <c r="AU54" i="4"/>
  <c r="AX54" i="4" s="1"/>
  <c r="AU55" i="4"/>
  <c r="AX55" i="4" s="1"/>
  <c r="AU56" i="4"/>
  <c r="AX56" i="4" s="1"/>
  <c r="AU57" i="4"/>
  <c r="AX57" i="4" s="1"/>
  <c r="AU58" i="4"/>
  <c r="AX58" i="4" s="1"/>
  <c r="AU59" i="4"/>
  <c r="AX59" i="4" s="1"/>
  <c r="AU60" i="4"/>
  <c r="AX60" i="4" s="1"/>
  <c r="AU61" i="4"/>
  <c r="AX61" i="4" s="1"/>
  <c r="AU62" i="4"/>
  <c r="AX62" i="4" s="1"/>
  <c r="BE62" i="4" s="1"/>
  <c r="AU63" i="4"/>
  <c r="AX63" i="4" s="1"/>
  <c r="AU64" i="4"/>
  <c r="AX64" i="4" s="1"/>
  <c r="AU65" i="4"/>
  <c r="AX65" i="4" s="1"/>
  <c r="AU66" i="4"/>
  <c r="AX66" i="4" s="1"/>
  <c r="AU67" i="4"/>
  <c r="AX67" i="4" s="1"/>
  <c r="AU68" i="4"/>
  <c r="AX68" i="4" s="1"/>
  <c r="AU69" i="4"/>
  <c r="AX69" i="4" s="1"/>
  <c r="AU70" i="4"/>
  <c r="AX70" i="4" s="1"/>
  <c r="AU71" i="4"/>
  <c r="AX71" i="4" s="1"/>
  <c r="AU72" i="4"/>
  <c r="AX72" i="4" s="1"/>
  <c r="AU73" i="4"/>
  <c r="AX73" i="4" s="1"/>
  <c r="AU74" i="4"/>
  <c r="AX74" i="4" s="1"/>
  <c r="AU75" i="4"/>
  <c r="AX75" i="4" s="1"/>
  <c r="BE75" i="4" s="1"/>
  <c r="AU76" i="4"/>
  <c r="AX76" i="4" s="1"/>
  <c r="AU77" i="4"/>
  <c r="AX77" i="4" s="1"/>
  <c r="AU78" i="4"/>
  <c r="AX78" i="4" s="1"/>
  <c r="AU79" i="4"/>
  <c r="AX79" i="4" s="1"/>
  <c r="AU80" i="4"/>
  <c r="AX80" i="4" s="1"/>
  <c r="AU81" i="4"/>
  <c r="AX81" i="4" s="1"/>
  <c r="AU82" i="4"/>
  <c r="AX82" i="4" s="1"/>
  <c r="AU83" i="4"/>
  <c r="AX83" i="4" s="1"/>
  <c r="AU84" i="4"/>
  <c r="AX84" i="4" s="1"/>
  <c r="AU85" i="4"/>
  <c r="AX85" i="4" s="1"/>
  <c r="AU86" i="4"/>
  <c r="AX86" i="4" s="1"/>
  <c r="AU87" i="4"/>
  <c r="AX87" i="4" s="1"/>
  <c r="AU88" i="4"/>
  <c r="AX88" i="4" s="1"/>
  <c r="AU89" i="4"/>
  <c r="AX89" i="4" s="1"/>
  <c r="AU90" i="4"/>
  <c r="AX90" i="4" s="1"/>
  <c r="AU91" i="4"/>
  <c r="AX91" i="4" s="1"/>
  <c r="AU92" i="4"/>
  <c r="AX92" i="4" s="1"/>
  <c r="AU93" i="4"/>
  <c r="AX93" i="4" s="1"/>
  <c r="AU94" i="4"/>
  <c r="AX94" i="4" s="1"/>
  <c r="AU95" i="4"/>
  <c r="AX95" i="4" s="1"/>
  <c r="AU96" i="4"/>
  <c r="AX96" i="4" s="1"/>
  <c r="BF96" i="4" s="1"/>
  <c r="AU97" i="4"/>
  <c r="AX97" i="4" s="1"/>
  <c r="AU98" i="4"/>
  <c r="AX98" i="4" s="1"/>
  <c r="AU99" i="4"/>
  <c r="AX99" i="4" s="1"/>
  <c r="AU100" i="4"/>
  <c r="AX100" i="4" s="1"/>
  <c r="AU101" i="4"/>
  <c r="AX101" i="4" s="1"/>
  <c r="AU102" i="4"/>
  <c r="AX102" i="4" s="1"/>
  <c r="BG102" i="4" s="1"/>
  <c r="AU103" i="4"/>
  <c r="AX103" i="4" s="1"/>
  <c r="AU104" i="4"/>
  <c r="AX104" i="4" s="1"/>
  <c r="BE104" i="4" s="1"/>
  <c r="AU105" i="4"/>
  <c r="AX105" i="4" s="1"/>
  <c r="AU106" i="4"/>
  <c r="AX106" i="4" s="1"/>
  <c r="AU107" i="4"/>
  <c r="AX107" i="4" s="1"/>
  <c r="AU108" i="4"/>
  <c r="AX108" i="4" s="1"/>
  <c r="AU109" i="4"/>
  <c r="AX109" i="4" s="1"/>
  <c r="AU110" i="4"/>
  <c r="AX110" i="4" s="1"/>
  <c r="AU111" i="4"/>
  <c r="AX111" i="4" s="1"/>
  <c r="AU112" i="4"/>
  <c r="AX112" i="4" s="1"/>
  <c r="AU113" i="4"/>
  <c r="AX113" i="4" s="1"/>
  <c r="AU114" i="4"/>
  <c r="AX114" i="4" s="1"/>
  <c r="AU115" i="4"/>
  <c r="AX115" i="4" s="1"/>
  <c r="AU116" i="4"/>
  <c r="AX116" i="4" s="1"/>
  <c r="AU117" i="4"/>
  <c r="AX117" i="4" s="1"/>
  <c r="AU118" i="4"/>
  <c r="AX118" i="4" s="1"/>
  <c r="AU119" i="4"/>
  <c r="AX119" i="4" s="1"/>
  <c r="AU120" i="4"/>
  <c r="AX120" i="4" s="1"/>
  <c r="AU121" i="4"/>
  <c r="AX121" i="4" s="1"/>
  <c r="AU122" i="4"/>
  <c r="AX122" i="4" s="1"/>
  <c r="AU123" i="4"/>
  <c r="AX123" i="4" s="1"/>
  <c r="AU124" i="4"/>
  <c r="AX124" i="4" s="1"/>
  <c r="AU125" i="4"/>
  <c r="AX125" i="4" s="1"/>
  <c r="AU126" i="4"/>
  <c r="AX126" i="4" s="1"/>
  <c r="AU127" i="4"/>
  <c r="AX127" i="4" s="1"/>
  <c r="AU128" i="4"/>
  <c r="AX128" i="4" s="1"/>
  <c r="AU129" i="4"/>
  <c r="AX129" i="4" s="1"/>
  <c r="AU130" i="4"/>
  <c r="AX130" i="4" s="1"/>
  <c r="AU131" i="4"/>
  <c r="AX131" i="4" s="1"/>
  <c r="AU132" i="4"/>
  <c r="AX132" i="4" s="1"/>
  <c r="AU133" i="4"/>
  <c r="AX133" i="4" s="1"/>
  <c r="AU134" i="4"/>
  <c r="AX134" i="4" s="1"/>
  <c r="AU135" i="4"/>
  <c r="AX135" i="4" s="1"/>
  <c r="AU136" i="4"/>
  <c r="AX136" i="4" s="1"/>
  <c r="AU137" i="4"/>
  <c r="AX137" i="4" s="1"/>
  <c r="AU138" i="4"/>
  <c r="AX138" i="4" s="1"/>
  <c r="BG138" i="4" s="1"/>
  <c r="AU139" i="4"/>
  <c r="AX139" i="4" s="1"/>
  <c r="BE139" i="4" s="1"/>
  <c r="AU140" i="4"/>
  <c r="AX140" i="4" s="1"/>
  <c r="AU141" i="4"/>
  <c r="AX141" i="4" s="1"/>
  <c r="AU142" i="4"/>
  <c r="AX142" i="4" s="1"/>
  <c r="AU143" i="4"/>
  <c r="AX143" i="4" s="1"/>
  <c r="AU144" i="4"/>
  <c r="AX144" i="4" s="1"/>
  <c r="AU145" i="4"/>
  <c r="AX145" i="4" s="1"/>
  <c r="AU146" i="4"/>
  <c r="AX146" i="4" s="1"/>
  <c r="AU147" i="4"/>
  <c r="AX147" i="4" s="1"/>
  <c r="AU148" i="4"/>
  <c r="AX148" i="4" s="1"/>
  <c r="AU149" i="4"/>
  <c r="AX149" i="4" s="1"/>
  <c r="AU150" i="4"/>
  <c r="AX150" i="4" s="1"/>
  <c r="AU151" i="4"/>
  <c r="AX151" i="4" s="1"/>
  <c r="AU152" i="4"/>
  <c r="AX152" i="4" s="1"/>
  <c r="AU153" i="4"/>
  <c r="AX153" i="4" s="1"/>
  <c r="AU154" i="4"/>
  <c r="AX154" i="4" s="1"/>
  <c r="AU155" i="4"/>
  <c r="AX155" i="4" s="1"/>
  <c r="AU156" i="4"/>
  <c r="AX156" i="4" s="1"/>
  <c r="AU157" i="4"/>
  <c r="AX157" i="4" s="1"/>
  <c r="AU158" i="4"/>
  <c r="AX158" i="4" s="1"/>
  <c r="AU159" i="4"/>
  <c r="AX159" i="4" s="1"/>
  <c r="AU160" i="4"/>
  <c r="AX160" i="4" s="1"/>
  <c r="BE160" i="4" s="1"/>
  <c r="AU161" i="4"/>
  <c r="AX161" i="4" s="1"/>
  <c r="AU162" i="4"/>
  <c r="AX162" i="4" s="1"/>
  <c r="AU163" i="4"/>
  <c r="AX163" i="4" s="1"/>
  <c r="AU164" i="4"/>
  <c r="AX164" i="4" s="1"/>
  <c r="AU165" i="4"/>
  <c r="AX165" i="4" s="1"/>
  <c r="AU166" i="4"/>
  <c r="AX166" i="4" s="1"/>
  <c r="BG166" i="4" s="1"/>
  <c r="AU167" i="4"/>
  <c r="AX167" i="4" s="1"/>
  <c r="AU168" i="4"/>
  <c r="AX168" i="4" s="1"/>
  <c r="BE168" i="4" s="1"/>
  <c r="AU169" i="4"/>
  <c r="AX169" i="4" s="1"/>
  <c r="AU170" i="4"/>
  <c r="AX170" i="4" s="1"/>
  <c r="AU171" i="4"/>
  <c r="AX171" i="4" s="1"/>
  <c r="AU172" i="4"/>
  <c r="AX172" i="4" s="1"/>
  <c r="AU173" i="4"/>
  <c r="AX173" i="4" s="1"/>
  <c r="AU174" i="4"/>
  <c r="AX174" i="4" s="1"/>
  <c r="BG174" i="4" s="1"/>
  <c r="AU175" i="4"/>
  <c r="AX175" i="4" s="1"/>
  <c r="AU176" i="4"/>
  <c r="AX176" i="4" s="1"/>
  <c r="AU177" i="4"/>
  <c r="AX177" i="4" s="1"/>
  <c r="AU178" i="4"/>
  <c r="AX178" i="4" s="1"/>
  <c r="AU179" i="4"/>
  <c r="AX179" i="4" s="1"/>
  <c r="AU180" i="4"/>
  <c r="AX180" i="4" s="1"/>
  <c r="AU181" i="4"/>
  <c r="AX181" i="4" s="1"/>
  <c r="AU182" i="4"/>
  <c r="AX182" i="4" s="1"/>
  <c r="AU183" i="4"/>
  <c r="AX183" i="4" s="1"/>
  <c r="AU184" i="4"/>
  <c r="AX184" i="4" s="1"/>
  <c r="BG184" i="4" s="1"/>
  <c r="AU185" i="4"/>
  <c r="AX185" i="4" s="1"/>
  <c r="BG185" i="4" s="1"/>
  <c r="AU186" i="4"/>
  <c r="AX186" i="4" s="1"/>
  <c r="AU187" i="4"/>
  <c r="AX187" i="4" s="1"/>
  <c r="AU188" i="4"/>
  <c r="AX188" i="4" s="1"/>
  <c r="AU189" i="4"/>
  <c r="AX189" i="4" s="1"/>
  <c r="AU190" i="4"/>
  <c r="AX190" i="4" s="1"/>
  <c r="AU191" i="4"/>
  <c r="AX191" i="4" s="1"/>
  <c r="AU192" i="4"/>
  <c r="AX192" i="4" s="1"/>
  <c r="AU193" i="4"/>
  <c r="AX193" i="4" s="1"/>
  <c r="AU194" i="4"/>
  <c r="AX194" i="4" s="1"/>
  <c r="AU195" i="4"/>
  <c r="AX195" i="4" s="1"/>
  <c r="AU196" i="4"/>
  <c r="AX196" i="4" s="1"/>
  <c r="AU197" i="4"/>
  <c r="AX197" i="4" s="1"/>
  <c r="AU198" i="4"/>
  <c r="AX198" i="4" s="1"/>
  <c r="BD198" i="4" s="1"/>
  <c r="AU199" i="4"/>
  <c r="AX199" i="4" s="1"/>
  <c r="AU200" i="4"/>
  <c r="AX200" i="4" s="1"/>
  <c r="AU201" i="4"/>
  <c r="AX201" i="4" s="1"/>
  <c r="BE201" i="4" s="1"/>
  <c r="AU202" i="4"/>
  <c r="AX202" i="4" s="1"/>
  <c r="AU203" i="4"/>
  <c r="AX203" i="4" s="1"/>
  <c r="AU204" i="4"/>
  <c r="AX204" i="4" s="1"/>
  <c r="AU205" i="4"/>
  <c r="AX205" i="4" s="1"/>
  <c r="AU206" i="4"/>
  <c r="AX206" i="4" s="1"/>
  <c r="AU207" i="4"/>
  <c r="AX207" i="4" s="1"/>
  <c r="BG207" i="4" s="1"/>
  <c r="AU208" i="4"/>
  <c r="AX208" i="4" s="1"/>
  <c r="BD208" i="4" s="1"/>
  <c r="AU209" i="4"/>
  <c r="AX209" i="4" s="1"/>
  <c r="AU210" i="4"/>
  <c r="AX210" i="4" s="1"/>
  <c r="AU211" i="4"/>
  <c r="AX211" i="4" s="1"/>
  <c r="AU212" i="4"/>
  <c r="AX212" i="4" s="1"/>
  <c r="AU213" i="4"/>
  <c r="AX213" i="4" s="1"/>
  <c r="AU214" i="4"/>
  <c r="AX214" i="4" s="1"/>
  <c r="BD214" i="4" s="1"/>
  <c r="AU215" i="4"/>
  <c r="AX215" i="4" s="1"/>
  <c r="AU216" i="4"/>
  <c r="AX216" i="4" s="1"/>
  <c r="AU217" i="4"/>
  <c r="AX217" i="4" s="1"/>
  <c r="AU218" i="4"/>
  <c r="AX218" i="4" s="1"/>
  <c r="AU219" i="4"/>
  <c r="AX219" i="4" s="1"/>
  <c r="AU220" i="4"/>
  <c r="AX220" i="4" s="1"/>
  <c r="AU221" i="4"/>
  <c r="AX221" i="4" s="1"/>
  <c r="AU222" i="4"/>
  <c r="AX222" i="4" s="1"/>
  <c r="AU223" i="4"/>
  <c r="AX223" i="4" s="1"/>
  <c r="BG223" i="4" s="1"/>
  <c r="AU224" i="4"/>
  <c r="AX224" i="4" s="1"/>
  <c r="BD224" i="4" s="1"/>
  <c r="AU225" i="4"/>
  <c r="AX225" i="4" s="1"/>
  <c r="AU226" i="4"/>
  <c r="AX226" i="4" s="1"/>
  <c r="BG226" i="4" s="1"/>
  <c r="AU227" i="4"/>
  <c r="AX227" i="4" s="1"/>
  <c r="BE227" i="4" s="1"/>
  <c r="AU228" i="4"/>
  <c r="AX228" i="4" s="1"/>
  <c r="AU229" i="4"/>
  <c r="AX229" i="4" s="1"/>
  <c r="AU230" i="4"/>
  <c r="AX230" i="4" s="1"/>
  <c r="BE230" i="4" s="1"/>
  <c r="AU231" i="4"/>
  <c r="AX231" i="4" s="1"/>
  <c r="AU232" i="4"/>
  <c r="AX232" i="4" s="1"/>
  <c r="AU233" i="4"/>
  <c r="AX233" i="4" s="1"/>
  <c r="AU234" i="4"/>
  <c r="AX234" i="4" s="1"/>
  <c r="AU235" i="4"/>
  <c r="AX235" i="4" s="1"/>
  <c r="AU236" i="4"/>
  <c r="AX236" i="4" s="1"/>
  <c r="AU237" i="4"/>
  <c r="AX237" i="4" s="1"/>
  <c r="AU238" i="4"/>
  <c r="AX238" i="4" s="1"/>
  <c r="AU239" i="4"/>
  <c r="AX239" i="4" s="1"/>
  <c r="BG239" i="4" s="1"/>
  <c r="AU240" i="4"/>
  <c r="AX240" i="4" s="1"/>
  <c r="BD240" i="4" s="1"/>
  <c r="AU241" i="4"/>
  <c r="AX241" i="4" s="1"/>
  <c r="AU242" i="4"/>
  <c r="AX242" i="4" s="1"/>
  <c r="AU243" i="4"/>
  <c r="AX243" i="4" s="1"/>
  <c r="AU244" i="4"/>
  <c r="AX244" i="4" s="1"/>
  <c r="AU245" i="4"/>
  <c r="AX245" i="4" s="1"/>
  <c r="AU246" i="4"/>
  <c r="AX246" i="4" s="1"/>
  <c r="BD246" i="4" s="1"/>
  <c r="AU247" i="4"/>
  <c r="AX247" i="4" s="1"/>
  <c r="AU248" i="4"/>
  <c r="AX248" i="4" s="1"/>
  <c r="AU249" i="4"/>
  <c r="AX249" i="4" s="1"/>
  <c r="BD249" i="4" s="1"/>
  <c r="AU250" i="4"/>
  <c r="AX250" i="4" s="1"/>
  <c r="AU251" i="4"/>
  <c r="AX251" i="4" s="1"/>
  <c r="BG251" i="4" s="1"/>
  <c r="AU252" i="4"/>
  <c r="AX252" i="4" s="1"/>
  <c r="BD252" i="4" s="1"/>
  <c r="AU253" i="4"/>
  <c r="AX253" i="4" s="1"/>
  <c r="AU254" i="4"/>
  <c r="AX254" i="4" s="1"/>
  <c r="BG254" i="4" s="1"/>
  <c r="AU255" i="4"/>
  <c r="AX255" i="4" s="1"/>
  <c r="AU256" i="4"/>
  <c r="AX256" i="4" s="1"/>
  <c r="AU257" i="4"/>
  <c r="AX257" i="4" s="1"/>
  <c r="AU258" i="4"/>
  <c r="AX258" i="4" s="1"/>
  <c r="AU259" i="4"/>
  <c r="AX259" i="4" s="1"/>
  <c r="AU260" i="4"/>
  <c r="AX260" i="4" s="1"/>
  <c r="AU261" i="4"/>
  <c r="AX261" i="4" s="1"/>
  <c r="AU262" i="4"/>
  <c r="AX262" i="4" s="1"/>
  <c r="BE262" i="4" s="1"/>
  <c r="AU263" i="4"/>
  <c r="AX263" i="4" s="1"/>
  <c r="AU264" i="4"/>
  <c r="AX264" i="4" s="1"/>
  <c r="AU265" i="4"/>
  <c r="AX265" i="4" s="1"/>
  <c r="AU266" i="4"/>
  <c r="AX266" i="4" s="1"/>
  <c r="AU267" i="4"/>
  <c r="AX267" i="4" s="1"/>
  <c r="AU268" i="4"/>
  <c r="AX268" i="4" s="1"/>
  <c r="AU269" i="4"/>
  <c r="AX269" i="4" s="1"/>
  <c r="AU270" i="4"/>
  <c r="AX270" i="4" s="1"/>
  <c r="BE270" i="4" s="1"/>
  <c r="AU271" i="4"/>
  <c r="AX271" i="4" s="1"/>
  <c r="AU272" i="4"/>
  <c r="AX272" i="4" s="1"/>
  <c r="AU273" i="4"/>
  <c r="AX273" i="4" s="1"/>
  <c r="BD273" i="4" s="1"/>
  <c r="AU274" i="4"/>
  <c r="AX274" i="4" s="1"/>
  <c r="AU275" i="4"/>
  <c r="AX275" i="4" s="1"/>
  <c r="AU276" i="4"/>
  <c r="AX276" i="4" s="1"/>
  <c r="AU277" i="4"/>
  <c r="AX277" i="4" s="1"/>
  <c r="AU278" i="4"/>
  <c r="AX278" i="4" s="1"/>
  <c r="BE278" i="4" s="1"/>
  <c r="AU279" i="4"/>
  <c r="AX279" i="4" s="1"/>
  <c r="AU280" i="4"/>
  <c r="AX280" i="4" s="1"/>
  <c r="AU281" i="4"/>
  <c r="AX281" i="4" s="1"/>
  <c r="BD281" i="4" s="1"/>
  <c r="AU282" i="4"/>
  <c r="AX282" i="4" s="1"/>
  <c r="AU3" i="4"/>
  <c r="M283" i="4"/>
  <c r="L283" i="4"/>
  <c r="I283" i="4"/>
  <c r="E283" i="4"/>
  <c r="D283" i="4"/>
  <c r="AC283" i="4" s="1"/>
  <c r="M282" i="4"/>
  <c r="L282" i="4"/>
  <c r="I282" i="4"/>
  <c r="E282" i="4"/>
  <c r="D282" i="4"/>
  <c r="X281" i="4"/>
  <c r="T281" i="4"/>
  <c r="M281" i="4"/>
  <c r="L281" i="4"/>
  <c r="I281" i="4"/>
  <c r="E281" i="4"/>
  <c r="F282" i="4" s="1"/>
  <c r="D281" i="4"/>
  <c r="AC281" i="4" s="1"/>
  <c r="AC280" i="4"/>
  <c r="V280" i="4"/>
  <c r="M280" i="4"/>
  <c r="L280" i="4"/>
  <c r="T280" i="4" s="1"/>
  <c r="I280" i="4"/>
  <c r="E280" i="4"/>
  <c r="D280" i="4"/>
  <c r="AG280" i="4" s="1"/>
  <c r="M279" i="4"/>
  <c r="L279" i="4"/>
  <c r="I279" i="4"/>
  <c r="E279" i="4"/>
  <c r="D279" i="4"/>
  <c r="M278" i="4"/>
  <c r="L278" i="4"/>
  <c r="I278" i="4"/>
  <c r="E278" i="4"/>
  <c r="D278" i="4"/>
  <c r="T278" i="4" s="1"/>
  <c r="M277" i="4"/>
  <c r="L277" i="4"/>
  <c r="I277" i="4"/>
  <c r="E277" i="4"/>
  <c r="D277" i="4"/>
  <c r="AE277" i="4" s="1"/>
  <c r="M276" i="4"/>
  <c r="L276" i="4"/>
  <c r="I276" i="4"/>
  <c r="E276" i="4"/>
  <c r="D276" i="4"/>
  <c r="V276" i="4" s="1"/>
  <c r="M275" i="4"/>
  <c r="L275" i="4"/>
  <c r="I275" i="4"/>
  <c r="E275" i="4"/>
  <c r="D275" i="4"/>
  <c r="V275" i="4" s="1"/>
  <c r="M274" i="4"/>
  <c r="L274" i="4"/>
  <c r="I274" i="4"/>
  <c r="E274" i="4"/>
  <c r="D274" i="4"/>
  <c r="AC274" i="4" s="1"/>
  <c r="M273" i="4"/>
  <c r="L273" i="4"/>
  <c r="I273" i="4"/>
  <c r="E273" i="4"/>
  <c r="D273" i="4"/>
  <c r="T273" i="4" s="1"/>
  <c r="AG272" i="4"/>
  <c r="M272" i="4"/>
  <c r="L272" i="4"/>
  <c r="I272" i="4"/>
  <c r="E272" i="4"/>
  <c r="D272" i="4"/>
  <c r="M271" i="4"/>
  <c r="L271" i="4"/>
  <c r="I271" i="4"/>
  <c r="E271" i="4"/>
  <c r="D271" i="4"/>
  <c r="V271" i="4" s="1"/>
  <c r="M270" i="4"/>
  <c r="L270" i="4"/>
  <c r="I270" i="4"/>
  <c r="E270" i="4"/>
  <c r="D270" i="4"/>
  <c r="AG270" i="4" s="1"/>
  <c r="M269" i="4"/>
  <c r="L269" i="4"/>
  <c r="I269" i="4"/>
  <c r="E269" i="4"/>
  <c r="D269" i="4"/>
  <c r="T269" i="4" s="1"/>
  <c r="M268" i="4"/>
  <c r="L268" i="4"/>
  <c r="I268" i="4"/>
  <c r="E268" i="4"/>
  <c r="D268" i="4"/>
  <c r="AE268" i="4" s="1"/>
  <c r="M267" i="4"/>
  <c r="L267" i="4"/>
  <c r="I267" i="4"/>
  <c r="E267" i="4"/>
  <c r="D267" i="4"/>
  <c r="V267" i="4" s="1"/>
  <c r="M266" i="4"/>
  <c r="L266" i="4"/>
  <c r="I266" i="4"/>
  <c r="E266" i="4"/>
  <c r="D266" i="4"/>
  <c r="AG266" i="4" s="1"/>
  <c r="AG265" i="4"/>
  <c r="T265" i="4"/>
  <c r="M265" i="4"/>
  <c r="L265" i="4"/>
  <c r="I265" i="4"/>
  <c r="E265" i="4"/>
  <c r="D265" i="4"/>
  <c r="M264" i="4"/>
  <c r="L264" i="4"/>
  <c r="I264" i="4"/>
  <c r="E264" i="4"/>
  <c r="D264" i="4"/>
  <c r="M263" i="4"/>
  <c r="L263" i="4"/>
  <c r="I263" i="4"/>
  <c r="E263" i="4"/>
  <c r="D263" i="4"/>
  <c r="AG262" i="4"/>
  <c r="M262" i="4"/>
  <c r="L262" i="4"/>
  <c r="I262" i="4"/>
  <c r="E262" i="4"/>
  <c r="D262" i="4"/>
  <c r="M261" i="4"/>
  <c r="L261" i="4"/>
  <c r="I261" i="4"/>
  <c r="E261" i="4"/>
  <c r="D261" i="4"/>
  <c r="V261" i="4" s="1"/>
  <c r="M260" i="4"/>
  <c r="L260" i="4"/>
  <c r="I260" i="4"/>
  <c r="E260" i="4"/>
  <c r="D260" i="4"/>
  <c r="AC260" i="4" s="1"/>
  <c r="M259" i="4"/>
  <c r="N259" i="4" s="1"/>
  <c r="L259" i="4"/>
  <c r="I259" i="4"/>
  <c r="E259" i="4"/>
  <c r="D259" i="4"/>
  <c r="AG259" i="4" s="1"/>
  <c r="M258" i="4"/>
  <c r="L258" i="4"/>
  <c r="I258" i="4"/>
  <c r="E258" i="4"/>
  <c r="D258" i="4"/>
  <c r="X258" i="4" s="1"/>
  <c r="M257" i="4"/>
  <c r="L257" i="4"/>
  <c r="I257" i="4"/>
  <c r="E257" i="4"/>
  <c r="D257" i="4"/>
  <c r="AE257" i="4" s="1"/>
  <c r="V256" i="4"/>
  <c r="M256" i="4"/>
  <c r="L256" i="4"/>
  <c r="X256" i="4" s="1"/>
  <c r="I256" i="4"/>
  <c r="E256" i="4"/>
  <c r="D256" i="4"/>
  <c r="AE255" i="4"/>
  <c r="AC255" i="4"/>
  <c r="T255" i="4"/>
  <c r="M255" i="4"/>
  <c r="L255" i="4"/>
  <c r="I255" i="4"/>
  <c r="E255" i="4"/>
  <c r="D255" i="4"/>
  <c r="M254" i="4"/>
  <c r="L254" i="4"/>
  <c r="I254" i="4"/>
  <c r="E254" i="4"/>
  <c r="D254" i="4"/>
  <c r="T254" i="4" s="1"/>
  <c r="M253" i="4"/>
  <c r="L253" i="4"/>
  <c r="I253" i="4"/>
  <c r="E253" i="4"/>
  <c r="D253" i="4"/>
  <c r="X253" i="4" s="1"/>
  <c r="M252" i="4"/>
  <c r="L252" i="4"/>
  <c r="I252" i="4"/>
  <c r="E252" i="4"/>
  <c r="D252" i="4"/>
  <c r="M251" i="4"/>
  <c r="L251" i="4"/>
  <c r="I251" i="4"/>
  <c r="E251" i="4"/>
  <c r="D251" i="4"/>
  <c r="AG251" i="4" s="1"/>
  <c r="M250" i="4"/>
  <c r="L250" i="4"/>
  <c r="I250" i="4"/>
  <c r="E250" i="4"/>
  <c r="D250" i="4"/>
  <c r="AA250" i="4" s="1"/>
  <c r="M249" i="4"/>
  <c r="L249" i="4"/>
  <c r="I249" i="4"/>
  <c r="E249" i="4"/>
  <c r="D249" i="4"/>
  <c r="X249" i="4" s="1"/>
  <c r="M248" i="4"/>
  <c r="L248" i="4"/>
  <c r="I248" i="4"/>
  <c r="E248" i="4"/>
  <c r="D248" i="4"/>
  <c r="X248" i="4" s="1"/>
  <c r="AC247" i="4"/>
  <c r="M247" i="4"/>
  <c r="L247" i="4"/>
  <c r="I247" i="4"/>
  <c r="E247" i="4"/>
  <c r="D247" i="4"/>
  <c r="AG247" i="4" s="1"/>
  <c r="M246" i="4"/>
  <c r="L246" i="4"/>
  <c r="I246" i="4"/>
  <c r="E246" i="4"/>
  <c r="D246" i="4"/>
  <c r="M245" i="4"/>
  <c r="L245" i="4"/>
  <c r="I245" i="4"/>
  <c r="E245" i="4"/>
  <c r="D245" i="4"/>
  <c r="AA245" i="4" s="1"/>
  <c r="AC244" i="4"/>
  <c r="M244" i="4"/>
  <c r="L244" i="4"/>
  <c r="I244" i="4"/>
  <c r="E244" i="4"/>
  <c r="D244" i="4"/>
  <c r="M243" i="4"/>
  <c r="L243" i="4"/>
  <c r="I243" i="4"/>
  <c r="E243" i="4"/>
  <c r="D243" i="4"/>
  <c r="AA243" i="4" s="1"/>
  <c r="M242" i="4"/>
  <c r="L242" i="4"/>
  <c r="I242" i="4"/>
  <c r="E242" i="4"/>
  <c r="D242" i="4"/>
  <c r="X242" i="4" s="1"/>
  <c r="M241" i="4"/>
  <c r="L241" i="4"/>
  <c r="I241" i="4"/>
  <c r="E241" i="4"/>
  <c r="D241" i="4"/>
  <c r="AG241" i="4" s="1"/>
  <c r="M240" i="4"/>
  <c r="L240" i="4"/>
  <c r="I240" i="4"/>
  <c r="E240" i="4"/>
  <c r="D240" i="4"/>
  <c r="AA240" i="4" s="1"/>
  <c r="M239" i="4"/>
  <c r="L239" i="4"/>
  <c r="I239" i="4"/>
  <c r="E239" i="4"/>
  <c r="D239" i="4"/>
  <c r="AA239" i="4" s="1"/>
  <c r="T238" i="4"/>
  <c r="M238" i="4"/>
  <c r="L238" i="4"/>
  <c r="I238" i="4"/>
  <c r="E238" i="4"/>
  <c r="D238" i="4"/>
  <c r="X238" i="4" s="1"/>
  <c r="M237" i="4"/>
  <c r="L237" i="4"/>
  <c r="I237" i="4"/>
  <c r="E237" i="4"/>
  <c r="D237" i="4"/>
  <c r="X237" i="4" s="1"/>
  <c r="M236" i="4"/>
  <c r="L236" i="4"/>
  <c r="I236" i="4"/>
  <c r="E236" i="4"/>
  <c r="D236" i="4"/>
  <c r="X236" i="4" s="1"/>
  <c r="M235" i="4"/>
  <c r="L235" i="4"/>
  <c r="I235" i="4"/>
  <c r="E235" i="4"/>
  <c r="D235" i="4"/>
  <c r="M234" i="4"/>
  <c r="L234" i="4"/>
  <c r="I234" i="4"/>
  <c r="E234" i="4"/>
  <c r="D234" i="4"/>
  <c r="AE234" i="4" s="1"/>
  <c r="M233" i="4"/>
  <c r="L233" i="4"/>
  <c r="I233" i="4"/>
  <c r="E233" i="4"/>
  <c r="D233" i="4"/>
  <c r="X233" i="4" s="1"/>
  <c r="M232" i="4"/>
  <c r="N232" i="4" s="1"/>
  <c r="L232" i="4"/>
  <c r="I232" i="4"/>
  <c r="E232" i="4"/>
  <c r="D232" i="4"/>
  <c r="AE232" i="4" s="1"/>
  <c r="M231" i="4"/>
  <c r="L231" i="4"/>
  <c r="I231" i="4"/>
  <c r="E231" i="4"/>
  <c r="D231" i="4"/>
  <c r="X231" i="4" s="1"/>
  <c r="M230" i="4"/>
  <c r="L230" i="4"/>
  <c r="I230" i="4"/>
  <c r="E230" i="4"/>
  <c r="D230" i="4"/>
  <c r="M229" i="4"/>
  <c r="L229" i="4"/>
  <c r="I229" i="4"/>
  <c r="E229" i="4"/>
  <c r="D229" i="4"/>
  <c r="AE229" i="4" s="1"/>
  <c r="M228" i="4"/>
  <c r="L228" i="4"/>
  <c r="I228" i="4"/>
  <c r="E228" i="4"/>
  <c r="D228" i="4"/>
  <c r="X228" i="4" s="1"/>
  <c r="M227" i="4"/>
  <c r="L227" i="4"/>
  <c r="I227" i="4"/>
  <c r="E227" i="4"/>
  <c r="D227" i="4"/>
  <c r="M226" i="4"/>
  <c r="L226" i="4"/>
  <c r="I226" i="4"/>
  <c r="E226" i="4"/>
  <c r="D226" i="4"/>
  <c r="AC226" i="4" s="1"/>
  <c r="M225" i="4"/>
  <c r="L225" i="4"/>
  <c r="I225" i="4"/>
  <c r="E225" i="4"/>
  <c r="D225" i="4"/>
  <c r="AG225" i="4" s="1"/>
  <c r="AG224" i="4"/>
  <c r="M224" i="4"/>
  <c r="L224" i="4"/>
  <c r="I224" i="4"/>
  <c r="E224" i="4"/>
  <c r="D224" i="4"/>
  <c r="AE224" i="4" s="1"/>
  <c r="M223" i="4"/>
  <c r="L223" i="4"/>
  <c r="I223" i="4"/>
  <c r="E223" i="4"/>
  <c r="D223" i="4"/>
  <c r="AG223" i="4" s="1"/>
  <c r="M222" i="4"/>
  <c r="L222" i="4"/>
  <c r="I222" i="4"/>
  <c r="E222" i="4"/>
  <c r="D222" i="4"/>
  <c r="AE222" i="4" s="1"/>
  <c r="M221" i="4"/>
  <c r="L221" i="4"/>
  <c r="I221" i="4"/>
  <c r="E221" i="4"/>
  <c r="D221" i="4"/>
  <c r="M220" i="4"/>
  <c r="L220" i="4"/>
  <c r="I220" i="4"/>
  <c r="E220" i="4"/>
  <c r="D220" i="4"/>
  <c r="M219" i="4"/>
  <c r="L219" i="4"/>
  <c r="I219" i="4"/>
  <c r="E219" i="4"/>
  <c r="D219" i="4"/>
  <c r="M218" i="4"/>
  <c r="L218" i="4"/>
  <c r="I218" i="4"/>
  <c r="E218" i="4"/>
  <c r="D218" i="4"/>
  <c r="AE218" i="4" s="1"/>
  <c r="M217" i="4"/>
  <c r="L217" i="4"/>
  <c r="I217" i="4"/>
  <c r="E217" i="4"/>
  <c r="D217" i="4"/>
  <c r="AG217" i="4" s="1"/>
  <c r="M216" i="4"/>
  <c r="L216" i="4"/>
  <c r="I216" i="4"/>
  <c r="E216" i="4"/>
  <c r="D216" i="4"/>
  <c r="AG216" i="4" s="1"/>
  <c r="M215" i="4"/>
  <c r="L215" i="4"/>
  <c r="AG215" i="4" s="1"/>
  <c r="I215" i="4"/>
  <c r="E215" i="4"/>
  <c r="D215" i="4"/>
  <c r="M214" i="4"/>
  <c r="N215" i="4" s="1"/>
  <c r="L214" i="4"/>
  <c r="I214" i="4"/>
  <c r="E214" i="4"/>
  <c r="D214" i="4"/>
  <c r="X214" i="4" s="1"/>
  <c r="M213" i="4"/>
  <c r="L213" i="4"/>
  <c r="I213" i="4"/>
  <c r="E213" i="4"/>
  <c r="D213" i="4"/>
  <c r="AE213" i="4" s="1"/>
  <c r="M212" i="4"/>
  <c r="L212" i="4"/>
  <c r="I212" i="4"/>
  <c r="E212" i="4"/>
  <c r="D212" i="4"/>
  <c r="AC212" i="4" s="1"/>
  <c r="M211" i="4"/>
  <c r="L211" i="4"/>
  <c r="I211" i="4"/>
  <c r="E211" i="4"/>
  <c r="D211" i="4"/>
  <c r="AG211" i="4" s="1"/>
  <c r="M210" i="4"/>
  <c r="N210" i="4" s="1"/>
  <c r="L210" i="4"/>
  <c r="I210" i="4"/>
  <c r="E210" i="4"/>
  <c r="D210" i="4"/>
  <c r="AC210" i="4" s="1"/>
  <c r="M209" i="4"/>
  <c r="L209" i="4"/>
  <c r="I209" i="4"/>
  <c r="E209" i="4"/>
  <c r="D209" i="4"/>
  <c r="AE209" i="4" s="1"/>
  <c r="M208" i="4"/>
  <c r="L208" i="4"/>
  <c r="I208" i="4"/>
  <c r="E208" i="4"/>
  <c r="D208" i="4"/>
  <c r="X208" i="4" s="1"/>
  <c r="M207" i="4"/>
  <c r="L207" i="4"/>
  <c r="I207" i="4"/>
  <c r="E207" i="4"/>
  <c r="D207" i="4"/>
  <c r="M206" i="4"/>
  <c r="L206" i="4"/>
  <c r="I206" i="4"/>
  <c r="E206" i="4"/>
  <c r="D206" i="4"/>
  <c r="AA206" i="4" s="1"/>
  <c r="M205" i="4"/>
  <c r="L205" i="4"/>
  <c r="I205" i="4"/>
  <c r="E205" i="4"/>
  <c r="D205" i="4"/>
  <c r="AC205" i="4" s="1"/>
  <c r="M204" i="4"/>
  <c r="L204" i="4"/>
  <c r="I204" i="4"/>
  <c r="E204" i="4"/>
  <c r="D204" i="4"/>
  <c r="AE204" i="4" s="1"/>
  <c r="M203" i="4"/>
  <c r="L203" i="4"/>
  <c r="I203" i="4"/>
  <c r="E203" i="4"/>
  <c r="D203" i="4"/>
  <c r="X203" i="4" s="1"/>
  <c r="X202" i="4"/>
  <c r="M202" i="4"/>
  <c r="L202" i="4"/>
  <c r="I202" i="4"/>
  <c r="E202" i="4"/>
  <c r="D202" i="4"/>
  <c r="V202" i="4" s="1"/>
  <c r="M201" i="4"/>
  <c r="L201" i="4"/>
  <c r="I201" i="4"/>
  <c r="E201" i="4"/>
  <c r="D201" i="4"/>
  <c r="AG201" i="4" s="1"/>
  <c r="M200" i="4"/>
  <c r="L200" i="4"/>
  <c r="I200" i="4"/>
  <c r="E200" i="4"/>
  <c r="D200" i="4"/>
  <c r="AG200" i="4" s="1"/>
  <c r="M199" i="4"/>
  <c r="L199" i="4"/>
  <c r="I199" i="4"/>
  <c r="E199" i="4"/>
  <c r="D199" i="4"/>
  <c r="AG199" i="4" s="1"/>
  <c r="M198" i="4"/>
  <c r="L198" i="4"/>
  <c r="I198" i="4"/>
  <c r="E198" i="4"/>
  <c r="D198" i="4"/>
  <c r="M197" i="4"/>
  <c r="L197" i="4"/>
  <c r="I197" i="4"/>
  <c r="E197" i="4"/>
  <c r="D197" i="4"/>
  <c r="X196" i="4"/>
  <c r="M196" i="4"/>
  <c r="L196" i="4"/>
  <c r="I196" i="4"/>
  <c r="E196" i="4"/>
  <c r="D196" i="4"/>
  <c r="AE196" i="4" s="1"/>
  <c r="M195" i="4"/>
  <c r="L195" i="4"/>
  <c r="I195" i="4"/>
  <c r="E195" i="4"/>
  <c r="D195" i="4"/>
  <c r="AG195" i="4" s="1"/>
  <c r="M194" i="4"/>
  <c r="L194" i="4"/>
  <c r="I194" i="4"/>
  <c r="E194" i="4"/>
  <c r="D194" i="4"/>
  <c r="AE194" i="4" s="1"/>
  <c r="M193" i="4"/>
  <c r="L193" i="4"/>
  <c r="I193" i="4"/>
  <c r="E193" i="4"/>
  <c r="D193" i="4"/>
  <c r="V193" i="4" s="1"/>
  <c r="M192" i="4"/>
  <c r="L192" i="4"/>
  <c r="I192" i="4"/>
  <c r="E192" i="4"/>
  <c r="D192" i="4"/>
  <c r="M191" i="4"/>
  <c r="L191" i="4"/>
  <c r="I191" i="4"/>
  <c r="E191" i="4"/>
  <c r="D191" i="4"/>
  <c r="AG191" i="4" s="1"/>
  <c r="M190" i="4"/>
  <c r="L190" i="4"/>
  <c r="I190" i="4"/>
  <c r="E190" i="4"/>
  <c r="D190" i="4"/>
  <c r="T190" i="4" s="1"/>
  <c r="M189" i="4"/>
  <c r="L189" i="4"/>
  <c r="I189" i="4"/>
  <c r="E189" i="4"/>
  <c r="D189" i="4"/>
  <c r="X189" i="4" s="1"/>
  <c r="M188" i="4"/>
  <c r="L188" i="4"/>
  <c r="I188" i="4"/>
  <c r="E188" i="4"/>
  <c r="F188" i="4" s="1"/>
  <c r="D188" i="4"/>
  <c r="AG188" i="4" s="1"/>
  <c r="X187" i="4"/>
  <c r="M187" i="4"/>
  <c r="L187" i="4"/>
  <c r="I187" i="4"/>
  <c r="E187" i="4"/>
  <c r="D187" i="4"/>
  <c r="AE187" i="4" s="1"/>
  <c r="AC186" i="4"/>
  <c r="M186" i="4"/>
  <c r="L186" i="4"/>
  <c r="I186" i="4"/>
  <c r="E186" i="4"/>
  <c r="D186" i="4"/>
  <c r="X186" i="4" s="1"/>
  <c r="M185" i="4"/>
  <c r="L185" i="4"/>
  <c r="I185" i="4"/>
  <c r="E185" i="4"/>
  <c r="D185" i="4"/>
  <c r="AE185" i="4" s="1"/>
  <c r="M184" i="4"/>
  <c r="L184" i="4"/>
  <c r="I184" i="4"/>
  <c r="E184" i="4"/>
  <c r="D184" i="4"/>
  <c r="AE184" i="4" s="1"/>
  <c r="M183" i="4"/>
  <c r="L183" i="4"/>
  <c r="AE183" i="4" s="1"/>
  <c r="I183" i="4"/>
  <c r="E183" i="4"/>
  <c r="D183" i="4"/>
  <c r="AG183" i="4" s="1"/>
  <c r="M182" i="4"/>
  <c r="L182" i="4"/>
  <c r="I182" i="4"/>
  <c r="E182" i="4"/>
  <c r="D182" i="4"/>
  <c r="AC182" i="4" s="1"/>
  <c r="M181" i="4"/>
  <c r="L181" i="4"/>
  <c r="I181" i="4"/>
  <c r="E181" i="4"/>
  <c r="D181" i="4"/>
  <c r="AG181" i="4" s="1"/>
  <c r="M180" i="4"/>
  <c r="L180" i="4"/>
  <c r="I180" i="4"/>
  <c r="E180" i="4"/>
  <c r="D180" i="4"/>
  <c r="T180" i="4" s="1"/>
  <c r="M179" i="4"/>
  <c r="L179" i="4"/>
  <c r="I179" i="4"/>
  <c r="E179" i="4"/>
  <c r="D179" i="4"/>
  <c r="AE179" i="4" s="1"/>
  <c r="M178" i="4"/>
  <c r="N178" i="4" s="1"/>
  <c r="L178" i="4"/>
  <c r="I178" i="4"/>
  <c r="E178" i="4"/>
  <c r="D178" i="4"/>
  <c r="AA178" i="4" s="1"/>
  <c r="M177" i="4"/>
  <c r="L177" i="4"/>
  <c r="I177" i="4"/>
  <c r="E177" i="4"/>
  <c r="D177" i="4"/>
  <c r="AE177" i="4" s="1"/>
  <c r="M176" i="4"/>
  <c r="L176" i="4"/>
  <c r="I176" i="4"/>
  <c r="E176" i="4"/>
  <c r="D176" i="4"/>
  <c r="AG176" i="4" s="1"/>
  <c r="M175" i="4"/>
  <c r="L175" i="4"/>
  <c r="I175" i="4"/>
  <c r="E175" i="4"/>
  <c r="D175" i="4"/>
  <c r="M174" i="4"/>
  <c r="L174" i="4"/>
  <c r="I174" i="4"/>
  <c r="E174" i="4"/>
  <c r="D174" i="4"/>
  <c r="AA174" i="4" s="1"/>
  <c r="M173" i="4"/>
  <c r="L173" i="4"/>
  <c r="I173" i="4"/>
  <c r="E173" i="4"/>
  <c r="D173" i="4"/>
  <c r="X173" i="4" s="1"/>
  <c r="M172" i="4"/>
  <c r="L172" i="4"/>
  <c r="I172" i="4"/>
  <c r="E172" i="4"/>
  <c r="D172" i="4"/>
  <c r="M171" i="4"/>
  <c r="L171" i="4"/>
  <c r="I171" i="4"/>
  <c r="E171" i="4"/>
  <c r="D171" i="4"/>
  <c r="M170" i="4"/>
  <c r="L170" i="4"/>
  <c r="I170" i="4"/>
  <c r="E170" i="4"/>
  <c r="D170" i="4"/>
  <c r="AC170" i="4" s="1"/>
  <c r="M169" i="4"/>
  <c r="L169" i="4"/>
  <c r="I169" i="4"/>
  <c r="E169" i="4"/>
  <c r="D169" i="4"/>
  <c r="M168" i="4"/>
  <c r="L168" i="4"/>
  <c r="I168" i="4"/>
  <c r="E168" i="4"/>
  <c r="D168" i="4"/>
  <c r="M167" i="4"/>
  <c r="L167" i="4"/>
  <c r="I167" i="4"/>
  <c r="E167" i="4"/>
  <c r="D167" i="4"/>
  <c r="AC167" i="4" s="1"/>
  <c r="M166" i="4"/>
  <c r="L166" i="4"/>
  <c r="I166" i="4"/>
  <c r="E166" i="4"/>
  <c r="D166" i="4"/>
  <c r="T166" i="4" s="1"/>
  <c r="M165" i="4"/>
  <c r="L165" i="4"/>
  <c r="I165" i="4"/>
  <c r="E165" i="4"/>
  <c r="D165" i="4"/>
  <c r="M164" i="4"/>
  <c r="L164" i="4"/>
  <c r="I164" i="4"/>
  <c r="E164" i="4"/>
  <c r="D164" i="4"/>
  <c r="V164" i="4" s="1"/>
  <c r="M163" i="4"/>
  <c r="L163" i="4"/>
  <c r="I163" i="4"/>
  <c r="E163" i="4"/>
  <c r="D163" i="4"/>
  <c r="T163" i="4" s="1"/>
  <c r="M162" i="4"/>
  <c r="L162" i="4"/>
  <c r="I162" i="4"/>
  <c r="E162" i="4"/>
  <c r="D162" i="4"/>
  <c r="AE162" i="4" s="1"/>
  <c r="M161" i="4"/>
  <c r="L161" i="4"/>
  <c r="I161" i="4"/>
  <c r="E161" i="4"/>
  <c r="D161" i="4"/>
  <c r="X161" i="4" s="1"/>
  <c r="M160" i="4"/>
  <c r="L160" i="4"/>
  <c r="I160" i="4"/>
  <c r="E160" i="4"/>
  <c r="D160" i="4"/>
  <c r="X160" i="4" s="1"/>
  <c r="M159" i="4"/>
  <c r="L159" i="4"/>
  <c r="I159" i="4"/>
  <c r="E159" i="4"/>
  <c r="D159" i="4"/>
  <c r="R159" i="4" s="1"/>
  <c r="M158" i="4"/>
  <c r="L158" i="4"/>
  <c r="I158" i="4"/>
  <c r="E158" i="4"/>
  <c r="D158" i="4"/>
  <c r="T158" i="4" s="1"/>
  <c r="M157" i="4"/>
  <c r="L157" i="4"/>
  <c r="I157" i="4"/>
  <c r="E157" i="4"/>
  <c r="F157" i="4" s="1"/>
  <c r="D157" i="4"/>
  <c r="V157" i="4" s="1"/>
  <c r="M156" i="4"/>
  <c r="L156" i="4"/>
  <c r="I156" i="4"/>
  <c r="E156" i="4"/>
  <c r="D156" i="4"/>
  <c r="V156" i="4" s="1"/>
  <c r="M155" i="4"/>
  <c r="L155" i="4"/>
  <c r="I155" i="4"/>
  <c r="E155" i="4"/>
  <c r="D155" i="4"/>
  <c r="T155" i="4" s="1"/>
  <c r="M154" i="4"/>
  <c r="L154" i="4"/>
  <c r="I154" i="4"/>
  <c r="E154" i="4"/>
  <c r="D154" i="4"/>
  <c r="R154" i="4" s="1"/>
  <c r="M153" i="4"/>
  <c r="L153" i="4"/>
  <c r="I153" i="4"/>
  <c r="E153" i="4"/>
  <c r="D153" i="4"/>
  <c r="M152" i="4"/>
  <c r="L152" i="4"/>
  <c r="I152" i="4"/>
  <c r="E152" i="4"/>
  <c r="D152" i="4"/>
  <c r="T152" i="4" s="1"/>
  <c r="M151" i="4"/>
  <c r="L151" i="4"/>
  <c r="I151" i="4"/>
  <c r="E151" i="4"/>
  <c r="D151" i="4"/>
  <c r="X151" i="4" s="1"/>
  <c r="M150" i="4"/>
  <c r="L150" i="4"/>
  <c r="I150" i="4"/>
  <c r="E150" i="4"/>
  <c r="D150" i="4"/>
  <c r="V150" i="4" s="1"/>
  <c r="M149" i="4"/>
  <c r="L149" i="4"/>
  <c r="I149" i="4"/>
  <c r="E149" i="4"/>
  <c r="D149" i="4"/>
  <c r="AA149" i="4" s="1"/>
  <c r="M148" i="4"/>
  <c r="L148" i="4"/>
  <c r="I148" i="4"/>
  <c r="E148" i="4"/>
  <c r="D148" i="4"/>
  <c r="M147" i="4"/>
  <c r="L147" i="4"/>
  <c r="I147" i="4"/>
  <c r="E147" i="4"/>
  <c r="D147" i="4"/>
  <c r="AE147" i="4" s="1"/>
  <c r="M146" i="4"/>
  <c r="L146" i="4"/>
  <c r="I146" i="4"/>
  <c r="E146" i="4"/>
  <c r="D146" i="4"/>
  <c r="M145" i="4"/>
  <c r="L145" i="4"/>
  <c r="I145" i="4"/>
  <c r="E145" i="4"/>
  <c r="D145" i="4"/>
  <c r="AA145" i="4" s="1"/>
  <c r="M144" i="4"/>
  <c r="L144" i="4"/>
  <c r="I144" i="4"/>
  <c r="E144" i="4"/>
  <c r="D144" i="4"/>
  <c r="AE144" i="4" s="1"/>
  <c r="M143" i="4"/>
  <c r="L143" i="4"/>
  <c r="I143" i="4"/>
  <c r="E143" i="4"/>
  <c r="D143" i="4"/>
  <c r="AA143" i="4" s="1"/>
  <c r="M142" i="4"/>
  <c r="L142" i="4"/>
  <c r="I142" i="4"/>
  <c r="E142" i="4"/>
  <c r="D142" i="4"/>
  <c r="R142" i="4" s="1"/>
  <c r="M141" i="4"/>
  <c r="L141" i="4"/>
  <c r="I141" i="4"/>
  <c r="E141" i="4"/>
  <c r="D141" i="4"/>
  <c r="AA141" i="4" s="1"/>
  <c r="M140" i="4"/>
  <c r="L140" i="4"/>
  <c r="I140" i="4"/>
  <c r="E140" i="4"/>
  <c r="D140" i="4"/>
  <c r="M139" i="4"/>
  <c r="L139" i="4"/>
  <c r="I139" i="4"/>
  <c r="E139" i="4"/>
  <c r="D139" i="4"/>
  <c r="R139" i="4" s="1"/>
  <c r="M138" i="4"/>
  <c r="N138" i="4" s="1"/>
  <c r="L138" i="4"/>
  <c r="I138" i="4"/>
  <c r="E138" i="4"/>
  <c r="D138" i="4"/>
  <c r="R138" i="4" s="1"/>
  <c r="R137" i="4"/>
  <c r="M137" i="4"/>
  <c r="L137" i="4"/>
  <c r="I137" i="4"/>
  <c r="E137" i="4"/>
  <c r="D137" i="4"/>
  <c r="M136" i="4"/>
  <c r="L136" i="4"/>
  <c r="I136" i="4"/>
  <c r="E136" i="4"/>
  <c r="D136" i="4"/>
  <c r="M135" i="4"/>
  <c r="L135" i="4"/>
  <c r="I135" i="4"/>
  <c r="E135" i="4"/>
  <c r="D135" i="4"/>
  <c r="AA135" i="4" s="1"/>
  <c r="M134" i="4"/>
  <c r="L134" i="4"/>
  <c r="I134" i="4"/>
  <c r="E134" i="4"/>
  <c r="D134" i="4"/>
  <c r="R134" i="4" s="1"/>
  <c r="M133" i="4"/>
  <c r="L133" i="4"/>
  <c r="I133" i="4"/>
  <c r="E133" i="4"/>
  <c r="D133" i="4"/>
  <c r="R133" i="4" s="1"/>
  <c r="M132" i="4"/>
  <c r="L132" i="4"/>
  <c r="I132" i="4"/>
  <c r="E132" i="4"/>
  <c r="F132" i="4" s="1"/>
  <c r="D132" i="4"/>
  <c r="AA132" i="4" s="1"/>
  <c r="M131" i="4"/>
  <c r="L131" i="4"/>
  <c r="I131" i="4"/>
  <c r="E131" i="4"/>
  <c r="D131" i="4"/>
  <c r="M130" i="4"/>
  <c r="L130" i="4"/>
  <c r="I130" i="4"/>
  <c r="E130" i="4"/>
  <c r="D130" i="4"/>
  <c r="AA130" i="4" s="1"/>
  <c r="M129" i="4"/>
  <c r="L129" i="4"/>
  <c r="I129" i="4"/>
  <c r="E129" i="4"/>
  <c r="D129" i="4"/>
  <c r="V129" i="4" s="1"/>
  <c r="M128" i="4"/>
  <c r="L128" i="4"/>
  <c r="I128" i="4"/>
  <c r="E128" i="4"/>
  <c r="D128" i="4"/>
  <c r="AA128" i="4" s="1"/>
  <c r="M127" i="4"/>
  <c r="L127" i="4"/>
  <c r="I127" i="4"/>
  <c r="E127" i="4"/>
  <c r="D127" i="4"/>
  <c r="AA127" i="4" s="1"/>
  <c r="M126" i="4"/>
  <c r="L126" i="4"/>
  <c r="I126" i="4"/>
  <c r="E126" i="4"/>
  <c r="D126" i="4"/>
  <c r="AE126" i="4" s="1"/>
  <c r="M125" i="4"/>
  <c r="L125" i="4"/>
  <c r="I125" i="4"/>
  <c r="E125" i="4"/>
  <c r="AH125" i="4" s="1"/>
  <c r="D125" i="4"/>
  <c r="AE125" i="4" s="1"/>
  <c r="M124" i="4"/>
  <c r="L124" i="4"/>
  <c r="I124" i="4"/>
  <c r="E124" i="4"/>
  <c r="D124" i="4"/>
  <c r="V124" i="4" s="1"/>
  <c r="M123" i="4"/>
  <c r="L123" i="4"/>
  <c r="I123" i="4"/>
  <c r="E123" i="4"/>
  <c r="D123" i="4"/>
  <c r="V123" i="4" s="1"/>
  <c r="M122" i="4"/>
  <c r="L122" i="4"/>
  <c r="I122" i="4"/>
  <c r="E122" i="4"/>
  <c r="D122" i="4"/>
  <c r="AE122" i="4" s="1"/>
  <c r="M121" i="4"/>
  <c r="L121" i="4"/>
  <c r="I121" i="4"/>
  <c r="E121" i="4"/>
  <c r="D121" i="4"/>
  <c r="X121" i="4" s="1"/>
  <c r="M120" i="4"/>
  <c r="L120" i="4"/>
  <c r="I120" i="4"/>
  <c r="E120" i="4"/>
  <c r="D120" i="4"/>
  <c r="AG120" i="4" s="1"/>
  <c r="M119" i="4"/>
  <c r="L119" i="4"/>
  <c r="I119" i="4"/>
  <c r="E119" i="4"/>
  <c r="D119" i="4"/>
  <c r="T119" i="4" s="1"/>
  <c r="M118" i="4"/>
  <c r="L118" i="4"/>
  <c r="I118" i="4"/>
  <c r="E118" i="4"/>
  <c r="D118" i="4"/>
  <c r="X118" i="4" s="1"/>
  <c r="M117" i="4"/>
  <c r="L117" i="4"/>
  <c r="I117" i="4"/>
  <c r="E117" i="4"/>
  <c r="D117" i="4"/>
  <c r="M116" i="4"/>
  <c r="L116" i="4"/>
  <c r="I116" i="4"/>
  <c r="E116" i="4"/>
  <c r="D116" i="4"/>
  <c r="AG116" i="4" s="1"/>
  <c r="M115" i="4"/>
  <c r="L115" i="4"/>
  <c r="I115" i="4"/>
  <c r="E115" i="4"/>
  <c r="D115" i="4"/>
  <c r="AE115" i="4" s="1"/>
  <c r="M114" i="4"/>
  <c r="L114" i="4"/>
  <c r="I114" i="4"/>
  <c r="E114" i="4"/>
  <c r="D114" i="4"/>
  <c r="V114" i="4" s="1"/>
  <c r="M113" i="4"/>
  <c r="L113" i="4"/>
  <c r="I113" i="4"/>
  <c r="E113" i="4"/>
  <c r="D113" i="4"/>
  <c r="X113" i="4" s="1"/>
  <c r="M112" i="4"/>
  <c r="L112" i="4"/>
  <c r="I112" i="4"/>
  <c r="E112" i="4"/>
  <c r="D112" i="4"/>
  <c r="M111" i="4"/>
  <c r="L111" i="4"/>
  <c r="I111" i="4"/>
  <c r="E111" i="4"/>
  <c r="D111" i="4"/>
  <c r="M110" i="4"/>
  <c r="L110" i="4"/>
  <c r="I110" i="4"/>
  <c r="E110" i="4"/>
  <c r="D110" i="4"/>
  <c r="T110" i="4" s="1"/>
  <c r="M109" i="4"/>
  <c r="L109" i="4"/>
  <c r="I109" i="4"/>
  <c r="E109" i="4"/>
  <c r="D109" i="4"/>
  <c r="AG109" i="4" s="1"/>
  <c r="M108" i="4"/>
  <c r="L108" i="4"/>
  <c r="I108" i="4"/>
  <c r="E108" i="4"/>
  <c r="D108" i="4"/>
  <c r="V108" i="4" s="1"/>
  <c r="M107" i="4"/>
  <c r="L107" i="4"/>
  <c r="I107" i="4"/>
  <c r="E107" i="4"/>
  <c r="D107" i="4"/>
  <c r="T107" i="4" s="1"/>
  <c r="M106" i="4"/>
  <c r="L106" i="4"/>
  <c r="I106" i="4"/>
  <c r="E106" i="4"/>
  <c r="D106" i="4"/>
  <c r="AG106" i="4" s="1"/>
  <c r="M105" i="4"/>
  <c r="L105" i="4"/>
  <c r="I105" i="4"/>
  <c r="E105" i="4"/>
  <c r="F105" i="4" s="1"/>
  <c r="D105" i="4"/>
  <c r="AE105" i="4" s="1"/>
  <c r="M104" i="4"/>
  <c r="L104" i="4"/>
  <c r="I104" i="4"/>
  <c r="E104" i="4"/>
  <c r="D104" i="4"/>
  <c r="AE104" i="4" s="1"/>
  <c r="V103" i="4"/>
  <c r="M103" i="4"/>
  <c r="L103" i="4"/>
  <c r="I103" i="4"/>
  <c r="E103" i="4"/>
  <c r="D103" i="4"/>
  <c r="M102" i="4"/>
  <c r="L102" i="4"/>
  <c r="I102" i="4"/>
  <c r="J102" i="4" s="1"/>
  <c r="E102" i="4"/>
  <c r="D102" i="4"/>
  <c r="T102" i="4" s="1"/>
  <c r="M101" i="4"/>
  <c r="L101" i="4"/>
  <c r="I101" i="4"/>
  <c r="E101" i="4"/>
  <c r="D101" i="4"/>
  <c r="M100" i="4"/>
  <c r="L100" i="4"/>
  <c r="I100" i="4"/>
  <c r="J101" i="4" s="1"/>
  <c r="E100" i="4"/>
  <c r="D100" i="4"/>
  <c r="V100" i="4" s="1"/>
  <c r="M99" i="4"/>
  <c r="L99" i="4"/>
  <c r="I99" i="4"/>
  <c r="E99" i="4"/>
  <c r="D99" i="4"/>
  <c r="T99" i="4" s="1"/>
  <c r="X98" i="4"/>
  <c r="M98" i="4"/>
  <c r="L98" i="4"/>
  <c r="AG98" i="4" s="1"/>
  <c r="I98" i="4"/>
  <c r="E98" i="4"/>
  <c r="D98" i="4"/>
  <c r="AC98" i="4" s="1"/>
  <c r="M97" i="4"/>
  <c r="L97" i="4"/>
  <c r="I97" i="4"/>
  <c r="E97" i="4"/>
  <c r="D97" i="4"/>
  <c r="AG97" i="4" s="1"/>
  <c r="M96" i="4"/>
  <c r="L96" i="4"/>
  <c r="I96" i="4"/>
  <c r="E96" i="4"/>
  <c r="D96" i="4"/>
  <c r="AE96" i="4" s="1"/>
  <c r="M95" i="4"/>
  <c r="L95" i="4"/>
  <c r="I95" i="4"/>
  <c r="E95" i="4"/>
  <c r="D95" i="4"/>
  <c r="R95" i="4" s="1"/>
  <c r="M94" i="4"/>
  <c r="L94" i="4"/>
  <c r="I94" i="4"/>
  <c r="J95" i="4" s="1"/>
  <c r="E94" i="4"/>
  <c r="D94" i="4"/>
  <c r="M93" i="4"/>
  <c r="L93" i="4"/>
  <c r="I93" i="4"/>
  <c r="E93" i="4"/>
  <c r="D93" i="4"/>
  <c r="M92" i="4"/>
  <c r="L92" i="4"/>
  <c r="I92" i="4"/>
  <c r="E92" i="4"/>
  <c r="D92" i="4"/>
  <c r="M91" i="4"/>
  <c r="L91" i="4"/>
  <c r="I91" i="4"/>
  <c r="E91" i="4"/>
  <c r="D91" i="4"/>
  <c r="T91" i="4" s="1"/>
  <c r="M90" i="4"/>
  <c r="L90" i="4"/>
  <c r="I90" i="4"/>
  <c r="E90" i="4"/>
  <c r="D90" i="4"/>
  <c r="X90" i="4" s="1"/>
  <c r="M89" i="4"/>
  <c r="L89" i="4"/>
  <c r="I89" i="4"/>
  <c r="E89" i="4"/>
  <c r="D89" i="4"/>
  <c r="AG89" i="4" s="1"/>
  <c r="M88" i="4"/>
  <c r="L88" i="4"/>
  <c r="I88" i="4"/>
  <c r="E88" i="4"/>
  <c r="D88" i="4"/>
  <c r="AE88" i="4" s="1"/>
  <c r="M87" i="4"/>
  <c r="L87" i="4"/>
  <c r="I87" i="4"/>
  <c r="E87" i="4"/>
  <c r="D87" i="4"/>
  <c r="V87" i="4" s="1"/>
  <c r="M86" i="4"/>
  <c r="L86" i="4"/>
  <c r="I86" i="4"/>
  <c r="E86" i="4"/>
  <c r="D86" i="4"/>
  <c r="M85" i="4"/>
  <c r="L85" i="4"/>
  <c r="I85" i="4"/>
  <c r="E85" i="4"/>
  <c r="D85" i="4"/>
  <c r="R85" i="4" s="1"/>
  <c r="M84" i="4"/>
  <c r="L84" i="4"/>
  <c r="I84" i="4"/>
  <c r="E84" i="4"/>
  <c r="D84" i="4"/>
  <c r="T84" i="4" s="1"/>
  <c r="M83" i="4"/>
  <c r="L83" i="4"/>
  <c r="I83" i="4"/>
  <c r="J83" i="4" s="1"/>
  <c r="E83" i="4"/>
  <c r="D83" i="4"/>
  <c r="AE83" i="4" s="1"/>
  <c r="M82" i="4"/>
  <c r="L82" i="4"/>
  <c r="I82" i="4"/>
  <c r="E82" i="4"/>
  <c r="D82" i="4"/>
  <c r="M81" i="4"/>
  <c r="L81" i="4"/>
  <c r="I81" i="4"/>
  <c r="E81" i="4"/>
  <c r="D81" i="4"/>
  <c r="M80" i="4"/>
  <c r="L80" i="4"/>
  <c r="I80" i="4"/>
  <c r="E80" i="4"/>
  <c r="D80" i="4"/>
  <c r="M79" i="4"/>
  <c r="L79" i="4"/>
  <c r="I79" i="4"/>
  <c r="E79" i="4"/>
  <c r="D79" i="4"/>
  <c r="AC79" i="4" s="1"/>
  <c r="M78" i="4"/>
  <c r="L78" i="4"/>
  <c r="I78" i="4"/>
  <c r="E78" i="4"/>
  <c r="D78" i="4"/>
  <c r="T78" i="4" s="1"/>
  <c r="M77" i="4"/>
  <c r="L77" i="4"/>
  <c r="I77" i="4"/>
  <c r="E77" i="4"/>
  <c r="D77" i="4"/>
  <c r="R77" i="4" s="1"/>
  <c r="M76" i="4"/>
  <c r="L76" i="4"/>
  <c r="I76" i="4"/>
  <c r="E76" i="4"/>
  <c r="D76" i="4"/>
  <c r="AC76" i="4" s="1"/>
  <c r="M75" i="4"/>
  <c r="L75" i="4"/>
  <c r="I75" i="4"/>
  <c r="E75" i="4"/>
  <c r="D75" i="4"/>
  <c r="R75" i="4" s="1"/>
  <c r="M74" i="4"/>
  <c r="L74" i="4"/>
  <c r="I74" i="4"/>
  <c r="E74" i="4"/>
  <c r="D74" i="4"/>
  <c r="R74" i="4" s="1"/>
  <c r="M73" i="4"/>
  <c r="L73" i="4"/>
  <c r="I73" i="4"/>
  <c r="E73" i="4"/>
  <c r="D73" i="4"/>
  <c r="AA73" i="4" s="1"/>
  <c r="M72" i="4"/>
  <c r="L72" i="4"/>
  <c r="I72" i="4"/>
  <c r="E72" i="4"/>
  <c r="D72" i="4"/>
  <c r="M71" i="4"/>
  <c r="L71" i="4"/>
  <c r="I71" i="4"/>
  <c r="E71" i="4"/>
  <c r="D71" i="4"/>
  <c r="M70" i="4"/>
  <c r="L70" i="4"/>
  <c r="I70" i="4"/>
  <c r="E70" i="4"/>
  <c r="D70" i="4"/>
  <c r="X70" i="4" s="1"/>
  <c r="M69" i="4"/>
  <c r="L69" i="4"/>
  <c r="I69" i="4"/>
  <c r="E69" i="4"/>
  <c r="F70" i="4" s="1"/>
  <c r="D69" i="4"/>
  <c r="AA69" i="4" s="1"/>
  <c r="M68" i="4"/>
  <c r="L68" i="4"/>
  <c r="I68" i="4"/>
  <c r="E68" i="4"/>
  <c r="F68" i="4" s="1"/>
  <c r="D68" i="4"/>
  <c r="X68" i="4" s="1"/>
  <c r="M67" i="4"/>
  <c r="L67" i="4"/>
  <c r="I67" i="4"/>
  <c r="E67" i="4"/>
  <c r="D67" i="4"/>
  <c r="R67" i="4" s="1"/>
  <c r="AE66" i="4"/>
  <c r="M66" i="4"/>
  <c r="L66" i="4"/>
  <c r="I66" i="4"/>
  <c r="E66" i="4"/>
  <c r="D66" i="4"/>
  <c r="X66" i="4" s="1"/>
  <c r="M65" i="4"/>
  <c r="L65" i="4"/>
  <c r="I65" i="4"/>
  <c r="E65" i="4"/>
  <c r="D65" i="4"/>
  <c r="R65" i="4" s="1"/>
  <c r="M64" i="4"/>
  <c r="L64" i="4"/>
  <c r="I64" i="4"/>
  <c r="E64" i="4"/>
  <c r="D64" i="4"/>
  <c r="X64" i="4" s="1"/>
  <c r="M63" i="4"/>
  <c r="L63" i="4"/>
  <c r="I63" i="4"/>
  <c r="E63" i="4"/>
  <c r="D63" i="4"/>
  <c r="R63" i="4" s="1"/>
  <c r="M62" i="4"/>
  <c r="L62" i="4"/>
  <c r="I62" i="4"/>
  <c r="E62" i="4"/>
  <c r="D62" i="4"/>
  <c r="AA62" i="4" s="1"/>
  <c r="M61" i="4"/>
  <c r="L61" i="4"/>
  <c r="I61" i="4"/>
  <c r="E61" i="4"/>
  <c r="D61" i="4"/>
  <c r="M60" i="4"/>
  <c r="L60" i="4"/>
  <c r="I60" i="4"/>
  <c r="E60" i="4"/>
  <c r="D60" i="4"/>
  <c r="AG60" i="4" s="1"/>
  <c r="M59" i="4"/>
  <c r="L59" i="4"/>
  <c r="I59" i="4"/>
  <c r="E59" i="4"/>
  <c r="D59" i="4"/>
  <c r="AA59" i="4" s="1"/>
  <c r="M58" i="4"/>
  <c r="L58" i="4"/>
  <c r="I58" i="4"/>
  <c r="E58" i="4"/>
  <c r="D58" i="4"/>
  <c r="AA58" i="4" s="1"/>
  <c r="M57" i="4"/>
  <c r="L57" i="4"/>
  <c r="I57" i="4"/>
  <c r="E57" i="4"/>
  <c r="D57" i="4"/>
  <c r="M56" i="4"/>
  <c r="L56" i="4"/>
  <c r="I56" i="4"/>
  <c r="E56" i="4"/>
  <c r="D56" i="4"/>
  <c r="AA56" i="4" s="1"/>
  <c r="M55" i="4"/>
  <c r="L55" i="4"/>
  <c r="I55" i="4"/>
  <c r="E55" i="4"/>
  <c r="D55" i="4"/>
  <c r="AA55" i="4" s="1"/>
  <c r="M54" i="4"/>
  <c r="L54" i="4"/>
  <c r="I54" i="4"/>
  <c r="E54" i="4"/>
  <c r="D54" i="4"/>
  <c r="AA54" i="4" s="1"/>
  <c r="M53" i="4"/>
  <c r="L53" i="4"/>
  <c r="I53" i="4"/>
  <c r="E53" i="4"/>
  <c r="D53" i="4"/>
  <c r="M52" i="4"/>
  <c r="L52" i="4"/>
  <c r="I52" i="4"/>
  <c r="E52" i="4"/>
  <c r="D52" i="4"/>
  <c r="M51" i="4"/>
  <c r="L51" i="4"/>
  <c r="I51" i="4"/>
  <c r="E51" i="4"/>
  <c r="D51" i="4"/>
  <c r="AA51" i="4" s="1"/>
  <c r="M50" i="4"/>
  <c r="L50" i="4"/>
  <c r="I50" i="4"/>
  <c r="E50" i="4"/>
  <c r="D50" i="4"/>
  <c r="AG50" i="4" s="1"/>
  <c r="M49" i="4"/>
  <c r="L49" i="4"/>
  <c r="I49" i="4"/>
  <c r="E49" i="4"/>
  <c r="D49" i="4"/>
  <c r="AA49" i="4" s="1"/>
  <c r="M48" i="4"/>
  <c r="L48" i="4"/>
  <c r="I48" i="4"/>
  <c r="E48" i="4"/>
  <c r="D48" i="4"/>
  <c r="AA48" i="4" s="1"/>
  <c r="M47" i="4"/>
  <c r="L47" i="4"/>
  <c r="I47" i="4"/>
  <c r="E47" i="4"/>
  <c r="D47" i="4"/>
  <c r="AA47" i="4" s="1"/>
  <c r="M46" i="4"/>
  <c r="L46" i="4"/>
  <c r="I46" i="4"/>
  <c r="E46" i="4"/>
  <c r="D46" i="4"/>
  <c r="AA46" i="4" s="1"/>
  <c r="M45" i="4"/>
  <c r="L45" i="4"/>
  <c r="I45" i="4"/>
  <c r="E45" i="4"/>
  <c r="D45" i="4"/>
  <c r="AA45" i="4" s="1"/>
  <c r="M44" i="4"/>
  <c r="L44" i="4"/>
  <c r="I44" i="4"/>
  <c r="E44" i="4"/>
  <c r="D44" i="4"/>
  <c r="AC44" i="4" s="1"/>
  <c r="X43" i="4"/>
  <c r="M43" i="4"/>
  <c r="L43" i="4"/>
  <c r="I43" i="4"/>
  <c r="E43" i="4"/>
  <c r="D43" i="4"/>
  <c r="AC43" i="4" s="1"/>
  <c r="M42" i="4"/>
  <c r="L42" i="4"/>
  <c r="I42" i="4"/>
  <c r="E42" i="4"/>
  <c r="D42" i="4"/>
  <c r="AC42" i="4" s="1"/>
  <c r="M41" i="4"/>
  <c r="L41" i="4"/>
  <c r="I41" i="4"/>
  <c r="E41" i="4"/>
  <c r="D41" i="4"/>
  <c r="AA41" i="4" s="1"/>
  <c r="M40" i="4"/>
  <c r="L40" i="4"/>
  <c r="I40" i="4"/>
  <c r="E40" i="4"/>
  <c r="D40" i="4"/>
  <c r="AA40" i="4" s="1"/>
  <c r="M39" i="4"/>
  <c r="L39" i="4"/>
  <c r="I39" i="4"/>
  <c r="E39" i="4"/>
  <c r="D39" i="4"/>
  <c r="AA39" i="4" s="1"/>
  <c r="M38" i="4"/>
  <c r="L38" i="4"/>
  <c r="I38" i="4"/>
  <c r="E38" i="4"/>
  <c r="D38" i="4"/>
  <c r="AC38" i="4" s="1"/>
  <c r="M37" i="4"/>
  <c r="L37" i="4"/>
  <c r="I37" i="4"/>
  <c r="E37" i="4"/>
  <c r="D37" i="4"/>
  <c r="AA37" i="4" s="1"/>
  <c r="M36" i="4"/>
  <c r="L36" i="4"/>
  <c r="I36" i="4"/>
  <c r="E36" i="4"/>
  <c r="D36" i="4"/>
  <c r="AG36" i="4" s="1"/>
  <c r="M35" i="4"/>
  <c r="L35" i="4"/>
  <c r="I35" i="4"/>
  <c r="E35" i="4"/>
  <c r="D35" i="4"/>
  <c r="AA35" i="4" s="1"/>
  <c r="AG34" i="4"/>
  <c r="M34" i="4"/>
  <c r="L34" i="4"/>
  <c r="I34" i="4"/>
  <c r="E34" i="4"/>
  <c r="D34" i="4"/>
  <c r="AC34" i="4" s="1"/>
  <c r="M33" i="4"/>
  <c r="L33" i="4"/>
  <c r="I33" i="4"/>
  <c r="E33" i="4"/>
  <c r="D33" i="4"/>
  <c r="AC33" i="4" s="1"/>
  <c r="M32" i="4"/>
  <c r="L32" i="4"/>
  <c r="I32" i="4"/>
  <c r="E32" i="4"/>
  <c r="D32" i="4"/>
  <c r="AA32" i="4" s="1"/>
  <c r="M31" i="4"/>
  <c r="L31" i="4"/>
  <c r="I31" i="4"/>
  <c r="E31" i="4"/>
  <c r="D31" i="4"/>
  <c r="AG31" i="4" s="1"/>
  <c r="M30" i="4"/>
  <c r="L30" i="4"/>
  <c r="I30" i="4"/>
  <c r="E30" i="4"/>
  <c r="D30" i="4"/>
  <c r="AG30" i="4" s="1"/>
  <c r="AA29" i="4"/>
  <c r="M29" i="4"/>
  <c r="L29" i="4"/>
  <c r="I29" i="4"/>
  <c r="E29" i="4"/>
  <c r="D29" i="4"/>
  <c r="R29" i="4" s="1"/>
  <c r="M28" i="4"/>
  <c r="L28" i="4"/>
  <c r="I28" i="4"/>
  <c r="E28" i="4"/>
  <c r="D28" i="4"/>
  <c r="V28" i="4" s="1"/>
  <c r="M27" i="4"/>
  <c r="L27" i="4"/>
  <c r="I27" i="4"/>
  <c r="E27" i="4"/>
  <c r="D27" i="4"/>
  <c r="M26" i="4"/>
  <c r="L26" i="4"/>
  <c r="I26" i="4"/>
  <c r="E26" i="4"/>
  <c r="D26" i="4"/>
  <c r="T26" i="4" s="1"/>
  <c r="M25" i="4"/>
  <c r="L25" i="4"/>
  <c r="I25" i="4"/>
  <c r="E25" i="4"/>
  <c r="D25" i="4"/>
  <c r="M24" i="4"/>
  <c r="L24" i="4"/>
  <c r="I24" i="4"/>
  <c r="E24" i="4"/>
  <c r="D24" i="4"/>
  <c r="AC24" i="4" s="1"/>
  <c r="M23" i="4"/>
  <c r="L23" i="4"/>
  <c r="I23" i="4"/>
  <c r="E23" i="4"/>
  <c r="D23" i="4"/>
  <c r="M22" i="4"/>
  <c r="L22" i="4"/>
  <c r="I22" i="4"/>
  <c r="E22" i="4"/>
  <c r="D22" i="4"/>
  <c r="AG22" i="4" s="1"/>
  <c r="M21" i="4"/>
  <c r="L21" i="4"/>
  <c r="I21" i="4"/>
  <c r="E21" i="4"/>
  <c r="D21" i="4"/>
  <c r="AG21" i="4" s="1"/>
  <c r="M20" i="4"/>
  <c r="L20" i="4"/>
  <c r="I20" i="4"/>
  <c r="E20" i="4"/>
  <c r="D20" i="4"/>
  <c r="AE20" i="4" s="1"/>
  <c r="M19" i="4"/>
  <c r="L19" i="4"/>
  <c r="I19" i="4"/>
  <c r="E19" i="4"/>
  <c r="D19" i="4"/>
  <c r="AA19" i="4" s="1"/>
  <c r="M18" i="4"/>
  <c r="L18" i="4"/>
  <c r="I18" i="4"/>
  <c r="E18" i="4"/>
  <c r="D18" i="4"/>
  <c r="M17" i="4"/>
  <c r="L17" i="4"/>
  <c r="I17" i="4"/>
  <c r="J17" i="4" s="1"/>
  <c r="E17" i="4"/>
  <c r="D17" i="4"/>
  <c r="T17" i="4" s="1"/>
  <c r="M16" i="4"/>
  <c r="L16" i="4"/>
  <c r="I16" i="4"/>
  <c r="E16" i="4"/>
  <c r="D16" i="4"/>
  <c r="M15" i="4"/>
  <c r="L15" i="4"/>
  <c r="I15" i="4"/>
  <c r="E15" i="4"/>
  <c r="D15" i="4"/>
  <c r="AG15" i="4" s="1"/>
  <c r="M14" i="4"/>
  <c r="L14" i="4"/>
  <c r="I14" i="4"/>
  <c r="J14" i="4" s="1"/>
  <c r="E14" i="4"/>
  <c r="D14" i="4"/>
  <c r="AA14" i="4" s="1"/>
  <c r="M13" i="4"/>
  <c r="L13" i="4"/>
  <c r="I13" i="4"/>
  <c r="E13" i="4"/>
  <c r="D13" i="4"/>
  <c r="V13" i="4" s="1"/>
  <c r="M12" i="4"/>
  <c r="L12" i="4"/>
  <c r="I12" i="4"/>
  <c r="E12" i="4"/>
  <c r="D12" i="4"/>
  <c r="M11" i="4"/>
  <c r="L11" i="4"/>
  <c r="I11" i="4"/>
  <c r="E11" i="4"/>
  <c r="D11" i="4"/>
  <c r="M10" i="4"/>
  <c r="L10" i="4"/>
  <c r="I10" i="4"/>
  <c r="E10" i="4"/>
  <c r="D10" i="4"/>
  <c r="M9" i="4"/>
  <c r="L9" i="4"/>
  <c r="I9" i="4"/>
  <c r="E9" i="4"/>
  <c r="D9" i="4"/>
  <c r="M8" i="4"/>
  <c r="L8" i="4"/>
  <c r="I8" i="4"/>
  <c r="E8" i="4"/>
  <c r="D8" i="4"/>
  <c r="AA8" i="4" s="1"/>
  <c r="M7" i="4"/>
  <c r="L7" i="4"/>
  <c r="I7" i="4"/>
  <c r="E7" i="4"/>
  <c r="D7" i="4"/>
  <c r="M6" i="4"/>
  <c r="L6" i="4"/>
  <c r="I6" i="4"/>
  <c r="E6" i="4"/>
  <c r="D6" i="4"/>
  <c r="AF5" i="4"/>
  <c r="AD5" i="4"/>
  <c r="AB5" i="4"/>
  <c r="Y5" i="4"/>
  <c r="W5" i="4"/>
  <c r="U5" i="4"/>
  <c r="S5" i="4"/>
  <c r="M5" i="4"/>
  <c r="L5" i="4"/>
  <c r="I5" i="4"/>
  <c r="E5" i="4"/>
  <c r="D5" i="4"/>
  <c r="L4" i="4"/>
  <c r="D4" i="4"/>
  <c r="U5" i="2"/>
  <c r="AF5" i="2"/>
  <c r="AD5" i="2"/>
  <c r="AB5" i="2"/>
  <c r="Y5" i="2"/>
  <c r="W5" i="2"/>
  <c r="S5" i="2"/>
  <c r="N7" i="2"/>
  <c r="N135" i="2"/>
  <c r="J7" i="2"/>
  <c r="J135" i="2"/>
  <c r="J263" i="2"/>
  <c r="F107" i="2"/>
  <c r="F193" i="2"/>
  <c r="F267" i="2"/>
  <c r="M6" i="2"/>
  <c r="M7" i="2"/>
  <c r="M8" i="2"/>
  <c r="N8" i="2" s="1"/>
  <c r="M9" i="2"/>
  <c r="N9" i="2" s="1"/>
  <c r="M10" i="2"/>
  <c r="N10" i="2" s="1"/>
  <c r="M11" i="2"/>
  <c r="M12" i="2"/>
  <c r="N12" i="2" s="1"/>
  <c r="M13" i="2"/>
  <c r="M14" i="2"/>
  <c r="N14" i="2" s="1"/>
  <c r="M15" i="2"/>
  <c r="N15" i="2" s="1"/>
  <c r="M16" i="2"/>
  <c r="N16" i="2" s="1"/>
  <c r="M17" i="2"/>
  <c r="N17" i="2" s="1"/>
  <c r="M18" i="2"/>
  <c r="M19" i="2"/>
  <c r="M20" i="2"/>
  <c r="N20" i="2" s="1"/>
  <c r="M21" i="2"/>
  <c r="M22" i="2"/>
  <c r="N22" i="2" s="1"/>
  <c r="M23" i="2"/>
  <c r="N23" i="2" s="1"/>
  <c r="M24" i="2"/>
  <c r="M25" i="2"/>
  <c r="N25" i="2" s="1"/>
  <c r="M26" i="2"/>
  <c r="M27" i="2"/>
  <c r="M28" i="2"/>
  <c r="N28" i="2" s="1"/>
  <c r="M29" i="2"/>
  <c r="M30" i="2"/>
  <c r="N30" i="2" s="1"/>
  <c r="M31" i="2"/>
  <c r="N31" i="2" s="1"/>
  <c r="M32" i="2"/>
  <c r="M33" i="2"/>
  <c r="N33" i="2" s="1"/>
  <c r="M34" i="2"/>
  <c r="M35" i="2"/>
  <c r="M36" i="2"/>
  <c r="N36" i="2" s="1"/>
  <c r="M37" i="2"/>
  <c r="M38" i="2"/>
  <c r="N38" i="2" s="1"/>
  <c r="M39" i="2"/>
  <c r="N39" i="2" s="1"/>
  <c r="M40" i="2"/>
  <c r="M41" i="2"/>
  <c r="N41" i="2" s="1"/>
  <c r="M42" i="2"/>
  <c r="M43" i="2"/>
  <c r="M44" i="2"/>
  <c r="N44" i="2" s="1"/>
  <c r="M45" i="2"/>
  <c r="M46" i="2"/>
  <c r="N46" i="2" s="1"/>
  <c r="M47" i="2"/>
  <c r="N47" i="2" s="1"/>
  <c r="M48" i="2"/>
  <c r="M49" i="2"/>
  <c r="N49" i="2" s="1"/>
  <c r="M50" i="2"/>
  <c r="M51" i="2"/>
  <c r="M52" i="2"/>
  <c r="N52" i="2" s="1"/>
  <c r="M53" i="2"/>
  <c r="M54" i="2"/>
  <c r="N54" i="2" s="1"/>
  <c r="M55" i="2"/>
  <c r="N55" i="2" s="1"/>
  <c r="M56" i="2"/>
  <c r="M57" i="2"/>
  <c r="N57" i="2" s="1"/>
  <c r="M58" i="2"/>
  <c r="M59" i="2"/>
  <c r="M60" i="2"/>
  <c r="N60" i="2" s="1"/>
  <c r="M61" i="2"/>
  <c r="M62" i="2"/>
  <c r="N62" i="2" s="1"/>
  <c r="M63" i="2"/>
  <c r="N63" i="2" s="1"/>
  <c r="M64" i="2"/>
  <c r="N64" i="2" s="1"/>
  <c r="M65" i="2"/>
  <c r="N65" i="2" s="1"/>
  <c r="M66" i="2"/>
  <c r="M67" i="2"/>
  <c r="M68" i="2"/>
  <c r="N68" i="2" s="1"/>
  <c r="M69" i="2"/>
  <c r="M70" i="2"/>
  <c r="N70" i="2" s="1"/>
  <c r="M71" i="2"/>
  <c r="N71" i="2" s="1"/>
  <c r="M72" i="2"/>
  <c r="N72" i="2" s="1"/>
  <c r="M73" i="2"/>
  <c r="N73" i="2" s="1"/>
  <c r="M74" i="2"/>
  <c r="M75" i="2"/>
  <c r="M76" i="2"/>
  <c r="N76" i="2" s="1"/>
  <c r="M77" i="2"/>
  <c r="M78" i="2"/>
  <c r="N78" i="2" s="1"/>
  <c r="M79" i="2"/>
  <c r="N79" i="2" s="1"/>
  <c r="M80" i="2"/>
  <c r="N80" i="2" s="1"/>
  <c r="M81" i="2"/>
  <c r="N81" i="2" s="1"/>
  <c r="M82" i="2"/>
  <c r="M83" i="2"/>
  <c r="M84" i="2"/>
  <c r="N84" i="2" s="1"/>
  <c r="M85" i="2"/>
  <c r="M86" i="2"/>
  <c r="N86" i="2" s="1"/>
  <c r="M87" i="2"/>
  <c r="N87" i="2" s="1"/>
  <c r="M88" i="2"/>
  <c r="N88" i="2" s="1"/>
  <c r="M89" i="2"/>
  <c r="N89" i="2" s="1"/>
  <c r="M90" i="2"/>
  <c r="M91" i="2"/>
  <c r="M92" i="2"/>
  <c r="N92" i="2" s="1"/>
  <c r="M93" i="2"/>
  <c r="M94" i="2"/>
  <c r="N94" i="2" s="1"/>
  <c r="M95" i="2"/>
  <c r="N95" i="2" s="1"/>
  <c r="M96" i="2"/>
  <c r="N96" i="2" s="1"/>
  <c r="M97" i="2"/>
  <c r="N97" i="2" s="1"/>
  <c r="M98" i="2"/>
  <c r="M99" i="2"/>
  <c r="M100" i="2"/>
  <c r="N100" i="2" s="1"/>
  <c r="M101" i="2"/>
  <c r="M102" i="2"/>
  <c r="N102" i="2" s="1"/>
  <c r="M103" i="2"/>
  <c r="N103" i="2" s="1"/>
  <c r="M104" i="2"/>
  <c r="N104" i="2" s="1"/>
  <c r="M105" i="2"/>
  <c r="N105" i="2" s="1"/>
  <c r="M106" i="2"/>
  <c r="M107" i="2"/>
  <c r="M108" i="2"/>
  <c r="N108" i="2" s="1"/>
  <c r="M109" i="2"/>
  <c r="M110" i="2"/>
  <c r="N110" i="2" s="1"/>
  <c r="M111" i="2"/>
  <c r="N111" i="2" s="1"/>
  <c r="M112" i="2"/>
  <c r="N112" i="2" s="1"/>
  <c r="M113" i="2"/>
  <c r="N113" i="2" s="1"/>
  <c r="M114" i="2"/>
  <c r="M115" i="2"/>
  <c r="M116" i="2"/>
  <c r="N116" i="2" s="1"/>
  <c r="M117" i="2"/>
  <c r="M118" i="2"/>
  <c r="N118" i="2" s="1"/>
  <c r="M119" i="2"/>
  <c r="N119" i="2" s="1"/>
  <c r="M120" i="2"/>
  <c r="N120" i="2" s="1"/>
  <c r="M121" i="2"/>
  <c r="N121" i="2" s="1"/>
  <c r="M122" i="2"/>
  <c r="M123" i="2"/>
  <c r="N123" i="2" s="1"/>
  <c r="M124" i="2"/>
  <c r="N124" i="2" s="1"/>
  <c r="M125" i="2"/>
  <c r="M126" i="2"/>
  <c r="N126" i="2" s="1"/>
  <c r="M127" i="2"/>
  <c r="N127" i="2" s="1"/>
  <c r="M128" i="2"/>
  <c r="N128" i="2" s="1"/>
  <c r="M129" i="2"/>
  <c r="N129" i="2" s="1"/>
  <c r="M130" i="2"/>
  <c r="M131" i="2"/>
  <c r="M132" i="2"/>
  <c r="N132" i="2" s="1"/>
  <c r="M133" i="2"/>
  <c r="M134" i="2"/>
  <c r="N134" i="2" s="1"/>
  <c r="M135" i="2"/>
  <c r="M136" i="2"/>
  <c r="N136" i="2" s="1"/>
  <c r="M137" i="2"/>
  <c r="N137" i="2" s="1"/>
  <c r="M138" i="2"/>
  <c r="M139" i="2"/>
  <c r="M140" i="2"/>
  <c r="N140" i="2" s="1"/>
  <c r="M141" i="2"/>
  <c r="M142" i="2"/>
  <c r="N142" i="2" s="1"/>
  <c r="M143" i="2"/>
  <c r="N143" i="2" s="1"/>
  <c r="M144" i="2"/>
  <c r="N144" i="2" s="1"/>
  <c r="M145" i="2"/>
  <c r="N145" i="2" s="1"/>
  <c r="M146" i="2"/>
  <c r="M147" i="2"/>
  <c r="M148" i="2"/>
  <c r="N148" i="2" s="1"/>
  <c r="M149" i="2"/>
  <c r="M150" i="2"/>
  <c r="N150" i="2" s="1"/>
  <c r="M151" i="2"/>
  <c r="N151" i="2" s="1"/>
  <c r="M152" i="2"/>
  <c r="N152" i="2" s="1"/>
  <c r="M153" i="2"/>
  <c r="N153" i="2" s="1"/>
  <c r="M154" i="2"/>
  <c r="M155" i="2"/>
  <c r="M156" i="2"/>
  <c r="N156" i="2" s="1"/>
  <c r="M157" i="2"/>
  <c r="M158" i="2"/>
  <c r="N158" i="2" s="1"/>
  <c r="M159" i="2"/>
  <c r="N159" i="2" s="1"/>
  <c r="M160" i="2"/>
  <c r="N160" i="2" s="1"/>
  <c r="M161" i="2"/>
  <c r="N161" i="2" s="1"/>
  <c r="M162" i="2"/>
  <c r="M163" i="2"/>
  <c r="M164" i="2"/>
  <c r="N164" i="2" s="1"/>
  <c r="M165" i="2"/>
  <c r="M166" i="2"/>
  <c r="N166" i="2" s="1"/>
  <c r="M167" i="2"/>
  <c r="N167" i="2" s="1"/>
  <c r="M168" i="2"/>
  <c r="M169" i="2"/>
  <c r="N169" i="2" s="1"/>
  <c r="M170" i="2"/>
  <c r="M171" i="2"/>
  <c r="M172" i="2"/>
  <c r="N172" i="2" s="1"/>
  <c r="M173" i="2"/>
  <c r="M174" i="2"/>
  <c r="N174" i="2" s="1"/>
  <c r="M175" i="2"/>
  <c r="N175" i="2" s="1"/>
  <c r="M176" i="2"/>
  <c r="N176" i="2" s="1"/>
  <c r="M177" i="2"/>
  <c r="N177" i="2" s="1"/>
  <c r="M178" i="2"/>
  <c r="M179" i="2"/>
  <c r="M180" i="2"/>
  <c r="N180" i="2" s="1"/>
  <c r="M181" i="2"/>
  <c r="M182" i="2"/>
  <c r="N182" i="2" s="1"/>
  <c r="M183" i="2"/>
  <c r="N183" i="2" s="1"/>
  <c r="M184" i="2"/>
  <c r="N184" i="2" s="1"/>
  <c r="M185" i="2"/>
  <c r="N185" i="2" s="1"/>
  <c r="M186" i="2"/>
  <c r="M187" i="2"/>
  <c r="M188" i="2"/>
  <c r="N188" i="2" s="1"/>
  <c r="M189" i="2"/>
  <c r="M190" i="2"/>
  <c r="N190" i="2" s="1"/>
  <c r="M191" i="2"/>
  <c r="N191" i="2" s="1"/>
  <c r="M192" i="2"/>
  <c r="N192" i="2" s="1"/>
  <c r="M193" i="2"/>
  <c r="N193" i="2" s="1"/>
  <c r="M194" i="2"/>
  <c r="M195" i="2"/>
  <c r="M196" i="2"/>
  <c r="N196" i="2" s="1"/>
  <c r="M197" i="2"/>
  <c r="M198" i="2"/>
  <c r="N198" i="2" s="1"/>
  <c r="M199" i="2"/>
  <c r="N199" i="2" s="1"/>
  <c r="M200" i="2"/>
  <c r="N200" i="2" s="1"/>
  <c r="M201" i="2"/>
  <c r="N201" i="2" s="1"/>
  <c r="M202" i="2"/>
  <c r="M203" i="2"/>
  <c r="M204" i="2"/>
  <c r="N204" i="2" s="1"/>
  <c r="M205" i="2"/>
  <c r="M206" i="2"/>
  <c r="N206" i="2" s="1"/>
  <c r="M207" i="2"/>
  <c r="N207" i="2" s="1"/>
  <c r="M208" i="2"/>
  <c r="N208" i="2" s="1"/>
  <c r="M209" i="2"/>
  <c r="N209" i="2" s="1"/>
  <c r="M210" i="2"/>
  <c r="M211" i="2"/>
  <c r="M212" i="2"/>
  <c r="N212" i="2" s="1"/>
  <c r="M213" i="2"/>
  <c r="M214" i="2"/>
  <c r="N214" i="2" s="1"/>
  <c r="M215" i="2"/>
  <c r="N215" i="2" s="1"/>
  <c r="M216" i="2"/>
  <c r="N216" i="2" s="1"/>
  <c r="M217" i="2"/>
  <c r="N217" i="2" s="1"/>
  <c r="M218" i="2"/>
  <c r="M219" i="2"/>
  <c r="M220" i="2"/>
  <c r="N220" i="2" s="1"/>
  <c r="M221" i="2"/>
  <c r="M222" i="2"/>
  <c r="N222" i="2" s="1"/>
  <c r="M223" i="2"/>
  <c r="N223" i="2" s="1"/>
  <c r="M224" i="2"/>
  <c r="N224" i="2" s="1"/>
  <c r="M225" i="2"/>
  <c r="N225" i="2" s="1"/>
  <c r="M226" i="2"/>
  <c r="M227" i="2"/>
  <c r="M228" i="2"/>
  <c r="N228" i="2" s="1"/>
  <c r="M229" i="2"/>
  <c r="M230" i="2"/>
  <c r="N230" i="2" s="1"/>
  <c r="M231" i="2"/>
  <c r="M232" i="2"/>
  <c r="N232" i="2" s="1"/>
  <c r="M233" i="2"/>
  <c r="N233" i="2" s="1"/>
  <c r="M234" i="2"/>
  <c r="M235" i="2"/>
  <c r="M236" i="2"/>
  <c r="N236" i="2" s="1"/>
  <c r="M237" i="2"/>
  <c r="M238" i="2"/>
  <c r="N238" i="2" s="1"/>
  <c r="M239" i="2"/>
  <c r="N239" i="2" s="1"/>
  <c r="M240" i="2"/>
  <c r="N240" i="2" s="1"/>
  <c r="M241" i="2"/>
  <c r="N241" i="2" s="1"/>
  <c r="M242" i="2"/>
  <c r="M243" i="2"/>
  <c r="M244" i="2"/>
  <c r="N244" i="2" s="1"/>
  <c r="M245" i="2"/>
  <c r="M246" i="2"/>
  <c r="N246" i="2" s="1"/>
  <c r="M247" i="2"/>
  <c r="N247" i="2" s="1"/>
  <c r="M248" i="2"/>
  <c r="N248" i="2" s="1"/>
  <c r="M249" i="2"/>
  <c r="M250" i="2"/>
  <c r="M251" i="2"/>
  <c r="N251" i="2" s="1"/>
  <c r="M252" i="2"/>
  <c r="N252" i="2" s="1"/>
  <c r="M253" i="2"/>
  <c r="M254" i="2"/>
  <c r="N254" i="2" s="1"/>
  <c r="M255" i="2"/>
  <c r="N255" i="2" s="1"/>
  <c r="M256" i="2"/>
  <c r="N256" i="2" s="1"/>
  <c r="M257" i="2"/>
  <c r="N257" i="2" s="1"/>
  <c r="M258" i="2"/>
  <c r="M259" i="2"/>
  <c r="M260" i="2"/>
  <c r="N260" i="2" s="1"/>
  <c r="M261" i="2"/>
  <c r="M262" i="2"/>
  <c r="M263" i="2"/>
  <c r="M264" i="2"/>
  <c r="N264" i="2" s="1"/>
  <c r="M265" i="2"/>
  <c r="N265" i="2" s="1"/>
  <c r="M266" i="2"/>
  <c r="M267" i="2"/>
  <c r="M268" i="2"/>
  <c r="N268" i="2" s="1"/>
  <c r="M269" i="2"/>
  <c r="M270" i="2"/>
  <c r="M271" i="2"/>
  <c r="M272" i="2"/>
  <c r="N272" i="2" s="1"/>
  <c r="M273" i="2"/>
  <c r="N273" i="2" s="1"/>
  <c r="M274" i="2"/>
  <c r="M275" i="2"/>
  <c r="M276" i="2"/>
  <c r="N276" i="2" s="1"/>
  <c r="M277" i="2"/>
  <c r="M278" i="2"/>
  <c r="N278" i="2" s="1"/>
  <c r="M279" i="2"/>
  <c r="M280" i="2"/>
  <c r="N280" i="2" s="1"/>
  <c r="M281" i="2"/>
  <c r="N281" i="2" s="1"/>
  <c r="M282" i="2"/>
  <c r="M283" i="2"/>
  <c r="M5" i="2"/>
  <c r="I6" i="2"/>
  <c r="I7" i="2"/>
  <c r="J8" i="2" s="1"/>
  <c r="I8" i="2"/>
  <c r="I9" i="2"/>
  <c r="J9" i="2" s="1"/>
  <c r="I10" i="2"/>
  <c r="J10" i="2" s="1"/>
  <c r="I11" i="2"/>
  <c r="I12" i="2"/>
  <c r="I13" i="2"/>
  <c r="J13" i="2" s="1"/>
  <c r="I14" i="2"/>
  <c r="I15" i="2"/>
  <c r="J15" i="2" s="1"/>
  <c r="I16" i="2"/>
  <c r="I17" i="2"/>
  <c r="J17" i="2" s="1"/>
  <c r="I18" i="2"/>
  <c r="J18" i="2" s="1"/>
  <c r="I19" i="2"/>
  <c r="I20" i="2"/>
  <c r="I21" i="2"/>
  <c r="J21" i="2" s="1"/>
  <c r="I22" i="2"/>
  <c r="I23" i="2"/>
  <c r="J23" i="2" s="1"/>
  <c r="I24" i="2"/>
  <c r="J24" i="2" s="1"/>
  <c r="I25" i="2"/>
  <c r="J25" i="2" s="1"/>
  <c r="I26" i="2"/>
  <c r="I27" i="2"/>
  <c r="I28" i="2"/>
  <c r="I29" i="2"/>
  <c r="J29" i="2" s="1"/>
  <c r="I30" i="2"/>
  <c r="I31" i="2"/>
  <c r="J32" i="2" s="1"/>
  <c r="I32" i="2"/>
  <c r="I33" i="2"/>
  <c r="J33" i="2" s="1"/>
  <c r="I34" i="2"/>
  <c r="J34" i="2" s="1"/>
  <c r="I35" i="2"/>
  <c r="I36" i="2"/>
  <c r="I37" i="2"/>
  <c r="J37" i="2" s="1"/>
  <c r="I38" i="2"/>
  <c r="I39" i="2"/>
  <c r="J39" i="2" s="1"/>
  <c r="I40" i="2"/>
  <c r="I41" i="2"/>
  <c r="J41" i="2" s="1"/>
  <c r="I42" i="2"/>
  <c r="J42" i="2" s="1"/>
  <c r="I43" i="2"/>
  <c r="I44" i="2"/>
  <c r="I45" i="2"/>
  <c r="J45" i="2" s="1"/>
  <c r="I46" i="2"/>
  <c r="I47" i="2"/>
  <c r="J47" i="2" s="1"/>
  <c r="I48" i="2"/>
  <c r="J48" i="2" s="1"/>
  <c r="I49" i="2"/>
  <c r="J49" i="2" s="1"/>
  <c r="I50" i="2"/>
  <c r="I51" i="2"/>
  <c r="I52" i="2"/>
  <c r="I53" i="2"/>
  <c r="J53" i="2" s="1"/>
  <c r="I54" i="2"/>
  <c r="I55" i="2"/>
  <c r="J55" i="2" s="1"/>
  <c r="I56" i="2"/>
  <c r="I57" i="2"/>
  <c r="J57" i="2" s="1"/>
  <c r="I58" i="2"/>
  <c r="I59" i="2"/>
  <c r="I60" i="2"/>
  <c r="I61" i="2"/>
  <c r="J61" i="2" s="1"/>
  <c r="I62" i="2"/>
  <c r="I63" i="2"/>
  <c r="J63" i="2" s="1"/>
  <c r="I64" i="2"/>
  <c r="I65" i="2"/>
  <c r="J65" i="2" s="1"/>
  <c r="I66" i="2"/>
  <c r="I67" i="2"/>
  <c r="I68" i="2"/>
  <c r="I69" i="2"/>
  <c r="J69" i="2" s="1"/>
  <c r="I70" i="2"/>
  <c r="I71" i="2"/>
  <c r="I72" i="2"/>
  <c r="I73" i="2"/>
  <c r="I74" i="2"/>
  <c r="I75" i="2"/>
  <c r="I76" i="2"/>
  <c r="I77" i="2"/>
  <c r="J77" i="2" s="1"/>
  <c r="I78" i="2"/>
  <c r="I79" i="2"/>
  <c r="J79" i="2" s="1"/>
  <c r="I80" i="2"/>
  <c r="I81" i="2"/>
  <c r="J81" i="2" s="1"/>
  <c r="I82" i="2"/>
  <c r="J82" i="2" s="1"/>
  <c r="I83" i="2"/>
  <c r="I84" i="2"/>
  <c r="I85" i="2"/>
  <c r="J85" i="2" s="1"/>
  <c r="I86" i="2"/>
  <c r="I87" i="2"/>
  <c r="J87" i="2" s="1"/>
  <c r="I88" i="2"/>
  <c r="J88" i="2" s="1"/>
  <c r="I89" i="2"/>
  <c r="J89" i="2" s="1"/>
  <c r="I90" i="2"/>
  <c r="J90" i="2" s="1"/>
  <c r="I91" i="2"/>
  <c r="I92" i="2"/>
  <c r="I93" i="2"/>
  <c r="J93" i="2" s="1"/>
  <c r="I94" i="2"/>
  <c r="I95" i="2"/>
  <c r="J96" i="2" s="1"/>
  <c r="I96" i="2"/>
  <c r="I97" i="2"/>
  <c r="J97" i="2" s="1"/>
  <c r="I98" i="2"/>
  <c r="I99" i="2"/>
  <c r="I100" i="2"/>
  <c r="I101" i="2"/>
  <c r="J101" i="2" s="1"/>
  <c r="I102" i="2"/>
  <c r="I103" i="2"/>
  <c r="J103" i="2" s="1"/>
  <c r="I104" i="2"/>
  <c r="I105" i="2"/>
  <c r="J105" i="2" s="1"/>
  <c r="I106" i="2"/>
  <c r="J106" i="2" s="1"/>
  <c r="I107" i="2"/>
  <c r="I108" i="2"/>
  <c r="I109" i="2"/>
  <c r="J109" i="2" s="1"/>
  <c r="I110" i="2"/>
  <c r="I111" i="2"/>
  <c r="J111" i="2" s="1"/>
  <c r="I112" i="2"/>
  <c r="J112" i="2" s="1"/>
  <c r="I113" i="2"/>
  <c r="J113" i="2" s="1"/>
  <c r="I114" i="2"/>
  <c r="J114" i="2" s="1"/>
  <c r="I115" i="2"/>
  <c r="I116" i="2"/>
  <c r="I117" i="2"/>
  <c r="J117" i="2" s="1"/>
  <c r="I118" i="2"/>
  <c r="I119" i="2"/>
  <c r="J119" i="2" s="1"/>
  <c r="I120" i="2"/>
  <c r="I121" i="2"/>
  <c r="J121" i="2" s="1"/>
  <c r="I122" i="2"/>
  <c r="J122" i="2" s="1"/>
  <c r="I123" i="2"/>
  <c r="I124" i="2"/>
  <c r="I125" i="2"/>
  <c r="J125" i="2" s="1"/>
  <c r="I126" i="2"/>
  <c r="I127" i="2"/>
  <c r="J127" i="2" s="1"/>
  <c r="I128" i="2"/>
  <c r="I129" i="2"/>
  <c r="J129" i="2" s="1"/>
  <c r="I130" i="2"/>
  <c r="J130" i="2" s="1"/>
  <c r="I131" i="2"/>
  <c r="I132" i="2"/>
  <c r="I133" i="2"/>
  <c r="J133" i="2" s="1"/>
  <c r="I134" i="2"/>
  <c r="I135" i="2"/>
  <c r="J136" i="2" s="1"/>
  <c r="I136" i="2"/>
  <c r="I137" i="2"/>
  <c r="J137" i="2" s="1"/>
  <c r="I138" i="2"/>
  <c r="J138" i="2" s="1"/>
  <c r="I139" i="2"/>
  <c r="I140" i="2"/>
  <c r="I141" i="2"/>
  <c r="J141" i="2" s="1"/>
  <c r="I142" i="2"/>
  <c r="I143" i="2"/>
  <c r="J143" i="2" s="1"/>
  <c r="I144" i="2"/>
  <c r="I145" i="2"/>
  <c r="J145" i="2" s="1"/>
  <c r="I146" i="2"/>
  <c r="J146" i="2" s="1"/>
  <c r="I147" i="2"/>
  <c r="I148" i="2"/>
  <c r="I149" i="2"/>
  <c r="J149" i="2" s="1"/>
  <c r="I150" i="2"/>
  <c r="I151" i="2"/>
  <c r="J151" i="2" s="1"/>
  <c r="I152" i="2"/>
  <c r="J152" i="2" s="1"/>
  <c r="I153" i="2"/>
  <c r="J153" i="2" s="1"/>
  <c r="I154" i="2"/>
  <c r="I155" i="2"/>
  <c r="I156" i="2"/>
  <c r="I157" i="2"/>
  <c r="J157" i="2" s="1"/>
  <c r="I158" i="2"/>
  <c r="I159" i="2"/>
  <c r="J160" i="2" s="1"/>
  <c r="I160" i="2"/>
  <c r="I161" i="2"/>
  <c r="J161" i="2" s="1"/>
  <c r="I162" i="2"/>
  <c r="J162" i="2" s="1"/>
  <c r="I163" i="2"/>
  <c r="I164" i="2"/>
  <c r="I165" i="2"/>
  <c r="J165" i="2" s="1"/>
  <c r="I166" i="2"/>
  <c r="I167" i="2"/>
  <c r="J167" i="2" s="1"/>
  <c r="I168" i="2"/>
  <c r="I169" i="2"/>
  <c r="J169" i="2" s="1"/>
  <c r="I170" i="2"/>
  <c r="J170" i="2" s="1"/>
  <c r="I171" i="2"/>
  <c r="I172" i="2"/>
  <c r="I173" i="2"/>
  <c r="J173" i="2" s="1"/>
  <c r="I174" i="2"/>
  <c r="I175" i="2"/>
  <c r="J175" i="2" s="1"/>
  <c r="I176" i="2"/>
  <c r="J176" i="2" s="1"/>
  <c r="I177" i="2"/>
  <c r="J177" i="2" s="1"/>
  <c r="I178" i="2"/>
  <c r="J178" i="2" s="1"/>
  <c r="I179" i="2"/>
  <c r="I180" i="2"/>
  <c r="I181" i="2"/>
  <c r="J181" i="2" s="1"/>
  <c r="I182" i="2"/>
  <c r="I183" i="2"/>
  <c r="J183" i="2" s="1"/>
  <c r="I184" i="2"/>
  <c r="I185" i="2"/>
  <c r="J185" i="2" s="1"/>
  <c r="I186" i="2"/>
  <c r="J186" i="2" s="1"/>
  <c r="I187" i="2"/>
  <c r="I188" i="2"/>
  <c r="I189" i="2"/>
  <c r="J189" i="2" s="1"/>
  <c r="I190" i="2"/>
  <c r="I191" i="2"/>
  <c r="J191" i="2" s="1"/>
  <c r="I192" i="2"/>
  <c r="I193" i="2"/>
  <c r="J193" i="2" s="1"/>
  <c r="I194" i="2"/>
  <c r="J194" i="2" s="1"/>
  <c r="I195" i="2"/>
  <c r="I196" i="2"/>
  <c r="I197" i="2"/>
  <c r="J197" i="2" s="1"/>
  <c r="I198" i="2"/>
  <c r="I199" i="2"/>
  <c r="J200" i="2" s="1"/>
  <c r="I200" i="2"/>
  <c r="I201" i="2"/>
  <c r="J201" i="2" s="1"/>
  <c r="I202" i="2"/>
  <c r="J202" i="2" s="1"/>
  <c r="I203" i="2"/>
  <c r="I204" i="2"/>
  <c r="I205" i="2"/>
  <c r="J205" i="2" s="1"/>
  <c r="I206" i="2"/>
  <c r="I207" i="2"/>
  <c r="J207" i="2" s="1"/>
  <c r="I208" i="2"/>
  <c r="I209" i="2"/>
  <c r="J209" i="2" s="1"/>
  <c r="I210" i="2"/>
  <c r="J210" i="2" s="1"/>
  <c r="I211" i="2"/>
  <c r="I212" i="2"/>
  <c r="I213" i="2"/>
  <c r="J213" i="2" s="1"/>
  <c r="I214" i="2"/>
  <c r="I215" i="2"/>
  <c r="J215" i="2" s="1"/>
  <c r="I216" i="2"/>
  <c r="J216" i="2" s="1"/>
  <c r="I217" i="2"/>
  <c r="J217" i="2" s="1"/>
  <c r="I218" i="2"/>
  <c r="J218" i="2" s="1"/>
  <c r="I219" i="2"/>
  <c r="I220" i="2"/>
  <c r="I221" i="2"/>
  <c r="J221" i="2" s="1"/>
  <c r="I222" i="2"/>
  <c r="I223" i="2"/>
  <c r="J224" i="2" s="1"/>
  <c r="I224" i="2"/>
  <c r="I225" i="2"/>
  <c r="J225" i="2" s="1"/>
  <c r="I226" i="2"/>
  <c r="J226" i="2" s="1"/>
  <c r="I227" i="2"/>
  <c r="I228" i="2"/>
  <c r="I229" i="2"/>
  <c r="J229" i="2" s="1"/>
  <c r="I230" i="2"/>
  <c r="I231" i="2"/>
  <c r="J231" i="2" s="1"/>
  <c r="I232" i="2"/>
  <c r="I233" i="2"/>
  <c r="J233" i="2" s="1"/>
  <c r="I234" i="2"/>
  <c r="J234" i="2" s="1"/>
  <c r="I235" i="2"/>
  <c r="I236" i="2"/>
  <c r="I237" i="2"/>
  <c r="J237" i="2" s="1"/>
  <c r="I238" i="2"/>
  <c r="I239" i="2"/>
  <c r="J239" i="2" s="1"/>
  <c r="I240" i="2"/>
  <c r="J240" i="2" s="1"/>
  <c r="I241" i="2"/>
  <c r="J241" i="2" s="1"/>
  <c r="I242" i="2"/>
  <c r="J242" i="2" s="1"/>
  <c r="I243" i="2"/>
  <c r="I244" i="2"/>
  <c r="I245" i="2"/>
  <c r="J245" i="2" s="1"/>
  <c r="I246" i="2"/>
  <c r="I247" i="2"/>
  <c r="J247" i="2" s="1"/>
  <c r="I248" i="2"/>
  <c r="I249" i="2"/>
  <c r="J249" i="2" s="1"/>
  <c r="I250" i="2"/>
  <c r="J250" i="2" s="1"/>
  <c r="I251" i="2"/>
  <c r="I252" i="2"/>
  <c r="I253" i="2"/>
  <c r="J253" i="2" s="1"/>
  <c r="I254" i="2"/>
  <c r="I255" i="2"/>
  <c r="J255" i="2" s="1"/>
  <c r="I256" i="2"/>
  <c r="I257" i="2"/>
  <c r="J257" i="2" s="1"/>
  <c r="I258" i="2"/>
  <c r="I259" i="2"/>
  <c r="I260" i="2"/>
  <c r="I261" i="2"/>
  <c r="J261" i="2" s="1"/>
  <c r="I262" i="2"/>
  <c r="I263" i="2"/>
  <c r="J264" i="2" s="1"/>
  <c r="I264" i="2"/>
  <c r="I265" i="2"/>
  <c r="J265" i="2" s="1"/>
  <c r="I266" i="2"/>
  <c r="I267" i="2"/>
  <c r="I268" i="2"/>
  <c r="I269" i="2"/>
  <c r="J269" i="2" s="1"/>
  <c r="I270" i="2"/>
  <c r="I271" i="2"/>
  <c r="J271" i="2" s="1"/>
  <c r="I272" i="2"/>
  <c r="I273" i="2"/>
  <c r="J273" i="2" s="1"/>
  <c r="I274" i="2"/>
  <c r="I275" i="2"/>
  <c r="I276" i="2"/>
  <c r="I277" i="2"/>
  <c r="J277" i="2" s="1"/>
  <c r="I278" i="2"/>
  <c r="I279" i="2"/>
  <c r="J279" i="2" s="1"/>
  <c r="I280" i="2"/>
  <c r="J280" i="2" s="1"/>
  <c r="I281" i="2"/>
  <c r="J281" i="2" s="1"/>
  <c r="I282" i="2"/>
  <c r="I283" i="2"/>
  <c r="I5" i="2"/>
  <c r="E6" i="2"/>
  <c r="E7" i="2"/>
  <c r="E8" i="2"/>
  <c r="F9" i="2" s="1"/>
  <c r="E9" i="2"/>
  <c r="E10" i="2"/>
  <c r="E11" i="2"/>
  <c r="E12" i="2"/>
  <c r="E13" i="2"/>
  <c r="E14" i="2"/>
  <c r="F15" i="2" s="1"/>
  <c r="E15" i="2"/>
  <c r="E16" i="2"/>
  <c r="F17" i="2" s="1"/>
  <c r="E17" i="2"/>
  <c r="E18" i="2"/>
  <c r="F18" i="2" s="1"/>
  <c r="E19" i="2"/>
  <c r="E20" i="2"/>
  <c r="E21" i="2"/>
  <c r="E22" i="2"/>
  <c r="F23" i="2" s="1"/>
  <c r="E23" i="2"/>
  <c r="E24" i="2"/>
  <c r="E25" i="2"/>
  <c r="F25" i="2" s="1"/>
  <c r="E26" i="2"/>
  <c r="F26" i="2" s="1"/>
  <c r="E27" i="2"/>
  <c r="E28" i="2"/>
  <c r="E29" i="2"/>
  <c r="E30" i="2"/>
  <c r="F31" i="2" s="1"/>
  <c r="E31" i="2"/>
  <c r="E32" i="2"/>
  <c r="E33" i="2"/>
  <c r="E34" i="2"/>
  <c r="E35" i="2"/>
  <c r="E36" i="2"/>
  <c r="E37" i="2"/>
  <c r="E38" i="2"/>
  <c r="F39" i="2" s="1"/>
  <c r="E39" i="2"/>
  <c r="E40" i="2"/>
  <c r="E41" i="2"/>
  <c r="E42" i="2"/>
  <c r="F42" i="2" s="1"/>
  <c r="E43" i="2"/>
  <c r="E44" i="2"/>
  <c r="E45" i="2"/>
  <c r="E46" i="2"/>
  <c r="E47" i="2"/>
  <c r="E48" i="2"/>
  <c r="E49" i="2"/>
  <c r="F49" i="2" s="1"/>
  <c r="E50" i="2"/>
  <c r="F50" i="2" s="1"/>
  <c r="E51" i="2"/>
  <c r="E52" i="2"/>
  <c r="E53" i="2"/>
  <c r="E54" i="2"/>
  <c r="E55" i="2"/>
  <c r="E56" i="2"/>
  <c r="F57" i="2" s="1"/>
  <c r="E57" i="2"/>
  <c r="E58" i="2"/>
  <c r="E59" i="2"/>
  <c r="E60" i="2"/>
  <c r="E61" i="2"/>
  <c r="E62" i="2"/>
  <c r="F63" i="2" s="1"/>
  <c r="E63" i="2"/>
  <c r="E64" i="2"/>
  <c r="F65" i="2" s="1"/>
  <c r="E65" i="2"/>
  <c r="E66" i="2"/>
  <c r="F66" i="2" s="1"/>
  <c r="E67" i="2"/>
  <c r="E68" i="2"/>
  <c r="E69" i="2"/>
  <c r="E70" i="2"/>
  <c r="F71" i="2" s="1"/>
  <c r="E71" i="2"/>
  <c r="E72" i="2"/>
  <c r="F73" i="2" s="1"/>
  <c r="E73" i="2"/>
  <c r="E74" i="2"/>
  <c r="E75" i="2"/>
  <c r="E76" i="2"/>
  <c r="E77" i="2"/>
  <c r="E78" i="2"/>
  <c r="E79" i="2"/>
  <c r="E80" i="2"/>
  <c r="F81" i="2" s="1"/>
  <c r="E81" i="2"/>
  <c r="E82" i="2"/>
  <c r="F82" i="2" s="1"/>
  <c r="E83" i="2"/>
  <c r="E84" i="2"/>
  <c r="E85" i="2"/>
  <c r="E86" i="2"/>
  <c r="E87" i="2"/>
  <c r="E88" i="2"/>
  <c r="E89" i="2"/>
  <c r="F89" i="2" s="1"/>
  <c r="E90" i="2"/>
  <c r="F90" i="2" s="1"/>
  <c r="E91" i="2"/>
  <c r="E92" i="2"/>
  <c r="E93" i="2"/>
  <c r="E94" i="2"/>
  <c r="F95" i="2" s="1"/>
  <c r="E95" i="2"/>
  <c r="E96" i="2"/>
  <c r="E97" i="2"/>
  <c r="E98" i="2"/>
  <c r="E99" i="2"/>
  <c r="E100" i="2"/>
  <c r="E101" i="2"/>
  <c r="E102" i="2"/>
  <c r="E103" i="2"/>
  <c r="E104" i="2"/>
  <c r="F105" i="2" s="1"/>
  <c r="E105" i="2"/>
  <c r="E106" i="2"/>
  <c r="F106" i="2" s="1"/>
  <c r="U106" i="2" s="1"/>
  <c r="E107" i="2"/>
  <c r="E108" i="2"/>
  <c r="E109" i="2"/>
  <c r="E110" i="2"/>
  <c r="F111" i="2" s="1"/>
  <c r="E111" i="2"/>
  <c r="E112" i="2"/>
  <c r="F113" i="2" s="1"/>
  <c r="E113" i="2"/>
  <c r="E114" i="2"/>
  <c r="E115" i="2"/>
  <c r="E116" i="2"/>
  <c r="E117" i="2"/>
  <c r="E118" i="2"/>
  <c r="E119" i="2"/>
  <c r="E120" i="2"/>
  <c r="E121" i="2"/>
  <c r="F121" i="2" s="1"/>
  <c r="W121" i="2" s="1"/>
  <c r="E122" i="2"/>
  <c r="F122" i="2" s="1"/>
  <c r="E123" i="2"/>
  <c r="F123" i="2" s="1"/>
  <c r="E124" i="2"/>
  <c r="E125" i="2"/>
  <c r="E126" i="2"/>
  <c r="E127" i="2"/>
  <c r="E128" i="2"/>
  <c r="E129" i="2"/>
  <c r="F129" i="2" s="1"/>
  <c r="E130" i="2"/>
  <c r="E131" i="2"/>
  <c r="E132" i="2"/>
  <c r="E133" i="2"/>
  <c r="E134" i="2"/>
  <c r="E135" i="2"/>
  <c r="E136" i="2"/>
  <c r="E137" i="2"/>
  <c r="F137" i="2" s="1"/>
  <c r="E138" i="2"/>
  <c r="E139" i="2"/>
  <c r="F139" i="2" s="1"/>
  <c r="E140" i="2"/>
  <c r="E141" i="2"/>
  <c r="F141" i="2" s="1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F154" i="2" s="1"/>
  <c r="E155" i="2"/>
  <c r="E156" i="2"/>
  <c r="E157" i="2"/>
  <c r="E158" i="2"/>
  <c r="E159" i="2"/>
  <c r="E160" i="2"/>
  <c r="E161" i="2"/>
  <c r="F161" i="2" s="1"/>
  <c r="E162" i="2"/>
  <c r="E163" i="2"/>
  <c r="E164" i="2"/>
  <c r="E165" i="2"/>
  <c r="E166" i="2"/>
  <c r="F167" i="2" s="1"/>
  <c r="E167" i="2"/>
  <c r="E168" i="2"/>
  <c r="E169" i="2"/>
  <c r="F169" i="2" s="1"/>
  <c r="E170" i="2"/>
  <c r="E171" i="2"/>
  <c r="E172" i="2"/>
  <c r="E173" i="2"/>
  <c r="E174" i="2"/>
  <c r="E175" i="2"/>
  <c r="E176" i="2"/>
  <c r="E177" i="2"/>
  <c r="F177" i="2" s="1"/>
  <c r="E178" i="2"/>
  <c r="F178" i="2" s="1"/>
  <c r="E179" i="2"/>
  <c r="F179" i="2" s="1"/>
  <c r="E180" i="2"/>
  <c r="E181" i="2"/>
  <c r="E182" i="2"/>
  <c r="E183" i="2"/>
  <c r="E184" i="2"/>
  <c r="E185" i="2"/>
  <c r="E186" i="2"/>
  <c r="E187" i="2"/>
  <c r="F187" i="2" s="1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F201" i="2" s="1"/>
  <c r="E202" i="2"/>
  <c r="E203" i="2"/>
  <c r="F203" i="2" s="1"/>
  <c r="E204" i="2"/>
  <c r="E205" i="2"/>
  <c r="F205" i="2" s="1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F218" i="2" s="1"/>
  <c r="W218" i="2" s="1"/>
  <c r="E219" i="2"/>
  <c r="E220" i="2"/>
  <c r="E221" i="2"/>
  <c r="E222" i="2"/>
  <c r="E223" i="2"/>
  <c r="E224" i="2"/>
  <c r="E225" i="2"/>
  <c r="F225" i="2" s="1"/>
  <c r="E226" i="2"/>
  <c r="E227" i="2"/>
  <c r="F227" i="2" s="1"/>
  <c r="E228" i="2"/>
  <c r="E229" i="2"/>
  <c r="E230" i="2"/>
  <c r="E231" i="2"/>
  <c r="E232" i="2"/>
  <c r="E233" i="2"/>
  <c r="F233" i="2" s="1"/>
  <c r="E234" i="2"/>
  <c r="E235" i="2"/>
  <c r="F235" i="2" s="1"/>
  <c r="E236" i="2"/>
  <c r="E237" i="2"/>
  <c r="E238" i="2"/>
  <c r="E239" i="2"/>
  <c r="E240" i="2"/>
  <c r="E241" i="2"/>
  <c r="F241" i="2" s="1"/>
  <c r="E242" i="2"/>
  <c r="F242" i="2" s="1"/>
  <c r="E243" i="2"/>
  <c r="F243" i="2" s="1"/>
  <c r="E244" i="2"/>
  <c r="E245" i="2"/>
  <c r="E246" i="2"/>
  <c r="E247" i="2"/>
  <c r="E248" i="2"/>
  <c r="E249" i="2"/>
  <c r="E250" i="2"/>
  <c r="E251" i="2"/>
  <c r="F251" i="2" s="1"/>
  <c r="E252" i="2"/>
  <c r="E253" i="2"/>
  <c r="E254" i="2"/>
  <c r="E255" i="2"/>
  <c r="E256" i="2"/>
  <c r="E257" i="2"/>
  <c r="F257" i="2" s="1"/>
  <c r="E258" i="2"/>
  <c r="E259" i="2"/>
  <c r="E260" i="2"/>
  <c r="E261" i="2"/>
  <c r="E262" i="2"/>
  <c r="E263" i="2"/>
  <c r="E264" i="2"/>
  <c r="E265" i="2"/>
  <c r="F265" i="2" s="1"/>
  <c r="E266" i="2"/>
  <c r="E267" i="2"/>
  <c r="E268" i="2"/>
  <c r="E269" i="2"/>
  <c r="F269" i="2" s="1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F283" i="2" s="1"/>
  <c r="E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AH248" i="2" s="1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4" i="2"/>
  <c r="L5" i="2"/>
  <c r="L6" i="2"/>
  <c r="L7" i="2"/>
  <c r="L8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R274" i="2" s="1"/>
  <c r="L275" i="2"/>
  <c r="L276" i="2"/>
  <c r="L277" i="2"/>
  <c r="L278" i="2"/>
  <c r="L279" i="2"/>
  <c r="L280" i="2"/>
  <c r="L281" i="2"/>
  <c r="L282" i="2"/>
  <c r="L283" i="2"/>
  <c r="L4" i="2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11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10" i="1"/>
  <c r="AG251" i="2" l="1"/>
  <c r="X283" i="2"/>
  <c r="F281" i="2"/>
  <c r="U281" i="2" s="1"/>
  <c r="F282" i="2"/>
  <c r="S282" i="2" s="1"/>
  <c r="F219" i="2"/>
  <c r="F171" i="2"/>
  <c r="F163" i="2"/>
  <c r="F155" i="2"/>
  <c r="F131" i="2"/>
  <c r="AD131" i="2" s="1"/>
  <c r="F115" i="2"/>
  <c r="J282" i="2"/>
  <c r="J274" i="2"/>
  <c r="J266" i="2"/>
  <c r="J258" i="2"/>
  <c r="J154" i="2"/>
  <c r="J98" i="2"/>
  <c r="J74" i="2"/>
  <c r="AF74" i="2" s="1"/>
  <c r="J66" i="2"/>
  <c r="J58" i="2"/>
  <c r="J50" i="2"/>
  <c r="J26" i="2"/>
  <c r="N249" i="2"/>
  <c r="F266" i="2"/>
  <c r="F226" i="2"/>
  <c r="F202" i="2"/>
  <c r="AB202" i="2" s="1"/>
  <c r="F194" i="2"/>
  <c r="F162" i="2"/>
  <c r="U162" i="2" s="1"/>
  <c r="F138" i="2"/>
  <c r="S50" i="2"/>
  <c r="J73" i="2"/>
  <c r="N168" i="2"/>
  <c r="N56" i="2"/>
  <c r="N48" i="2"/>
  <c r="AF48" i="2" s="1"/>
  <c r="N40" i="2"/>
  <c r="N32" i="2"/>
  <c r="N24" i="2"/>
  <c r="S218" i="2"/>
  <c r="S154" i="2"/>
  <c r="U257" i="2"/>
  <c r="U217" i="2"/>
  <c r="W193" i="2"/>
  <c r="F41" i="2"/>
  <c r="J72" i="2"/>
  <c r="N279" i="2"/>
  <c r="N271" i="2"/>
  <c r="N263" i="2"/>
  <c r="F153" i="2"/>
  <c r="Y153" i="2" s="1"/>
  <c r="J199" i="2"/>
  <c r="J71" i="2"/>
  <c r="F217" i="2"/>
  <c r="F277" i="2"/>
  <c r="F261" i="2"/>
  <c r="F253" i="2"/>
  <c r="F245" i="2"/>
  <c r="F213" i="2"/>
  <c r="F197" i="2"/>
  <c r="AB197" i="2" s="1"/>
  <c r="F189" i="2"/>
  <c r="F181" i="2"/>
  <c r="F149" i="2"/>
  <c r="J276" i="2"/>
  <c r="J268" i="2"/>
  <c r="J260" i="2"/>
  <c r="J252" i="2"/>
  <c r="J244" i="2"/>
  <c r="J236" i="2"/>
  <c r="J228" i="2"/>
  <c r="J220" i="2"/>
  <c r="J212" i="2"/>
  <c r="J204" i="2"/>
  <c r="J196" i="2"/>
  <c r="J188" i="2"/>
  <c r="J180" i="2"/>
  <c r="AD180" i="2" s="1"/>
  <c r="J172" i="2"/>
  <c r="J164" i="2"/>
  <c r="J156" i="2"/>
  <c r="J148" i="2"/>
  <c r="J140" i="2"/>
  <c r="J132" i="2"/>
  <c r="J124" i="2"/>
  <c r="J116" i="2"/>
  <c r="AD116" i="2" s="1"/>
  <c r="J108" i="2"/>
  <c r="J100" i="2"/>
  <c r="J92" i="2"/>
  <c r="J84" i="2"/>
  <c r="J76" i="2"/>
  <c r="J68" i="2"/>
  <c r="J60" i="2"/>
  <c r="J52" i="2"/>
  <c r="J44" i="2"/>
  <c r="J36" i="2"/>
  <c r="J28" i="2"/>
  <c r="J20" i="2"/>
  <c r="J12" i="2"/>
  <c r="N283" i="2"/>
  <c r="N275" i="2"/>
  <c r="N267" i="2"/>
  <c r="N259" i="2"/>
  <c r="N243" i="2"/>
  <c r="N235" i="2"/>
  <c r="N227" i="2"/>
  <c r="N219" i="2"/>
  <c r="N211" i="2"/>
  <c r="N203" i="2"/>
  <c r="N195" i="2"/>
  <c r="N187" i="2"/>
  <c r="N179" i="2"/>
  <c r="N171" i="2"/>
  <c r="N163" i="2"/>
  <c r="N155" i="2"/>
  <c r="N147" i="2"/>
  <c r="N139" i="2"/>
  <c r="N131" i="2"/>
  <c r="N115" i="2"/>
  <c r="N107" i="2"/>
  <c r="N99" i="2"/>
  <c r="N91" i="2"/>
  <c r="N83" i="2"/>
  <c r="N75" i="2"/>
  <c r="N67" i="2"/>
  <c r="N59" i="2"/>
  <c r="N51" i="2"/>
  <c r="N43" i="2"/>
  <c r="N35" i="2"/>
  <c r="N27" i="2"/>
  <c r="N19" i="2"/>
  <c r="N11" i="2"/>
  <c r="S196" i="2"/>
  <c r="W245" i="2"/>
  <c r="V279" i="2"/>
  <c r="AA279" i="2"/>
  <c r="AC279" i="2"/>
  <c r="AE279" i="2"/>
  <c r="AH280" i="2"/>
  <c r="AG279" i="2"/>
  <c r="AA271" i="2"/>
  <c r="AC271" i="2"/>
  <c r="AE271" i="2"/>
  <c r="AG271" i="2"/>
  <c r="AH272" i="2"/>
  <c r="T263" i="2"/>
  <c r="AA263" i="2"/>
  <c r="AC263" i="2"/>
  <c r="AE263" i="2"/>
  <c r="AG263" i="2"/>
  <c r="AH264" i="2"/>
  <c r="AA255" i="2"/>
  <c r="AC255" i="2"/>
  <c r="AE255" i="2"/>
  <c r="AH256" i="2"/>
  <c r="AG255" i="2"/>
  <c r="AA247" i="2"/>
  <c r="AC247" i="2"/>
  <c r="AE247" i="2"/>
  <c r="AG247" i="2"/>
  <c r="AA239" i="2"/>
  <c r="AC239" i="2"/>
  <c r="AE239" i="2"/>
  <c r="AG239" i="2"/>
  <c r="AH240" i="2"/>
  <c r="AA231" i="2"/>
  <c r="AC231" i="2"/>
  <c r="AE231" i="2"/>
  <c r="AG231" i="2"/>
  <c r="AA223" i="2"/>
  <c r="AC223" i="2"/>
  <c r="AE223" i="2"/>
  <c r="AG223" i="2"/>
  <c r="AH224" i="2"/>
  <c r="AA215" i="2"/>
  <c r="AC215" i="2"/>
  <c r="AE215" i="2"/>
  <c r="AG215" i="2"/>
  <c r="AH216" i="2"/>
  <c r="AA207" i="2"/>
  <c r="AC207" i="2"/>
  <c r="AE207" i="2"/>
  <c r="AG207" i="2"/>
  <c r="AH208" i="2"/>
  <c r="AA199" i="2"/>
  <c r="AC199" i="2"/>
  <c r="AE199" i="2"/>
  <c r="AG199" i="2"/>
  <c r="AH200" i="2"/>
  <c r="AC191" i="2"/>
  <c r="AE191" i="2"/>
  <c r="AH192" i="2"/>
  <c r="AG191" i="2"/>
  <c r="AA191" i="2"/>
  <c r="AC183" i="2"/>
  <c r="AE183" i="2"/>
  <c r="AH184" i="2"/>
  <c r="AA183" i="2"/>
  <c r="AG183" i="2"/>
  <c r="AC175" i="2"/>
  <c r="AE175" i="2"/>
  <c r="AH176" i="2"/>
  <c r="AA175" i="2"/>
  <c r="AG175" i="2"/>
  <c r="AA167" i="2"/>
  <c r="AE167" i="2"/>
  <c r="AG167" i="2"/>
  <c r="AC167" i="2"/>
  <c r="AH168" i="2"/>
  <c r="AA159" i="2"/>
  <c r="AE159" i="2"/>
  <c r="AG159" i="2"/>
  <c r="AC159" i="2"/>
  <c r="AH160" i="2"/>
  <c r="AA151" i="2"/>
  <c r="AE151" i="2"/>
  <c r="AG151" i="2"/>
  <c r="AH152" i="2"/>
  <c r="AC151" i="2"/>
  <c r="AC143" i="2"/>
  <c r="AA143" i="2"/>
  <c r="AE143" i="2"/>
  <c r="AG143" i="2"/>
  <c r="AH144" i="2"/>
  <c r="AC135" i="2"/>
  <c r="AA135" i="2"/>
  <c r="AH136" i="2"/>
  <c r="AG135" i="2"/>
  <c r="AE135" i="2"/>
  <c r="AC127" i="2"/>
  <c r="AH128" i="2"/>
  <c r="AA127" i="2"/>
  <c r="AE127" i="2"/>
  <c r="AG127" i="2"/>
  <c r="AC119" i="2"/>
  <c r="AA119" i="2"/>
  <c r="AH120" i="2"/>
  <c r="AG119" i="2"/>
  <c r="AE119" i="2"/>
  <c r="AC111" i="2"/>
  <c r="AE111" i="2"/>
  <c r="AH112" i="2"/>
  <c r="AG111" i="2"/>
  <c r="AA111" i="2"/>
  <c r="AC103" i="2"/>
  <c r="AE103" i="2"/>
  <c r="AA103" i="2"/>
  <c r="AG103" i="2"/>
  <c r="AH104" i="2"/>
  <c r="AC95" i="2"/>
  <c r="AE95" i="2"/>
  <c r="AH96" i="2"/>
  <c r="AA95" i="2"/>
  <c r="AG95" i="2"/>
  <c r="AA87" i="2"/>
  <c r="AC87" i="2"/>
  <c r="AE87" i="2"/>
  <c r="AH88" i="2"/>
  <c r="AG87" i="2"/>
  <c r="AA79" i="2"/>
  <c r="AC79" i="2"/>
  <c r="AH80" i="2"/>
  <c r="AG79" i="2"/>
  <c r="AE79" i="2"/>
  <c r="AC71" i="2"/>
  <c r="AG71" i="2"/>
  <c r="AE71" i="2"/>
  <c r="AA71" i="2"/>
  <c r="AH72" i="2"/>
  <c r="AC63" i="2"/>
  <c r="AG63" i="2"/>
  <c r="AE63" i="2"/>
  <c r="AH64" i="2"/>
  <c r="AA63" i="2"/>
  <c r="AC55" i="2"/>
  <c r="AG55" i="2"/>
  <c r="AA55" i="2"/>
  <c r="AE55" i="2"/>
  <c r="AH56" i="2"/>
  <c r="AC47" i="2"/>
  <c r="AG47" i="2"/>
  <c r="AA47" i="2"/>
  <c r="AE47" i="2"/>
  <c r="AH48" i="2"/>
  <c r="AC39" i="2"/>
  <c r="AE39" i="2"/>
  <c r="AG39" i="2"/>
  <c r="AA39" i="2"/>
  <c r="AH40" i="2"/>
  <c r="AC31" i="2"/>
  <c r="AE31" i="2"/>
  <c r="AG31" i="2"/>
  <c r="AA31" i="2"/>
  <c r="AH32" i="2"/>
  <c r="AC23" i="2"/>
  <c r="AE23" i="2"/>
  <c r="AG23" i="2"/>
  <c r="AA23" i="2"/>
  <c r="AH24" i="2"/>
  <c r="AC15" i="2"/>
  <c r="AE15" i="2"/>
  <c r="AG15" i="2"/>
  <c r="AA15" i="2"/>
  <c r="AH16" i="2"/>
  <c r="AC7" i="2"/>
  <c r="AE7" i="2"/>
  <c r="AG7" i="2"/>
  <c r="AA7" i="2"/>
  <c r="AH8" i="2"/>
  <c r="W200" i="2"/>
  <c r="J278" i="2"/>
  <c r="J270" i="2"/>
  <c r="J262" i="2"/>
  <c r="W262" i="2" s="1"/>
  <c r="J254" i="2"/>
  <c r="J246" i="2"/>
  <c r="J238" i="2"/>
  <c r="J230" i="2"/>
  <c r="J222" i="2"/>
  <c r="J214" i="2"/>
  <c r="J206" i="2"/>
  <c r="J198" i="2"/>
  <c r="Y198" i="2" s="1"/>
  <c r="J190" i="2"/>
  <c r="J182" i="2"/>
  <c r="J174" i="2"/>
  <c r="J166" i="2"/>
  <c r="J158" i="2"/>
  <c r="J150" i="2"/>
  <c r="J142" i="2"/>
  <c r="J134" i="2"/>
  <c r="AD134" i="2" s="1"/>
  <c r="J126" i="2"/>
  <c r="J118" i="2"/>
  <c r="J110" i="2"/>
  <c r="J102" i="2"/>
  <c r="J94" i="2"/>
  <c r="J86" i="2"/>
  <c r="J78" i="2"/>
  <c r="J70" i="2"/>
  <c r="J62" i="2"/>
  <c r="J54" i="2"/>
  <c r="J46" i="2"/>
  <c r="J38" i="2"/>
  <c r="J30" i="2"/>
  <c r="J22" i="2"/>
  <c r="J14" i="2"/>
  <c r="J6" i="2"/>
  <c r="N245" i="2"/>
  <c r="N237" i="2"/>
  <c r="N229" i="2"/>
  <c r="N213" i="2"/>
  <c r="N205" i="2"/>
  <c r="N197" i="2"/>
  <c r="N181" i="2"/>
  <c r="N173" i="2"/>
  <c r="N165" i="2"/>
  <c r="N149" i="2"/>
  <c r="AB149" i="2" s="1"/>
  <c r="N141" i="2"/>
  <c r="N133" i="2"/>
  <c r="N117" i="2"/>
  <c r="N109" i="2"/>
  <c r="N101" i="2"/>
  <c r="N85" i="2"/>
  <c r="N77" i="2"/>
  <c r="N69" i="2"/>
  <c r="N53" i="2"/>
  <c r="N45" i="2"/>
  <c r="N37" i="2"/>
  <c r="N21" i="2"/>
  <c r="N13" i="2"/>
  <c r="F271" i="2"/>
  <c r="S271" i="2" s="1"/>
  <c r="F258" i="2"/>
  <c r="F207" i="2"/>
  <c r="W207" i="2" s="1"/>
  <c r="F143" i="2"/>
  <c r="J223" i="2"/>
  <c r="J159" i="2"/>
  <c r="J95" i="2"/>
  <c r="J31" i="2"/>
  <c r="Y31" i="2" s="1"/>
  <c r="N253" i="2"/>
  <c r="N125" i="2"/>
  <c r="W122" i="2"/>
  <c r="Y15" i="2"/>
  <c r="AA246" i="2"/>
  <c r="AC246" i="2"/>
  <c r="AG246" i="2"/>
  <c r="AH247" i="2"/>
  <c r="AE246" i="2"/>
  <c r="AA174" i="2"/>
  <c r="AE174" i="2"/>
  <c r="AH175" i="2"/>
  <c r="AC174" i="2"/>
  <c r="AG174" i="2"/>
  <c r="AC118" i="2"/>
  <c r="AH119" i="2"/>
  <c r="AG118" i="2"/>
  <c r="AA118" i="2"/>
  <c r="AE118" i="2"/>
  <c r="AC54" i="2"/>
  <c r="AG54" i="2"/>
  <c r="AH55" i="2"/>
  <c r="AA54" i="2"/>
  <c r="AE54" i="2"/>
  <c r="AC6" i="2"/>
  <c r="AE6" i="2"/>
  <c r="AG6" i="2"/>
  <c r="AA6" i="2"/>
  <c r="AH7" i="2"/>
  <c r="F238" i="2"/>
  <c r="AD199" i="2"/>
  <c r="F198" i="2"/>
  <c r="Y143" i="2"/>
  <c r="F142" i="2"/>
  <c r="Y87" i="2"/>
  <c r="F86" i="2"/>
  <c r="S86" i="2" s="1"/>
  <c r="AD31" i="2"/>
  <c r="F30" i="2"/>
  <c r="AC141" i="2"/>
  <c r="AG141" i="2"/>
  <c r="AA141" i="2"/>
  <c r="AE141" i="2"/>
  <c r="AH142" i="2"/>
  <c r="AH5" i="2"/>
  <c r="AA276" i="2"/>
  <c r="AC276" i="2"/>
  <c r="AE276" i="2"/>
  <c r="AG276" i="2"/>
  <c r="AH277" i="2"/>
  <c r="R268" i="2"/>
  <c r="AA268" i="2"/>
  <c r="AC268" i="2"/>
  <c r="AE268" i="2"/>
  <c r="AG268" i="2"/>
  <c r="AH269" i="2"/>
  <c r="T260" i="2"/>
  <c r="AA260" i="2"/>
  <c r="AC260" i="2"/>
  <c r="AE260" i="2"/>
  <c r="AG260" i="2"/>
  <c r="AH261" i="2"/>
  <c r="T252" i="2"/>
  <c r="AA252" i="2"/>
  <c r="AC252" i="2"/>
  <c r="AE252" i="2"/>
  <c r="AG252" i="2"/>
  <c r="AH253" i="2"/>
  <c r="V244" i="2"/>
  <c r="AA244" i="2"/>
  <c r="AC244" i="2"/>
  <c r="AE244" i="2"/>
  <c r="AG244" i="2"/>
  <c r="AH245" i="2"/>
  <c r="AA236" i="2"/>
  <c r="AC236" i="2"/>
  <c r="AE236" i="2"/>
  <c r="AH237" i="2"/>
  <c r="AG236" i="2"/>
  <c r="V228" i="2"/>
  <c r="AA228" i="2"/>
  <c r="AC228" i="2"/>
  <c r="AE228" i="2"/>
  <c r="AG228" i="2"/>
  <c r="AH229" i="2"/>
  <c r="V220" i="2"/>
  <c r="AA220" i="2"/>
  <c r="AC220" i="2"/>
  <c r="AE220" i="2"/>
  <c r="AG220" i="2"/>
  <c r="AH221" i="2"/>
  <c r="V212" i="2"/>
  <c r="AA212" i="2"/>
  <c r="AC212" i="2"/>
  <c r="AE212" i="2"/>
  <c r="AG212" i="2"/>
  <c r="AH213" i="2"/>
  <c r="AA204" i="2"/>
  <c r="AC204" i="2"/>
  <c r="AE204" i="2"/>
  <c r="AG204" i="2"/>
  <c r="AH205" i="2"/>
  <c r="AE196" i="2"/>
  <c r="AH197" i="2"/>
  <c r="AC196" i="2"/>
  <c r="AG196" i="2"/>
  <c r="AA196" i="2"/>
  <c r="AE188" i="2"/>
  <c r="AH189" i="2"/>
  <c r="AG188" i="2"/>
  <c r="AC188" i="2"/>
  <c r="AA188" i="2"/>
  <c r="AE180" i="2"/>
  <c r="AH181" i="2"/>
  <c r="AG180" i="2"/>
  <c r="AC180" i="2"/>
  <c r="AA180" i="2"/>
  <c r="AA172" i="2"/>
  <c r="AE172" i="2"/>
  <c r="AC172" i="2"/>
  <c r="AH173" i="2"/>
  <c r="AG172" i="2"/>
  <c r="AA164" i="2"/>
  <c r="AE164" i="2"/>
  <c r="AG164" i="2"/>
  <c r="AC164" i="2"/>
  <c r="AH165" i="2"/>
  <c r="AA156" i="2"/>
  <c r="AE156" i="2"/>
  <c r="AC156" i="2"/>
  <c r="AH157" i="2"/>
  <c r="AG156" i="2"/>
  <c r="AA148" i="2"/>
  <c r="AE148" i="2"/>
  <c r="AG148" i="2"/>
  <c r="AC148" i="2"/>
  <c r="AH149" i="2"/>
  <c r="AC140" i="2"/>
  <c r="AH141" i="2"/>
  <c r="AA140" i="2"/>
  <c r="AE140" i="2"/>
  <c r="AG140" i="2"/>
  <c r="AC132" i="2"/>
  <c r="AH133" i="2"/>
  <c r="AA132" i="2"/>
  <c r="AE132" i="2"/>
  <c r="AG132" i="2"/>
  <c r="AC124" i="2"/>
  <c r="AH125" i="2"/>
  <c r="AA124" i="2"/>
  <c r="AE124" i="2"/>
  <c r="AG124" i="2"/>
  <c r="AC116" i="2"/>
  <c r="AE116" i="2"/>
  <c r="AH117" i="2"/>
  <c r="AG116" i="2"/>
  <c r="AA116" i="2"/>
  <c r="AC108" i="2"/>
  <c r="AE108" i="2"/>
  <c r="AH109" i="2"/>
  <c r="AA108" i="2"/>
  <c r="AG108" i="2"/>
  <c r="AC100" i="2"/>
  <c r="AE100" i="2"/>
  <c r="AH101" i="2"/>
  <c r="AA100" i="2"/>
  <c r="AG100" i="2"/>
  <c r="AC92" i="2"/>
  <c r="AE92" i="2"/>
  <c r="AH93" i="2"/>
  <c r="AA92" i="2"/>
  <c r="AG92" i="2"/>
  <c r="AE84" i="2"/>
  <c r="AH85" i="2"/>
  <c r="AG84" i="2"/>
  <c r="AA84" i="2"/>
  <c r="AC84" i="2"/>
  <c r="AE76" i="2"/>
  <c r="AH77" i="2"/>
  <c r="AG76" i="2"/>
  <c r="AA76" i="2"/>
  <c r="AC76" i="2"/>
  <c r="R68" i="2"/>
  <c r="AC68" i="2"/>
  <c r="AG68" i="2"/>
  <c r="AH69" i="2"/>
  <c r="AA68" i="2"/>
  <c r="AE68" i="2"/>
  <c r="AC60" i="2"/>
  <c r="AG60" i="2"/>
  <c r="AH61" i="2"/>
  <c r="AA60" i="2"/>
  <c r="AE60" i="2"/>
  <c r="AC52" i="2"/>
  <c r="AG52" i="2"/>
  <c r="AA52" i="2"/>
  <c r="AH53" i="2"/>
  <c r="AE52" i="2"/>
  <c r="T44" i="2"/>
  <c r="AC44" i="2"/>
  <c r="AE44" i="2"/>
  <c r="AG44" i="2"/>
  <c r="AA44" i="2"/>
  <c r="AH45" i="2"/>
  <c r="AC36" i="2"/>
  <c r="AE36" i="2"/>
  <c r="AG36" i="2"/>
  <c r="AA36" i="2"/>
  <c r="AH37" i="2"/>
  <c r="AC28" i="2"/>
  <c r="AE28" i="2"/>
  <c r="AG28" i="2"/>
  <c r="AA28" i="2"/>
  <c r="AH29" i="2"/>
  <c r="AC20" i="2"/>
  <c r="AE20" i="2"/>
  <c r="AG20" i="2"/>
  <c r="AA20" i="2"/>
  <c r="AH21" i="2"/>
  <c r="AC12" i="2"/>
  <c r="AE12" i="2"/>
  <c r="AG12" i="2"/>
  <c r="AA12" i="2"/>
  <c r="AH13" i="2"/>
  <c r="AF277" i="2"/>
  <c r="AD277" i="2"/>
  <c r="AB277" i="2"/>
  <c r="F276" i="2"/>
  <c r="U277" i="2"/>
  <c r="S277" i="2"/>
  <c r="AF269" i="2"/>
  <c r="AD269" i="2"/>
  <c r="Y269" i="2"/>
  <c r="AB269" i="2"/>
  <c r="F268" i="2"/>
  <c r="U268" i="2" s="1"/>
  <c r="AF261" i="2"/>
  <c r="AD261" i="2"/>
  <c r="AB261" i="2"/>
  <c r="W261" i="2"/>
  <c r="F260" i="2"/>
  <c r="S260" i="2" s="1"/>
  <c r="U261" i="2"/>
  <c r="S261" i="2"/>
  <c r="AF253" i="2"/>
  <c r="AD253" i="2"/>
  <c r="AB253" i="2"/>
  <c r="Y253" i="2"/>
  <c r="W253" i="2"/>
  <c r="F252" i="2"/>
  <c r="S253" i="2"/>
  <c r="U253" i="2"/>
  <c r="AF245" i="2"/>
  <c r="AD245" i="2"/>
  <c r="Y245" i="2"/>
  <c r="F244" i="2"/>
  <c r="U244" i="2" s="1"/>
  <c r="AB245" i="2"/>
  <c r="S245" i="2"/>
  <c r="U245" i="2"/>
  <c r="F236" i="2"/>
  <c r="AD236" i="2" s="1"/>
  <c r="F228" i="2"/>
  <c r="S228" i="2" s="1"/>
  <c r="F220" i="2"/>
  <c r="Y221" i="2"/>
  <c r="AB213" i="2"/>
  <c r="AD213" i="2"/>
  <c r="AF213" i="2"/>
  <c r="Y213" i="2"/>
  <c r="F212" i="2"/>
  <c r="AD212" i="2" s="1"/>
  <c r="U213" i="2"/>
  <c r="S213" i="2"/>
  <c r="W213" i="2"/>
  <c r="AB205" i="2"/>
  <c r="AD205" i="2"/>
  <c r="AF205" i="2"/>
  <c r="Y205" i="2"/>
  <c r="F204" i="2"/>
  <c r="U204" i="2" s="1"/>
  <c r="W205" i="2"/>
  <c r="AF197" i="2"/>
  <c r="F196" i="2"/>
  <c r="AD196" i="2" s="1"/>
  <c r="AD189" i="2"/>
  <c r="AF189" i="2"/>
  <c r="AB189" i="2"/>
  <c r="Y189" i="2"/>
  <c r="W189" i="2"/>
  <c r="U189" i="2"/>
  <c r="F188" i="2"/>
  <c r="S189" i="2"/>
  <c r="AD181" i="2"/>
  <c r="AF181" i="2"/>
  <c r="AB181" i="2"/>
  <c r="Y181" i="2"/>
  <c r="U181" i="2"/>
  <c r="F180" i="2"/>
  <c r="W181" i="2"/>
  <c r="S181" i="2"/>
  <c r="F172" i="2"/>
  <c r="AD165" i="2"/>
  <c r="F164" i="2"/>
  <c r="AF164" i="2" s="1"/>
  <c r="F156" i="2"/>
  <c r="AD156" i="2" s="1"/>
  <c r="AD149" i="2"/>
  <c r="AF149" i="2"/>
  <c r="W149" i="2"/>
  <c r="Y149" i="2"/>
  <c r="U149" i="2"/>
  <c r="F148" i="2"/>
  <c r="U148" i="2" s="1"/>
  <c r="S149" i="2"/>
  <c r="AD141" i="2"/>
  <c r="AB141" i="2"/>
  <c r="AF141" i="2"/>
  <c r="Y141" i="2"/>
  <c r="U141" i="2"/>
  <c r="F140" i="2"/>
  <c r="S140" i="2" s="1"/>
  <c r="W141" i="2"/>
  <c r="F132" i="2"/>
  <c r="F124" i="2"/>
  <c r="Y124" i="2" s="1"/>
  <c r="F116" i="2"/>
  <c r="F108" i="2"/>
  <c r="AB108" i="2" s="1"/>
  <c r="F100" i="2"/>
  <c r="S100" i="2" s="1"/>
  <c r="F92" i="2"/>
  <c r="AF92" i="2" s="1"/>
  <c r="F84" i="2"/>
  <c r="AF84" i="2" s="1"/>
  <c r="F76" i="2"/>
  <c r="F68" i="2"/>
  <c r="F60" i="2"/>
  <c r="AB53" i="2"/>
  <c r="F52" i="2"/>
  <c r="F44" i="2"/>
  <c r="AD37" i="2"/>
  <c r="F36" i="2"/>
  <c r="S36" i="2" s="1"/>
  <c r="F28" i="2"/>
  <c r="Y28" i="2" s="1"/>
  <c r="AF21" i="2"/>
  <c r="F20" i="2"/>
  <c r="Y20" i="2" s="1"/>
  <c r="F12" i="2"/>
  <c r="Y12" i="2" s="1"/>
  <c r="J283" i="2"/>
  <c r="U283" i="2" s="1"/>
  <c r="J275" i="2"/>
  <c r="J267" i="2"/>
  <c r="J259" i="2"/>
  <c r="J251" i="2"/>
  <c r="AF251" i="2" s="1"/>
  <c r="J243" i="2"/>
  <c r="U243" i="2" s="1"/>
  <c r="J235" i="2"/>
  <c r="S235" i="2" s="1"/>
  <c r="J227" i="2"/>
  <c r="J219" i="2"/>
  <c r="U219" i="2" s="1"/>
  <c r="J211" i="2"/>
  <c r="J203" i="2"/>
  <c r="J195" i="2"/>
  <c r="J187" i="2"/>
  <c r="AB187" i="2" s="1"/>
  <c r="J179" i="2"/>
  <c r="J171" i="2"/>
  <c r="AF171" i="2" s="1"/>
  <c r="J163" i="2"/>
  <c r="U163" i="2" s="1"/>
  <c r="J155" i="2"/>
  <c r="J147" i="2"/>
  <c r="J139" i="2"/>
  <c r="J131" i="2"/>
  <c r="AB131" i="2" s="1"/>
  <c r="J123" i="2"/>
  <c r="U123" i="2" s="1"/>
  <c r="J115" i="2"/>
  <c r="J107" i="2"/>
  <c r="S107" i="2" s="1"/>
  <c r="J99" i="2"/>
  <c r="J91" i="2"/>
  <c r="J83" i="2"/>
  <c r="J75" i="2"/>
  <c r="J67" i="2"/>
  <c r="J59" i="2"/>
  <c r="J51" i="2"/>
  <c r="J43" i="2"/>
  <c r="J35" i="2"/>
  <c r="J27" i="2"/>
  <c r="J19" i="2"/>
  <c r="J11" i="2"/>
  <c r="N282" i="2"/>
  <c r="AB282" i="2" s="1"/>
  <c r="N274" i="2"/>
  <c r="N266" i="2"/>
  <c r="N258" i="2"/>
  <c r="N250" i="2"/>
  <c r="N242" i="2"/>
  <c r="N234" i="2"/>
  <c r="N226" i="2"/>
  <c r="W226" i="2" s="1"/>
  <c r="N218" i="2"/>
  <c r="Y218" i="2" s="1"/>
  <c r="N210" i="2"/>
  <c r="N202" i="2"/>
  <c r="N194" i="2"/>
  <c r="N186" i="2"/>
  <c r="N178" i="2"/>
  <c r="N170" i="2"/>
  <c r="N162" i="2"/>
  <c r="N154" i="2"/>
  <c r="AB154" i="2" s="1"/>
  <c r="N146" i="2"/>
  <c r="N138" i="2"/>
  <c r="N130" i="2"/>
  <c r="N122" i="2"/>
  <c r="N114" i="2"/>
  <c r="N106" i="2"/>
  <c r="N98" i="2"/>
  <c r="N90" i="2"/>
  <c r="W90" i="2" s="1"/>
  <c r="N82" i="2"/>
  <c r="N74" i="2"/>
  <c r="N66" i="2"/>
  <c r="N58" i="2"/>
  <c r="N50" i="2"/>
  <c r="N42" i="2"/>
  <c r="N34" i="2"/>
  <c r="N26" i="2"/>
  <c r="AF26" i="2" s="1"/>
  <c r="N18" i="2"/>
  <c r="F279" i="2"/>
  <c r="AD279" i="2" s="1"/>
  <c r="F215" i="2"/>
  <c r="W215" i="2" s="1"/>
  <c r="F151" i="2"/>
  <c r="Y151" i="2" s="1"/>
  <c r="F87" i="2"/>
  <c r="AB87" i="2" s="1"/>
  <c r="J256" i="2"/>
  <c r="J192" i="2"/>
  <c r="J128" i="2"/>
  <c r="J64" i="2"/>
  <c r="N277" i="2"/>
  <c r="Y277" i="2" s="1"/>
  <c r="S269" i="2"/>
  <c r="S227" i="2"/>
  <c r="S141" i="2"/>
  <c r="U269" i="2"/>
  <c r="U138" i="2"/>
  <c r="W217" i="2"/>
  <c r="AH232" i="2"/>
  <c r="AC45" i="2"/>
  <c r="AE45" i="2"/>
  <c r="AG45" i="2"/>
  <c r="AA45" i="2"/>
  <c r="AH46" i="2"/>
  <c r="AC131" i="2"/>
  <c r="AA131" i="2"/>
  <c r="AH132" i="2"/>
  <c r="AE131" i="2"/>
  <c r="AG131" i="2"/>
  <c r="AB140" i="2"/>
  <c r="AD20" i="2"/>
  <c r="AF20" i="2"/>
  <c r="F19" i="2"/>
  <c r="U19" i="2" s="1"/>
  <c r="F239" i="2"/>
  <c r="U239" i="2" s="1"/>
  <c r="F175" i="2"/>
  <c r="J232" i="2"/>
  <c r="J168" i="2"/>
  <c r="J104" i="2"/>
  <c r="J40" i="2"/>
  <c r="N270" i="2"/>
  <c r="N231" i="2"/>
  <c r="N189" i="2"/>
  <c r="N61" i="2"/>
  <c r="S132" i="2"/>
  <c r="X278" i="2"/>
  <c r="AA278" i="2"/>
  <c r="AC278" i="2"/>
  <c r="AG278" i="2"/>
  <c r="AH279" i="2"/>
  <c r="AE278" i="2"/>
  <c r="R262" i="2"/>
  <c r="AA262" i="2"/>
  <c r="AC262" i="2"/>
  <c r="AG262" i="2"/>
  <c r="AH263" i="2"/>
  <c r="AE262" i="2"/>
  <c r="AA238" i="2"/>
  <c r="AC238" i="2"/>
  <c r="AG238" i="2"/>
  <c r="AH239" i="2"/>
  <c r="AE238" i="2"/>
  <c r="AA222" i="2"/>
  <c r="AC222" i="2"/>
  <c r="AE222" i="2"/>
  <c r="AH223" i="2"/>
  <c r="AG222" i="2"/>
  <c r="AA206" i="2"/>
  <c r="AC206" i="2"/>
  <c r="AE206" i="2"/>
  <c r="AH207" i="2"/>
  <c r="AG206" i="2"/>
  <c r="AA182" i="2"/>
  <c r="AE182" i="2"/>
  <c r="AH183" i="2"/>
  <c r="AG182" i="2"/>
  <c r="AC182" i="2"/>
  <c r="AA158" i="2"/>
  <c r="AE158" i="2"/>
  <c r="AG158" i="2"/>
  <c r="AH159" i="2"/>
  <c r="AC158" i="2"/>
  <c r="AC142" i="2"/>
  <c r="AH143" i="2"/>
  <c r="AA142" i="2"/>
  <c r="AE142" i="2"/>
  <c r="AG142" i="2"/>
  <c r="AC126" i="2"/>
  <c r="AH127" i="2"/>
  <c r="AG126" i="2"/>
  <c r="AE126" i="2"/>
  <c r="AA126" i="2"/>
  <c r="AC102" i="2"/>
  <c r="AE102" i="2"/>
  <c r="AG102" i="2"/>
  <c r="AH103" i="2"/>
  <c r="AA102" i="2"/>
  <c r="AA86" i="2"/>
  <c r="AE86" i="2"/>
  <c r="AC86" i="2"/>
  <c r="AG86" i="2"/>
  <c r="AH87" i="2"/>
  <c r="AC70" i="2"/>
  <c r="AG70" i="2"/>
  <c r="AH71" i="2"/>
  <c r="AA70" i="2"/>
  <c r="AE70" i="2"/>
  <c r="AC46" i="2"/>
  <c r="AE46" i="2"/>
  <c r="AG46" i="2"/>
  <c r="AA46" i="2"/>
  <c r="AH47" i="2"/>
  <c r="AC30" i="2"/>
  <c r="AE30" i="2"/>
  <c r="AG30" i="2"/>
  <c r="AA30" i="2"/>
  <c r="AH31" i="2"/>
  <c r="AC14" i="2"/>
  <c r="AE14" i="2"/>
  <c r="AG14" i="2"/>
  <c r="AA14" i="2"/>
  <c r="AH15" i="2"/>
  <c r="AD271" i="2"/>
  <c r="F270" i="2"/>
  <c r="AB270" i="2" s="1"/>
  <c r="F254" i="2"/>
  <c r="U254" i="2" s="1"/>
  <c r="Y231" i="2"/>
  <c r="F230" i="2"/>
  <c r="U230" i="2" s="1"/>
  <c r="AB215" i="2"/>
  <c r="AF215" i="2"/>
  <c r="Y215" i="2"/>
  <c r="F214" i="2"/>
  <c r="S214" i="2" s="1"/>
  <c r="F190" i="2"/>
  <c r="AD190" i="2" s="1"/>
  <c r="AD175" i="2"/>
  <c r="AF175" i="2"/>
  <c r="AB175" i="2"/>
  <c r="U175" i="2"/>
  <c r="Y175" i="2"/>
  <c r="S175" i="2"/>
  <c r="W175" i="2"/>
  <c r="F174" i="2"/>
  <c r="W174" i="2" s="1"/>
  <c r="F158" i="2"/>
  <c r="Y158" i="2" s="1"/>
  <c r="F134" i="2"/>
  <c r="F118" i="2"/>
  <c r="AD118" i="2" s="1"/>
  <c r="F102" i="2"/>
  <c r="F78" i="2"/>
  <c r="W78" i="2" s="1"/>
  <c r="AB63" i="2"/>
  <c r="AF63" i="2"/>
  <c r="AD63" i="2"/>
  <c r="U63" i="2"/>
  <c r="S63" i="2"/>
  <c r="W63" i="2"/>
  <c r="Y63" i="2"/>
  <c r="F62" i="2"/>
  <c r="S62" i="2" s="1"/>
  <c r="W47" i="2"/>
  <c r="F46" i="2"/>
  <c r="Y46" i="2" s="1"/>
  <c r="AB23" i="2"/>
  <c r="AD23" i="2"/>
  <c r="AF23" i="2"/>
  <c r="U23" i="2"/>
  <c r="W23" i="2"/>
  <c r="S23" i="2"/>
  <c r="Y23" i="2"/>
  <c r="F22" i="2"/>
  <c r="U22" i="2" s="1"/>
  <c r="F6" i="2"/>
  <c r="T277" i="2"/>
  <c r="AA277" i="2"/>
  <c r="AC277" i="2"/>
  <c r="AE277" i="2"/>
  <c r="AH278" i="2"/>
  <c r="AG277" i="2"/>
  <c r="T261" i="2"/>
  <c r="AA261" i="2"/>
  <c r="AC261" i="2"/>
  <c r="AE261" i="2"/>
  <c r="AH262" i="2"/>
  <c r="AG261" i="2"/>
  <c r="AA245" i="2"/>
  <c r="AC245" i="2"/>
  <c r="AE245" i="2"/>
  <c r="AH246" i="2"/>
  <c r="AG245" i="2"/>
  <c r="V229" i="2"/>
  <c r="AA229" i="2"/>
  <c r="AC229" i="2"/>
  <c r="AE229" i="2"/>
  <c r="AH230" i="2"/>
  <c r="AG229" i="2"/>
  <c r="AA213" i="2"/>
  <c r="AC213" i="2"/>
  <c r="AE213" i="2"/>
  <c r="AH214" i="2"/>
  <c r="AG213" i="2"/>
  <c r="AA197" i="2"/>
  <c r="AH198" i="2"/>
  <c r="AC197" i="2"/>
  <c r="AE197" i="2"/>
  <c r="AG197" i="2"/>
  <c r="AG181" i="2"/>
  <c r="AH182" i="2"/>
  <c r="AA181" i="2"/>
  <c r="AE181" i="2"/>
  <c r="AC181" i="2"/>
  <c r="AA165" i="2"/>
  <c r="AE165" i="2"/>
  <c r="AH166" i="2"/>
  <c r="AC165" i="2"/>
  <c r="AG165" i="2"/>
  <c r="AA149" i="2"/>
  <c r="AE149" i="2"/>
  <c r="AH150" i="2"/>
  <c r="AC149" i="2"/>
  <c r="AG149" i="2"/>
  <c r="AC125" i="2"/>
  <c r="AG125" i="2"/>
  <c r="AH126" i="2"/>
  <c r="AA125" i="2"/>
  <c r="AE125" i="2"/>
  <c r="AC109" i="2"/>
  <c r="AE109" i="2"/>
  <c r="AA109" i="2"/>
  <c r="AH110" i="2"/>
  <c r="AG109" i="2"/>
  <c r="AC93" i="2"/>
  <c r="AE93" i="2"/>
  <c r="AA93" i="2"/>
  <c r="AG93" i="2"/>
  <c r="AH94" i="2"/>
  <c r="AG77" i="2"/>
  <c r="AE77" i="2"/>
  <c r="AC77" i="2"/>
  <c r="AA77" i="2"/>
  <c r="AH78" i="2"/>
  <c r="AC61" i="2"/>
  <c r="AG61" i="2"/>
  <c r="AA61" i="2"/>
  <c r="AE61" i="2"/>
  <c r="AH62" i="2"/>
  <c r="AC37" i="2"/>
  <c r="AE37" i="2"/>
  <c r="AG37" i="2"/>
  <c r="AA37" i="2"/>
  <c r="AH38" i="2"/>
  <c r="AC21" i="2"/>
  <c r="AE21" i="2"/>
  <c r="AG21" i="2"/>
  <c r="AA21" i="2"/>
  <c r="AH22" i="2"/>
  <c r="AE5" i="2"/>
  <c r="AH6" i="2"/>
  <c r="W270" i="2"/>
  <c r="Y270" i="2"/>
  <c r="AD270" i="2"/>
  <c r="AB254" i="2"/>
  <c r="AF254" i="2"/>
  <c r="AF238" i="2"/>
  <c r="U238" i="2"/>
  <c r="U222" i="2"/>
  <c r="AB174" i="2"/>
  <c r="AD142" i="2"/>
  <c r="AF142" i="2"/>
  <c r="AB142" i="2"/>
  <c r="W142" i="2"/>
  <c r="Y142" i="2"/>
  <c r="U142" i="2"/>
  <c r="F125" i="2"/>
  <c r="AB125" i="2" s="1"/>
  <c r="F109" i="2"/>
  <c r="F93" i="2"/>
  <c r="S93" i="2" s="1"/>
  <c r="AB78" i="2"/>
  <c r="AF78" i="2"/>
  <c r="AD78" i="2"/>
  <c r="Y78" i="2"/>
  <c r="F77" i="2"/>
  <c r="AB62" i="2"/>
  <c r="AF62" i="2"/>
  <c r="AD62" i="2"/>
  <c r="Y62" i="2"/>
  <c r="F61" i="2"/>
  <c r="S61" i="2" s="1"/>
  <c r="F53" i="2"/>
  <c r="W53" i="2" s="1"/>
  <c r="F37" i="2"/>
  <c r="W37" i="2" s="1"/>
  <c r="AB22" i="2"/>
  <c r="AD22" i="2"/>
  <c r="AF22" i="2"/>
  <c r="Y22" i="2"/>
  <c r="F21" i="2"/>
  <c r="Y21" i="2" s="1"/>
  <c r="F47" i="2"/>
  <c r="AB47" i="2" s="1"/>
  <c r="N157" i="2"/>
  <c r="S270" i="2"/>
  <c r="X275" i="2"/>
  <c r="AA275" i="2"/>
  <c r="AC275" i="2"/>
  <c r="AE275" i="2"/>
  <c r="AG275" i="2"/>
  <c r="X259" i="2"/>
  <c r="AA259" i="2"/>
  <c r="AC259" i="2"/>
  <c r="AE259" i="2"/>
  <c r="AH260" i="2"/>
  <c r="AG259" i="2"/>
  <c r="X243" i="2"/>
  <c r="AA243" i="2"/>
  <c r="AC243" i="2"/>
  <c r="AE243" i="2"/>
  <c r="AG243" i="2"/>
  <c r="AH244" i="2"/>
  <c r="X227" i="2"/>
  <c r="AA227" i="2"/>
  <c r="AC227" i="2"/>
  <c r="AE227" i="2"/>
  <c r="AH228" i="2"/>
  <c r="AG227" i="2"/>
  <c r="X211" i="2"/>
  <c r="AA211" i="2"/>
  <c r="AC211" i="2"/>
  <c r="AE211" i="2"/>
  <c r="AH212" i="2"/>
  <c r="AG211" i="2"/>
  <c r="R195" i="2"/>
  <c r="AE195" i="2"/>
  <c r="AH196" i="2"/>
  <c r="AA195" i="2"/>
  <c r="AC195" i="2"/>
  <c r="AG195" i="2"/>
  <c r="AC179" i="2"/>
  <c r="AE179" i="2"/>
  <c r="AH180" i="2"/>
  <c r="AA179" i="2"/>
  <c r="AG179" i="2"/>
  <c r="AA163" i="2"/>
  <c r="AE163" i="2"/>
  <c r="AG163" i="2"/>
  <c r="AC163" i="2"/>
  <c r="AH164" i="2"/>
  <c r="R147" i="2"/>
  <c r="AA147" i="2"/>
  <c r="AE147" i="2"/>
  <c r="AG147" i="2"/>
  <c r="AC147" i="2"/>
  <c r="AH148" i="2"/>
  <c r="AC123" i="2"/>
  <c r="AH124" i="2"/>
  <c r="AA123" i="2"/>
  <c r="AG123" i="2"/>
  <c r="AE123" i="2"/>
  <c r="AC107" i="2"/>
  <c r="AE107" i="2"/>
  <c r="AH108" i="2"/>
  <c r="AA107" i="2"/>
  <c r="AG107" i="2"/>
  <c r="AC91" i="2"/>
  <c r="AE91" i="2"/>
  <c r="AA91" i="2"/>
  <c r="AG91" i="2"/>
  <c r="AH92" i="2"/>
  <c r="AA75" i="2"/>
  <c r="AC75" i="2"/>
  <c r="AG75" i="2"/>
  <c r="AH76" i="2"/>
  <c r="AE75" i="2"/>
  <c r="AC59" i="2"/>
  <c r="AG59" i="2"/>
  <c r="AH60" i="2"/>
  <c r="AA59" i="2"/>
  <c r="AE59" i="2"/>
  <c r="AC43" i="2"/>
  <c r="AE43" i="2"/>
  <c r="AG43" i="2"/>
  <c r="AA43" i="2"/>
  <c r="AH44" i="2"/>
  <c r="AC27" i="2"/>
  <c r="AE27" i="2"/>
  <c r="AG27" i="2"/>
  <c r="AA27" i="2"/>
  <c r="AH28" i="2"/>
  <c r="AC11" i="2"/>
  <c r="AE11" i="2"/>
  <c r="AG11" i="2"/>
  <c r="AA11" i="2"/>
  <c r="AH12" i="2"/>
  <c r="AB276" i="2"/>
  <c r="Y276" i="2"/>
  <c r="AD276" i="2"/>
  <c r="W276" i="2"/>
  <c r="U276" i="2"/>
  <c r="S276" i="2"/>
  <c r="AF276" i="2"/>
  <c r="AB260" i="2"/>
  <c r="AD260" i="2"/>
  <c r="AF260" i="2"/>
  <c r="W260" i="2"/>
  <c r="AF228" i="2"/>
  <c r="AB228" i="2"/>
  <c r="Y212" i="2"/>
  <c r="AF212" i="2"/>
  <c r="W212" i="2"/>
  <c r="AB212" i="2"/>
  <c r="U212" i="2"/>
  <c r="S212" i="2"/>
  <c r="AB196" i="2"/>
  <c r="U196" i="2"/>
  <c r="W180" i="2"/>
  <c r="AB164" i="2"/>
  <c r="Y164" i="2"/>
  <c r="AB148" i="2"/>
  <c r="AD148" i="2"/>
  <c r="W148" i="2"/>
  <c r="AB124" i="2"/>
  <c r="AD108" i="2"/>
  <c r="AF108" i="2"/>
  <c r="Y108" i="2"/>
  <c r="S108" i="2"/>
  <c r="AD92" i="2"/>
  <c r="AB92" i="2"/>
  <c r="Y92" i="2"/>
  <c r="W92" i="2"/>
  <c r="U92" i="2"/>
  <c r="F91" i="2"/>
  <c r="S91" i="2" s="1"/>
  <c r="AB76" i="2"/>
  <c r="F75" i="2"/>
  <c r="AB75" i="2" s="1"/>
  <c r="AF60" i="2"/>
  <c r="AD60" i="2"/>
  <c r="F59" i="2"/>
  <c r="W59" i="2" s="1"/>
  <c r="AB44" i="2"/>
  <c r="AD44" i="2"/>
  <c r="AF44" i="2"/>
  <c r="Y44" i="2"/>
  <c r="S44" i="2"/>
  <c r="U44" i="2"/>
  <c r="W44" i="2"/>
  <c r="F43" i="2"/>
  <c r="AB43" i="2" s="1"/>
  <c r="AD28" i="2"/>
  <c r="AF28" i="2"/>
  <c r="S28" i="2"/>
  <c r="F27" i="2"/>
  <c r="AF27" i="2" s="1"/>
  <c r="AD12" i="2"/>
  <c r="AF12" i="2"/>
  <c r="S12" i="2"/>
  <c r="F11" i="2"/>
  <c r="W11" i="2" s="1"/>
  <c r="R282" i="2"/>
  <c r="AA282" i="2"/>
  <c r="AC282" i="2"/>
  <c r="AG282" i="2"/>
  <c r="AH283" i="2"/>
  <c r="AE282" i="2"/>
  <c r="X274" i="2"/>
  <c r="AA274" i="2"/>
  <c r="AC274" i="2"/>
  <c r="AG274" i="2"/>
  <c r="AE274" i="2"/>
  <c r="AH275" i="2"/>
  <c r="X266" i="2"/>
  <c r="AA266" i="2"/>
  <c r="AC266" i="2"/>
  <c r="AG266" i="2"/>
  <c r="AH267" i="2"/>
  <c r="AE266" i="2"/>
  <c r="X258" i="2"/>
  <c r="AA258" i="2"/>
  <c r="AC258" i="2"/>
  <c r="AG258" i="2"/>
  <c r="AH259" i="2"/>
  <c r="AE258" i="2"/>
  <c r="X250" i="2"/>
  <c r="AA250" i="2"/>
  <c r="AC250" i="2"/>
  <c r="AG250" i="2"/>
  <c r="AH251" i="2"/>
  <c r="AE250" i="2"/>
  <c r="X242" i="2"/>
  <c r="AA242" i="2"/>
  <c r="AC242" i="2"/>
  <c r="AG242" i="2"/>
  <c r="AH243" i="2"/>
  <c r="AE242" i="2"/>
  <c r="X234" i="2"/>
  <c r="AA234" i="2"/>
  <c r="AC234" i="2"/>
  <c r="AG234" i="2"/>
  <c r="AH235" i="2"/>
  <c r="AE234" i="2"/>
  <c r="X226" i="2"/>
  <c r="AA226" i="2"/>
  <c r="AC226" i="2"/>
  <c r="AE226" i="2"/>
  <c r="AH227" i="2"/>
  <c r="AG226" i="2"/>
  <c r="X218" i="2"/>
  <c r="AA218" i="2"/>
  <c r="AC218" i="2"/>
  <c r="AE218" i="2"/>
  <c r="AH219" i="2"/>
  <c r="AG218" i="2"/>
  <c r="X210" i="2"/>
  <c r="AA210" i="2"/>
  <c r="AC210" i="2"/>
  <c r="AE210" i="2"/>
  <c r="AH211" i="2"/>
  <c r="AG210" i="2"/>
  <c r="AA202" i="2"/>
  <c r="AC202" i="2"/>
  <c r="AE202" i="2"/>
  <c r="AH203" i="2"/>
  <c r="AG202" i="2"/>
  <c r="AE194" i="2"/>
  <c r="AH195" i="2"/>
  <c r="AA194" i="2"/>
  <c r="AC194" i="2"/>
  <c r="AG194" i="2"/>
  <c r="AA186" i="2"/>
  <c r="AE186" i="2"/>
  <c r="AH187" i="2"/>
  <c r="AC186" i="2"/>
  <c r="AG186" i="2"/>
  <c r="X178" i="2"/>
  <c r="AA178" i="2"/>
  <c r="AE178" i="2"/>
  <c r="AH179" i="2"/>
  <c r="AG178" i="2"/>
  <c r="AA170" i="2"/>
  <c r="AE170" i="2"/>
  <c r="AG170" i="2"/>
  <c r="AH171" i="2"/>
  <c r="AC170" i="2"/>
  <c r="AA162" i="2"/>
  <c r="AE162" i="2"/>
  <c r="AG162" i="2"/>
  <c r="AH163" i="2"/>
  <c r="AC162" i="2"/>
  <c r="AA154" i="2"/>
  <c r="AE154" i="2"/>
  <c r="AG154" i="2"/>
  <c r="AH155" i="2"/>
  <c r="AC154" i="2"/>
  <c r="AA146" i="2"/>
  <c r="AE146" i="2"/>
  <c r="AG146" i="2"/>
  <c r="AH147" i="2"/>
  <c r="AC146" i="2"/>
  <c r="AC138" i="2"/>
  <c r="AH139" i="2"/>
  <c r="AG138" i="2"/>
  <c r="AE138" i="2"/>
  <c r="AA138" i="2"/>
  <c r="AC130" i="2"/>
  <c r="AH131" i="2"/>
  <c r="AA130" i="2"/>
  <c r="AE130" i="2"/>
  <c r="AG130" i="2"/>
  <c r="AC122" i="2"/>
  <c r="AH123" i="2"/>
  <c r="AG122" i="2"/>
  <c r="AA122" i="2"/>
  <c r="AE122" i="2"/>
  <c r="AC114" i="2"/>
  <c r="AE114" i="2"/>
  <c r="AG114" i="2"/>
  <c r="AA114" i="2"/>
  <c r="AH115" i="2"/>
  <c r="AC106" i="2"/>
  <c r="AE106" i="2"/>
  <c r="AG106" i="2"/>
  <c r="AA106" i="2"/>
  <c r="AH107" i="2"/>
  <c r="AC98" i="2"/>
  <c r="AE98" i="2"/>
  <c r="AG98" i="2"/>
  <c r="AA98" i="2"/>
  <c r="AH99" i="2"/>
  <c r="AC90" i="2"/>
  <c r="AE90" i="2"/>
  <c r="AG90" i="2"/>
  <c r="AH91" i="2"/>
  <c r="AA90" i="2"/>
  <c r="AA82" i="2"/>
  <c r="AC82" i="2"/>
  <c r="AE82" i="2"/>
  <c r="AG82" i="2"/>
  <c r="AH83" i="2"/>
  <c r="AA74" i="2"/>
  <c r="AH75" i="2"/>
  <c r="AE74" i="2"/>
  <c r="AC74" i="2"/>
  <c r="AG74" i="2"/>
  <c r="AC66" i="2"/>
  <c r="AG66" i="2"/>
  <c r="AH67" i="2"/>
  <c r="AA66" i="2"/>
  <c r="AE66" i="2"/>
  <c r="AC58" i="2"/>
  <c r="AG58" i="2"/>
  <c r="AH59" i="2"/>
  <c r="AA58" i="2"/>
  <c r="AE58" i="2"/>
  <c r="AC50" i="2"/>
  <c r="AG50" i="2"/>
  <c r="AA50" i="2"/>
  <c r="AE50" i="2"/>
  <c r="AH51" i="2"/>
  <c r="AC42" i="2"/>
  <c r="AE42" i="2"/>
  <c r="AG42" i="2"/>
  <c r="AA42" i="2"/>
  <c r="AH43" i="2"/>
  <c r="AC34" i="2"/>
  <c r="AE34" i="2"/>
  <c r="AG34" i="2"/>
  <c r="AA34" i="2"/>
  <c r="AH35" i="2"/>
  <c r="AC26" i="2"/>
  <c r="AE26" i="2"/>
  <c r="AG26" i="2"/>
  <c r="AA26" i="2"/>
  <c r="AH27" i="2"/>
  <c r="AC18" i="2"/>
  <c r="AE18" i="2"/>
  <c r="AG18" i="2"/>
  <c r="AA18" i="2"/>
  <c r="AH19" i="2"/>
  <c r="AC10" i="2"/>
  <c r="AE10" i="2"/>
  <c r="AG10" i="2"/>
  <c r="AA10" i="2"/>
  <c r="AH11" i="2"/>
  <c r="AB283" i="2"/>
  <c r="AD283" i="2"/>
  <c r="AF283" i="2"/>
  <c r="Y283" i="2"/>
  <c r="W283" i="2"/>
  <c r="S283" i="2"/>
  <c r="AD267" i="2"/>
  <c r="W267" i="2"/>
  <c r="AB251" i="2"/>
  <c r="Y251" i="2"/>
  <c r="AD251" i="2"/>
  <c r="W251" i="2"/>
  <c r="U251" i="2"/>
  <c r="AB243" i="2"/>
  <c r="AD243" i="2"/>
  <c r="W243" i="2"/>
  <c r="AF243" i="2"/>
  <c r="Y243" i="2"/>
  <c r="S243" i="2"/>
  <c r="AF235" i="2"/>
  <c r="U235" i="2"/>
  <c r="Y235" i="2"/>
  <c r="W235" i="2"/>
  <c r="AB227" i="2"/>
  <c r="AD227" i="2"/>
  <c r="AF227" i="2"/>
  <c r="Y227" i="2"/>
  <c r="W227" i="2"/>
  <c r="U227" i="2"/>
  <c r="AB219" i="2"/>
  <c r="AD219" i="2"/>
  <c r="AF219" i="2"/>
  <c r="Y219" i="2"/>
  <c r="W219" i="2"/>
  <c r="S219" i="2"/>
  <c r="AB203" i="2"/>
  <c r="AD203" i="2"/>
  <c r="AD187" i="2"/>
  <c r="AF187" i="2"/>
  <c r="Y187" i="2"/>
  <c r="U187" i="2"/>
  <c r="W187" i="2"/>
  <c r="S187" i="2"/>
  <c r="AD179" i="2"/>
  <c r="AF179" i="2"/>
  <c r="AB179" i="2"/>
  <c r="W179" i="2"/>
  <c r="U179" i="2"/>
  <c r="Y179" i="2"/>
  <c r="S179" i="2"/>
  <c r="AB171" i="2"/>
  <c r="Y171" i="2"/>
  <c r="W171" i="2"/>
  <c r="S171" i="2"/>
  <c r="AB163" i="2"/>
  <c r="AD163" i="2"/>
  <c r="Y163" i="2"/>
  <c r="AF163" i="2"/>
  <c r="AB155" i="2"/>
  <c r="AF155" i="2"/>
  <c r="Y155" i="2"/>
  <c r="U155" i="2"/>
  <c r="AD155" i="2"/>
  <c r="W155" i="2"/>
  <c r="S155" i="2"/>
  <c r="W147" i="2"/>
  <c r="W139" i="2"/>
  <c r="AD123" i="2"/>
  <c r="AB123" i="2"/>
  <c r="Y123" i="2"/>
  <c r="AF123" i="2"/>
  <c r="W123" i="2"/>
  <c r="S123" i="2"/>
  <c r="AD115" i="2"/>
  <c r="AF115" i="2"/>
  <c r="AB115" i="2"/>
  <c r="W115" i="2"/>
  <c r="U115" i="2"/>
  <c r="Y115" i="2"/>
  <c r="S115" i="2"/>
  <c r="AD107" i="2"/>
  <c r="AB107" i="2"/>
  <c r="Y107" i="2"/>
  <c r="W107" i="2"/>
  <c r="U107" i="2"/>
  <c r="AB59" i="2"/>
  <c r="AD59" i="2"/>
  <c r="Y59" i="2"/>
  <c r="U59" i="2"/>
  <c r="S59" i="2"/>
  <c r="S51" i="2"/>
  <c r="AD43" i="2"/>
  <c r="AF43" i="2"/>
  <c r="W43" i="2"/>
  <c r="U43" i="2"/>
  <c r="S43" i="2"/>
  <c r="AB27" i="2"/>
  <c r="AD27" i="2"/>
  <c r="Y27" i="2"/>
  <c r="U27" i="2"/>
  <c r="S27" i="2"/>
  <c r="AB19" i="2"/>
  <c r="Y19" i="2"/>
  <c r="AB11" i="2"/>
  <c r="AD11" i="2"/>
  <c r="U11" i="2"/>
  <c r="F275" i="2"/>
  <c r="S275" i="2" s="1"/>
  <c r="F263" i="2"/>
  <c r="F250" i="2"/>
  <c r="F237" i="2"/>
  <c r="AF237" i="2" s="1"/>
  <c r="F211" i="2"/>
  <c r="AD211" i="2" s="1"/>
  <c r="F199" i="2"/>
  <c r="F186" i="2"/>
  <c r="S186" i="2" s="1"/>
  <c r="F173" i="2"/>
  <c r="F147" i="2"/>
  <c r="AF147" i="2" s="1"/>
  <c r="F135" i="2"/>
  <c r="U135" i="2" s="1"/>
  <c r="F119" i="2"/>
  <c r="U119" i="2" s="1"/>
  <c r="F103" i="2"/>
  <c r="S103" i="2" s="1"/>
  <c r="F58" i="2"/>
  <c r="Y58" i="2" s="1"/>
  <c r="J272" i="2"/>
  <c r="J208" i="2"/>
  <c r="J144" i="2"/>
  <c r="J80" i="2"/>
  <c r="J16" i="2"/>
  <c r="N269" i="2"/>
  <c r="W269" i="2" s="1"/>
  <c r="S131" i="2"/>
  <c r="U205" i="2"/>
  <c r="W31" i="2"/>
  <c r="AH276" i="2"/>
  <c r="AA281" i="2"/>
  <c r="AC281" i="2"/>
  <c r="AE281" i="2"/>
  <c r="AH282" i="2"/>
  <c r="AG281" i="2"/>
  <c r="AA273" i="2"/>
  <c r="AC273" i="2"/>
  <c r="AE273" i="2"/>
  <c r="AH274" i="2"/>
  <c r="AG273" i="2"/>
  <c r="AA265" i="2"/>
  <c r="AC265" i="2"/>
  <c r="AE265" i="2"/>
  <c r="AH266" i="2"/>
  <c r="AG265" i="2"/>
  <c r="AA257" i="2"/>
  <c r="AC257" i="2"/>
  <c r="AE257" i="2"/>
  <c r="AH258" i="2"/>
  <c r="AG257" i="2"/>
  <c r="AA249" i="2"/>
  <c r="AC249" i="2"/>
  <c r="AE249" i="2"/>
  <c r="AH250" i="2"/>
  <c r="AG249" i="2"/>
  <c r="AA241" i="2"/>
  <c r="AC241" i="2"/>
  <c r="AE241" i="2"/>
  <c r="AH242" i="2"/>
  <c r="AG241" i="2"/>
  <c r="AA233" i="2"/>
  <c r="AC233" i="2"/>
  <c r="AE233" i="2"/>
  <c r="AH234" i="2"/>
  <c r="AG233" i="2"/>
  <c r="AA225" i="2"/>
  <c r="AC225" i="2"/>
  <c r="AE225" i="2"/>
  <c r="AG225" i="2"/>
  <c r="AH226" i="2"/>
  <c r="AA217" i="2"/>
  <c r="AC217" i="2"/>
  <c r="AE217" i="2"/>
  <c r="AG217" i="2"/>
  <c r="AH218" i="2"/>
  <c r="AA209" i="2"/>
  <c r="AC209" i="2"/>
  <c r="AE209" i="2"/>
  <c r="AG209" i="2"/>
  <c r="AH210" i="2"/>
  <c r="AA201" i="2"/>
  <c r="AC201" i="2"/>
  <c r="AE201" i="2"/>
  <c r="AG201" i="2"/>
  <c r="AH202" i="2"/>
  <c r="AH194" i="2"/>
  <c r="AA193" i="2"/>
  <c r="AG193" i="2"/>
  <c r="AE193" i="2"/>
  <c r="AC193" i="2"/>
  <c r="AG185" i="2"/>
  <c r="AH186" i="2"/>
  <c r="AE185" i="2"/>
  <c r="AA185" i="2"/>
  <c r="AC185" i="2"/>
  <c r="AG177" i="2"/>
  <c r="AH178" i="2"/>
  <c r="AA177" i="2"/>
  <c r="AC177" i="2"/>
  <c r="AE177" i="2"/>
  <c r="AA169" i="2"/>
  <c r="AE169" i="2"/>
  <c r="AC169" i="2"/>
  <c r="AH170" i="2"/>
  <c r="AG169" i="2"/>
  <c r="AA161" i="2"/>
  <c r="AE161" i="2"/>
  <c r="AC161" i="2"/>
  <c r="AG161" i="2"/>
  <c r="AH162" i="2"/>
  <c r="AA153" i="2"/>
  <c r="AE153" i="2"/>
  <c r="AC153" i="2"/>
  <c r="AG153" i="2"/>
  <c r="AH154" i="2"/>
  <c r="AA145" i="2"/>
  <c r="AE145" i="2"/>
  <c r="AC145" i="2"/>
  <c r="AG145" i="2"/>
  <c r="AH146" i="2"/>
  <c r="AC137" i="2"/>
  <c r="AH138" i="2"/>
  <c r="AE137" i="2"/>
  <c r="AA137" i="2"/>
  <c r="AG137" i="2"/>
  <c r="AC129" i="2"/>
  <c r="AE129" i="2"/>
  <c r="AG129" i="2"/>
  <c r="AA129" i="2"/>
  <c r="AH130" i="2"/>
  <c r="AC121" i="2"/>
  <c r="AG121" i="2"/>
  <c r="AH122" i="2"/>
  <c r="AA121" i="2"/>
  <c r="AE121" i="2"/>
  <c r="AC113" i="2"/>
  <c r="AE113" i="2"/>
  <c r="AA113" i="2"/>
  <c r="AH114" i="2"/>
  <c r="AG113" i="2"/>
  <c r="AC105" i="2"/>
  <c r="AE105" i="2"/>
  <c r="AA105" i="2"/>
  <c r="AG105" i="2"/>
  <c r="AH106" i="2"/>
  <c r="AC97" i="2"/>
  <c r="AE97" i="2"/>
  <c r="AA97" i="2"/>
  <c r="AG97" i="2"/>
  <c r="AH98" i="2"/>
  <c r="AC89" i="2"/>
  <c r="AE89" i="2"/>
  <c r="AA89" i="2"/>
  <c r="AG89" i="2"/>
  <c r="AH90" i="2"/>
  <c r="AG81" i="2"/>
  <c r="AA81" i="2"/>
  <c r="AH82" i="2"/>
  <c r="AC81" i="2"/>
  <c r="AE81" i="2"/>
  <c r="AC73" i="2"/>
  <c r="AG73" i="2"/>
  <c r="AE73" i="2"/>
  <c r="AH74" i="2"/>
  <c r="AA73" i="2"/>
  <c r="AC65" i="2"/>
  <c r="AG65" i="2"/>
  <c r="AA65" i="2"/>
  <c r="AH66" i="2"/>
  <c r="AE65" i="2"/>
  <c r="AC57" i="2"/>
  <c r="AG57" i="2"/>
  <c r="AA57" i="2"/>
  <c r="AE57" i="2"/>
  <c r="AH58" i="2"/>
  <c r="AC49" i="2"/>
  <c r="AG49" i="2"/>
  <c r="AA49" i="2"/>
  <c r="AE49" i="2"/>
  <c r="AH50" i="2"/>
  <c r="AC41" i="2"/>
  <c r="AE41" i="2"/>
  <c r="AG41" i="2"/>
  <c r="AA41" i="2"/>
  <c r="AH42" i="2"/>
  <c r="AC33" i="2"/>
  <c r="AE33" i="2"/>
  <c r="AG33" i="2"/>
  <c r="AA33" i="2"/>
  <c r="AH34" i="2"/>
  <c r="AC25" i="2"/>
  <c r="AE25" i="2"/>
  <c r="AG25" i="2"/>
  <c r="AA25" i="2"/>
  <c r="AH26" i="2"/>
  <c r="AC17" i="2"/>
  <c r="AE17" i="2"/>
  <c r="AG17" i="2"/>
  <c r="AA17" i="2"/>
  <c r="AH18" i="2"/>
  <c r="AC9" i="2"/>
  <c r="AE9" i="2"/>
  <c r="AG9" i="2"/>
  <c r="AA9" i="2"/>
  <c r="AH10" i="2"/>
  <c r="AF282" i="2"/>
  <c r="Y282" i="2"/>
  <c r="U282" i="2"/>
  <c r="W282" i="2"/>
  <c r="AD282" i="2"/>
  <c r="AB266" i="2"/>
  <c r="AF266" i="2"/>
  <c r="Y266" i="2"/>
  <c r="W266" i="2"/>
  <c r="U266" i="2"/>
  <c r="S266" i="2"/>
  <c r="AB258" i="2"/>
  <c r="AF258" i="2"/>
  <c r="AD258" i="2"/>
  <c r="Y258" i="2"/>
  <c r="W258" i="2"/>
  <c r="U258" i="2"/>
  <c r="S258" i="2"/>
  <c r="AD250" i="2"/>
  <c r="Y250" i="2"/>
  <c r="W250" i="2"/>
  <c r="AB242" i="2"/>
  <c r="AF242" i="2"/>
  <c r="W242" i="2"/>
  <c r="Y242" i="2"/>
  <c r="U242" i="2"/>
  <c r="AD242" i="2"/>
  <c r="S242" i="2"/>
  <c r="AB226" i="2"/>
  <c r="AD226" i="2"/>
  <c r="Y226" i="2"/>
  <c r="U226" i="2"/>
  <c r="AF226" i="2"/>
  <c r="S226" i="2"/>
  <c r="AB218" i="2"/>
  <c r="AD218" i="2"/>
  <c r="AF218" i="2"/>
  <c r="U218" i="2"/>
  <c r="AD194" i="2"/>
  <c r="AF194" i="2"/>
  <c r="AB194" i="2"/>
  <c r="Y194" i="2"/>
  <c r="W194" i="2"/>
  <c r="S194" i="2"/>
  <c r="U194" i="2"/>
  <c r="AD186" i="2"/>
  <c r="AF186" i="2"/>
  <c r="AD178" i="2"/>
  <c r="AF178" i="2"/>
  <c r="AB178" i="2"/>
  <c r="W178" i="2"/>
  <c r="U178" i="2"/>
  <c r="Y178" i="2"/>
  <c r="S178" i="2"/>
  <c r="AD162" i="2"/>
  <c r="Y162" i="2"/>
  <c r="AB162" i="2"/>
  <c r="AF162" i="2"/>
  <c r="W162" i="2"/>
  <c r="S162" i="2"/>
  <c r="AD154" i="2"/>
  <c r="Y154" i="2"/>
  <c r="AF154" i="2"/>
  <c r="U154" i="2"/>
  <c r="W154" i="2"/>
  <c r="AD146" i="2"/>
  <c r="AF146" i="2"/>
  <c r="AD138" i="2"/>
  <c r="AF138" i="2"/>
  <c r="AB138" i="2"/>
  <c r="Y138" i="2"/>
  <c r="W138" i="2"/>
  <c r="S138" i="2"/>
  <c r="AD122" i="2"/>
  <c r="AF122" i="2"/>
  <c r="AB122" i="2"/>
  <c r="Y122" i="2"/>
  <c r="U122" i="2"/>
  <c r="S90" i="2"/>
  <c r="U42" i="2"/>
  <c r="S26" i="2"/>
  <c r="F274" i="2"/>
  <c r="S274" i="2" s="1"/>
  <c r="F249" i="2"/>
  <c r="W249" i="2" s="1"/>
  <c r="F223" i="2"/>
  <c r="F210" i="2"/>
  <c r="W210" i="2" s="1"/>
  <c r="F185" i="2"/>
  <c r="AF185" i="2" s="1"/>
  <c r="F159" i="2"/>
  <c r="Y159" i="2" s="1"/>
  <c r="F146" i="2"/>
  <c r="S146" i="2" s="1"/>
  <c r="F98" i="2"/>
  <c r="U98" i="2" s="1"/>
  <c r="F79" i="2"/>
  <c r="U79" i="2" s="1"/>
  <c r="F34" i="2"/>
  <c r="S34" i="2" s="1"/>
  <c r="J248" i="2"/>
  <c r="J184" i="2"/>
  <c r="J120" i="2"/>
  <c r="J56" i="2"/>
  <c r="N262" i="2"/>
  <c r="N221" i="2"/>
  <c r="N93" i="2"/>
  <c r="W93" i="2" s="1"/>
  <c r="S206" i="2"/>
  <c r="S164" i="2"/>
  <c r="S122" i="2"/>
  <c r="W277" i="2"/>
  <c r="W163" i="2"/>
  <c r="AD266" i="2"/>
  <c r="AC178" i="2"/>
  <c r="R270" i="2"/>
  <c r="AA270" i="2"/>
  <c r="AC270" i="2"/>
  <c r="AG270" i="2"/>
  <c r="AH271" i="2"/>
  <c r="AE270" i="2"/>
  <c r="T254" i="2"/>
  <c r="AA254" i="2"/>
  <c r="AC254" i="2"/>
  <c r="AG254" i="2"/>
  <c r="AH255" i="2"/>
  <c r="AE254" i="2"/>
  <c r="AA230" i="2"/>
  <c r="AC230" i="2"/>
  <c r="AE230" i="2"/>
  <c r="AH231" i="2"/>
  <c r="AG230" i="2"/>
  <c r="AA214" i="2"/>
  <c r="AC214" i="2"/>
  <c r="AE214" i="2"/>
  <c r="AH215" i="2"/>
  <c r="AG214" i="2"/>
  <c r="AE198" i="2"/>
  <c r="AC198" i="2"/>
  <c r="AH199" i="2"/>
  <c r="AG198" i="2"/>
  <c r="AA198" i="2"/>
  <c r="AA190" i="2"/>
  <c r="AE190" i="2"/>
  <c r="AH191" i="2"/>
  <c r="AC190" i="2"/>
  <c r="AG190" i="2"/>
  <c r="AA166" i="2"/>
  <c r="AE166" i="2"/>
  <c r="AG166" i="2"/>
  <c r="AC166" i="2"/>
  <c r="AH167" i="2"/>
  <c r="AA150" i="2"/>
  <c r="AE150" i="2"/>
  <c r="AG150" i="2"/>
  <c r="AC150" i="2"/>
  <c r="AH151" i="2"/>
  <c r="AC134" i="2"/>
  <c r="AH135" i="2"/>
  <c r="AG134" i="2"/>
  <c r="AA134" i="2"/>
  <c r="AE134" i="2"/>
  <c r="AC110" i="2"/>
  <c r="AE110" i="2"/>
  <c r="AG110" i="2"/>
  <c r="AH111" i="2"/>
  <c r="AA110" i="2"/>
  <c r="X94" i="2"/>
  <c r="AC94" i="2"/>
  <c r="AE94" i="2"/>
  <c r="AG94" i="2"/>
  <c r="AH95" i="2"/>
  <c r="AA94" i="2"/>
  <c r="AA78" i="2"/>
  <c r="AH79" i="2"/>
  <c r="AC78" i="2"/>
  <c r="AG78" i="2"/>
  <c r="AE78" i="2"/>
  <c r="AC62" i="2"/>
  <c r="AG62" i="2"/>
  <c r="AH63" i="2"/>
  <c r="AA62" i="2"/>
  <c r="AE62" i="2"/>
  <c r="AC38" i="2"/>
  <c r="AE38" i="2"/>
  <c r="AG38" i="2"/>
  <c r="AA38" i="2"/>
  <c r="AH39" i="2"/>
  <c r="AC22" i="2"/>
  <c r="AE22" i="2"/>
  <c r="AG22" i="2"/>
  <c r="AA22" i="2"/>
  <c r="AH23" i="2"/>
  <c r="AB279" i="2"/>
  <c r="S279" i="2"/>
  <c r="Y279" i="2"/>
  <c r="W279" i="2"/>
  <c r="F278" i="2"/>
  <c r="U279" i="2"/>
  <c r="AF279" i="2"/>
  <c r="W263" i="2"/>
  <c r="S263" i="2"/>
  <c r="F262" i="2"/>
  <c r="F246" i="2"/>
  <c r="AB223" i="2"/>
  <c r="AD223" i="2"/>
  <c r="W223" i="2"/>
  <c r="F222" i="2"/>
  <c r="AD222" i="2" s="1"/>
  <c r="AB207" i="2"/>
  <c r="Y207" i="2"/>
  <c r="AF207" i="2"/>
  <c r="F206" i="2"/>
  <c r="AD206" i="2" s="1"/>
  <c r="AF183" i="2"/>
  <c r="F182" i="2"/>
  <c r="AB167" i="2"/>
  <c r="AD167" i="2"/>
  <c r="U167" i="2"/>
  <c r="AF167" i="2"/>
  <c r="W167" i="2"/>
  <c r="S167" i="2"/>
  <c r="Y167" i="2"/>
  <c r="F166" i="2"/>
  <c r="AB151" i="2"/>
  <c r="AD151" i="2"/>
  <c r="U151" i="2"/>
  <c r="AF151" i="2"/>
  <c r="S151" i="2"/>
  <c r="W151" i="2"/>
  <c r="F150" i="2"/>
  <c r="Y150" i="2" s="1"/>
  <c r="F126" i="2"/>
  <c r="AD126" i="2" s="1"/>
  <c r="AD111" i="2"/>
  <c r="AF111" i="2"/>
  <c r="AB111" i="2"/>
  <c r="U111" i="2"/>
  <c r="S111" i="2"/>
  <c r="Y111" i="2"/>
  <c r="F110" i="2"/>
  <c r="AD110" i="2" s="1"/>
  <c r="W111" i="2"/>
  <c r="AD95" i="2"/>
  <c r="AF95" i="2"/>
  <c r="AB95" i="2"/>
  <c r="U95" i="2"/>
  <c r="S95" i="2"/>
  <c r="W95" i="2"/>
  <c r="Y95" i="2"/>
  <c r="F94" i="2"/>
  <c r="AB94" i="2" s="1"/>
  <c r="AB71" i="2"/>
  <c r="AF71" i="2"/>
  <c r="AD71" i="2"/>
  <c r="U71" i="2"/>
  <c r="W71" i="2"/>
  <c r="S71" i="2"/>
  <c r="Y71" i="2"/>
  <c r="F70" i="2"/>
  <c r="Y70" i="2" s="1"/>
  <c r="F54" i="2"/>
  <c r="AF54" i="2" s="1"/>
  <c r="AB39" i="2"/>
  <c r="AD39" i="2"/>
  <c r="AF39" i="2"/>
  <c r="U39" i="2"/>
  <c r="Y39" i="2"/>
  <c r="S39" i="2"/>
  <c r="W39" i="2"/>
  <c r="F38" i="2"/>
  <c r="AF38" i="2" s="1"/>
  <c r="AB15" i="2"/>
  <c r="AD15" i="2"/>
  <c r="AF15" i="2"/>
  <c r="U15" i="2"/>
  <c r="S15" i="2"/>
  <c r="W15" i="2"/>
  <c r="F14" i="2"/>
  <c r="Y14" i="2" s="1"/>
  <c r="F231" i="2"/>
  <c r="AD231" i="2" s="1"/>
  <c r="F127" i="2"/>
  <c r="AD127" i="2" s="1"/>
  <c r="F7" i="2"/>
  <c r="W7" i="2" s="1"/>
  <c r="U231" i="2"/>
  <c r="AA269" i="2"/>
  <c r="AC269" i="2"/>
  <c r="AE269" i="2"/>
  <c r="AH270" i="2"/>
  <c r="AG269" i="2"/>
  <c r="R253" i="2"/>
  <c r="AA253" i="2"/>
  <c r="AC253" i="2"/>
  <c r="AE253" i="2"/>
  <c r="AH254" i="2"/>
  <c r="AG253" i="2"/>
  <c r="V237" i="2"/>
  <c r="AA237" i="2"/>
  <c r="AC237" i="2"/>
  <c r="AE237" i="2"/>
  <c r="AH238" i="2"/>
  <c r="AG237" i="2"/>
  <c r="V221" i="2"/>
  <c r="AA221" i="2"/>
  <c r="AC221" i="2"/>
  <c r="AE221" i="2"/>
  <c r="AH222" i="2"/>
  <c r="AG221" i="2"/>
  <c r="AA205" i="2"/>
  <c r="AC205" i="2"/>
  <c r="AE205" i="2"/>
  <c r="AH206" i="2"/>
  <c r="AG205" i="2"/>
  <c r="AA189" i="2"/>
  <c r="AC189" i="2"/>
  <c r="AE189" i="2"/>
  <c r="AG189" i="2"/>
  <c r="AH190" i="2"/>
  <c r="AA173" i="2"/>
  <c r="AE173" i="2"/>
  <c r="AG173" i="2"/>
  <c r="AC173" i="2"/>
  <c r="AH174" i="2"/>
  <c r="AA157" i="2"/>
  <c r="AE157" i="2"/>
  <c r="AG157" i="2"/>
  <c r="AC157" i="2"/>
  <c r="AH158" i="2"/>
  <c r="AC133" i="2"/>
  <c r="AE133" i="2"/>
  <c r="AG133" i="2"/>
  <c r="AH134" i="2"/>
  <c r="AA133" i="2"/>
  <c r="AC117" i="2"/>
  <c r="AE117" i="2"/>
  <c r="AA117" i="2"/>
  <c r="AG117" i="2"/>
  <c r="AH118" i="2"/>
  <c r="AC101" i="2"/>
  <c r="AE101" i="2"/>
  <c r="AA101" i="2"/>
  <c r="AG101" i="2"/>
  <c r="AH102" i="2"/>
  <c r="AG85" i="2"/>
  <c r="AC85" i="2"/>
  <c r="AH86" i="2"/>
  <c r="AA85" i="2"/>
  <c r="AE85" i="2"/>
  <c r="AC69" i="2"/>
  <c r="AG69" i="2"/>
  <c r="AH70" i="2"/>
  <c r="AA69" i="2"/>
  <c r="AE69" i="2"/>
  <c r="AC53" i="2"/>
  <c r="AG53" i="2"/>
  <c r="AA53" i="2"/>
  <c r="AE53" i="2"/>
  <c r="AH54" i="2"/>
  <c r="AC29" i="2"/>
  <c r="AE29" i="2"/>
  <c r="AG29" i="2"/>
  <c r="AA29" i="2"/>
  <c r="AH30" i="2"/>
  <c r="AC13" i="2"/>
  <c r="AE13" i="2"/>
  <c r="AG13" i="2"/>
  <c r="AA13" i="2"/>
  <c r="AH14" i="2"/>
  <c r="W278" i="2"/>
  <c r="Y278" i="2"/>
  <c r="AB278" i="2"/>
  <c r="U278" i="2"/>
  <c r="AD278" i="2"/>
  <c r="AF278" i="2"/>
  <c r="S278" i="2"/>
  <c r="W246" i="2"/>
  <c r="Y246" i="2"/>
  <c r="U246" i="2"/>
  <c r="S246" i="2"/>
  <c r="W230" i="2"/>
  <c r="AF230" i="2"/>
  <c r="Y230" i="2"/>
  <c r="AB230" i="2"/>
  <c r="S230" i="2"/>
  <c r="AD214" i="2"/>
  <c r="AF214" i="2"/>
  <c r="Y214" i="2"/>
  <c r="AB214" i="2"/>
  <c r="U214" i="2"/>
  <c r="AF198" i="2"/>
  <c r="AF182" i="2"/>
  <c r="AB182" i="2"/>
  <c r="Y182" i="2"/>
  <c r="U182" i="2"/>
  <c r="AD166" i="2"/>
  <c r="AF166" i="2"/>
  <c r="AB166" i="2"/>
  <c r="W166" i="2"/>
  <c r="Y166" i="2"/>
  <c r="U166" i="2"/>
  <c r="S166" i="2"/>
  <c r="AD150" i="2"/>
  <c r="AF150" i="2"/>
  <c r="W150" i="2"/>
  <c r="AB150" i="2"/>
  <c r="S150" i="2"/>
  <c r="U134" i="2"/>
  <c r="F133" i="2"/>
  <c r="U133" i="2" s="1"/>
  <c r="F117" i="2"/>
  <c r="U117" i="2" s="1"/>
  <c r="S118" i="2"/>
  <c r="AD102" i="2"/>
  <c r="AB102" i="2"/>
  <c r="AF102" i="2"/>
  <c r="W102" i="2"/>
  <c r="Y102" i="2"/>
  <c r="U102" i="2"/>
  <c r="S102" i="2"/>
  <c r="F101" i="2"/>
  <c r="U101" i="2" s="1"/>
  <c r="AB86" i="2"/>
  <c r="AF86" i="2"/>
  <c r="AD86" i="2"/>
  <c r="Y86" i="2"/>
  <c r="W86" i="2"/>
  <c r="U86" i="2"/>
  <c r="F85" i="2"/>
  <c r="AB70" i="2"/>
  <c r="F69" i="2"/>
  <c r="AB46" i="2"/>
  <c r="AD46" i="2"/>
  <c r="F45" i="2"/>
  <c r="AB45" i="2" s="1"/>
  <c r="AB30" i="2"/>
  <c r="AD30" i="2"/>
  <c r="F29" i="2"/>
  <c r="AD29" i="2" s="1"/>
  <c r="AB14" i="2"/>
  <c r="AD14" i="2"/>
  <c r="AF14" i="2"/>
  <c r="W14" i="2"/>
  <c r="U14" i="2"/>
  <c r="F13" i="2"/>
  <c r="AD13" i="2" s="1"/>
  <c r="F255" i="2"/>
  <c r="F229" i="2"/>
  <c r="F191" i="2"/>
  <c r="Y191" i="2" s="1"/>
  <c r="F165" i="2"/>
  <c r="Y165" i="2" s="1"/>
  <c r="N29" i="2"/>
  <c r="S142" i="2"/>
  <c r="AA283" i="2"/>
  <c r="AC283" i="2"/>
  <c r="AE283" i="2"/>
  <c r="AG283" i="2"/>
  <c r="X267" i="2"/>
  <c r="AA267" i="2"/>
  <c r="AC267" i="2"/>
  <c r="AE267" i="2"/>
  <c r="AG267" i="2"/>
  <c r="AH268" i="2"/>
  <c r="X251" i="2"/>
  <c r="AA251" i="2"/>
  <c r="AC251" i="2"/>
  <c r="AE251" i="2"/>
  <c r="AH252" i="2"/>
  <c r="X235" i="2"/>
  <c r="AA235" i="2"/>
  <c r="AC235" i="2"/>
  <c r="AE235" i="2"/>
  <c r="AG235" i="2"/>
  <c r="AH236" i="2"/>
  <c r="X219" i="2"/>
  <c r="AA219" i="2"/>
  <c r="AC219" i="2"/>
  <c r="AE219" i="2"/>
  <c r="AH220" i="2"/>
  <c r="AG219" i="2"/>
  <c r="X203" i="2"/>
  <c r="AA203" i="2"/>
  <c r="AC203" i="2"/>
  <c r="AE203" i="2"/>
  <c r="AH204" i="2"/>
  <c r="AG203" i="2"/>
  <c r="R187" i="2"/>
  <c r="AC187" i="2"/>
  <c r="AE187" i="2"/>
  <c r="AH188" i="2"/>
  <c r="AA187" i="2"/>
  <c r="AG187" i="2"/>
  <c r="AA171" i="2"/>
  <c r="AE171" i="2"/>
  <c r="AG171" i="2"/>
  <c r="AC171" i="2"/>
  <c r="AH172" i="2"/>
  <c r="R155" i="2"/>
  <c r="AA155" i="2"/>
  <c r="AE155" i="2"/>
  <c r="AG155" i="2"/>
  <c r="AH156" i="2"/>
  <c r="AC155" i="2"/>
  <c r="X139" i="2"/>
  <c r="AC139" i="2"/>
  <c r="AH140" i="2"/>
  <c r="AA139" i="2"/>
  <c r="AE139" i="2"/>
  <c r="AG139" i="2"/>
  <c r="AC115" i="2"/>
  <c r="AE115" i="2"/>
  <c r="AA115" i="2"/>
  <c r="AH116" i="2"/>
  <c r="AG115" i="2"/>
  <c r="AC99" i="2"/>
  <c r="AE99" i="2"/>
  <c r="AG99" i="2"/>
  <c r="AH100" i="2"/>
  <c r="AA99" i="2"/>
  <c r="X83" i="2"/>
  <c r="AA83" i="2"/>
  <c r="AC83" i="2"/>
  <c r="AG83" i="2"/>
  <c r="AH84" i="2"/>
  <c r="AE83" i="2"/>
  <c r="AC67" i="2"/>
  <c r="AG67" i="2"/>
  <c r="AA67" i="2"/>
  <c r="AH68" i="2"/>
  <c r="AE67" i="2"/>
  <c r="T51" i="2"/>
  <c r="AC51" i="2"/>
  <c r="AG51" i="2"/>
  <c r="AA51" i="2"/>
  <c r="AH52" i="2"/>
  <c r="AE51" i="2"/>
  <c r="AC35" i="2"/>
  <c r="AE35" i="2"/>
  <c r="AG35" i="2"/>
  <c r="AA35" i="2"/>
  <c r="AH36" i="2"/>
  <c r="AC19" i="2"/>
  <c r="AE19" i="2"/>
  <c r="AG19" i="2"/>
  <c r="AA19" i="2"/>
  <c r="AH20" i="2"/>
  <c r="Y268" i="2"/>
  <c r="AD268" i="2"/>
  <c r="W268" i="2"/>
  <c r="S268" i="2"/>
  <c r="AB252" i="2"/>
  <c r="Y252" i="2"/>
  <c r="AD252" i="2"/>
  <c r="W252" i="2"/>
  <c r="S252" i="2"/>
  <c r="U252" i="2"/>
  <c r="AF252" i="2"/>
  <c r="AB236" i="2"/>
  <c r="Y236" i="2"/>
  <c r="W236" i="2"/>
  <c r="U236" i="2"/>
  <c r="Y220" i="2"/>
  <c r="AF220" i="2"/>
  <c r="W220" i="2"/>
  <c r="AD220" i="2"/>
  <c r="S220" i="2"/>
  <c r="AB220" i="2"/>
  <c r="U220" i="2"/>
  <c r="Y204" i="2"/>
  <c r="AF204" i="2"/>
  <c r="AB204" i="2"/>
  <c r="AD204" i="2"/>
  <c r="W204" i="2"/>
  <c r="S204" i="2"/>
  <c r="AD188" i="2"/>
  <c r="AF188" i="2"/>
  <c r="Y188" i="2"/>
  <c r="W188" i="2"/>
  <c r="U188" i="2"/>
  <c r="AB188" i="2"/>
  <c r="S188" i="2"/>
  <c r="AB172" i="2"/>
  <c r="AD172" i="2"/>
  <c r="Y172" i="2"/>
  <c r="AF172" i="2"/>
  <c r="W172" i="2"/>
  <c r="U172" i="2"/>
  <c r="S172" i="2"/>
  <c r="AB156" i="2"/>
  <c r="Y156" i="2"/>
  <c r="AF156" i="2"/>
  <c r="U156" i="2"/>
  <c r="S156" i="2"/>
  <c r="AD132" i="2"/>
  <c r="AF132" i="2"/>
  <c r="Y132" i="2"/>
  <c r="AB132" i="2"/>
  <c r="U132" i="2"/>
  <c r="W132" i="2"/>
  <c r="S116" i="2"/>
  <c r="F99" i="2"/>
  <c r="AF99" i="2" s="1"/>
  <c r="AB84" i="2"/>
  <c r="F83" i="2"/>
  <c r="U83" i="2" s="1"/>
  <c r="AB68" i="2"/>
  <c r="AF68" i="2"/>
  <c r="AD68" i="2"/>
  <c r="Y68" i="2"/>
  <c r="U68" i="2"/>
  <c r="S68" i="2"/>
  <c r="W68" i="2"/>
  <c r="F67" i="2"/>
  <c r="W52" i="2"/>
  <c r="F51" i="2"/>
  <c r="AF51" i="2" s="1"/>
  <c r="AB36" i="2"/>
  <c r="AD36" i="2"/>
  <c r="AF36" i="2"/>
  <c r="Y36" i="2"/>
  <c r="W36" i="2"/>
  <c r="U36" i="2"/>
  <c r="F35" i="2"/>
  <c r="AB35" i="2" s="1"/>
  <c r="R280" i="2"/>
  <c r="AA280" i="2"/>
  <c r="AC280" i="2"/>
  <c r="AE280" i="2"/>
  <c r="AG280" i="2"/>
  <c r="AH281" i="2"/>
  <c r="V272" i="2"/>
  <c r="AA272" i="2"/>
  <c r="AC272" i="2"/>
  <c r="AE272" i="2"/>
  <c r="AG272" i="2"/>
  <c r="AH273" i="2"/>
  <c r="AA264" i="2"/>
  <c r="AC264" i="2"/>
  <c r="AE264" i="2"/>
  <c r="AG264" i="2"/>
  <c r="AH265" i="2"/>
  <c r="AA256" i="2"/>
  <c r="AC256" i="2"/>
  <c r="AE256" i="2"/>
  <c r="AG256" i="2"/>
  <c r="AH257" i="2"/>
  <c r="AA248" i="2"/>
  <c r="AC248" i="2"/>
  <c r="AE248" i="2"/>
  <c r="AG248" i="2"/>
  <c r="AH249" i="2"/>
  <c r="AA240" i="2"/>
  <c r="AC240" i="2"/>
  <c r="AE240" i="2"/>
  <c r="AG240" i="2"/>
  <c r="AH241" i="2"/>
  <c r="AA232" i="2"/>
  <c r="AC232" i="2"/>
  <c r="AE232" i="2"/>
  <c r="AH233" i="2"/>
  <c r="AG232" i="2"/>
  <c r="AA224" i="2"/>
  <c r="AC224" i="2"/>
  <c r="AE224" i="2"/>
  <c r="AH225" i="2"/>
  <c r="AG224" i="2"/>
  <c r="AA216" i="2"/>
  <c r="AC216" i="2"/>
  <c r="AE216" i="2"/>
  <c r="AH217" i="2"/>
  <c r="AG216" i="2"/>
  <c r="AA208" i="2"/>
  <c r="AC208" i="2"/>
  <c r="AE208" i="2"/>
  <c r="AH209" i="2"/>
  <c r="AG208" i="2"/>
  <c r="AA200" i="2"/>
  <c r="AC200" i="2"/>
  <c r="AE200" i="2"/>
  <c r="AH201" i="2"/>
  <c r="AG200" i="2"/>
  <c r="T192" i="2"/>
  <c r="AE192" i="2"/>
  <c r="AH193" i="2"/>
  <c r="AG192" i="2"/>
  <c r="AA192" i="2"/>
  <c r="AC192" i="2"/>
  <c r="AE184" i="2"/>
  <c r="AH185" i="2"/>
  <c r="AG184" i="2"/>
  <c r="AC184" i="2"/>
  <c r="AA184" i="2"/>
  <c r="T176" i="2"/>
  <c r="AE176" i="2"/>
  <c r="AH177" i="2"/>
  <c r="AG176" i="2"/>
  <c r="AC176" i="2"/>
  <c r="AA176" i="2"/>
  <c r="X168" i="2"/>
  <c r="AA168" i="2"/>
  <c r="AE168" i="2"/>
  <c r="AG168" i="2"/>
  <c r="AC168" i="2"/>
  <c r="AH169" i="2"/>
  <c r="AA160" i="2"/>
  <c r="AE160" i="2"/>
  <c r="AH161" i="2"/>
  <c r="AG160" i="2"/>
  <c r="AC160" i="2"/>
  <c r="R152" i="2"/>
  <c r="AA152" i="2"/>
  <c r="AE152" i="2"/>
  <c r="AG152" i="2"/>
  <c r="AC152" i="2"/>
  <c r="AH153" i="2"/>
  <c r="AC144" i="2"/>
  <c r="AE144" i="2"/>
  <c r="AA144" i="2"/>
  <c r="AG144" i="2"/>
  <c r="AH145" i="2"/>
  <c r="R136" i="2"/>
  <c r="AC136" i="2"/>
  <c r="AH137" i="2"/>
  <c r="AE136" i="2"/>
  <c r="AA136" i="2"/>
  <c r="AG136" i="2"/>
  <c r="AC128" i="2"/>
  <c r="AH129" i="2"/>
  <c r="AA128" i="2"/>
  <c r="AG128" i="2"/>
  <c r="AE128" i="2"/>
  <c r="AC120" i="2"/>
  <c r="AH121" i="2"/>
  <c r="AE120" i="2"/>
  <c r="AA120" i="2"/>
  <c r="AG120" i="2"/>
  <c r="AC112" i="2"/>
  <c r="AE112" i="2"/>
  <c r="AH113" i="2"/>
  <c r="AA112" i="2"/>
  <c r="AG112" i="2"/>
  <c r="AC104" i="2"/>
  <c r="AE104" i="2"/>
  <c r="AH105" i="2"/>
  <c r="AA104" i="2"/>
  <c r="AG104" i="2"/>
  <c r="AC96" i="2"/>
  <c r="AE96" i="2"/>
  <c r="AH97" i="2"/>
  <c r="AG96" i="2"/>
  <c r="AA96" i="2"/>
  <c r="AC88" i="2"/>
  <c r="AE88" i="2"/>
  <c r="AH89" i="2"/>
  <c r="AG88" i="2"/>
  <c r="AA88" i="2"/>
  <c r="AE80" i="2"/>
  <c r="AH81" i="2"/>
  <c r="AG80" i="2"/>
  <c r="AA80" i="2"/>
  <c r="AC80" i="2"/>
  <c r="AC72" i="2"/>
  <c r="AG72" i="2"/>
  <c r="AA72" i="2"/>
  <c r="AH73" i="2"/>
  <c r="AE72" i="2"/>
  <c r="AC64" i="2"/>
  <c r="AG64" i="2"/>
  <c r="AH65" i="2"/>
  <c r="AA64" i="2"/>
  <c r="AE64" i="2"/>
  <c r="AC56" i="2"/>
  <c r="AG56" i="2"/>
  <c r="AH57" i="2"/>
  <c r="AA56" i="2"/>
  <c r="AE56" i="2"/>
  <c r="AC48" i="2"/>
  <c r="AG48" i="2"/>
  <c r="AA48" i="2"/>
  <c r="AH49" i="2"/>
  <c r="AE48" i="2"/>
  <c r="AC40" i="2"/>
  <c r="AE40" i="2"/>
  <c r="AG40" i="2"/>
  <c r="AA40" i="2"/>
  <c r="AH41" i="2"/>
  <c r="AC32" i="2"/>
  <c r="AE32" i="2"/>
  <c r="AG32" i="2"/>
  <c r="AA32" i="2"/>
  <c r="AH33" i="2"/>
  <c r="AC24" i="2"/>
  <c r="AE24" i="2"/>
  <c r="AG24" i="2"/>
  <c r="AA24" i="2"/>
  <c r="AH25" i="2"/>
  <c r="AC16" i="2"/>
  <c r="AE16" i="2"/>
  <c r="AG16" i="2"/>
  <c r="AA16" i="2"/>
  <c r="AH17" i="2"/>
  <c r="AC8" i="2"/>
  <c r="AE8" i="2"/>
  <c r="AG8" i="2"/>
  <c r="AA8" i="2"/>
  <c r="AH9" i="2"/>
  <c r="AF281" i="2"/>
  <c r="Y281" i="2"/>
  <c r="S281" i="2"/>
  <c r="AB281" i="2"/>
  <c r="AD281" i="2"/>
  <c r="F280" i="2"/>
  <c r="S280" i="2" s="1"/>
  <c r="W281" i="2"/>
  <c r="F272" i="2"/>
  <c r="AB272" i="2" s="1"/>
  <c r="AF265" i="2"/>
  <c r="AD265" i="2"/>
  <c r="Y265" i="2"/>
  <c r="W265" i="2"/>
  <c r="S265" i="2"/>
  <c r="AB265" i="2"/>
  <c r="U265" i="2"/>
  <c r="F264" i="2"/>
  <c r="AB264" i="2" s="1"/>
  <c r="AF257" i="2"/>
  <c r="AD257" i="2"/>
  <c r="AB257" i="2"/>
  <c r="S257" i="2"/>
  <c r="Y257" i="2"/>
  <c r="W257" i="2"/>
  <c r="F256" i="2"/>
  <c r="W256" i="2" s="1"/>
  <c r="AF249" i="2"/>
  <c r="AD249" i="2"/>
  <c r="S249" i="2"/>
  <c r="AB249" i="2"/>
  <c r="U249" i="2"/>
  <c r="Y249" i="2"/>
  <c r="F248" i="2"/>
  <c r="W248" i="2" s="1"/>
  <c r="AF241" i="2"/>
  <c r="AD241" i="2"/>
  <c r="Y241" i="2"/>
  <c r="S241" i="2"/>
  <c r="W241" i="2"/>
  <c r="AB241" i="2"/>
  <c r="U241" i="2"/>
  <c r="F240" i="2"/>
  <c r="U240" i="2" s="1"/>
  <c r="AF233" i="2"/>
  <c r="AD233" i="2"/>
  <c r="W233" i="2"/>
  <c r="S233" i="2"/>
  <c r="Y233" i="2"/>
  <c r="AB233" i="2"/>
  <c r="F232" i="2"/>
  <c r="U233" i="2"/>
  <c r="AF225" i="2"/>
  <c r="AD225" i="2"/>
  <c r="S225" i="2"/>
  <c r="Y225" i="2"/>
  <c r="AB225" i="2"/>
  <c r="U225" i="2"/>
  <c r="F224" i="2"/>
  <c r="W225" i="2"/>
  <c r="AF217" i="2"/>
  <c r="AD217" i="2"/>
  <c r="Y217" i="2"/>
  <c r="S217" i="2"/>
  <c r="AB217" i="2"/>
  <c r="F216" i="2"/>
  <c r="AB216" i="2" s="1"/>
  <c r="F208" i="2"/>
  <c r="AD208" i="2" s="1"/>
  <c r="AF201" i="2"/>
  <c r="AD201" i="2"/>
  <c r="Y201" i="2"/>
  <c r="W201" i="2"/>
  <c r="S201" i="2"/>
  <c r="AB201" i="2"/>
  <c r="U201" i="2"/>
  <c r="F200" i="2"/>
  <c r="AD193" i="2"/>
  <c r="AF193" i="2"/>
  <c r="AB193" i="2"/>
  <c r="U193" i="2"/>
  <c r="S193" i="2"/>
  <c r="Y193" i="2"/>
  <c r="F192" i="2"/>
  <c r="W192" i="2" s="1"/>
  <c r="AD185" i="2"/>
  <c r="AB185" i="2"/>
  <c r="U185" i="2"/>
  <c r="Y185" i="2"/>
  <c r="W185" i="2"/>
  <c r="F184" i="2"/>
  <c r="AD177" i="2"/>
  <c r="AF177" i="2"/>
  <c r="AB177" i="2"/>
  <c r="U177" i="2"/>
  <c r="Y177" i="2"/>
  <c r="S177" i="2"/>
  <c r="W177" i="2"/>
  <c r="F176" i="2"/>
  <c r="AB169" i="2"/>
  <c r="AD169" i="2"/>
  <c r="U169" i="2"/>
  <c r="AF169" i="2"/>
  <c r="W169" i="2"/>
  <c r="S169" i="2"/>
  <c r="Y169" i="2"/>
  <c r="F168" i="2"/>
  <c r="AB161" i="2"/>
  <c r="AD161" i="2"/>
  <c r="AF161" i="2"/>
  <c r="U161" i="2"/>
  <c r="Y161" i="2"/>
  <c r="S161" i="2"/>
  <c r="F160" i="2"/>
  <c r="AB160" i="2" s="1"/>
  <c r="AB153" i="2"/>
  <c r="AD153" i="2"/>
  <c r="AF153" i="2"/>
  <c r="U153" i="2"/>
  <c r="S153" i="2"/>
  <c r="W153" i="2"/>
  <c r="F152" i="2"/>
  <c r="F144" i="2"/>
  <c r="AF144" i="2" s="1"/>
  <c r="AD137" i="2"/>
  <c r="AB137" i="2"/>
  <c r="AF137" i="2"/>
  <c r="U137" i="2"/>
  <c r="W137" i="2"/>
  <c r="S137" i="2"/>
  <c r="Y137" i="2"/>
  <c r="F136" i="2"/>
  <c r="AD129" i="2"/>
  <c r="AB129" i="2"/>
  <c r="AF129" i="2"/>
  <c r="U129" i="2"/>
  <c r="S129" i="2"/>
  <c r="Y129" i="2"/>
  <c r="W129" i="2"/>
  <c r="F128" i="2"/>
  <c r="U128" i="2" s="1"/>
  <c r="AD121" i="2"/>
  <c r="AB121" i="2"/>
  <c r="AF121" i="2"/>
  <c r="U121" i="2"/>
  <c r="S121" i="2"/>
  <c r="Y121" i="2"/>
  <c r="F120" i="2"/>
  <c r="AD120" i="2" s="1"/>
  <c r="AD113" i="2"/>
  <c r="U113" i="2"/>
  <c r="AB113" i="2"/>
  <c r="S113" i="2"/>
  <c r="Y113" i="2"/>
  <c r="W113" i="2"/>
  <c r="AF113" i="2"/>
  <c r="F112" i="2"/>
  <c r="AB112" i="2" s="1"/>
  <c r="AD105" i="2"/>
  <c r="AF105" i="2"/>
  <c r="AB105" i="2"/>
  <c r="U105" i="2"/>
  <c r="Y105" i="2"/>
  <c r="W105" i="2"/>
  <c r="S105" i="2"/>
  <c r="F104" i="2"/>
  <c r="S104" i="2" s="1"/>
  <c r="Y97" i="2"/>
  <c r="F96" i="2"/>
  <c r="S96" i="2" s="1"/>
  <c r="AD89" i="2"/>
  <c r="AF89" i="2"/>
  <c r="AB89" i="2"/>
  <c r="U89" i="2"/>
  <c r="Y89" i="2"/>
  <c r="S89" i="2"/>
  <c r="F88" i="2"/>
  <c r="AD88" i="2" s="1"/>
  <c r="W89" i="2"/>
  <c r="AB81" i="2"/>
  <c r="AF81" i="2"/>
  <c r="AD81" i="2"/>
  <c r="U81" i="2"/>
  <c r="S81" i="2"/>
  <c r="Y81" i="2"/>
  <c r="W81" i="2"/>
  <c r="F80" i="2"/>
  <c r="S80" i="2" s="1"/>
  <c r="AB73" i="2"/>
  <c r="AF73" i="2"/>
  <c r="AD73" i="2"/>
  <c r="U73" i="2"/>
  <c r="Y73" i="2"/>
  <c r="W73" i="2"/>
  <c r="S73" i="2"/>
  <c r="F72" i="2"/>
  <c r="S72" i="2" s="1"/>
  <c r="AB65" i="2"/>
  <c r="AF65" i="2"/>
  <c r="AD65" i="2"/>
  <c r="U65" i="2"/>
  <c r="S65" i="2"/>
  <c r="W65" i="2"/>
  <c r="Y65" i="2"/>
  <c r="F64" i="2"/>
  <c r="S64" i="2" s="1"/>
  <c r="AB57" i="2"/>
  <c r="AF57" i="2"/>
  <c r="AD57" i="2"/>
  <c r="U57" i="2"/>
  <c r="Y57" i="2"/>
  <c r="S57" i="2"/>
  <c r="W57" i="2"/>
  <c r="F56" i="2"/>
  <c r="S56" i="2" s="1"/>
  <c r="AB49" i="2"/>
  <c r="AD49" i="2"/>
  <c r="AF49" i="2"/>
  <c r="U49" i="2"/>
  <c r="W49" i="2"/>
  <c r="S49" i="2"/>
  <c r="Y49" i="2"/>
  <c r="F48" i="2"/>
  <c r="S48" i="2" s="1"/>
  <c r="AB41" i="2"/>
  <c r="AD41" i="2"/>
  <c r="AF41" i="2"/>
  <c r="U41" i="2"/>
  <c r="Y41" i="2"/>
  <c r="S41" i="2"/>
  <c r="W41" i="2"/>
  <c r="F40" i="2"/>
  <c r="F32" i="2"/>
  <c r="S32" i="2" s="1"/>
  <c r="AB25" i="2"/>
  <c r="AD25" i="2"/>
  <c r="AF25" i="2"/>
  <c r="U25" i="2"/>
  <c r="W25" i="2"/>
  <c r="Y25" i="2"/>
  <c r="S25" i="2"/>
  <c r="F24" i="2"/>
  <c r="AB17" i="2"/>
  <c r="AD17" i="2"/>
  <c r="AF17" i="2"/>
  <c r="U17" i="2"/>
  <c r="S17" i="2"/>
  <c r="W17" i="2"/>
  <c r="F16" i="2"/>
  <c r="W16" i="2" s="1"/>
  <c r="AB9" i="2"/>
  <c r="AD9" i="2"/>
  <c r="AF9" i="2"/>
  <c r="U9" i="2"/>
  <c r="Y9" i="2"/>
  <c r="W9" i="2"/>
  <c r="S9" i="2"/>
  <c r="F8" i="2"/>
  <c r="AB8" i="2" s="1"/>
  <c r="N6" i="2"/>
  <c r="F273" i="2"/>
  <c r="W273" i="2" s="1"/>
  <c r="F259" i="2"/>
  <c r="F247" i="2"/>
  <c r="AB247" i="2" s="1"/>
  <c r="F234" i="2"/>
  <c r="AB234" i="2" s="1"/>
  <c r="F221" i="2"/>
  <c r="F209" i="2"/>
  <c r="Y209" i="2" s="1"/>
  <c r="F195" i="2"/>
  <c r="AF195" i="2" s="1"/>
  <c r="F183" i="2"/>
  <c r="U183" i="2" s="1"/>
  <c r="F170" i="2"/>
  <c r="AB170" i="2" s="1"/>
  <c r="F157" i="2"/>
  <c r="F145" i="2"/>
  <c r="AF145" i="2" s="1"/>
  <c r="F130" i="2"/>
  <c r="AB130" i="2" s="1"/>
  <c r="F114" i="2"/>
  <c r="S114" i="2" s="1"/>
  <c r="F97" i="2"/>
  <c r="S97" i="2" s="1"/>
  <c r="F74" i="2"/>
  <c r="U74" i="2" s="1"/>
  <c r="F55" i="2"/>
  <c r="AD55" i="2" s="1"/>
  <c r="F33" i="2"/>
  <c r="W33" i="2" s="1"/>
  <c r="F10" i="2"/>
  <c r="N261" i="2"/>
  <c r="S7" i="2"/>
  <c r="S248" i="2"/>
  <c r="S205" i="2"/>
  <c r="S163" i="2"/>
  <c r="U190" i="2"/>
  <c r="U77" i="2"/>
  <c r="W161" i="2"/>
  <c r="Y261" i="2"/>
  <c r="Y17" i="2"/>
  <c r="AD164" i="2"/>
  <c r="S98" i="2"/>
  <c r="Y114" i="2"/>
  <c r="W114" i="2"/>
  <c r="AD106" i="2"/>
  <c r="AF106" i="2"/>
  <c r="Y106" i="2"/>
  <c r="AB106" i="2"/>
  <c r="W106" i="2"/>
  <c r="Y98" i="2"/>
  <c r="AB98" i="2"/>
  <c r="AF98" i="2"/>
  <c r="W98" i="2"/>
  <c r="AD90" i="2"/>
  <c r="Y90" i="2"/>
  <c r="AB90" i="2"/>
  <c r="AF90" i="2"/>
  <c r="U90" i="2"/>
  <c r="AB82" i="2"/>
  <c r="AF82" i="2"/>
  <c r="Y82" i="2"/>
  <c r="AD82" i="2"/>
  <c r="W82" i="2"/>
  <c r="U82" i="2"/>
  <c r="Y74" i="2"/>
  <c r="AB66" i="2"/>
  <c r="AF66" i="2"/>
  <c r="AD66" i="2"/>
  <c r="Y66" i="2"/>
  <c r="W66" i="2"/>
  <c r="AF58" i="2"/>
  <c r="AB50" i="2"/>
  <c r="AD50" i="2"/>
  <c r="AF50" i="2"/>
  <c r="Y50" i="2"/>
  <c r="W50" i="2"/>
  <c r="U50" i="2"/>
  <c r="AB42" i="2"/>
  <c r="AD42" i="2"/>
  <c r="AF42" i="2"/>
  <c r="Y42" i="2"/>
  <c r="W42" i="2"/>
  <c r="AB34" i="2"/>
  <c r="AD34" i="2"/>
  <c r="AF34" i="2"/>
  <c r="Y34" i="2"/>
  <c r="W34" i="2"/>
  <c r="AB26" i="2"/>
  <c r="AD26" i="2"/>
  <c r="Y26" i="2"/>
  <c r="W26" i="2"/>
  <c r="U26" i="2"/>
  <c r="AB18" i="2"/>
  <c r="AD18" i="2"/>
  <c r="AF18" i="2"/>
  <c r="Y18" i="2"/>
  <c r="W18" i="2"/>
  <c r="U18" i="2"/>
  <c r="AB10" i="2"/>
  <c r="AD10" i="2"/>
  <c r="S106" i="2"/>
  <c r="S82" i="2"/>
  <c r="S18" i="2"/>
  <c r="U66" i="2"/>
  <c r="S42" i="2"/>
  <c r="U34" i="2"/>
  <c r="AD112" i="2"/>
  <c r="AF112" i="2"/>
  <c r="U112" i="2"/>
  <c r="AD104" i="2"/>
  <c r="AF104" i="2"/>
  <c r="U104" i="2"/>
  <c r="AD96" i="2"/>
  <c r="AB96" i="2"/>
  <c r="Y96" i="2"/>
  <c r="AF96" i="2"/>
  <c r="W96" i="2"/>
  <c r="U96" i="2"/>
  <c r="AB80" i="2"/>
  <c r="AF80" i="2"/>
  <c r="AD80" i="2"/>
  <c r="W80" i="2"/>
  <c r="Y80" i="2"/>
  <c r="U80" i="2"/>
  <c r="AB72" i="2"/>
  <c r="AF72" i="2"/>
  <c r="AD72" i="2"/>
  <c r="W72" i="2"/>
  <c r="Y72" i="2"/>
  <c r="U72" i="2"/>
  <c r="AB64" i="2"/>
  <c r="AF64" i="2"/>
  <c r="AD64" i="2"/>
  <c r="Y64" i="2"/>
  <c r="W64" i="2"/>
  <c r="U64" i="2"/>
  <c r="AB56" i="2"/>
  <c r="AF56" i="2"/>
  <c r="AD56" i="2"/>
  <c r="W56" i="2"/>
  <c r="AB48" i="2"/>
  <c r="AD48" i="2"/>
  <c r="W48" i="2"/>
  <c r="Y48" i="2"/>
  <c r="U48" i="2"/>
  <c r="AB40" i="2"/>
  <c r="AD40" i="2"/>
  <c r="AF40" i="2"/>
  <c r="W40" i="2"/>
  <c r="Y40" i="2"/>
  <c r="U40" i="2"/>
  <c r="AB32" i="2"/>
  <c r="AD32" i="2"/>
  <c r="Y32" i="2"/>
  <c r="W32" i="2"/>
  <c r="AB24" i="2"/>
  <c r="AD24" i="2"/>
  <c r="AF24" i="2"/>
  <c r="Y24" i="2"/>
  <c r="AD16" i="2"/>
  <c r="Y16" i="2"/>
  <c r="AF8" i="2"/>
  <c r="W8" i="2"/>
  <c r="S8" i="2"/>
  <c r="S66" i="2"/>
  <c r="S40" i="2"/>
  <c r="U56" i="2"/>
  <c r="AX42" i="4"/>
  <c r="AX26" i="4"/>
  <c r="AH7" i="4"/>
  <c r="R30" i="4"/>
  <c r="F32" i="4"/>
  <c r="R79" i="4"/>
  <c r="T30" i="4"/>
  <c r="F46" i="4"/>
  <c r="AA57" i="4"/>
  <c r="AA79" i="4"/>
  <c r="J103" i="4"/>
  <c r="F139" i="4"/>
  <c r="N140" i="4"/>
  <c r="T203" i="4"/>
  <c r="J262" i="4"/>
  <c r="AG58" i="4"/>
  <c r="V89" i="4"/>
  <c r="F108" i="4"/>
  <c r="J108" i="4"/>
  <c r="R109" i="4"/>
  <c r="F116" i="4"/>
  <c r="N161" i="4"/>
  <c r="J166" i="4"/>
  <c r="T189" i="4"/>
  <c r="AX50" i="4"/>
  <c r="AX34" i="4"/>
  <c r="V17" i="4"/>
  <c r="F7" i="4"/>
  <c r="X34" i="4"/>
  <c r="F37" i="4"/>
  <c r="X57" i="4"/>
  <c r="AG66" i="4"/>
  <c r="F101" i="4"/>
  <c r="F130" i="4"/>
  <c r="N158" i="4"/>
  <c r="T226" i="4"/>
  <c r="N235" i="4"/>
  <c r="AC258" i="4"/>
  <c r="N261" i="4"/>
  <c r="J7" i="4"/>
  <c r="AC48" i="4"/>
  <c r="T51" i="4"/>
  <c r="AA61" i="4"/>
  <c r="F84" i="4"/>
  <c r="J87" i="4"/>
  <c r="V92" i="4"/>
  <c r="V105" i="4"/>
  <c r="N119" i="4"/>
  <c r="R149" i="4"/>
  <c r="F181" i="4"/>
  <c r="X194" i="4"/>
  <c r="N242" i="4"/>
  <c r="X260" i="4"/>
  <c r="AA105" i="4"/>
  <c r="J145" i="4"/>
  <c r="X200" i="4"/>
  <c r="N236" i="4"/>
  <c r="AG244" i="4"/>
  <c r="N253" i="4"/>
  <c r="T267" i="4"/>
  <c r="AC22" i="4"/>
  <c r="J24" i="4"/>
  <c r="AE29" i="4"/>
  <c r="X33" i="4"/>
  <c r="F39" i="4"/>
  <c r="X44" i="4"/>
  <c r="X61" i="4"/>
  <c r="F81" i="4"/>
  <c r="J84" i="4"/>
  <c r="X88" i="4"/>
  <c r="F93" i="4"/>
  <c r="AB93" i="4" s="1"/>
  <c r="F99" i="4"/>
  <c r="F163" i="4"/>
  <c r="T188" i="4"/>
  <c r="AG202" i="4"/>
  <c r="T211" i="4"/>
  <c r="AG214" i="4"/>
  <c r="X243" i="4"/>
  <c r="AG257" i="4"/>
  <c r="N271" i="4"/>
  <c r="AX27" i="4"/>
  <c r="AX19" i="4"/>
  <c r="AH9" i="4"/>
  <c r="J27" i="4"/>
  <c r="T28" i="4"/>
  <c r="T37" i="4"/>
  <c r="X40" i="4"/>
  <c r="X56" i="4"/>
  <c r="J74" i="4"/>
  <c r="F78" i="4"/>
  <c r="J81" i="4"/>
  <c r="T114" i="4"/>
  <c r="N117" i="4"/>
  <c r="T120" i="4"/>
  <c r="N128" i="4"/>
  <c r="F135" i="4"/>
  <c r="T145" i="4"/>
  <c r="J159" i="4"/>
  <c r="J163" i="4"/>
  <c r="F173" i="4"/>
  <c r="T183" i="4"/>
  <c r="AE200" i="4"/>
  <c r="N225" i="4"/>
  <c r="AC231" i="4"/>
  <c r="J233" i="4"/>
  <c r="AG277" i="4"/>
  <c r="F279" i="4"/>
  <c r="X183" i="4"/>
  <c r="AG254" i="4"/>
  <c r="J267" i="4"/>
  <c r="V24" i="4"/>
  <c r="N27" i="4"/>
  <c r="T36" i="4"/>
  <c r="AC55" i="4"/>
  <c r="X96" i="4"/>
  <c r="J98" i="4"/>
  <c r="J105" i="4"/>
  <c r="T113" i="4"/>
  <c r="N122" i="4"/>
  <c r="F140" i="4"/>
  <c r="N153" i="4"/>
  <c r="J155" i="4"/>
  <c r="J170" i="4"/>
  <c r="N179" i="4"/>
  <c r="V186" i="4"/>
  <c r="T200" i="4"/>
  <c r="J209" i="4"/>
  <c r="X224" i="4"/>
  <c r="N230" i="4"/>
  <c r="AE270" i="4"/>
  <c r="X59" i="4"/>
  <c r="V162" i="4"/>
  <c r="T193" i="4"/>
  <c r="T204" i="4"/>
  <c r="F211" i="4"/>
  <c r="T259" i="4"/>
  <c r="F268" i="4"/>
  <c r="AA24" i="4"/>
  <c r="T42" i="4"/>
  <c r="F44" i="4"/>
  <c r="X74" i="4"/>
  <c r="F85" i="4"/>
  <c r="T94" i="4"/>
  <c r="F134" i="4"/>
  <c r="J137" i="4"/>
  <c r="R141" i="4"/>
  <c r="J13" i="4"/>
  <c r="R17" i="4"/>
  <c r="AE25" i="4"/>
  <c r="X35" i="4"/>
  <c r="F41" i="4"/>
  <c r="T48" i="4"/>
  <c r="X58" i="4"/>
  <c r="AG59" i="4"/>
  <c r="AC72" i="4"/>
  <c r="AC74" i="4"/>
  <c r="J76" i="4"/>
  <c r="R106" i="4"/>
  <c r="F115" i="4"/>
  <c r="F131" i="4"/>
  <c r="T173" i="4"/>
  <c r="V185" i="4"/>
  <c r="N212" i="4"/>
  <c r="V278" i="4"/>
  <c r="J8" i="4"/>
  <c r="J11" i="4"/>
  <c r="J20" i="4"/>
  <c r="AA21" i="4"/>
  <c r="AG33" i="4"/>
  <c r="T41" i="4"/>
  <c r="X60" i="4"/>
  <c r="V67" i="4"/>
  <c r="AE70" i="4"/>
  <c r="J82" i="4"/>
  <c r="R90" i="4"/>
  <c r="F92" i="4"/>
  <c r="F95" i="4"/>
  <c r="N100" i="4"/>
  <c r="F102" i="4"/>
  <c r="X104" i="4"/>
  <c r="AG105" i="4"/>
  <c r="F107" i="4"/>
  <c r="J111" i="4"/>
  <c r="J114" i="4"/>
  <c r="F117" i="4"/>
  <c r="J120" i="4"/>
  <c r="F123" i="4"/>
  <c r="AE124" i="4"/>
  <c r="N127" i="4"/>
  <c r="N143" i="4"/>
  <c r="V149" i="4"/>
  <c r="R167" i="4"/>
  <c r="X170" i="4"/>
  <c r="AH173" i="4"/>
  <c r="V173" i="4"/>
  <c r="AC174" i="4"/>
  <c r="F176" i="4"/>
  <c r="T179" i="4"/>
  <c r="V184" i="4"/>
  <c r="AG185" i="4"/>
  <c r="V201" i="4"/>
  <c r="AE202" i="4"/>
  <c r="T206" i="4"/>
  <c r="T213" i="4"/>
  <c r="N226" i="4"/>
  <c r="T233" i="4"/>
  <c r="X240" i="4"/>
  <c r="X266" i="4"/>
  <c r="X274" i="4"/>
  <c r="AH11" i="4"/>
  <c r="X41" i="4"/>
  <c r="AC60" i="4"/>
  <c r="J93" i="4"/>
  <c r="J107" i="4"/>
  <c r="N124" i="4"/>
  <c r="AA129" i="4"/>
  <c r="AH142" i="4"/>
  <c r="F158" i="4"/>
  <c r="J162" i="4"/>
  <c r="F165" i="4"/>
  <c r="AA170" i="4"/>
  <c r="AG174" i="4"/>
  <c r="T178" i="4"/>
  <c r="X179" i="4"/>
  <c r="X184" i="4"/>
  <c r="X201" i="4"/>
  <c r="V206" i="4"/>
  <c r="AG240" i="4"/>
  <c r="J276" i="4"/>
  <c r="F120" i="4"/>
  <c r="AC176" i="4"/>
  <c r="X178" i="4"/>
  <c r="X206" i="4"/>
  <c r="T209" i="4"/>
  <c r="J215" i="4"/>
  <c r="AH219" i="4"/>
  <c r="J221" i="4"/>
  <c r="T222" i="4"/>
  <c r="X229" i="4"/>
  <c r="T239" i="4"/>
  <c r="T243" i="4"/>
  <c r="F25" i="4"/>
  <c r="X36" i="4"/>
  <c r="F38" i="4"/>
  <c r="AG44" i="4"/>
  <c r="AC57" i="4"/>
  <c r="AE75" i="4"/>
  <c r="J77" i="4"/>
  <c r="F83" i="4"/>
  <c r="J86" i="4"/>
  <c r="J94" i="4"/>
  <c r="AC95" i="4"/>
  <c r="F104" i="4"/>
  <c r="F113" i="4"/>
  <c r="X120" i="4"/>
  <c r="T123" i="4"/>
  <c r="J153" i="4"/>
  <c r="F159" i="4"/>
  <c r="AG161" i="4"/>
  <c r="T176" i="4"/>
  <c r="F178" i="4"/>
  <c r="V195" i="4"/>
  <c r="N208" i="4"/>
  <c r="T218" i="4"/>
  <c r="N221" i="4"/>
  <c r="J227" i="4"/>
  <c r="T228" i="4"/>
  <c r="AC234" i="4"/>
  <c r="J241" i="4"/>
  <c r="F267" i="4"/>
  <c r="T275" i="4"/>
  <c r="T276" i="4"/>
  <c r="N282" i="4"/>
  <c r="J6" i="4"/>
  <c r="J25" i="4"/>
  <c r="AH28" i="4"/>
  <c r="J90" i="4"/>
  <c r="J97" i="4"/>
  <c r="F119" i="4"/>
  <c r="N135" i="4"/>
  <c r="F142" i="4"/>
  <c r="J156" i="4"/>
  <c r="AE176" i="4"/>
  <c r="N275" i="4"/>
  <c r="BE273" i="4"/>
  <c r="AC49" i="4"/>
  <c r="V90" i="4"/>
  <c r="F121" i="4"/>
  <c r="N126" i="4"/>
  <c r="V174" i="4"/>
  <c r="AE178" i="4"/>
  <c r="AE201" i="4"/>
  <c r="AC206" i="4"/>
  <c r="AG213" i="4"/>
  <c r="N217" i="4"/>
  <c r="F250" i="4"/>
  <c r="X261" i="4"/>
  <c r="F278" i="4"/>
  <c r="BE214" i="4"/>
  <c r="N29" i="4"/>
  <c r="AG64" i="4"/>
  <c r="AE65" i="4"/>
  <c r="AG72" i="4"/>
  <c r="AE73" i="4"/>
  <c r="AH83" i="4"/>
  <c r="AG82" i="4"/>
  <c r="R83" i="4"/>
  <c r="T86" i="4"/>
  <c r="X115" i="4"/>
  <c r="AG117" i="4"/>
  <c r="T117" i="4"/>
  <c r="F133" i="4"/>
  <c r="AG172" i="4"/>
  <c r="X175" i="4"/>
  <c r="V175" i="4"/>
  <c r="AA198" i="4"/>
  <c r="V198" i="4"/>
  <c r="J210" i="4"/>
  <c r="J229" i="4"/>
  <c r="N239" i="4"/>
  <c r="J243" i="4"/>
  <c r="AA246" i="4"/>
  <c r="X246" i="4"/>
  <c r="AH265" i="4"/>
  <c r="X264" i="4"/>
  <c r="N267" i="4"/>
  <c r="AH280" i="4"/>
  <c r="AE279" i="4"/>
  <c r="T282" i="4"/>
  <c r="AE282" i="4"/>
  <c r="AH6" i="4"/>
  <c r="X5" i="4"/>
  <c r="AC35" i="4"/>
  <c r="X42" i="4"/>
  <c r="AG43" i="4"/>
  <c r="AC56" i="4"/>
  <c r="N70" i="4"/>
  <c r="F73" i="4"/>
  <c r="AE74" i="4"/>
  <c r="J78" i="4"/>
  <c r="S78" i="4" s="1"/>
  <c r="AA89" i="4"/>
  <c r="R101" i="4"/>
  <c r="AE101" i="4"/>
  <c r="N129" i="4"/>
  <c r="AA131" i="4"/>
  <c r="AE131" i="4"/>
  <c r="J160" i="4"/>
  <c r="N176" i="4"/>
  <c r="AC187" i="4"/>
  <c r="X188" i="4"/>
  <c r="AC189" i="4"/>
  <c r="AA195" i="4"/>
  <c r="X195" i="4"/>
  <c r="AA196" i="4"/>
  <c r="V196" i="4"/>
  <c r="AE197" i="4"/>
  <c r="V197" i="4"/>
  <c r="AC204" i="4"/>
  <c r="N214" i="4"/>
  <c r="N218" i="4"/>
  <c r="AE227" i="4"/>
  <c r="T227" i="4"/>
  <c r="AE235" i="4"/>
  <c r="X235" i="4"/>
  <c r="X239" i="4"/>
  <c r="N254" i="4"/>
  <c r="AE262" i="4"/>
  <c r="T262" i="4"/>
  <c r="N265" i="4"/>
  <c r="AH269" i="4"/>
  <c r="AG268" i="4"/>
  <c r="J283" i="4"/>
  <c r="J282" i="4"/>
  <c r="N23" i="4"/>
  <c r="AC32" i="4"/>
  <c r="AG42" i="4"/>
  <c r="AC46" i="4"/>
  <c r="AG47" i="4"/>
  <c r="AH65" i="4"/>
  <c r="J73" i="4"/>
  <c r="S73" i="4" s="1"/>
  <c r="AG74" i="4"/>
  <c r="F77" i="4"/>
  <c r="AE89" i="4"/>
  <c r="AA120" i="4"/>
  <c r="F126" i="4"/>
  <c r="J127" i="4"/>
  <c r="N150" i="4"/>
  <c r="R170" i="4"/>
  <c r="AE170" i="4"/>
  <c r="AG170" i="4"/>
  <c r="J173" i="4"/>
  <c r="J174" i="4"/>
  <c r="AA179" i="4"/>
  <c r="AC179" i="4"/>
  <c r="AA180" i="4"/>
  <c r="X180" i="4"/>
  <c r="AA190" i="4"/>
  <c r="AG190" i="4"/>
  <c r="AC194" i="4"/>
  <c r="AG194" i="4"/>
  <c r="AG232" i="4"/>
  <c r="N233" i="4"/>
  <c r="N237" i="4"/>
  <c r="AG246" i="4"/>
  <c r="AA248" i="4"/>
  <c r="T248" i="4"/>
  <c r="AG250" i="4"/>
  <c r="F269" i="4"/>
  <c r="AH278" i="4"/>
  <c r="AG62" i="4"/>
  <c r="J85" i="4"/>
  <c r="F106" i="4"/>
  <c r="AG113" i="4"/>
  <c r="AA113" i="4"/>
  <c r="N118" i="4"/>
  <c r="F143" i="4"/>
  <c r="F179" i="4"/>
  <c r="V187" i="4"/>
  <c r="AG187" i="4"/>
  <c r="T187" i="4"/>
  <c r="AA188" i="4"/>
  <c r="AC188" i="4"/>
  <c r="AA193" i="4"/>
  <c r="AG193" i="4"/>
  <c r="N199" i="4"/>
  <c r="AA204" i="4"/>
  <c r="X204" i="4"/>
  <c r="N209" i="4"/>
  <c r="AH240" i="4"/>
  <c r="AH273" i="4"/>
  <c r="AE272" i="4"/>
  <c r="AG276" i="4"/>
  <c r="X276" i="4"/>
  <c r="J21" i="4"/>
  <c r="F64" i="4"/>
  <c r="AG65" i="4"/>
  <c r="AA172" i="4"/>
  <c r="V172" i="4"/>
  <c r="AH10" i="4"/>
  <c r="V6" i="4"/>
  <c r="N7" i="4"/>
  <c r="N10" i="4"/>
  <c r="J12" i="4"/>
  <c r="V20" i="4"/>
  <c r="AC21" i="4"/>
  <c r="F29" i="4"/>
  <c r="T32" i="4"/>
  <c r="F36" i="4"/>
  <c r="X39" i="4"/>
  <c r="F42" i="4"/>
  <c r="F43" i="4"/>
  <c r="T46" i="4"/>
  <c r="T47" i="4"/>
  <c r="AC51" i="4"/>
  <c r="AC54" i="4"/>
  <c r="AC58" i="4"/>
  <c r="AC59" i="4"/>
  <c r="T63" i="4"/>
  <c r="T64" i="4"/>
  <c r="N65" i="4"/>
  <c r="F71" i="4"/>
  <c r="N72" i="4"/>
  <c r="F75" i="4"/>
  <c r="F89" i="4"/>
  <c r="F91" i="4"/>
  <c r="N97" i="4"/>
  <c r="AA98" i="4"/>
  <c r="AA115" i="4"/>
  <c r="F125" i="4"/>
  <c r="AE128" i="4"/>
  <c r="N136" i="4"/>
  <c r="F138" i="4"/>
  <c r="F141" i="4"/>
  <c r="J148" i="4"/>
  <c r="AC149" i="4"/>
  <c r="X154" i="4"/>
  <c r="AA154" i="4"/>
  <c r="AC175" i="4"/>
  <c r="AH194" i="4"/>
  <c r="AG196" i="4"/>
  <c r="T198" i="4"/>
  <c r="AH199" i="4"/>
  <c r="F204" i="4"/>
  <c r="T208" i="4"/>
  <c r="AE214" i="4"/>
  <c r="T214" i="4"/>
  <c r="AE215" i="4"/>
  <c r="X215" i="4"/>
  <c r="AC217" i="4"/>
  <c r="X223" i="4"/>
  <c r="AC227" i="4"/>
  <c r="T232" i="4"/>
  <c r="AA238" i="4"/>
  <c r="AC238" i="4"/>
  <c r="AC242" i="4"/>
  <c r="AA244" i="4"/>
  <c r="T244" i="4"/>
  <c r="AC253" i="4"/>
  <c r="V255" i="4"/>
  <c r="X255" i="4"/>
  <c r="AC256" i="4"/>
  <c r="T256" i="4"/>
  <c r="V262" i="4"/>
  <c r="AC264" i="4"/>
  <c r="AC266" i="4"/>
  <c r="AE266" i="4"/>
  <c r="N269" i="4"/>
  <c r="F273" i="4"/>
  <c r="F272" i="4"/>
  <c r="F277" i="4"/>
  <c r="J277" i="4"/>
  <c r="S277" i="4" s="1"/>
  <c r="AC282" i="4"/>
  <c r="F47" i="4"/>
  <c r="AG73" i="4"/>
  <c r="F86" i="4"/>
  <c r="Y86" i="4" s="1"/>
  <c r="X148" i="4"/>
  <c r="AA148" i="4"/>
  <c r="AE207" i="4"/>
  <c r="AG207" i="4"/>
  <c r="AC263" i="4"/>
  <c r="X263" i="4"/>
  <c r="U25" i="4"/>
  <c r="J61" i="4"/>
  <c r="N64" i="4"/>
  <c r="AE68" i="4"/>
  <c r="AE6" i="4"/>
  <c r="J9" i="4"/>
  <c r="S9" i="4" s="1"/>
  <c r="F18" i="4"/>
  <c r="AA20" i="4"/>
  <c r="AE21" i="4"/>
  <c r="V26" i="4"/>
  <c r="F34" i="4"/>
  <c r="AG37" i="4"/>
  <c r="X38" i="4"/>
  <c r="AG39" i="4"/>
  <c r="X46" i="4"/>
  <c r="N61" i="4"/>
  <c r="T62" i="4"/>
  <c r="AA63" i="4"/>
  <c r="AC64" i="4"/>
  <c r="T65" i="4"/>
  <c r="AA68" i="4"/>
  <c r="T72" i="4"/>
  <c r="V73" i="4"/>
  <c r="J75" i="4"/>
  <c r="F80" i="4"/>
  <c r="AA82" i="4"/>
  <c r="J89" i="4"/>
  <c r="AD89" i="4" s="1"/>
  <c r="F90" i="4"/>
  <c r="J91" i="4"/>
  <c r="V97" i="4"/>
  <c r="AC109" i="4"/>
  <c r="X109" i="4"/>
  <c r="AH110" i="4"/>
  <c r="X117" i="4"/>
  <c r="V122" i="4"/>
  <c r="V127" i="4"/>
  <c r="AH134" i="4"/>
  <c r="N139" i="4"/>
  <c r="J141" i="4"/>
  <c r="T144" i="4"/>
  <c r="AG149" i="4"/>
  <c r="AA167" i="4"/>
  <c r="AC172" i="4"/>
  <c r="AA176" i="4"/>
  <c r="V176" i="4"/>
  <c r="AA183" i="4"/>
  <c r="V183" i="4"/>
  <c r="AA184" i="4"/>
  <c r="AG184" i="4"/>
  <c r="T184" i="4"/>
  <c r="J188" i="4"/>
  <c r="AF188" i="4" s="1"/>
  <c r="V191" i="4"/>
  <c r="N195" i="4"/>
  <c r="X198" i="4"/>
  <c r="AA200" i="4"/>
  <c r="V200" i="4"/>
  <c r="AA201" i="4"/>
  <c r="T201" i="4"/>
  <c r="V207" i="4"/>
  <c r="AC208" i="4"/>
  <c r="T212" i="4"/>
  <c r="N216" i="4"/>
  <c r="J226" i="4"/>
  <c r="N227" i="4"/>
  <c r="N231" i="4"/>
  <c r="X232" i="4"/>
  <c r="AG236" i="4"/>
  <c r="J239" i="4"/>
  <c r="T249" i="4"/>
  <c r="AA254" i="4"/>
  <c r="V254" i="4"/>
  <c r="F255" i="4"/>
  <c r="V260" i="4"/>
  <c r="AG260" i="4"/>
  <c r="AE263" i="4"/>
  <c r="X265" i="4"/>
  <c r="V265" i="4"/>
  <c r="AG271" i="4"/>
  <c r="T271" i="4"/>
  <c r="N273" i="4"/>
  <c r="X275" i="4"/>
  <c r="AG275" i="4"/>
  <c r="AC279" i="4"/>
  <c r="AG5" i="4"/>
  <c r="AH8" i="4"/>
  <c r="F12" i="4"/>
  <c r="Y12" i="4" s="1"/>
  <c r="N12" i="4"/>
  <c r="F14" i="4"/>
  <c r="S14" i="4" s="1"/>
  <c r="V15" i="4"/>
  <c r="J23" i="4"/>
  <c r="N24" i="4"/>
  <c r="X26" i="4"/>
  <c r="F33" i="4"/>
  <c r="AG38" i="4"/>
  <c r="X45" i="4"/>
  <c r="T58" i="4"/>
  <c r="T59" i="4"/>
  <c r="T60" i="4"/>
  <c r="T61" i="4"/>
  <c r="AC62" i="4"/>
  <c r="AG63" i="4"/>
  <c r="AE64" i="4"/>
  <c r="V65" i="4"/>
  <c r="AA66" i="4"/>
  <c r="T67" i="4"/>
  <c r="AG68" i="4"/>
  <c r="T76" i="4"/>
  <c r="AE82" i="4"/>
  <c r="AE85" i="4"/>
  <c r="F87" i="4"/>
  <c r="AB87" i="4" s="1"/>
  <c r="J88" i="4"/>
  <c r="AE98" i="4"/>
  <c r="R98" i="4"/>
  <c r="J100" i="4"/>
  <c r="N114" i="4"/>
  <c r="T115" i="4"/>
  <c r="AE116" i="4"/>
  <c r="AE118" i="4"/>
  <c r="V118" i="4"/>
  <c r="AE120" i="4"/>
  <c r="AA122" i="4"/>
  <c r="F124" i="4"/>
  <c r="AE127" i="4"/>
  <c r="V131" i="4"/>
  <c r="AH146" i="4"/>
  <c r="X150" i="4"/>
  <c r="T150" i="4"/>
  <c r="F162" i="4"/>
  <c r="AB162" i="4" s="1"/>
  <c r="F161" i="4"/>
  <c r="F169" i="4"/>
  <c r="AE172" i="4"/>
  <c r="N180" i="4"/>
  <c r="N190" i="4"/>
  <c r="AC192" i="4"/>
  <c r="V192" i="4"/>
  <c r="T195" i="4"/>
  <c r="T196" i="4"/>
  <c r="AG197" i="4"/>
  <c r="AE198" i="4"/>
  <c r="AG204" i="4"/>
  <c r="AC207" i="4"/>
  <c r="AC228" i="4"/>
  <c r="AG228" i="4"/>
  <c r="AG235" i="4"/>
  <c r="AA237" i="4"/>
  <c r="AC237" i="4"/>
  <c r="N248" i="4"/>
  <c r="AC249" i="4"/>
  <c r="AE259" i="4"/>
  <c r="V259" i="4"/>
  <c r="AC262" i="4"/>
  <c r="AG263" i="4"/>
  <c r="AH271" i="4"/>
  <c r="X270" i="4"/>
  <c r="AG279" i="4"/>
  <c r="J96" i="4"/>
  <c r="F103" i="4"/>
  <c r="J104" i="4"/>
  <c r="AB104" i="4" s="1"/>
  <c r="N112" i="4"/>
  <c r="N121" i="4"/>
  <c r="N133" i="4"/>
  <c r="N137" i="4"/>
  <c r="F156" i="4"/>
  <c r="AB156" i="4" s="1"/>
  <c r="J158" i="4"/>
  <c r="J168" i="4"/>
  <c r="F172" i="4"/>
  <c r="J180" i="4"/>
  <c r="N186" i="4"/>
  <c r="AE188" i="4"/>
  <c r="N203" i="4"/>
  <c r="AG206" i="4"/>
  <c r="N211" i="4"/>
  <c r="AC229" i="4"/>
  <c r="J234" i="4"/>
  <c r="N243" i="4"/>
  <c r="AH246" i="4"/>
  <c r="J260" i="4"/>
  <c r="AH282" i="4"/>
  <c r="AE281" i="4"/>
  <c r="BG262" i="4"/>
  <c r="BG201" i="4"/>
  <c r="J279" i="4"/>
  <c r="J281" i="4"/>
  <c r="F283" i="4"/>
  <c r="F98" i="4"/>
  <c r="J109" i="4"/>
  <c r="N123" i="4"/>
  <c r="F127" i="4"/>
  <c r="F128" i="4"/>
  <c r="N130" i="4"/>
  <c r="AH140" i="4"/>
  <c r="F148" i="4"/>
  <c r="J151" i="4"/>
  <c r="J154" i="4"/>
  <c r="J169" i="4"/>
  <c r="J171" i="4"/>
  <c r="AG178" i="4"/>
  <c r="AE195" i="4"/>
  <c r="AH197" i="4"/>
  <c r="N207" i="4"/>
  <c r="N222" i="4"/>
  <c r="AG238" i="4"/>
  <c r="N240" i="4"/>
  <c r="J245" i="4"/>
  <c r="J249" i="4"/>
  <c r="N251" i="4"/>
  <c r="J255" i="4"/>
  <c r="W267" i="4"/>
  <c r="N278" i="4"/>
  <c r="N280" i="4"/>
  <c r="R23" i="4"/>
  <c r="T23" i="4"/>
  <c r="X23" i="4"/>
  <c r="AE23" i="4"/>
  <c r="AC23" i="4"/>
  <c r="AA23" i="4"/>
  <c r="F45" i="4"/>
  <c r="AA53" i="4"/>
  <c r="AC53" i="4"/>
  <c r="X53" i="4"/>
  <c r="T53" i="4"/>
  <c r="F65" i="4"/>
  <c r="AH94" i="4"/>
  <c r="R93" i="4"/>
  <c r="AG93" i="4"/>
  <c r="X93" i="4"/>
  <c r="AE93" i="4"/>
  <c r="R19" i="4"/>
  <c r="X19" i="4"/>
  <c r="V19" i="4"/>
  <c r="T19" i="4"/>
  <c r="AC19" i="4"/>
  <c r="AE19" i="4"/>
  <c r="AA52" i="4"/>
  <c r="AC52" i="4"/>
  <c r="X52" i="4"/>
  <c r="T52" i="4"/>
  <c r="AG121" i="4"/>
  <c r="AA121" i="4"/>
  <c r="V121" i="4"/>
  <c r="T121" i="4"/>
  <c r="AH122" i="4"/>
  <c r="AH127" i="4"/>
  <c r="AA126" i="4"/>
  <c r="AH170" i="4"/>
  <c r="AG169" i="4"/>
  <c r="AE169" i="4"/>
  <c r="AA169" i="4"/>
  <c r="X169" i="4"/>
  <c r="V169" i="4"/>
  <c r="F66" i="4"/>
  <c r="F67" i="4"/>
  <c r="AH82" i="4"/>
  <c r="V81" i="4"/>
  <c r="AG81" i="4"/>
  <c r="AA81" i="4"/>
  <c r="AE81" i="4"/>
  <c r="F109" i="4"/>
  <c r="W109" i="4" s="1"/>
  <c r="F271" i="4"/>
  <c r="F270" i="4"/>
  <c r="BF258" i="4"/>
  <c r="BD258" i="4"/>
  <c r="BE258" i="4"/>
  <c r="BG258" i="4"/>
  <c r="F74" i="4"/>
  <c r="AG112" i="4"/>
  <c r="AA112" i="4"/>
  <c r="V112" i="4"/>
  <c r="T112" i="4"/>
  <c r="AH113" i="4"/>
  <c r="N131" i="4"/>
  <c r="N132" i="4"/>
  <c r="AH166" i="4"/>
  <c r="R165" i="4"/>
  <c r="AG165" i="4"/>
  <c r="AE165" i="4"/>
  <c r="X165" i="4"/>
  <c r="V165" i="4"/>
  <c r="J16" i="4"/>
  <c r="J22" i="4"/>
  <c r="T80" i="4"/>
  <c r="AE80" i="4"/>
  <c r="F97" i="4"/>
  <c r="AB97" i="4" s="1"/>
  <c r="AE221" i="4"/>
  <c r="AG221" i="4"/>
  <c r="AC221" i="4"/>
  <c r="X221" i="4"/>
  <c r="T221" i="4"/>
  <c r="BD129" i="4"/>
  <c r="BE129" i="4"/>
  <c r="BG129" i="4"/>
  <c r="BF129" i="4"/>
  <c r="V23" i="4"/>
  <c r="AG53" i="4"/>
  <c r="V93" i="4"/>
  <c r="F96" i="4"/>
  <c r="J99" i="4"/>
  <c r="AH104" i="4"/>
  <c r="R103" i="4"/>
  <c r="AA103" i="4"/>
  <c r="AC103" i="4"/>
  <c r="AE111" i="4"/>
  <c r="T111" i="4"/>
  <c r="AA111" i="4"/>
  <c r="X111" i="4"/>
  <c r="V111" i="4"/>
  <c r="AA147" i="4"/>
  <c r="AC147" i="4"/>
  <c r="R147" i="4"/>
  <c r="AH154" i="4"/>
  <c r="AE153" i="4"/>
  <c r="X153" i="4"/>
  <c r="V153" i="4"/>
  <c r="AA153" i="4"/>
  <c r="N213" i="4"/>
  <c r="BD5" i="4"/>
  <c r="BF5" i="4"/>
  <c r="BG5" i="4"/>
  <c r="BE5" i="4"/>
  <c r="N141" i="4"/>
  <c r="N142" i="4"/>
  <c r="R16" i="4"/>
  <c r="AG16" i="4"/>
  <c r="R71" i="4"/>
  <c r="V71" i="4"/>
  <c r="T71" i="4"/>
  <c r="AE71" i="4"/>
  <c r="AG71" i="4"/>
  <c r="T18" i="4"/>
  <c r="AE18" i="4"/>
  <c r="AA18" i="4"/>
  <c r="N20" i="4"/>
  <c r="N21" i="4"/>
  <c r="R69" i="4"/>
  <c r="V69" i="4"/>
  <c r="T69" i="4"/>
  <c r="AE69" i="4"/>
  <c r="AG69" i="4"/>
  <c r="J79" i="4"/>
  <c r="J80" i="4"/>
  <c r="AH88" i="4"/>
  <c r="R87" i="4"/>
  <c r="AA87" i="4"/>
  <c r="AC87" i="4"/>
  <c r="J106" i="4"/>
  <c r="F11" i="4"/>
  <c r="Y11" i="4" s="1"/>
  <c r="J15" i="4"/>
  <c r="R25" i="4"/>
  <c r="AA25" i="4"/>
  <c r="AA71" i="4"/>
  <c r="X81" i="4"/>
  <c r="X112" i="4"/>
  <c r="AC165" i="4"/>
  <c r="N204" i="4"/>
  <c r="AE220" i="4"/>
  <c r="X220" i="4"/>
  <c r="AG220" i="4"/>
  <c r="AC220" i="4"/>
  <c r="BD128" i="4"/>
  <c r="BG128" i="4"/>
  <c r="BE128" i="4"/>
  <c r="BF128" i="4"/>
  <c r="F10" i="4"/>
  <c r="N22" i="4"/>
  <c r="AH29" i="4"/>
  <c r="X28" i="4"/>
  <c r="AC36" i="4"/>
  <c r="AC41" i="4"/>
  <c r="AG45" i="4"/>
  <c r="N50" i="4"/>
  <c r="J53" i="4"/>
  <c r="AG57" i="4"/>
  <c r="AA67" i="4"/>
  <c r="F69" i="4"/>
  <c r="AH78" i="4"/>
  <c r="V77" i="4"/>
  <c r="AA83" i="4"/>
  <c r="N84" i="4"/>
  <c r="N94" i="4"/>
  <c r="AA97" i="4"/>
  <c r="AA106" i="4"/>
  <c r="F110" i="4"/>
  <c r="AD110" i="4" s="1"/>
  <c r="J112" i="4"/>
  <c r="AH129" i="4"/>
  <c r="N134" i="4"/>
  <c r="J157" i="4"/>
  <c r="Y157" i="4" s="1"/>
  <c r="F166" i="4"/>
  <c r="N177" i="4"/>
  <c r="AH188" i="4"/>
  <c r="AC191" i="4"/>
  <c r="X192" i="4"/>
  <c r="V203" i="4"/>
  <c r="AC211" i="4"/>
  <c r="X212" i="4"/>
  <c r="AE216" i="4"/>
  <c r="AC216" i="4"/>
  <c r="AH217" i="4"/>
  <c r="AC225" i="4"/>
  <c r="X226" i="4"/>
  <c r="AA236" i="4"/>
  <c r="T236" i="4"/>
  <c r="J272" i="4"/>
  <c r="Y272" i="4" s="1"/>
  <c r="J273" i="4"/>
  <c r="BF226" i="4"/>
  <c r="BD226" i="4"/>
  <c r="BE226" i="4"/>
  <c r="BD46" i="4"/>
  <c r="BG46" i="4"/>
  <c r="BE46" i="4"/>
  <c r="BF46" i="4"/>
  <c r="AC45" i="4"/>
  <c r="N48" i="4"/>
  <c r="AG55" i="4"/>
  <c r="AH91" i="4"/>
  <c r="N187" i="4"/>
  <c r="AE230" i="4"/>
  <c r="X230" i="4"/>
  <c r="T230" i="4"/>
  <c r="R5" i="4"/>
  <c r="AA5" i="4"/>
  <c r="Y7" i="4"/>
  <c r="F8" i="4"/>
  <c r="S8" i="4" s="1"/>
  <c r="F9" i="4"/>
  <c r="N13" i="4"/>
  <c r="N14" i="4"/>
  <c r="R15" i="4"/>
  <c r="J19" i="4"/>
  <c r="X20" i="4"/>
  <c r="AH21" i="4"/>
  <c r="V22" i="4"/>
  <c r="J26" i="4"/>
  <c r="AE26" i="4"/>
  <c r="AG29" i="4"/>
  <c r="V30" i="4"/>
  <c r="AC31" i="4"/>
  <c r="X32" i="4"/>
  <c r="T33" i="4"/>
  <c r="F35" i="4"/>
  <c r="X37" i="4"/>
  <c r="T38" i="4"/>
  <c r="F40" i="4"/>
  <c r="T43" i="4"/>
  <c r="AG46" i="4"/>
  <c r="X47" i="4"/>
  <c r="X48" i="4"/>
  <c r="T49" i="4"/>
  <c r="T50" i="4"/>
  <c r="N51" i="4"/>
  <c r="AG52" i="4"/>
  <c r="J55" i="4"/>
  <c r="AC61" i="4"/>
  <c r="X62" i="4"/>
  <c r="V63" i="4"/>
  <c r="AA65" i="4"/>
  <c r="AE67" i="4"/>
  <c r="T68" i="4"/>
  <c r="AH69" i="4"/>
  <c r="T70" i="4"/>
  <c r="AH73" i="4"/>
  <c r="AA72" i="4"/>
  <c r="AH75" i="4"/>
  <c r="V74" i="4"/>
  <c r="F76" i="4"/>
  <c r="X77" i="4"/>
  <c r="R82" i="4"/>
  <c r="AG84" i="4"/>
  <c r="AH89" i="4"/>
  <c r="AC88" i="4"/>
  <c r="N89" i="4"/>
  <c r="AA90" i="4"/>
  <c r="J92" i="4"/>
  <c r="AE97" i="4"/>
  <c r="AH101" i="4"/>
  <c r="AG100" i="4"/>
  <c r="AH105" i="4"/>
  <c r="AC104" i="4"/>
  <c r="N105" i="4"/>
  <c r="AB105" i="4" s="1"/>
  <c r="AC106" i="4"/>
  <c r="J110" i="4"/>
  <c r="N115" i="4"/>
  <c r="N116" i="4"/>
  <c r="F118" i="4"/>
  <c r="AH118" i="4"/>
  <c r="N120" i="4"/>
  <c r="F122" i="4"/>
  <c r="N125" i="4"/>
  <c r="F129" i="4"/>
  <c r="AH131" i="4"/>
  <c r="AE130" i="4"/>
  <c r="AE132" i="4"/>
  <c r="AA133" i="4"/>
  <c r="R135" i="4"/>
  <c r="AH136" i="4"/>
  <c r="AA139" i="4"/>
  <c r="R143" i="4"/>
  <c r="J147" i="4"/>
  <c r="F149" i="4"/>
  <c r="J161" i="4"/>
  <c r="AB161" i="4" s="1"/>
  <c r="F164" i="4"/>
  <c r="J167" i="4"/>
  <c r="F168" i="4"/>
  <c r="AD168" i="4" s="1"/>
  <c r="T177" i="4"/>
  <c r="AA189" i="4"/>
  <c r="AH190" i="4"/>
  <c r="V189" i="4"/>
  <c r="AG189" i="4"/>
  <c r="AE189" i="4"/>
  <c r="V205" i="4"/>
  <c r="N224" i="4"/>
  <c r="N223" i="4"/>
  <c r="AA251" i="4"/>
  <c r="AC251" i="4"/>
  <c r="X251" i="4"/>
  <c r="T251" i="4"/>
  <c r="BD118" i="4"/>
  <c r="BF118" i="4"/>
  <c r="BE118" i="4"/>
  <c r="BG118" i="4"/>
  <c r="BD110" i="4"/>
  <c r="BF110" i="4"/>
  <c r="BE110" i="4"/>
  <c r="BD78" i="4"/>
  <c r="BG78" i="4"/>
  <c r="BF78" i="4"/>
  <c r="BD14" i="4"/>
  <c r="BG14" i="4"/>
  <c r="BE14" i="4"/>
  <c r="BF14" i="4"/>
  <c r="BD195" i="4"/>
  <c r="BF195" i="4"/>
  <c r="BG195" i="4"/>
  <c r="BE195" i="4"/>
  <c r="AC40" i="4"/>
  <c r="J51" i="4"/>
  <c r="U51" i="4" s="1"/>
  <c r="X97" i="4"/>
  <c r="AC118" i="4"/>
  <c r="T118" i="4"/>
  <c r="F155" i="4"/>
  <c r="F160" i="4"/>
  <c r="AH163" i="4"/>
  <c r="AG162" i="4"/>
  <c r="AC162" i="4"/>
  <c r="AA162" i="4"/>
  <c r="X162" i="4"/>
  <c r="AH169" i="4"/>
  <c r="X168" i="4"/>
  <c r="AA181" i="4"/>
  <c r="AC181" i="4"/>
  <c r="V181" i="4"/>
  <c r="T181" i="4"/>
  <c r="AE217" i="4"/>
  <c r="T217" i="4"/>
  <c r="AA26" i="4"/>
  <c r="AH5" i="4"/>
  <c r="J10" i="4"/>
  <c r="T15" i="4"/>
  <c r="X22" i="4"/>
  <c r="J29" i="4"/>
  <c r="AB29" i="4" s="1"/>
  <c r="X30" i="4"/>
  <c r="AG32" i="4"/>
  <c r="AC37" i="4"/>
  <c r="AC47" i="4"/>
  <c r="X49" i="4"/>
  <c r="X50" i="4"/>
  <c r="N53" i="4"/>
  <c r="AG54" i="4"/>
  <c r="J57" i="4"/>
  <c r="AG61" i="4"/>
  <c r="AG67" i="4"/>
  <c r="AA70" i="4"/>
  <c r="AE77" i="4"/>
  <c r="N78" i="4"/>
  <c r="V82" i="4"/>
  <c r="AH86" i="4"/>
  <c r="V85" i="4"/>
  <c r="AC90" i="4"/>
  <c r="AH96" i="4"/>
  <c r="V95" i="4"/>
  <c r="AB101" i="4"/>
  <c r="AH102" i="4"/>
  <c r="V101" i="4"/>
  <c r="AE106" i="4"/>
  <c r="N108" i="4"/>
  <c r="AB108" i="4" s="1"/>
  <c r="AC114" i="4"/>
  <c r="AA114" i="4"/>
  <c r="X114" i="4"/>
  <c r="T116" i="4"/>
  <c r="AE119" i="4"/>
  <c r="X119" i="4"/>
  <c r="V119" i="4"/>
  <c r="AE123" i="4"/>
  <c r="AA123" i="4"/>
  <c r="X123" i="4"/>
  <c r="V125" i="4"/>
  <c r="AH138" i="4"/>
  <c r="AA137" i="4"/>
  <c r="J149" i="4"/>
  <c r="J150" i="4"/>
  <c r="R150" i="4"/>
  <c r="AG150" i="4"/>
  <c r="AC150" i="4"/>
  <c r="AA150" i="4"/>
  <c r="AC151" i="4"/>
  <c r="T151" i="4"/>
  <c r="R151" i="4"/>
  <c r="AG153" i="4"/>
  <c r="J165" i="4"/>
  <c r="J164" i="4"/>
  <c r="J172" i="4"/>
  <c r="AA173" i="4"/>
  <c r="AG173" i="4"/>
  <c r="AE173" i="4"/>
  <c r="AC173" i="4"/>
  <c r="AH174" i="4"/>
  <c r="X177" i="4"/>
  <c r="N188" i="4"/>
  <c r="AB188" i="4" s="1"/>
  <c r="AA191" i="4"/>
  <c r="X191" i="4"/>
  <c r="T191" i="4"/>
  <c r="AA192" i="4"/>
  <c r="T192" i="4"/>
  <c r="AG192" i="4"/>
  <c r="AA203" i="4"/>
  <c r="AG203" i="4"/>
  <c r="AC203" i="4"/>
  <c r="X205" i="4"/>
  <c r="AE211" i="4"/>
  <c r="X211" i="4"/>
  <c r="AE212" i="4"/>
  <c r="AG212" i="4"/>
  <c r="AE225" i="4"/>
  <c r="X225" i="4"/>
  <c r="AE226" i="4"/>
  <c r="AG226" i="4"/>
  <c r="T261" i="4"/>
  <c r="AG261" i="4"/>
  <c r="AE261" i="4"/>
  <c r="AC261" i="4"/>
  <c r="J268" i="4"/>
  <c r="J269" i="4"/>
  <c r="AB269" i="4" s="1"/>
  <c r="BF277" i="4"/>
  <c r="BD277" i="4"/>
  <c r="BE277" i="4"/>
  <c r="BG277" i="4"/>
  <c r="BF269" i="4"/>
  <c r="BD269" i="4"/>
  <c r="BE269" i="4"/>
  <c r="BG269" i="4"/>
  <c r="BF261" i="4"/>
  <c r="BD261" i="4"/>
  <c r="BE261" i="4"/>
  <c r="BG261" i="4"/>
  <c r="BF253" i="4"/>
  <c r="BD253" i="4"/>
  <c r="BE253" i="4"/>
  <c r="BG253" i="4"/>
  <c r="BD245" i="4"/>
  <c r="BF245" i="4"/>
  <c r="BE245" i="4"/>
  <c r="BG245" i="4"/>
  <c r="BD237" i="4"/>
  <c r="BF237" i="4"/>
  <c r="BG237" i="4"/>
  <c r="BE237" i="4"/>
  <c r="BD229" i="4"/>
  <c r="BF229" i="4"/>
  <c r="BE229" i="4"/>
  <c r="BG229" i="4"/>
  <c r="BD221" i="4"/>
  <c r="BF221" i="4"/>
  <c r="BG221" i="4"/>
  <c r="BE221" i="4"/>
  <c r="BD213" i="4"/>
  <c r="BF213" i="4"/>
  <c r="BE213" i="4"/>
  <c r="BG213" i="4"/>
  <c r="BD205" i="4"/>
  <c r="BF205" i="4"/>
  <c r="BG205" i="4"/>
  <c r="BE205" i="4"/>
  <c r="BD197" i="4"/>
  <c r="BF197" i="4"/>
  <c r="BE197" i="4"/>
  <c r="BG197" i="4"/>
  <c r="BD189" i="4"/>
  <c r="BF189" i="4"/>
  <c r="BG189" i="4"/>
  <c r="BE189" i="4"/>
  <c r="BD181" i="4"/>
  <c r="BE181" i="4"/>
  <c r="BF181" i="4"/>
  <c r="BG181" i="4"/>
  <c r="BD173" i="4"/>
  <c r="BE173" i="4"/>
  <c r="BF173" i="4"/>
  <c r="BG173" i="4"/>
  <c r="BD165" i="4"/>
  <c r="BE165" i="4"/>
  <c r="BF165" i="4"/>
  <c r="BG165" i="4"/>
  <c r="BD157" i="4"/>
  <c r="BE157" i="4"/>
  <c r="BF157" i="4"/>
  <c r="BG157" i="4"/>
  <c r="BD149" i="4"/>
  <c r="BE149" i="4"/>
  <c r="BF149" i="4"/>
  <c r="BG149" i="4"/>
  <c r="BD141" i="4"/>
  <c r="BE141" i="4"/>
  <c r="BF141" i="4"/>
  <c r="BG141" i="4"/>
  <c r="BD133" i="4"/>
  <c r="BE133" i="4"/>
  <c r="BG133" i="4"/>
  <c r="BF133" i="4"/>
  <c r="BD125" i="4"/>
  <c r="BE125" i="4"/>
  <c r="BG125" i="4"/>
  <c r="BF125" i="4"/>
  <c r="BD117" i="4"/>
  <c r="BE117" i="4"/>
  <c r="BF117" i="4"/>
  <c r="BG117" i="4"/>
  <c r="BD109" i="4"/>
  <c r="BE109" i="4"/>
  <c r="BF109" i="4"/>
  <c r="BD101" i="4"/>
  <c r="BE101" i="4"/>
  <c r="BF101" i="4"/>
  <c r="BG101" i="4"/>
  <c r="BD93" i="4"/>
  <c r="BG93" i="4"/>
  <c r="BE93" i="4"/>
  <c r="BF93" i="4"/>
  <c r="BD85" i="4"/>
  <c r="BF85" i="4"/>
  <c r="BG85" i="4"/>
  <c r="BE85" i="4"/>
  <c r="BD77" i="4"/>
  <c r="BF77" i="4"/>
  <c r="BG77" i="4"/>
  <c r="BE77" i="4"/>
  <c r="BD69" i="4"/>
  <c r="BF69" i="4"/>
  <c r="BG69" i="4"/>
  <c r="BE69" i="4"/>
  <c r="BD61" i="4"/>
  <c r="BF61" i="4"/>
  <c r="BG61" i="4"/>
  <c r="BE61" i="4"/>
  <c r="BD53" i="4"/>
  <c r="BF53" i="4"/>
  <c r="BG53" i="4"/>
  <c r="BE53" i="4"/>
  <c r="BD45" i="4"/>
  <c r="BF45" i="4"/>
  <c r="BG45" i="4"/>
  <c r="BE45" i="4"/>
  <c r="BD37" i="4"/>
  <c r="BF37" i="4"/>
  <c r="BG37" i="4"/>
  <c r="BE37" i="4"/>
  <c r="BD29" i="4"/>
  <c r="BF29" i="4"/>
  <c r="BG29" i="4"/>
  <c r="BE29" i="4"/>
  <c r="BD21" i="4"/>
  <c r="BF21" i="4"/>
  <c r="BG21" i="4"/>
  <c r="BE21" i="4"/>
  <c r="BD13" i="4"/>
  <c r="BF13" i="4"/>
  <c r="BG13" i="4"/>
  <c r="BE13" i="4"/>
  <c r="BF194" i="4"/>
  <c r="BD194" i="4"/>
  <c r="BE194" i="4"/>
  <c r="BG194" i="4"/>
  <c r="BD90" i="4"/>
  <c r="BG90" i="4"/>
  <c r="BF90" i="4"/>
  <c r="BE90" i="4"/>
  <c r="BG110" i="4"/>
  <c r="N63" i="4"/>
  <c r="AH98" i="4"/>
  <c r="V106" i="4"/>
  <c r="F112" i="4"/>
  <c r="W112" i="4" s="1"/>
  <c r="AE129" i="4"/>
  <c r="AE148" i="4"/>
  <c r="F167" i="4"/>
  <c r="F170" i="4"/>
  <c r="AA182" i="4"/>
  <c r="V182" i="4"/>
  <c r="AC199" i="4"/>
  <c r="V199" i="4"/>
  <c r="T199" i="4"/>
  <c r="AE219" i="4"/>
  <c r="AG219" i="4"/>
  <c r="X219" i="4"/>
  <c r="T219" i="4"/>
  <c r="AA252" i="4"/>
  <c r="X252" i="4"/>
  <c r="T252" i="4"/>
  <c r="T5" i="4"/>
  <c r="AC5" i="4"/>
  <c r="N11" i="4"/>
  <c r="AH14" i="4"/>
  <c r="R14" i="4"/>
  <c r="AE14" i="4"/>
  <c r="X15" i="4"/>
  <c r="N16" i="4"/>
  <c r="N18" i="4"/>
  <c r="AC20" i="4"/>
  <c r="T21" i="4"/>
  <c r="AA22" i="4"/>
  <c r="AH25" i="4"/>
  <c r="X24" i="4"/>
  <c r="AA30" i="4"/>
  <c r="T34" i="4"/>
  <c r="AG35" i="4"/>
  <c r="T39" i="4"/>
  <c r="AG40" i="4"/>
  <c r="T44" i="4"/>
  <c r="AG48" i="4"/>
  <c r="AG49" i="4"/>
  <c r="AC50" i="4"/>
  <c r="X51" i="4"/>
  <c r="N55" i="4"/>
  <c r="AG56" i="4"/>
  <c r="J59" i="4"/>
  <c r="AE63" i="4"/>
  <c r="T66" i="4"/>
  <c r="AC68" i="4"/>
  <c r="N69" i="4"/>
  <c r="AC70" i="4"/>
  <c r="N71" i="4"/>
  <c r="F72" i="4"/>
  <c r="AE72" i="4"/>
  <c r="N73" i="4"/>
  <c r="AA74" i="4"/>
  <c r="AG77" i="4"/>
  <c r="AH80" i="4"/>
  <c r="V79" i="4"/>
  <c r="X82" i="4"/>
  <c r="AB85" i="4"/>
  <c r="X85" i="4"/>
  <c r="F88" i="4"/>
  <c r="AH90" i="4"/>
  <c r="X89" i="4"/>
  <c r="AE90" i="4"/>
  <c r="N92" i="4"/>
  <c r="AA95" i="4"/>
  <c r="AH99" i="4"/>
  <c r="V98" i="4"/>
  <c r="F100" i="4"/>
  <c r="AD100" i="4" s="1"/>
  <c r="AB102" i="4"/>
  <c r="X101" i="4"/>
  <c r="AH106" i="4"/>
  <c r="X105" i="4"/>
  <c r="F114" i="4"/>
  <c r="AB114" i="4" s="1"/>
  <c r="AE114" i="4"/>
  <c r="V116" i="4"/>
  <c r="AA118" i="4"/>
  <c r="AA119" i="4"/>
  <c r="X124" i="4"/>
  <c r="T124" i="4"/>
  <c r="AA124" i="4"/>
  <c r="AA125" i="4"/>
  <c r="F137" i="4"/>
  <c r="W141" i="4"/>
  <c r="J146" i="4"/>
  <c r="J152" i="4"/>
  <c r="F171" i="4"/>
  <c r="Y171" i="4" s="1"/>
  <c r="AA175" i="4"/>
  <c r="T175" i="4"/>
  <c r="AG175" i="4"/>
  <c r="AE175" i="4"/>
  <c r="AE181" i="4"/>
  <c r="AA185" i="4"/>
  <c r="X185" i="4"/>
  <c r="T185" i="4"/>
  <c r="T186" i="4"/>
  <c r="AG186" i="4"/>
  <c r="AE186" i="4"/>
  <c r="AH204" i="4"/>
  <c r="AH215" i="4"/>
  <c r="N219" i="4"/>
  <c r="N220" i="4"/>
  <c r="J235" i="4"/>
  <c r="AA242" i="4"/>
  <c r="T242" i="4"/>
  <c r="AG242" i="4"/>
  <c r="F261" i="4"/>
  <c r="AH275" i="4"/>
  <c r="V274" i="4"/>
  <c r="T274" i="4"/>
  <c r="AG274" i="4"/>
  <c r="AE274" i="4"/>
  <c r="F276" i="4"/>
  <c r="AD276" i="4" s="1"/>
  <c r="BF276" i="4"/>
  <c r="BG276" i="4"/>
  <c r="BE276" i="4"/>
  <c r="BD276" i="4"/>
  <c r="BF268" i="4"/>
  <c r="BG268" i="4"/>
  <c r="BE268" i="4"/>
  <c r="BD268" i="4"/>
  <c r="BF260" i="4"/>
  <c r="BG260" i="4"/>
  <c r="BE260" i="4"/>
  <c r="BD260" i="4"/>
  <c r="BF252" i="4"/>
  <c r="BG252" i="4"/>
  <c r="BE252" i="4"/>
  <c r="BF244" i="4"/>
  <c r="BD244" i="4"/>
  <c r="BE244" i="4"/>
  <c r="BG244" i="4"/>
  <c r="BF236" i="4"/>
  <c r="BD236" i="4"/>
  <c r="BE236" i="4"/>
  <c r="BG236" i="4"/>
  <c r="BF228" i="4"/>
  <c r="BD228" i="4"/>
  <c r="BE228" i="4"/>
  <c r="BG228" i="4"/>
  <c r="BF220" i="4"/>
  <c r="BD220" i="4"/>
  <c r="BE220" i="4"/>
  <c r="BG220" i="4"/>
  <c r="BF212" i="4"/>
  <c r="BD212" i="4"/>
  <c r="BE212" i="4"/>
  <c r="BG212" i="4"/>
  <c r="BF204" i="4"/>
  <c r="BD204" i="4"/>
  <c r="BE204" i="4"/>
  <c r="BG204" i="4"/>
  <c r="BF196" i="4"/>
  <c r="BD196" i="4"/>
  <c r="BE196" i="4"/>
  <c r="BG196" i="4"/>
  <c r="BF188" i="4"/>
  <c r="BD188" i="4"/>
  <c r="BF180" i="4"/>
  <c r="BE180" i="4"/>
  <c r="BG180" i="4"/>
  <c r="BD180" i="4"/>
  <c r="BD172" i="4"/>
  <c r="BF172" i="4"/>
  <c r="BG172" i="4"/>
  <c r="BE172" i="4"/>
  <c r="BD164" i="4"/>
  <c r="BF164" i="4"/>
  <c r="BG164" i="4"/>
  <c r="BE164" i="4"/>
  <c r="BD156" i="4"/>
  <c r="BF156" i="4"/>
  <c r="BG156" i="4"/>
  <c r="BE156" i="4"/>
  <c r="BD148" i="4"/>
  <c r="BF148" i="4"/>
  <c r="BG148" i="4"/>
  <c r="BE148" i="4"/>
  <c r="BD140" i="4"/>
  <c r="BF140" i="4"/>
  <c r="BG140" i="4"/>
  <c r="BE140" i="4"/>
  <c r="BD132" i="4"/>
  <c r="BF132" i="4"/>
  <c r="BG132" i="4"/>
  <c r="BE132" i="4"/>
  <c r="BD124" i="4"/>
  <c r="BF124" i="4"/>
  <c r="BG124" i="4"/>
  <c r="BE124" i="4"/>
  <c r="BD116" i="4"/>
  <c r="BF116" i="4"/>
  <c r="BG116" i="4"/>
  <c r="BE116" i="4"/>
  <c r="BD108" i="4"/>
  <c r="BF108" i="4"/>
  <c r="BG108" i="4"/>
  <c r="BE108" i="4"/>
  <c r="BD92" i="4"/>
  <c r="BE92" i="4"/>
  <c r="BF92" i="4"/>
  <c r="BG92" i="4"/>
  <c r="BD84" i="4"/>
  <c r="BF84" i="4"/>
  <c r="BG84" i="4"/>
  <c r="BE84" i="4"/>
  <c r="BD76" i="4"/>
  <c r="BG76" i="4"/>
  <c r="BE76" i="4"/>
  <c r="BF76" i="4"/>
  <c r="BD60" i="4"/>
  <c r="BG60" i="4"/>
  <c r="BE60" i="4"/>
  <c r="BF60" i="4"/>
  <c r="BD52" i="4"/>
  <c r="BG52" i="4"/>
  <c r="BF52" i="4"/>
  <c r="BE52" i="4"/>
  <c r="BD44" i="4"/>
  <c r="BG44" i="4"/>
  <c r="BE44" i="4"/>
  <c r="BF44" i="4"/>
  <c r="BD28" i="4"/>
  <c r="BG28" i="4"/>
  <c r="BE28" i="4"/>
  <c r="BF28" i="4"/>
  <c r="BD20" i="4"/>
  <c r="BG20" i="4"/>
  <c r="BF20" i="4"/>
  <c r="BE20" i="4"/>
  <c r="BD12" i="4"/>
  <c r="BG12" i="4"/>
  <c r="BE12" i="4"/>
  <c r="BF12" i="4"/>
  <c r="BD163" i="4"/>
  <c r="BG163" i="4"/>
  <c r="BF163" i="4"/>
  <c r="BE163" i="4"/>
  <c r="BD89" i="4"/>
  <c r="BF89" i="4"/>
  <c r="BG89" i="4"/>
  <c r="BE89" i="4"/>
  <c r="BG109" i="4"/>
  <c r="BD227" i="4"/>
  <c r="BF227" i="4"/>
  <c r="BG227" i="4"/>
  <c r="AH13" i="4"/>
  <c r="AA15" i="4"/>
  <c r="V21" i="4"/>
  <c r="AB25" i="4"/>
  <c r="N25" i="4"/>
  <c r="AD25" i="4" s="1"/>
  <c r="R26" i="4"/>
  <c r="J30" i="4"/>
  <c r="AG41" i="4"/>
  <c r="T54" i="4"/>
  <c r="T55" i="4"/>
  <c r="N57" i="4"/>
  <c r="N81" i="4"/>
  <c r="F82" i="4"/>
  <c r="W82" i="4" s="1"/>
  <c r="N86" i="4"/>
  <c r="AG90" i="4"/>
  <c r="F94" i="4"/>
  <c r="Y94" i="4" s="1"/>
  <c r="N102" i="4"/>
  <c r="AF102" i="4" s="1"/>
  <c r="AH109" i="4"/>
  <c r="AG108" i="4"/>
  <c r="AF114" i="4"/>
  <c r="X116" i="4"/>
  <c r="F136" i="4"/>
  <c r="U141" i="4"/>
  <c r="N149" i="4"/>
  <c r="AB149" i="4" s="1"/>
  <c r="AH158" i="4"/>
  <c r="X157" i="4"/>
  <c r="R157" i="4"/>
  <c r="AE157" i="4"/>
  <c r="N172" i="4"/>
  <c r="AA177" i="4"/>
  <c r="V177" i="4"/>
  <c r="AG177" i="4"/>
  <c r="T182" i="4"/>
  <c r="F187" i="4"/>
  <c r="J191" i="4"/>
  <c r="X199" i="4"/>
  <c r="T205" i="4"/>
  <c r="AG205" i="4"/>
  <c r="AE205" i="4"/>
  <c r="AE210" i="4"/>
  <c r="AG210" i="4"/>
  <c r="X210" i="4"/>
  <c r="T210" i="4"/>
  <c r="J211" i="4"/>
  <c r="AC219" i="4"/>
  <c r="AC230" i="4"/>
  <c r="AH250" i="4"/>
  <c r="AC252" i="4"/>
  <c r="V258" i="4"/>
  <c r="T258" i="4"/>
  <c r="AG258" i="4"/>
  <c r="AE258" i="4"/>
  <c r="F275" i="4"/>
  <c r="F274" i="4"/>
  <c r="BF275" i="4"/>
  <c r="BD275" i="4"/>
  <c r="BE275" i="4"/>
  <c r="BG275" i="4"/>
  <c r="BF267" i="4"/>
  <c r="BD267" i="4"/>
  <c r="BE267" i="4"/>
  <c r="BG267" i="4"/>
  <c r="BF251" i="4"/>
  <c r="BD251" i="4"/>
  <c r="BE251" i="4"/>
  <c r="BD243" i="4"/>
  <c r="BF243" i="4"/>
  <c r="BG243" i="4"/>
  <c r="BE243" i="4"/>
  <c r="BD235" i="4"/>
  <c r="BF235" i="4"/>
  <c r="BE235" i="4"/>
  <c r="BG235" i="4"/>
  <c r="BD219" i="4"/>
  <c r="BF219" i="4"/>
  <c r="BE219" i="4"/>
  <c r="BG219" i="4"/>
  <c r="BD211" i="4"/>
  <c r="BF211" i="4"/>
  <c r="BG211" i="4"/>
  <c r="BE211" i="4"/>
  <c r="BD203" i="4"/>
  <c r="BF203" i="4"/>
  <c r="BE203" i="4"/>
  <c r="BG203" i="4"/>
  <c r="BD187" i="4"/>
  <c r="BF187" i="4"/>
  <c r="BE187" i="4"/>
  <c r="BG187" i="4"/>
  <c r="BD179" i="4"/>
  <c r="BE179" i="4"/>
  <c r="BF179" i="4"/>
  <c r="BG179" i="4"/>
  <c r="BD171" i="4"/>
  <c r="BG171" i="4"/>
  <c r="BF171" i="4"/>
  <c r="BE171" i="4"/>
  <c r="BD155" i="4"/>
  <c r="BG155" i="4"/>
  <c r="BF155" i="4"/>
  <c r="BE155" i="4"/>
  <c r="BD147" i="4"/>
  <c r="BG147" i="4"/>
  <c r="BF147" i="4"/>
  <c r="BE147" i="4"/>
  <c r="BD162" i="4"/>
  <c r="BE162" i="4"/>
  <c r="BF162" i="4"/>
  <c r="BG162" i="4"/>
  <c r="BG188" i="4"/>
  <c r="BE78" i="4"/>
  <c r="AH107" i="4"/>
  <c r="X106" i="4"/>
  <c r="AF120" i="4"/>
  <c r="X122" i="4"/>
  <c r="T122" i="4"/>
  <c r="J125" i="4"/>
  <c r="AD125" i="4" s="1"/>
  <c r="AG182" i="4"/>
  <c r="BD48" i="4"/>
  <c r="BG48" i="4"/>
  <c r="BE48" i="4"/>
  <c r="BF48" i="4"/>
  <c r="V5" i="4"/>
  <c r="AE5" i="4"/>
  <c r="N6" i="4"/>
  <c r="N8" i="4"/>
  <c r="N9" i="4"/>
  <c r="AH12" i="4"/>
  <c r="F13" i="4"/>
  <c r="F15" i="4"/>
  <c r="AE15" i="4"/>
  <c r="AH18" i="4"/>
  <c r="X17" i="4"/>
  <c r="X21" i="4"/>
  <c r="AH22" i="4"/>
  <c r="R28" i="4"/>
  <c r="AE30" i="4"/>
  <c r="T35" i="4"/>
  <c r="AC39" i="4"/>
  <c r="T40" i="4"/>
  <c r="T45" i="4"/>
  <c r="J48" i="4"/>
  <c r="AG51" i="4"/>
  <c r="X54" i="4"/>
  <c r="X55" i="4"/>
  <c r="T56" i="4"/>
  <c r="T57" i="4"/>
  <c r="N60" i="4"/>
  <c r="AA64" i="4"/>
  <c r="AC66" i="4"/>
  <c r="N67" i="4"/>
  <c r="AG70" i="4"/>
  <c r="AH74" i="4"/>
  <c r="X73" i="4"/>
  <c r="N76" i="4"/>
  <c r="F79" i="4"/>
  <c r="AC82" i="4"/>
  <c r="AG85" i="4"/>
  <c r="AH93" i="4"/>
  <c r="AG92" i="4"/>
  <c r="AH97" i="4"/>
  <c r="AC96" i="4"/>
  <c r="AG101" i="4"/>
  <c r="N113" i="4"/>
  <c r="AA116" i="4"/>
  <c r="AH120" i="4"/>
  <c r="J139" i="4"/>
  <c r="Y139" i="4" s="1"/>
  <c r="AH155" i="4"/>
  <c r="V154" i="4"/>
  <c r="AG154" i="4"/>
  <c r="AE154" i="4"/>
  <c r="AC154" i="4"/>
  <c r="AG157" i="4"/>
  <c r="AH160" i="4"/>
  <c r="AC159" i="4"/>
  <c r="AA159" i="4"/>
  <c r="V159" i="4"/>
  <c r="AH162" i="4"/>
  <c r="AA161" i="4"/>
  <c r="V161" i="4"/>
  <c r="AE161" i="4"/>
  <c r="R162" i="4"/>
  <c r="AE168" i="4"/>
  <c r="AH176" i="4"/>
  <c r="X181" i="4"/>
  <c r="X182" i="4"/>
  <c r="AH187" i="4"/>
  <c r="AA197" i="4"/>
  <c r="X197" i="4"/>
  <c r="T197" i="4"/>
  <c r="AE199" i="4"/>
  <c r="AE208" i="4"/>
  <c r="AG208" i="4"/>
  <c r="T216" i="4"/>
  <c r="X217" i="4"/>
  <c r="AE223" i="4"/>
  <c r="AC223" i="4"/>
  <c r="T223" i="4"/>
  <c r="N229" i="4"/>
  <c r="N228" i="4"/>
  <c r="T231" i="4"/>
  <c r="AG231" i="4"/>
  <c r="AA241" i="4"/>
  <c r="AC241" i="4"/>
  <c r="X241" i="4"/>
  <c r="T241" i="4"/>
  <c r="AH242" i="4"/>
  <c r="X247" i="4"/>
  <c r="T247" i="4"/>
  <c r="AH248" i="4"/>
  <c r="AH254" i="4"/>
  <c r="T253" i="4"/>
  <c r="AG253" i="4"/>
  <c r="AE253" i="4"/>
  <c r="J280" i="4"/>
  <c r="F281" i="4"/>
  <c r="S281" i="4" s="1"/>
  <c r="AG283" i="4"/>
  <c r="T283" i="4"/>
  <c r="AE283" i="4"/>
  <c r="V283" i="4"/>
  <c r="BF282" i="4"/>
  <c r="BD282" i="4"/>
  <c r="BE282" i="4"/>
  <c r="BG282" i="4"/>
  <c r="BF274" i="4"/>
  <c r="BD274" i="4"/>
  <c r="BE274" i="4"/>
  <c r="BG274" i="4"/>
  <c r="BF266" i="4"/>
  <c r="BD266" i="4"/>
  <c r="BE266" i="4"/>
  <c r="BG266" i="4"/>
  <c r="BF250" i="4"/>
  <c r="BD250" i="4"/>
  <c r="BE250" i="4"/>
  <c r="BG250" i="4"/>
  <c r="BF242" i="4"/>
  <c r="BD242" i="4"/>
  <c r="BE242" i="4"/>
  <c r="BG242" i="4"/>
  <c r="BF234" i="4"/>
  <c r="BE234" i="4"/>
  <c r="BG234" i="4"/>
  <c r="BD234" i="4"/>
  <c r="BF218" i="4"/>
  <c r="BE218" i="4"/>
  <c r="BG218" i="4"/>
  <c r="BD218" i="4"/>
  <c r="BF210" i="4"/>
  <c r="BD210" i="4"/>
  <c r="BE210" i="4"/>
  <c r="BG210" i="4"/>
  <c r="BF202" i="4"/>
  <c r="BE202" i="4"/>
  <c r="BG202" i="4"/>
  <c r="BD202" i="4"/>
  <c r="BF186" i="4"/>
  <c r="BE186" i="4"/>
  <c r="BG186" i="4"/>
  <c r="BD186" i="4"/>
  <c r="BF178" i="4"/>
  <c r="BE178" i="4"/>
  <c r="BD178" i="4"/>
  <c r="BG178" i="4"/>
  <c r="BD170" i="4"/>
  <c r="BE170" i="4"/>
  <c r="BF170" i="4"/>
  <c r="BG170" i="4"/>
  <c r="BD154" i="4"/>
  <c r="BE154" i="4"/>
  <c r="BF154" i="4"/>
  <c r="BG154" i="4"/>
  <c r="BD146" i="4"/>
  <c r="BE146" i="4"/>
  <c r="BF146" i="4"/>
  <c r="BG146" i="4"/>
  <c r="BD138" i="4"/>
  <c r="BE138" i="4"/>
  <c r="BF138" i="4"/>
  <c r="BD58" i="4"/>
  <c r="BG58" i="4"/>
  <c r="BF58" i="4"/>
  <c r="BE58" i="4"/>
  <c r="BD26" i="4"/>
  <c r="BG26" i="4"/>
  <c r="BF26" i="4"/>
  <c r="BE26" i="4"/>
  <c r="BF259" i="4"/>
  <c r="BD259" i="4"/>
  <c r="BE259" i="4"/>
  <c r="BG259" i="4"/>
  <c r="BE188" i="4"/>
  <c r="J230" i="4"/>
  <c r="AG237" i="4"/>
  <c r="N245" i="4"/>
  <c r="AC248" i="4"/>
  <c r="J251" i="4"/>
  <c r="N257" i="4"/>
  <c r="AE264" i="4"/>
  <c r="AH268" i="4"/>
  <c r="X267" i="4"/>
  <c r="AH270" i="4"/>
  <c r="V269" i="4"/>
  <c r="X271" i="4"/>
  <c r="AH274" i="4"/>
  <c r="AH279" i="4"/>
  <c r="X278" i="4"/>
  <c r="BD139" i="4"/>
  <c r="BG139" i="4"/>
  <c r="BF139" i="4"/>
  <c r="BD131" i="4"/>
  <c r="BG131" i="4"/>
  <c r="BF131" i="4"/>
  <c r="BD123" i="4"/>
  <c r="BG123" i="4"/>
  <c r="BF123" i="4"/>
  <c r="BE123" i="4"/>
  <c r="BD115" i="4"/>
  <c r="BG115" i="4"/>
  <c r="BF115" i="4"/>
  <c r="BE115" i="4"/>
  <c r="BD107" i="4"/>
  <c r="BG107" i="4"/>
  <c r="BF107" i="4"/>
  <c r="BE107" i="4"/>
  <c r="BD99" i="4"/>
  <c r="BG99" i="4"/>
  <c r="BF99" i="4"/>
  <c r="BE99" i="4"/>
  <c r="BD91" i="4"/>
  <c r="BG91" i="4"/>
  <c r="BE91" i="4"/>
  <c r="BF91" i="4"/>
  <c r="BD83" i="4"/>
  <c r="BF83" i="4"/>
  <c r="BG83" i="4"/>
  <c r="BE83" i="4"/>
  <c r="BD75" i="4"/>
  <c r="BF75" i="4"/>
  <c r="BG75" i="4"/>
  <c r="BD67" i="4"/>
  <c r="BF67" i="4"/>
  <c r="BG67" i="4"/>
  <c r="BE67" i="4"/>
  <c r="BD59" i="4"/>
  <c r="BF59" i="4"/>
  <c r="BG59" i="4"/>
  <c r="BE59" i="4"/>
  <c r="BD51" i="4"/>
  <c r="BF51" i="4"/>
  <c r="BG51" i="4"/>
  <c r="BE51" i="4"/>
  <c r="BD43" i="4"/>
  <c r="BF43" i="4"/>
  <c r="BG43" i="4"/>
  <c r="BD35" i="4"/>
  <c r="BF35" i="4"/>
  <c r="BG35" i="4"/>
  <c r="BE35" i="4"/>
  <c r="BD27" i="4"/>
  <c r="BF27" i="4"/>
  <c r="BG27" i="4"/>
  <c r="BE27" i="4"/>
  <c r="BD19" i="4"/>
  <c r="BF19" i="4"/>
  <c r="BG19" i="4"/>
  <c r="BE19" i="4"/>
  <c r="BD11" i="4"/>
  <c r="BF11" i="4"/>
  <c r="BG11" i="4"/>
  <c r="BE11" i="4"/>
  <c r="BE4" i="4"/>
  <c r="BG4" i="4"/>
  <c r="BF4" i="4"/>
  <c r="BD120" i="4"/>
  <c r="BG120" i="4"/>
  <c r="BE120" i="4"/>
  <c r="BF120" i="4"/>
  <c r="BD80" i="4"/>
  <c r="BF80" i="4"/>
  <c r="BG80" i="4"/>
  <c r="BE80" i="4"/>
  <c r="BE281" i="4"/>
  <c r="BG270" i="4"/>
  <c r="BE249" i="4"/>
  <c r="BE198" i="4"/>
  <c r="BF160" i="4"/>
  <c r="BF62" i="4"/>
  <c r="V109" i="4"/>
  <c r="V117" i="4"/>
  <c r="AB120" i="4"/>
  <c r="J135" i="4"/>
  <c r="AF135" i="4" s="1"/>
  <c r="AH150" i="4"/>
  <c r="T149" i="4"/>
  <c r="N156" i="4"/>
  <c r="N166" i="4"/>
  <c r="T172" i="4"/>
  <c r="AC177" i="4"/>
  <c r="V178" i="4"/>
  <c r="AG179" i="4"/>
  <c r="AC180" i="4"/>
  <c r="J182" i="4"/>
  <c r="AC183" i="4"/>
  <c r="AC185" i="4"/>
  <c r="V188" i="4"/>
  <c r="V190" i="4"/>
  <c r="AE191" i="4"/>
  <c r="X193" i="4"/>
  <c r="AC195" i="4"/>
  <c r="AC197" i="4"/>
  <c r="AC198" i="4"/>
  <c r="AC200" i="4"/>
  <c r="X209" i="4"/>
  <c r="F212" i="4"/>
  <c r="X213" i="4"/>
  <c r="X216" i="4"/>
  <c r="X218" i="4"/>
  <c r="J220" i="4"/>
  <c r="X222" i="4"/>
  <c r="X227" i="4"/>
  <c r="AG230" i="4"/>
  <c r="J231" i="4"/>
  <c r="AC232" i="4"/>
  <c r="N234" i="4"/>
  <c r="J236" i="4"/>
  <c r="AH238" i="4"/>
  <c r="AC239" i="4"/>
  <c r="T240" i="4"/>
  <c r="AC243" i="4"/>
  <c r="X244" i="4"/>
  <c r="T245" i="4"/>
  <c r="J247" i="4"/>
  <c r="AG248" i="4"/>
  <c r="X254" i="4"/>
  <c r="AG255" i="4"/>
  <c r="T257" i="4"/>
  <c r="J258" i="4"/>
  <c r="X259" i="4"/>
  <c r="X262" i="4"/>
  <c r="N263" i="4"/>
  <c r="AG264" i="4"/>
  <c r="AC267" i="4"/>
  <c r="X269" i="4"/>
  <c r="V270" i="4"/>
  <c r="AC271" i="4"/>
  <c r="V273" i="4"/>
  <c r="J275" i="4"/>
  <c r="AC276" i="4"/>
  <c r="AC278" i="4"/>
  <c r="T279" i="4"/>
  <c r="AH281" i="4"/>
  <c r="X280" i="4"/>
  <c r="AG281" i="4"/>
  <c r="BD130" i="4"/>
  <c r="BE130" i="4"/>
  <c r="BF130" i="4"/>
  <c r="BG130" i="4"/>
  <c r="BD122" i="4"/>
  <c r="BE122" i="4"/>
  <c r="BF122" i="4"/>
  <c r="BG122" i="4"/>
  <c r="BD114" i="4"/>
  <c r="BE114" i="4"/>
  <c r="BF114" i="4"/>
  <c r="BG114" i="4"/>
  <c r="BD106" i="4"/>
  <c r="BE106" i="4"/>
  <c r="BF106" i="4"/>
  <c r="BG106" i="4"/>
  <c r="BD98" i="4"/>
  <c r="BE98" i="4"/>
  <c r="BF98" i="4"/>
  <c r="BG98" i="4"/>
  <c r="BD82" i="4"/>
  <c r="BG82" i="4"/>
  <c r="BE82" i="4"/>
  <c r="BF82" i="4"/>
  <c r="BD74" i="4"/>
  <c r="BG74" i="4"/>
  <c r="BF74" i="4"/>
  <c r="BE74" i="4"/>
  <c r="BD66" i="4"/>
  <c r="BG66" i="4"/>
  <c r="BE66" i="4"/>
  <c r="BF66" i="4"/>
  <c r="BD50" i="4"/>
  <c r="BG50" i="4"/>
  <c r="BE50" i="4"/>
  <c r="BF50" i="4"/>
  <c r="BD42" i="4"/>
  <c r="BG42" i="4"/>
  <c r="BF42" i="4"/>
  <c r="BE42" i="4"/>
  <c r="BD34" i="4"/>
  <c r="BG34" i="4"/>
  <c r="BE34" i="4"/>
  <c r="BF34" i="4"/>
  <c r="BD18" i="4"/>
  <c r="BG18" i="4"/>
  <c r="BE18" i="4"/>
  <c r="BF18" i="4"/>
  <c r="BD10" i="4"/>
  <c r="BG10" i="4"/>
  <c r="BF10" i="4"/>
  <c r="BE10" i="4"/>
  <c r="BD36" i="4"/>
  <c r="BG36" i="4"/>
  <c r="BF36" i="4"/>
  <c r="BE36" i="4"/>
  <c r="BE131" i="4"/>
  <c r="T174" i="4"/>
  <c r="J176" i="4"/>
  <c r="AB176" i="4" s="1"/>
  <c r="AE180" i="4"/>
  <c r="AE182" i="4"/>
  <c r="X190" i="4"/>
  <c r="N191" i="4"/>
  <c r="AC193" i="4"/>
  <c r="T194" i="4"/>
  <c r="T202" i="4"/>
  <c r="J205" i="4"/>
  <c r="J208" i="4"/>
  <c r="AC209" i="4"/>
  <c r="AC213" i="4"/>
  <c r="AC218" i="4"/>
  <c r="T220" i="4"/>
  <c r="AC222" i="4"/>
  <c r="T225" i="4"/>
  <c r="AG227" i="4"/>
  <c r="AE233" i="4"/>
  <c r="AC233" i="4"/>
  <c r="T234" i="4"/>
  <c r="AC236" i="4"/>
  <c r="AG239" i="4"/>
  <c r="N241" i="4"/>
  <c r="AG243" i="4"/>
  <c r="X245" i="4"/>
  <c r="N246" i="4"/>
  <c r="T250" i="4"/>
  <c r="AG252" i="4"/>
  <c r="AC254" i="4"/>
  <c r="AH257" i="4"/>
  <c r="AE256" i="4"/>
  <c r="V257" i="4"/>
  <c r="AC259" i="4"/>
  <c r="T260" i="4"/>
  <c r="T263" i="4"/>
  <c r="J264" i="4"/>
  <c r="AH266" i="4"/>
  <c r="AC265" i="4"/>
  <c r="T266" i="4"/>
  <c r="AE267" i="4"/>
  <c r="T268" i="4"/>
  <c r="AC269" i="4"/>
  <c r="AE271" i="4"/>
  <c r="T272" i="4"/>
  <c r="X273" i="4"/>
  <c r="AH276" i="4"/>
  <c r="AC275" i="4"/>
  <c r="AE276" i="4"/>
  <c r="T277" i="4"/>
  <c r="AE278" i="4"/>
  <c r="N279" i="4"/>
  <c r="AH283" i="4"/>
  <c r="AG282" i="4"/>
  <c r="V282" i="4"/>
  <c r="BF281" i="4"/>
  <c r="BG281" i="4"/>
  <c r="BF273" i="4"/>
  <c r="BG273" i="4"/>
  <c r="BF265" i="4"/>
  <c r="BG265" i="4"/>
  <c r="BF257" i="4"/>
  <c r="BG257" i="4"/>
  <c r="BF249" i="4"/>
  <c r="BG249" i="4"/>
  <c r="BD241" i="4"/>
  <c r="BF241" i="4"/>
  <c r="BE241" i="4"/>
  <c r="BG241" i="4"/>
  <c r="BD233" i="4"/>
  <c r="BF233" i="4"/>
  <c r="BD225" i="4"/>
  <c r="BF225" i="4"/>
  <c r="BE225" i="4"/>
  <c r="BG225" i="4"/>
  <c r="BD217" i="4"/>
  <c r="BF217" i="4"/>
  <c r="BD209" i="4"/>
  <c r="BF209" i="4"/>
  <c r="BE209" i="4"/>
  <c r="BG209" i="4"/>
  <c r="BD201" i="4"/>
  <c r="BF201" i="4"/>
  <c r="BD193" i="4"/>
  <c r="BF193" i="4"/>
  <c r="BE193" i="4"/>
  <c r="BG193" i="4"/>
  <c r="BD185" i="4"/>
  <c r="BE185" i="4"/>
  <c r="BF185" i="4"/>
  <c r="BD177" i="4"/>
  <c r="BE177" i="4"/>
  <c r="BF177" i="4"/>
  <c r="BG177" i="4"/>
  <c r="BD169" i="4"/>
  <c r="BE169" i="4"/>
  <c r="BG169" i="4"/>
  <c r="BF169" i="4"/>
  <c r="BD161" i="4"/>
  <c r="BE161" i="4"/>
  <c r="BG161" i="4"/>
  <c r="BF161" i="4"/>
  <c r="BD153" i="4"/>
  <c r="BE153" i="4"/>
  <c r="BG153" i="4"/>
  <c r="BD145" i="4"/>
  <c r="BE145" i="4"/>
  <c r="BG145" i="4"/>
  <c r="BD121" i="4"/>
  <c r="BE121" i="4"/>
  <c r="BG121" i="4"/>
  <c r="BF121" i="4"/>
  <c r="BD113" i="4"/>
  <c r="BE113" i="4"/>
  <c r="BG113" i="4"/>
  <c r="BF113" i="4"/>
  <c r="BD105" i="4"/>
  <c r="BE105" i="4"/>
  <c r="BG105" i="4"/>
  <c r="BF105" i="4"/>
  <c r="BD97" i="4"/>
  <c r="BE97" i="4"/>
  <c r="BG97" i="4"/>
  <c r="BF97" i="4"/>
  <c r="BD81" i="4"/>
  <c r="BF81" i="4"/>
  <c r="BG81" i="4"/>
  <c r="BE81" i="4"/>
  <c r="BD73" i="4"/>
  <c r="BF73" i="4"/>
  <c r="BG73" i="4"/>
  <c r="BE73" i="4"/>
  <c r="BD65" i="4"/>
  <c r="BF65" i="4"/>
  <c r="BG65" i="4"/>
  <c r="BE65" i="4"/>
  <c r="BD49" i="4"/>
  <c r="BF49" i="4"/>
  <c r="BG49" i="4"/>
  <c r="BE49" i="4"/>
  <c r="BD41" i="4"/>
  <c r="BF41" i="4"/>
  <c r="BG41" i="4"/>
  <c r="BD33" i="4"/>
  <c r="BF33" i="4"/>
  <c r="BG33" i="4"/>
  <c r="BE33" i="4"/>
  <c r="BD17" i="4"/>
  <c r="BF17" i="4"/>
  <c r="BG17" i="4"/>
  <c r="BE17" i="4"/>
  <c r="BD9" i="4"/>
  <c r="BF9" i="4"/>
  <c r="BG9" i="4"/>
  <c r="BE9" i="4"/>
  <c r="BG278" i="4"/>
  <c r="BE257" i="4"/>
  <c r="BE246" i="4"/>
  <c r="BG233" i="4"/>
  <c r="BF153" i="4"/>
  <c r="BE43" i="4"/>
  <c r="AE109" i="4"/>
  <c r="N110" i="4"/>
  <c r="AE112" i="4"/>
  <c r="V113" i="4"/>
  <c r="V115" i="4"/>
  <c r="AA117" i="4"/>
  <c r="V120" i="4"/>
  <c r="N144" i="4"/>
  <c r="N146" i="4"/>
  <c r="X149" i="4"/>
  <c r="N152" i="4"/>
  <c r="AH157" i="4"/>
  <c r="AG156" i="4"/>
  <c r="AH161" i="4"/>
  <c r="AE160" i="4"/>
  <c r="N164" i="4"/>
  <c r="AH168" i="4"/>
  <c r="V167" i="4"/>
  <c r="AH171" i="4"/>
  <c r="V170" i="4"/>
  <c r="X172" i="4"/>
  <c r="X174" i="4"/>
  <c r="X176" i="4"/>
  <c r="AC178" i="4"/>
  <c r="AG180" i="4"/>
  <c r="N182" i="4"/>
  <c r="AC184" i="4"/>
  <c r="AE190" i="4"/>
  <c r="AE192" i="4"/>
  <c r="AE193" i="4"/>
  <c r="V194" i="4"/>
  <c r="J195" i="4"/>
  <c r="AC196" i="4"/>
  <c r="J198" i="4"/>
  <c r="AG198" i="4"/>
  <c r="J200" i="4"/>
  <c r="AC201" i="4"/>
  <c r="AE203" i="4"/>
  <c r="V204" i="4"/>
  <c r="AE206" i="4"/>
  <c r="T207" i="4"/>
  <c r="AG209" i="4"/>
  <c r="AC214" i="4"/>
  <c r="T215" i="4"/>
  <c r="AG218" i="4"/>
  <c r="F222" i="4"/>
  <c r="AG222" i="4"/>
  <c r="T224" i="4"/>
  <c r="T229" i="4"/>
  <c r="J232" i="4"/>
  <c r="AG233" i="4"/>
  <c r="X234" i="4"/>
  <c r="T235" i="4"/>
  <c r="AC240" i="4"/>
  <c r="AH244" i="4"/>
  <c r="AC245" i="4"/>
  <c r="T246" i="4"/>
  <c r="N247" i="4"/>
  <c r="AA249" i="4"/>
  <c r="AG249" i="4"/>
  <c r="X250" i="4"/>
  <c r="AE254" i="4"/>
  <c r="N255" i="4"/>
  <c r="AG256" i="4"/>
  <c r="X257" i="4"/>
  <c r="V263" i="4"/>
  <c r="V264" i="4"/>
  <c r="AE265" i="4"/>
  <c r="V266" i="4"/>
  <c r="AG267" i="4"/>
  <c r="V268" i="4"/>
  <c r="AE269" i="4"/>
  <c r="T270" i="4"/>
  <c r="V272" i="4"/>
  <c r="AC273" i="4"/>
  <c r="AE275" i="4"/>
  <c r="V277" i="4"/>
  <c r="AG278" i="4"/>
  <c r="V279" i="4"/>
  <c r="F280" i="4"/>
  <c r="AE280" i="4"/>
  <c r="N281" i="4"/>
  <c r="X282" i="4"/>
  <c r="BF280" i="4"/>
  <c r="BD280" i="4"/>
  <c r="BE280" i="4"/>
  <c r="BG280" i="4"/>
  <c r="BF272" i="4"/>
  <c r="BD272" i="4"/>
  <c r="BE272" i="4"/>
  <c r="BG272" i="4"/>
  <c r="BF264" i="4"/>
  <c r="BD264" i="4"/>
  <c r="BE264" i="4"/>
  <c r="BG264" i="4"/>
  <c r="BF256" i="4"/>
  <c r="BD256" i="4"/>
  <c r="BE256" i="4"/>
  <c r="BG256" i="4"/>
  <c r="BF248" i="4"/>
  <c r="BD248" i="4"/>
  <c r="BE248" i="4"/>
  <c r="BG248" i="4"/>
  <c r="BF240" i="4"/>
  <c r="BG240" i="4"/>
  <c r="BE240" i="4"/>
  <c r="BF232" i="4"/>
  <c r="BD232" i="4"/>
  <c r="BE232" i="4"/>
  <c r="BG232" i="4"/>
  <c r="BF224" i="4"/>
  <c r="BG224" i="4"/>
  <c r="BE224" i="4"/>
  <c r="BF216" i="4"/>
  <c r="BD216" i="4"/>
  <c r="BE216" i="4"/>
  <c r="BG216" i="4"/>
  <c r="BF208" i="4"/>
  <c r="BG208" i="4"/>
  <c r="BE208" i="4"/>
  <c r="BF200" i="4"/>
  <c r="BD200" i="4"/>
  <c r="BE200" i="4"/>
  <c r="BG200" i="4"/>
  <c r="BF192" i="4"/>
  <c r="BG192" i="4"/>
  <c r="BE192" i="4"/>
  <c r="BF184" i="4"/>
  <c r="BE184" i="4"/>
  <c r="BD184" i="4"/>
  <c r="BF176" i="4"/>
  <c r="BE176" i="4"/>
  <c r="BD176" i="4"/>
  <c r="BG176" i="4"/>
  <c r="BD168" i="4"/>
  <c r="BG168" i="4"/>
  <c r="BF168" i="4"/>
  <c r="BD160" i="4"/>
  <c r="BG160" i="4"/>
  <c r="BD152" i="4"/>
  <c r="BG152" i="4"/>
  <c r="BE152" i="4"/>
  <c r="BD144" i="4"/>
  <c r="BG144" i="4"/>
  <c r="BE144" i="4"/>
  <c r="BF144" i="4"/>
  <c r="BD136" i="4"/>
  <c r="BG136" i="4"/>
  <c r="BE136" i="4"/>
  <c r="BF136" i="4"/>
  <c r="BD112" i="4"/>
  <c r="BG112" i="4"/>
  <c r="BF112" i="4"/>
  <c r="BE112" i="4"/>
  <c r="BD104" i="4"/>
  <c r="BG104" i="4"/>
  <c r="BF104" i="4"/>
  <c r="BD96" i="4"/>
  <c r="BG96" i="4"/>
  <c r="BD88" i="4"/>
  <c r="BF88" i="4"/>
  <c r="BG88" i="4"/>
  <c r="BD72" i="4"/>
  <c r="BG72" i="4"/>
  <c r="BE72" i="4"/>
  <c r="BF72" i="4"/>
  <c r="BD64" i="4"/>
  <c r="BG64" i="4"/>
  <c r="BE64" i="4"/>
  <c r="BF64" i="4"/>
  <c r="BD56" i="4"/>
  <c r="BG56" i="4"/>
  <c r="BE56" i="4"/>
  <c r="BF56" i="4"/>
  <c r="BD40" i="4"/>
  <c r="BG40" i="4"/>
  <c r="BE40" i="4"/>
  <c r="BF40" i="4"/>
  <c r="BD32" i="4"/>
  <c r="BG32" i="4"/>
  <c r="BE32" i="4"/>
  <c r="BF32" i="4"/>
  <c r="BD24" i="4"/>
  <c r="BG24" i="4"/>
  <c r="BE24" i="4"/>
  <c r="BF24" i="4"/>
  <c r="BD8" i="4"/>
  <c r="BG8" i="4"/>
  <c r="BE8" i="4"/>
  <c r="BF8" i="4"/>
  <c r="BD68" i="4"/>
  <c r="BG68" i="4"/>
  <c r="BF68" i="4"/>
  <c r="BE68" i="4"/>
  <c r="BD25" i="4"/>
  <c r="BF25" i="4"/>
  <c r="BG25" i="4"/>
  <c r="BE25" i="4"/>
  <c r="BD257" i="4"/>
  <c r="BE233" i="4"/>
  <c r="BF152" i="4"/>
  <c r="BE96" i="4"/>
  <c r="BE41" i="4"/>
  <c r="AG234" i="4"/>
  <c r="AG245" i="4"/>
  <c r="AC250" i="4"/>
  <c r="J256" i="4"/>
  <c r="AC257" i="4"/>
  <c r="X268" i="4"/>
  <c r="AG269" i="4"/>
  <c r="X272" i="4"/>
  <c r="AE273" i="4"/>
  <c r="X277" i="4"/>
  <c r="N283" i="4"/>
  <c r="BF279" i="4"/>
  <c r="BE279" i="4"/>
  <c r="BG279" i="4"/>
  <c r="BD279" i="4"/>
  <c r="BF271" i="4"/>
  <c r="BE271" i="4"/>
  <c r="BG271" i="4"/>
  <c r="BD271" i="4"/>
  <c r="BF263" i="4"/>
  <c r="BE263" i="4"/>
  <c r="BG263" i="4"/>
  <c r="BD263" i="4"/>
  <c r="BF255" i="4"/>
  <c r="BE255" i="4"/>
  <c r="BG255" i="4"/>
  <c r="BD255" i="4"/>
  <c r="BD247" i="4"/>
  <c r="BF247" i="4"/>
  <c r="BE247" i="4"/>
  <c r="BG247" i="4"/>
  <c r="BD239" i="4"/>
  <c r="BF239" i="4"/>
  <c r="BE239" i="4"/>
  <c r="BD231" i="4"/>
  <c r="BF231" i="4"/>
  <c r="BE231" i="4"/>
  <c r="BG231" i="4"/>
  <c r="BD223" i="4"/>
  <c r="BF223" i="4"/>
  <c r="BE223" i="4"/>
  <c r="BD215" i="4"/>
  <c r="BF215" i="4"/>
  <c r="BE215" i="4"/>
  <c r="BG215" i="4"/>
  <c r="BD207" i="4"/>
  <c r="BF207" i="4"/>
  <c r="BE207" i="4"/>
  <c r="BD199" i="4"/>
  <c r="BF199" i="4"/>
  <c r="BE199" i="4"/>
  <c r="BG199" i="4"/>
  <c r="BD191" i="4"/>
  <c r="BF191" i="4"/>
  <c r="BE191" i="4"/>
  <c r="BD183" i="4"/>
  <c r="BE183" i="4"/>
  <c r="BF183" i="4"/>
  <c r="BG183" i="4"/>
  <c r="BD175" i="4"/>
  <c r="BE175" i="4"/>
  <c r="BF175" i="4"/>
  <c r="BG175" i="4"/>
  <c r="BD167" i="4"/>
  <c r="BE167" i="4"/>
  <c r="BF167" i="4"/>
  <c r="BG167" i="4"/>
  <c r="BD159" i="4"/>
  <c r="BE159" i="4"/>
  <c r="BF159" i="4"/>
  <c r="BG159" i="4"/>
  <c r="BD151" i="4"/>
  <c r="BE151" i="4"/>
  <c r="BF151" i="4"/>
  <c r="BG151" i="4"/>
  <c r="BD143" i="4"/>
  <c r="BE143" i="4"/>
  <c r="BF143" i="4"/>
  <c r="BG143" i="4"/>
  <c r="BD135" i="4"/>
  <c r="BE135" i="4"/>
  <c r="BF135" i="4"/>
  <c r="BG135" i="4"/>
  <c r="BD127" i="4"/>
  <c r="BE127" i="4"/>
  <c r="BF127" i="4"/>
  <c r="BG127" i="4"/>
  <c r="BD119" i="4"/>
  <c r="BE119" i="4"/>
  <c r="BF119" i="4"/>
  <c r="BG119" i="4"/>
  <c r="BD111" i="4"/>
  <c r="BE111" i="4"/>
  <c r="BF111" i="4"/>
  <c r="BG111" i="4"/>
  <c r="BD103" i="4"/>
  <c r="BE103" i="4"/>
  <c r="BF103" i="4"/>
  <c r="BG103" i="4"/>
  <c r="BD16" i="4"/>
  <c r="BG16" i="4"/>
  <c r="BE16" i="4"/>
  <c r="BF16" i="4"/>
  <c r="BE265" i="4"/>
  <c r="BG217" i="4"/>
  <c r="BD192" i="4"/>
  <c r="BE88" i="4"/>
  <c r="F153" i="4"/>
  <c r="AF153" i="4" s="1"/>
  <c r="AD158" i="4"/>
  <c r="AH165" i="4"/>
  <c r="AG164" i="4"/>
  <c r="N169" i="4"/>
  <c r="N173" i="4"/>
  <c r="AE174" i="4"/>
  <c r="V179" i="4"/>
  <c r="V180" i="4"/>
  <c r="AC190" i="4"/>
  <c r="N198" i="4"/>
  <c r="N200" i="4"/>
  <c r="AA202" i="4"/>
  <c r="AC202" i="4"/>
  <c r="AH206" i="4"/>
  <c r="X207" i="4"/>
  <c r="AC215" i="4"/>
  <c r="AC224" i="4"/>
  <c r="J228" i="4"/>
  <c r="AG229" i="4"/>
  <c r="AC235" i="4"/>
  <c r="T237" i="4"/>
  <c r="AC246" i="4"/>
  <c r="AH261" i="4"/>
  <c r="AE260" i="4"/>
  <c r="T264" i="4"/>
  <c r="AC268" i="4"/>
  <c r="AC270" i="4"/>
  <c r="AC272" i="4"/>
  <c r="AG273" i="4"/>
  <c r="AH277" i="4"/>
  <c r="AC277" i="4"/>
  <c r="X279" i="4"/>
  <c r="V281" i="4"/>
  <c r="BF278" i="4"/>
  <c r="BD278" i="4"/>
  <c r="BF270" i="4"/>
  <c r="BD270" i="4"/>
  <c r="BF262" i="4"/>
  <c r="BD262" i="4"/>
  <c r="BF254" i="4"/>
  <c r="BD254" i="4"/>
  <c r="BF246" i="4"/>
  <c r="BG246" i="4"/>
  <c r="BF238" i="4"/>
  <c r="BD238" i="4"/>
  <c r="BE238" i="4"/>
  <c r="BG238" i="4"/>
  <c r="BF230" i="4"/>
  <c r="BG230" i="4"/>
  <c r="BF222" i="4"/>
  <c r="BD222" i="4"/>
  <c r="BE222" i="4"/>
  <c r="BG222" i="4"/>
  <c r="BF214" i="4"/>
  <c r="BG214" i="4"/>
  <c r="BF206" i="4"/>
  <c r="BD206" i="4"/>
  <c r="BE206" i="4"/>
  <c r="BG206" i="4"/>
  <c r="BF198" i="4"/>
  <c r="BG198" i="4"/>
  <c r="BF190" i="4"/>
  <c r="BD190" i="4"/>
  <c r="BE190" i="4"/>
  <c r="BG190" i="4"/>
  <c r="BF182" i="4"/>
  <c r="BE182" i="4"/>
  <c r="BD182" i="4"/>
  <c r="BG182" i="4"/>
  <c r="BD174" i="4"/>
  <c r="BF174" i="4"/>
  <c r="BE174" i="4"/>
  <c r="BD166" i="4"/>
  <c r="BF166" i="4"/>
  <c r="BE166" i="4"/>
  <c r="BD158" i="4"/>
  <c r="BF158" i="4"/>
  <c r="BE158" i="4"/>
  <c r="BG158" i="4"/>
  <c r="BD150" i="4"/>
  <c r="BF150" i="4"/>
  <c r="BE150" i="4"/>
  <c r="BG150" i="4"/>
  <c r="BD142" i="4"/>
  <c r="BF142" i="4"/>
  <c r="BE142" i="4"/>
  <c r="BG142" i="4"/>
  <c r="BD134" i="4"/>
  <c r="BF134" i="4"/>
  <c r="BE134" i="4"/>
  <c r="BG134" i="4"/>
  <c r="BD126" i="4"/>
  <c r="BF126" i="4"/>
  <c r="BE126" i="4"/>
  <c r="BG126" i="4"/>
  <c r="BD102" i="4"/>
  <c r="BF102" i="4"/>
  <c r="BE102" i="4"/>
  <c r="BD94" i="4"/>
  <c r="BF94" i="4"/>
  <c r="BE94" i="4"/>
  <c r="BG94" i="4"/>
  <c r="BD86" i="4"/>
  <c r="BG86" i="4"/>
  <c r="BE86" i="4"/>
  <c r="BD70" i="4"/>
  <c r="BG70" i="4"/>
  <c r="BF70" i="4"/>
  <c r="BE70" i="4"/>
  <c r="BD62" i="4"/>
  <c r="BG62" i="4"/>
  <c r="BD54" i="4"/>
  <c r="BG54" i="4"/>
  <c r="BF54" i="4"/>
  <c r="BE54" i="4"/>
  <c r="BD38" i="4"/>
  <c r="BG38" i="4"/>
  <c r="BF38" i="4"/>
  <c r="BE38" i="4"/>
  <c r="BD30" i="4"/>
  <c r="BG30" i="4"/>
  <c r="BE30" i="4"/>
  <c r="BF30" i="4"/>
  <c r="BD22" i="4"/>
  <c r="BG22" i="4"/>
  <c r="BF22" i="4"/>
  <c r="BD6" i="4"/>
  <c r="BG6" i="4"/>
  <c r="BF6" i="4"/>
  <c r="BE6" i="4"/>
  <c r="BD137" i="4"/>
  <c r="BE137" i="4"/>
  <c r="BG137" i="4"/>
  <c r="BF137" i="4"/>
  <c r="BD100" i="4"/>
  <c r="BF100" i="4"/>
  <c r="BG100" i="4"/>
  <c r="BE100" i="4"/>
  <c r="BD57" i="4"/>
  <c r="BF57" i="4"/>
  <c r="BG57" i="4"/>
  <c r="BE57" i="4"/>
  <c r="BD265" i="4"/>
  <c r="BE254" i="4"/>
  <c r="BD230" i="4"/>
  <c r="BE217" i="4"/>
  <c r="BG191" i="4"/>
  <c r="BF145" i="4"/>
  <c r="BF86" i="4"/>
  <c r="BD95" i="4"/>
  <c r="BE95" i="4"/>
  <c r="BF95" i="4"/>
  <c r="BG95" i="4"/>
  <c r="BD87" i="4"/>
  <c r="BF87" i="4"/>
  <c r="BG87" i="4"/>
  <c r="BE87" i="4"/>
  <c r="BD79" i="4"/>
  <c r="BF79" i="4"/>
  <c r="BG79" i="4"/>
  <c r="BE79" i="4"/>
  <c r="BD71" i="4"/>
  <c r="BF71" i="4"/>
  <c r="BG71" i="4"/>
  <c r="BE71" i="4"/>
  <c r="BD63" i="4"/>
  <c r="BF63" i="4"/>
  <c r="BG63" i="4"/>
  <c r="BE63" i="4"/>
  <c r="BD55" i="4"/>
  <c r="BF55" i="4"/>
  <c r="BG55" i="4"/>
  <c r="BE55" i="4"/>
  <c r="BD47" i="4"/>
  <c r="BF47" i="4"/>
  <c r="BG47" i="4"/>
  <c r="BE47" i="4"/>
  <c r="BD39" i="4"/>
  <c r="BF39" i="4"/>
  <c r="BG39" i="4"/>
  <c r="BE39" i="4"/>
  <c r="BD31" i="4"/>
  <c r="BF31" i="4"/>
  <c r="BG31" i="4"/>
  <c r="BE31" i="4"/>
  <c r="BD23" i="4"/>
  <c r="BF23" i="4"/>
  <c r="BG23" i="4"/>
  <c r="BE23" i="4"/>
  <c r="BD15" i="4"/>
  <c r="BF15" i="4"/>
  <c r="BG15" i="4"/>
  <c r="BE15" i="4"/>
  <c r="BD7" i="4"/>
  <c r="BF7" i="4"/>
  <c r="BG7" i="4"/>
  <c r="BE7" i="4"/>
  <c r="AB15" i="4"/>
  <c r="AF15" i="4"/>
  <c r="U15" i="4"/>
  <c r="AD15" i="4"/>
  <c r="AA9" i="4"/>
  <c r="AA10" i="4"/>
  <c r="AA12" i="4"/>
  <c r="AC27" i="4"/>
  <c r="F52" i="4"/>
  <c r="F59" i="4"/>
  <c r="U59" i="4" s="1"/>
  <c r="J72" i="4"/>
  <c r="J71" i="4"/>
  <c r="Y71" i="4" s="1"/>
  <c r="S7" i="4"/>
  <c r="AB7" i="4"/>
  <c r="AB11" i="4"/>
  <c r="AG13" i="4"/>
  <c r="X16" i="4"/>
  <c r="AC17" i="4"/>
  <c r="V18" i="4"/>
  <c r="F19" i="4"/>
  <c r="U19" i="4" s="1"/>
  <c r="AG20" i="4"/>
  <c r="R22" i="4"/>
  <c r="F23" i="4"/>
  <c r="AG24" i="4"/>
  <c r="V25" i="4"/>
  <c r="AF25" i="4"/>
  <c r="N26" i="4"/>
  <c r="T27" i="4"/>
  <c r="J28" i="4"/>
  <c r="AG28" i="4"/>
  <c r="F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AB43" i="4" s="1"/>
  <c r="N44" i="4"/>
  <c r="N45" i="4"/>
  <c r="N46" i="4"/>
  <c r="N47" i="4"/>
  <c r="AA50" i="4"/>
  <c r="F51" i="4"/>
  <c r="J52" i="4"/>
  <c r="N54" i="4"/>
  <c r="AH71" i="4"/>
  <c r="AH87" i="4"/>
  <c r="AG86" i="4"/>
  <c r="AE86" i="4"/>
  <c r="AC86" i="4"/>
  <c r="X86" i="4"/>
  <c r="V86" i="4"/>
  <c r="R86" i="4"/>
  <c r="AA86" i="4"/>
  <c r="AH92" i="4"/>
  <c r="AA91" i="4"/>
  <c r="X91" i="4"/>
  <c r="V91" i="4"/>
  <c r="R91" i="4"/>
  <c r="AG91" i="4"/>
  <c r="AC91" i="4"/>
  <c r="AE91" i="4"/>
  <c r="Y125" i="4"/>
  <c r="X6" i="4"/>
  <c r="AG6" i="4"/>
  <c r="T7" i="4"/>
  <c r="AC7" i="4"/>
  <c r="T8" i="4"/>
  <c r="AC8" i="4"/>
  <c r="T9" i="4"/>
  <c r="AC9" i="4"/>
  <c r="T10" i="4"/>
  <c r="AC10" i="4"/>
  <c r="AC11" i="4"/>
  <c r="T12" i="4"/>
  <c r="AC12" i="4"/>
  <c r="X13" i="4"/>
  <c r="AH15" i="4"/>
  <c r="AC14" i="4"/>
  <c r="AA16" i="4"/>
  <c r="J18" i="4"/>
  <c r="S18" i="4" s="1"/>
  <c r="AG18" i="4"/>
  <c r="AH20" i="4"/>
  <c r="AH24" i="4"/>
  <c r="W25" i="4"/>
  <c r="AG25" i="4"/>
  <c r="F27" i="4"/>
  <c r="S27" i="4" s="1"/>
  <c r="AE27" i="4"/>
  <c r="AH30" i="4"/>
  <c r="AC29" i="4"/>
  <c r="F50" i="4"/>
  <c r="F58" i="4"/>
  <c r="J68" i="4"/>
  <c r="U68" i="4" s="1"/>
  <c r="J67" i="4"/>
  <c r="Y67" i="4" s="1"/>
  <c r="N68" i="4"/>
  <c r="N74" i="4"/>
  <c r="AH76" i="4"/>
  <c r="X75" i="4"/>
  <c r="V75" i="4"/>
  <c r="AG75" i="4"/>
  <c r="AC75" i="4"/>
  <c r="T75" i="4"/>
  <c r="Y77" i="4"/>
  <c r="AD77" i="4"/>
  <c r="U77" i="4"/>
  <c r="AH81" i="4"/>
  <c r="R80" i="4"/>
  <c r="AG80" i="4"/>
  <c r="AA80" i="4"/>
  <c r="V80" i="4"/>
  <c r="X80" i="4"/>
  <c r="AH85" i="4"/>
  <c r="AA84" i="4"/>
  <c r="X84" i="4"/>
  <c r="R84" i="4"/>
  <c r="AE84" i="4"/>
  <c r="V84" i="4"/>
  <c r="AH123" i="4"/>
  <c r="J123" i="4"/>
  <c r="R7" i="4"/>
  <c r="AA7" i="4"/>
  <c r="R8" i="4"/>
  <c r="R9" i="4"/>
  <c r="R10" i="4"/>
  <c r="R11" i="4"/>
  <c r="AA11" i="4"/>
  <c r="R12" i="4"/>
  <c r="T11" i="4"/>
  <c r="U7" i="4"/>
  <c r="AD7" i="4"/>
  <c r="AD12" i="4"/>
  <c r="AA13" i="4"/>
  <c r="Y15" i="4"/>
  <c r="T14" i="4"/>
  <c r="F17" i="4"/>
  <c r="S17" i="4" s="1"/>
  <c r="AE17" i="4"/>
  <c r="X18" i="4"/>
  <c r="AG19" i="4"/>
  <c r="R21" i="4"/>
  <c r="F22" i="4"/>
  <c r="AF22" i="4" s="1"/>
  <c r="T22" i="4"/>
  <c r="AE22" i="4"/>
  <c r="AG23" i="4"/>
  <c r="X25" i="4"/>
  <c r="AH27" i="4"/>
  <c r="AC26" i="4"/>
  <c r="V27" i="4"/>
  <c r="N28" i="4"/>
  <c r="AA28" i="4"/>
  <c r="T29" i="4"/>
  <c r="T31" i="4"/>
  <c r="J50" i="4"/>
  <c r="N52" i="4"/>
  <c r="F57" i="4"/>
  <c r="J58" i="4"/>
  <c r="Y58" i="4" s="1"/>
  <c r="N59" i="4"/>
  <c r="AH67" i="4"/>
  <c r="AA75" i="4"/>
  <c r="AC80" i="4"/>
  <c r="AC84" i="4"/>
  <c r="AD86" i="4"/>
  <c r="Y101" i="4"/>
  <c r="U101" i="4"/>
  <c r="AC110" i="4"/>
  <c r="AG110" i="4"/>
  <c r="AE110" i="4"/>
  <c r="AH111" i="4"/>
  <c r="AA110" i="4"/>
  <c r="X110" i="4"/>
  <c r="V110" i="4"/>
  <c r="R110" i="4"/>
  <c r="AA34" i="4"/>
  <c r="AA38" i="4"/>
  <c r="AA42" i="4"/>
  <c r="AA43" i="4"/>
  <c r="AA44" i="4"/>
  <c r="F49" i="4"/>
  <c r="F56" i="4"/>
  <c r="F63" i="4"/>
  <c r="F62" i="4"/>
  <c r="J64" i="4"/>
  <c r="U64" i="4" s="1"/>
  <c r="J63" i="4"/>
  <c r="AH79" i="4"/>
  <c r="AE78" i="4"/>
  <c r="AC78" i="4"/>
  <c r="V78" i="4"/>
  <c r="R78" i="4"/>
  <c r="X78" i="4"/>
  <c r="J143" i="4"/>
  <c r="AB143" i="4" s="1"/>
  <c r="J144" i="4"/>
  <c r="R6" i="4"/>
  <c r="AA6" i="4"/>
  <c r="V7" i="4"/>
  <c r="AE7" i="4"/>
  <c r="V8" i="4"/>
  <c r="AE8" i="4"/>
  <c r="V9" i="4"/>
  <c r="AE9" i="4"/>
  <c r="V10" i="4"/>
  <c r="AE10" i="4"/>
  <c r="AE11" i="4"/>
  <c r="V12" i="4"/>
  <c r="AE12" i="4"/>
  <c r="R13" i="4"/>
  <c r="AH17" i="4"/>
  <c r="AC16" i="4"/>
  <c r="AH19" i="4"/>
  <c r="AH23" i="4"/>
  <c r="AG27" i="4"/>
  <c r="AA31" i="4"/>
  <c r="R31" i="4"/>
  <c r="AH32" i="4"/>
  <c r="AE31" i="4"/>
  <c r="V31" i="4"/>
  <c r="AA33" i="4"/>
  <c r="AA36" i="4"/>
  <c r="W7" i="4"/>
  <c r="AF7" i="4"/>
  <c r="W12" i="4"/>
  <c r="AC13" i="4"/>
  <c r="V14" i="4"/>
  <c r="AF14" i="4"/>
  <c r="N15" i="4"/>
  <c r="W15" i="4" s="1"/>
  <c r="T16" i="4"/>
  <c r="AG17" i="4"/>
  <c r="R18" i="4"/>
  <c r="R20" i="4"/>
  <c r="F21" i="4"/>
  <c r="R24" i="4"/>
  <c r="F26" i="4"/>
  <c r="W26" i="4" s="1"/>
  <c r="X27" i="4"/>
  <c r="AC28" i="4"/>
  <c r="V29" i="4"/>
  <c r="N30" i="4"/>
  <c r="W43" i="4"/>
  <c r="F48" i="4"/>
  <c r="J49" i="4"/>
  <c r="F55" i="4"/>
  <c r="J56" i="4"/>
  <c r="N58" i="4"/>
  <c r="AA60" i="4"/>
  <c r="F61" i="4"/>
  <c r="J62" i="4"/>
  <c r="AH63" i="4"/>
  <c r="J70" i="4"/>
  <c r="J69" i="4"/>
  <c r="AH77" i="4"/>
  <c r="AA76" i="4"/>
  <c r="X76" i="4"/>
  <c r="R76" i="4"/>
  <c r="AE76" i="4"/>
  <c r="V76" i="4"/>
  <c r="AA78" i="4"/>
  <c r="AD93" i="4"/>
  <c r="AD96" i="4"/>
  <c r="AH103" i="4"/>
  <c r="AG102" i="4"/>
  <c r="AE102" i="4"/>
  <c r="AC102" i="4"/>
  <c r="X102" i="4"/>
  <c r="V102" i="4"/>
  <c r="R102" i="4"/>
  <c r="AA102" i="4"/>
  <c r="AH108" i="4"/>
  <c r="AA107" i="4"/>
  <c r="X107" i="4"/>
  <c r="V107" i="4"/>
  <c r="R107" i="4"/>
  <c r="AG107" i="4"/>
  <c r="AC107" i="4"/>
  <c r="AE107" i="4"/>
  <c r="V11" i="4"/>
  <c r="F6" i="4"/>
  <c r="T6" i="4"/>
  <c r="AC6" i="4"/>
  <c r="X7" i="4"/>
  <c r="AG7" i="4"/>
  <c r="X8" i="4"/>
  <c r="AG8" i="4"/>
  <c r="X9" i="4"/>
  <c r="AG9" i="4"/>
  <c r="X10" i="4"/>
  <c r="AG10" i="4"/>
  <c r="X11" i="4"/>
  <c r="AG11" i="4"/>
  <c r="X12" i="4"/>
  <c r="AG12" i="4"/>
  <c r="T13" i="4"/>
  <c r="AG14" i="4"/>
  <c r="F16" i="4"/>
  <c r="AE16" i="4"/>
  <c r="AC18" i="4"/>
  <c r="N19" i="4"/>
  <c r="Y25" i="4"/>
  <c r="AH26" i="4"/>
  <c r="S25" i="4"/>
  <c r="AC25" i="4"/>
  <c r="AA27" i="4"/>
  <c r="F31" i="4"/>
  <c r="X31" i="4"/>
  <c r="F54" i="4"/>
  <c r="F60" i="4"/>
  <c r="AD68" i="4"/>
  <c r="Y74" i="4"/>
  <c r="AD74" i="4"/>
  <c r="AG78" i="4"/>
  <c r="J116" i="4"/>
  <c r="S116" i="4" s="1"/>
  <c r="AH116" i="4"/>
  <c r="J130" i="4"/>
  <c r="S130" i="4" s="1"/>
  <c r="AH130" i="4"/>
  <c r="AC140" i="4"/>
  <c r="T140" i="4"/>
  <c r="AG140" i="4"/>
  <c r="X140" i="4"/>
  <c r="AE140" i="4"/>
  <c r="V140" i="4"/>
  <c r="R140" i="4"/>
  <c r="AH141" i="4"/>
  <c r="AA140" i="4"/>
  <c r="AE13" i="4"/>
  <c r="X14" i="4"/>
  <c r="AH16" i="4"/>
  <c r="S15" i="4"/>
  <c r="AC15" i="4"/>
  <c r="V16" i="4"/>
  <c r="N17" i="4"/>
  <c r="AA17" i="4"/>
  <c r="AD18" i="4"/>
  <c r="F20" i="4"/>
  <c r="T20" i="4"/>
  <c r="F24" i="4"/>
  <c r="W24" i="4" s="1"/>
  <c r="T24" i="4"/>
  <c r="AE24" i="4"/>
  <c r="T25" i="4"/>
  <c r="AG26" i="4"/>
  <c r="R27" i="4"/>
  <c r="AB27" i="4"/>
  <c r="F28" i="4"/>
  <c r="AE28" i="4"/>
  <c r="X29" i="4"/>
  <c r="AH31" i="4"/>
  <c r="AC30" i="4"/>
  <c r="J31" i="4"/>
  <c r="J32" i="4"/>
  <c r="U32" i="4" s="1"/>
  <c r="J33" i="4"/>
  <c r="J34" i="4"/>
  <c r="J35" i="4"/>
  <c r="J36" i="4"/>
  <c r="U36" i="4" s="1"/>
  <c r="J37" i="4"/>
  <c r="J38" i="4"/>
  <c r="J39" i="4"/>
  <c r="J40" i="4"/>
  <c r="J41" i="4"/>
  <c r="J42" i="4"/>
  <c r="J43" i="4"/>
  <c r="U43" i="4" s="1"/>
  <c r="J44" i="4"/>
  <c r="J45" i="4"/>
  <c r="J46" i="4"/>
  <c r="W46" i="4" s="1"/>
  <c r="J47" i="4"/>
  <c r="N49" i="4"/>
  <c r="F53" i="4"/>
  <c r="J54" i="4"/>
  <c r="N56" i="4"/>
  <c r="J60" i="4"/>
  <c r="N62" i="4"/>
  <c r="J66" i="4"/>
  <c r="J65" i="4"/>
  <c r="N66" i="4"/>
  <c r="AG76" i="4"/>
  <c r="N82" i="4"/>
  <c r="AH84" i="4"/>
  <c r="X83" i="4"/>
  <c r="V83" i="4"/>
  <c r="AG83" i="4"/>
  <c r="AC83" i="4"/>
  <c r="T83" i="4"/>
  <c r="Y85" i="4"/>
  <c r="AD85" i="4"/>
  <c r="U85" i="4"/>
  <c r="AD88" i="4"/>
  <c r="AH95" i="4"/>
  <c r="AG94" i="4"/>
  <c r="AE94" i="4"/>
  <c r="AC94" i="4"/>
  <c r="X94" i="4"/>
  <c r="V94" i="4"/>
  <c r="R94" i="4"/>
  <c r="AA94" i="4"/>
  <c r="AH100" i="4"/>
  <c r="AA99" i="4"/>
  <c r="X99" i="4"/>
  <c r="V99" i="4"/>
  <c r="R99" i="4"/>
  <c r="AG99" i="4"/>
  <c r="AC99" i="4"/>
  <c r="AE99" i="4"/>
  <c r="N77" i="4"/>
  <c r="AB77" i="4" s="1"/>
  <c r="T79" i="4"/>
  <c r="Y81" i="4"/>
  <c r="N85" i="4"/>
  <c r="S85" i="4" s="1"/>
  <c r="T87" i="4"/>
  <c r="V88" i="4"/>
  <c r="AE92" i="4"/>
  <c r="N93" i="4"/>
  <c r="W93" i="4" s="1"/>
  <c r="T95" i="4"/>
  <c r="V96" i="4"/>
  <c r="Y97" i="4"/>
  <c r="U97" i="4"/>
  <c r="AE100" i="4"/>
  <c r="N101" i="4"/>
  <c r="AD101" i="4" s="1"/>
  <c r="T103" i="4"/>
  <c r="V104" i="4"/>
  <c r="Y105" i="4"/>
  <c r="AD105" i="4"/>
  <c r="U105" i="4"/>
  <c r="AE108" i="4"/>
  <c r="N109" i="4"/>
  <c r="J117" i="4"/>
  <c r="U117" i="4" s="1"/>
  <c r="AC122" i="4"/>
  <c r="V32" i="4"/>
  <c r="AE32" i="4"/>
  <c r="V33" i="4"/>
  <c r="AE33" i="4"/>
  <c r="V34" i="4"/>
  <c r="AE34" i="4"/>
  <c r="V35" i="4"/>
  <c r="AE35" i="4"/>
  <c r="V36" i="4"/>
  <c r="AE36" i="4"/>
  <c r="V37" i="4"/>
  <c r="AE37" i="4"/>
  <c r="V38" i="4"/>
  <c r="AE38" i="4"/>
  <c r="V39" i="4"/>
  <c r="AE39" i="4"/>
  <c r="V40" i="4"/>
  <c r="AE40" i="4"/>
  <c r="V41" i="4"/>
  <c r="AE41" i="4"/>
  <c r="V42" i="4"/>
  <c r="AE42" i="4"/>
  <c r="V43" i="4"/>
  <c r="AE43" i="4"/>
  <c r="V44" i="4"/>
  <c r="AE44" i="4"/>
  <c r="V45" i="4"/>
  <c r="AE45" i="4"/>
  <c r="V46" i="4"/>
  <c r="AE46" i="4"/>
  <c r="V47" i="4"/>
  <c r="AE47" i="4"/>
  <c r="V48" i="4"/>
  <c r="AE48" i="4"/>
  <c r="V49" i="4"/>
  <c r="AE49" i="4"/>
  <c r="V50" i="4"/>
  <c r="AE50" i="4"/>
  <c r="V51" i="4"/>
  <c r="AE51" i="4"/>
  <c r="V52" i="4"/>
  <c r="AE52" i="4"/>
  <c r="V53" i="4"/>
  <c r="AE53" i="4"/>
  <c r="V54" i="4"/>
  <c r="AE54" i="4"/>
  <c r="V55" i="4"/>
  <c r="AE55" i="4"/>
  <c r="V56" i="4"/>
  <c r="AE56" i="4"/>
  <c r="V57" i="4"/>
  <c r="AE57" i="4"/>
  <c r="V58" i="4"/>
  <c r="AE58" i="4"/>
  <c r="V59" i="4"/>
  <c r="AE59" i="4"/>
  <c r="V60" i="4"/>
  <c r="AE60" i="4"/>
  <c r="V61" i="4"/>
  <c r="AE61" i="4"/>
  <c r="V62" i="4"/>
  <c r="AE62" i="4"/>
  <c r="X63" i="4"/>
  <c r="R64" i="4"/>
  <c r="X65" i="4"/>
  <c r="R66" i="4"/>
  <c r="X67" i="4"/>
  <c r="R68" i="4"/>
  <c r="X69" i="4"/>
  <c r="R70" i="4"/>
  <c r="X71" i="4"/>
  <c r="R72" i="4"/>
  <c r="AC73" i="4"/>
  <c r="N75" i="4"/>
  <c r="T77" i="4"/>
  <c r="X79" i="4"/>
  <c r="AC81" i="4"/>
  <c r="N83" i="4"/>
  <c r="U83" i="4" s="1"/>
  <c r="T85" i="4"/>
  <c r="Y87" i="4"/>
  <c r="U87" i="4"/>
  <c r="X87" i="4"/>
  <c r="AA88" i="4"/>
  <c r="AC89" i="4"/>
  <c r="N91" i="4"/>
  <c r="W91" i="4" s="1"/>
  <c r="R92" i="4"/>
  <c r="T93" i="4"/>
  <c r="AB95" i="4"/>
  <c r="Y95" i="4"/>
  <c r="AD95" i="4"/>
  <c r="X95" i="4"/>
  <c r="AA96" i="4"/>
  <c r="AC97" i="4"/>
  <c r="N99" i="4"/>
  <c r="AF99" i="4" s="1"/>
  <c r="R100" i="4"/>
  <c r="T101" i="4"/>
  <c r="AB103" i="4"/>
  <c r="Y103" i="4"/>
  <c r="U103" i="4"/>
  <c r="X103" i="4"/>
  <c r="AA104" i="4"/>
  <c r="AC105" i="4"/>
  <c r="N107" i="4"/>
  <c r="AB107" i="4" s="1"/>
  <c r="R108" i="4"/>
  <c r="T109" i="4"/>
  <c r="AH112" i="4"/>
  <c r="AH117" i="4"/>
  <c r="AD120" i="4"/>
  <c r="N90" i="4"/>
  <c r="W90" i="4" s="1"/>
  <c r="T92" i="4"/>
  <c r="N98" i="4"/>
  <c r="T100" i="4"/>
  <c r="Y102" i="4"/>
  <c r="AD102" i="4"/>
  <c r="U102" i="4"/>
  <c r="N106" i="4"/>
  <c r="AB106" i="4" s="1"/>
  <c r="T108" i="4"/>
  <c r="Y114" i="4"/>
  <c r="J115" i="4"/>
  <c r="AB115" i="4" s="1"/>
  <c r="J122" i="4"/>
  <c r="AB122" i="4" s="1"/>
  <c r="AH128" i="4"/>
  <c r="J128" i="4"/>
  <c r="AB128" i="4" s="1"/>
  <c r="J131" i="4"/>
  <c r="AB131" i="4" s="1"/>
  <c r="AC136" i="4"/>
  <c r="T136" i="4"/>
  <c r="AG136" i="4"/>
  <c r="X136" i="4"/>
  <c r="AE136" i="4"/>
  <c r="V136" i="4"/>
  <c r="AA136" i="4"/>
  <c r="R136" i="4"/>
  <c r="AH137" i="4"/>
  <c r="AA171" i="4"/>
  <c r="R171" i="4"/>
  <c r="AH172" i="4"/>
  <c r="V171" i="4"/>
  <c r="T171" i="4"/>
  <c r="X171" i="4"/>
  <c r="AC171" i="4"/>
  <c r="AE171" i="4"/>
  <c r="AG171" i="4"/>
  <c r="U109" i="4"/>
  <c r="AD114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C63" i="4"/>
  <c r="V64" i="4"/>
  <c r="AH64" i="4"/>
  <c r="AC65" i="4"/>
  <c r="V66" i="4"/>
  <c r="AH66" i="4"/>
  <c r="AC67" i="4"/>
  <c r="V68" i="4"/>
  <c r="AH68" i="4"/>
  <c r="AC69" i="4"/>
  <c r="V70" i="4"/>
  <c r="AH70" i="4"/>
  <c r="AC71" i="4"/>
  <c r="V72" i="4"/>
  <c r="AH72" i="4"/>
  <c r="R73" i="4"/>
  <c r="T74" i="4"/>
  <c r="AA77" i="4"/>
  <c r="AE79" i="4"/>
  <c r="N80" i="4"/>
  <c r="R81" i="4"/>
  <c r="T82" i="4"/>
  <c r="AB84" i="4"/>
  <c r="Y84" i="4"/>
  <c r="AD84" i="4"/>
  <c r="U84" i="4"/>
  <c r="AA85" i="4"/>
  <c r="AE87" i="4"/>
  <c r="N88" i="4"/>
  <c r="AG88" i="4"/>
  <c r="R89" i="4"/>
  <c r="T90" i="4"/>
  <c r="Y92" i="4"/>
  <c r="AD92" i="4"/>
  <c r="X92" i="4"/>
  <c r="AA93" i="4"/>
  <c r="AE95" i="4"/>
  <c r="N96" i="4"/>
  <c r="AG96" i="4"/>
  <c r="R97" i="4"/>
  <c r="T98" i="4"/>
  <c r="X100" i="4"/>
  <c r="AA101" i="4"/>
  <c r="AE103" i="4"/>
  <c r="N104" i="4"/>
  <c r="AD104" i="4" s="1"/>
  <c r="AG104" i="4"/>
  <c r="R105" i="4"/>
  <c r="T106" i="4"/>
  <c r="Y108" i="4"/>
  <c r="AD108" i="4"/>
  <c r="U108" i="4"/>
  <c r="X108" i="4"/>
  <c r="AA109" i="4"/>
  <c r="N111" i="4"/>
  <c r="AH115" i="4"/>
  <c r="AH119" i="4"/>
  <c r="J119" i="4"/>
  <c r="S119" i="4" s="1"/>
  <c r="J124" i="4"/>
  <c r="U124" i="4" s="1"/>
  <c r="J126" i="4"/>
  <c r="AB126" i="4" s="1"/>
  <c r="AH126" i="4"/>
  <c r="J129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X72" i="4"/>
  <c r="T73" i="4"/>
  <c r="AC77" i="4"/>
  <c r="N79" i="4"/>
  <c r="AG79" i="4"/>
  <c r="T81" i="4"/>
  <c r="AB83" i="4"/>
  <c r="Y83" i="4"/>
  <c r="AD83" i="4"/>
  <c r="AC85" i="4"/>
  <c r="N87" i="4"/>
  <c r="S87" i="4" s="1"/>
  <c r="AG87" i="4"/>
  <c r="R88" i="4"/>
  <c r="T89" i="4"/>
  <c r="AB91" i="4"/>
  <c r="Y91" i="4"/>
  <c r="AD91" i="4"/>
  <c r="U91" i="4"/>
  <c r="AA92" i="4"/>
  <c r="AC93" i="4"/>
  <c r="N95" i="4"/>
  <c r="U95" i="4" s="1"/>
  <c r="AG95" i="4"/>
  <c r="R96" i="4"/>
  <c r="T97" i="4"/>
  <c r="AB99" i="4"/>
  <c r="Y99" i="4"/>
  <c r="AD99" i="4"/>
  <c r="U99" i="4"/>
  <c r="AA100" i="4"/>
  <c r="AC101" i="4"/>
  <c r="N103" i="4"/>
  <c r="AD103" i="4" s="1"/>
  <c r="AG103" i="4"/>
  <c r="R104" i="4"/>
  <c r="T105" i="4"/>
  <c r="Y107" i="4"/>
  <c r="AD107" i="4"/>
  <c r="U107" i="4"/>
  <c r="AA108" i="4"/>
  <c r="J113" i="4"/>
  <c r="Y113" i="4" s="1"/>
  <c r="J118" i="4"/>
  <c r="T88" i="4"/>
  <c r="AB90" i="4"/>
  <c r="Y90" i="4"/>
  <c r="AD90" i="4"/>
  <c r="U90" i="4"/>
  <c r="AC92" i="4"/>
  <c r="T96" i="4"/>
  <c r="U98" i="4"/>
  <c r="AC100" i="4"/>
  <c r="T104" i="4"/>
  <c r="AC108" i="4"/>
  <c r="AH114" i="4"/>
  <c r="AH121" i="4"/>
  <c r="J121" i="4"/>
  <c r="AH132" i="4"/>
  <c r="J132" i="4"/>
  <c r="AB132" i="4" s="1"/>
  <c r="F145" i="4"/>
  <c r="F146" i="4"/>
  <c r="AG111" i="4"/>
  <c r="Y112" i="4"/>
  <c r="R113" i="4"/>
  <c r="AC113" i="4"/>
  <c r="U114" i="4"/>
  <c r="AG115" i="4"/>
  <c r="R117" i="4"/>
  <c r="AC117" i="4"/>
  <c r="AG119" i="4"/>
  <c r="Y120" i="4"/>
  <c r="R121" i="4"/>
  <c r="AC121" i="4"/>
  <c r="AG123" i="4"/>
  <c r="AC126" i="4"/>
  <c r="T126" i="4"/>
  <c r="AG126" i="4"/>
  <c r="X126" i="4"/>
  <c r="R126" i="4"/>
  <c r="AC130" i="4"/>
  <c r="T130" i="4"/>
  <c r="AG130" i="4"/>
  <c r="X130" i="4"/>
  <c r="R130" i="4"/>
  <c r="J134" i="4"/>
  <c r="AA134" i="4"/>
  <c r="AC139" i="4"/>
  <c r="T139" i="4"/>
  <c r="AG139" i="4"/>
  <c r="X139" i="4"/>
  <c r="AE139" i="4"/>
  <c r="V139" i="4"/>
  <c r="AB141" i="4"/>
  <c r="Y141" i="4"/>
  <c r="J142" i="4"/>
  <c r="AA142" i="4"/>
  <c r="F150" i="4"/>
  <c r="AF150" i="4" s="1"/>
  <c r="AH167" i="4"/>
  <c r="AG166" i="4"/>
  <c r="AE166" i="4"/>
  <c r="AC166" i="4"/>
  <c r="X166" i="4"/>
  <c r="V166" i="4"/>
  <c r="R166" i="4"/>
  <c r="AA166" i="4"/>
  <c r="N174" i="4"/>
  <c r="N175" i="4"/>
  <c r="J133" i="4"/>
  <c r="S133" i="4" s="1"/>
  <c r="AC138" i="4"/>
  <c r="T138" i="4"/>
  <c r="AG138" i="4"/>
  <c r="X138" i="4"/>
  <c r="AE138" i="4"/>
  <c r="V138" i="4"/>
  <c r="AH147" i="4"/>
  <c r="AA146" i="4"/>
  <c r="X146" i="4"/>
  <c r="T146" i="4"/>
  <c r="AC146" i="4"/>
  <c r="R146" i="4"/>
  <c r="V146" i="4"/>
  <c r="AH153" i="4"/>
  <c r="X152" i="4"/>
  <c r="AG152" i="4"/>
  <c r="V152" i="4"/>
  <c r="AC152" i="4"/>
  <c r="R152" i="4"/>
  <c r="AA152" i="4"/>
  <c r="AH164" i="4"/>
  <c r="AA163" i="4"/>
  <c r="X163" i="4"/>
  <c r="V163" i="4"/>
  <c r="R163" i="4"/>
  <c r="AG163" i="4"/>
  <c r="AC163" i="4"/>
  <c r="AE163" i="4"/>
  <c r="W71" i="4"/>
  <c r="W76" i="4"/>
  <c r="W77" i="4"/>
  <c r="AF77" i="4"/>
  <c r="AF78" i="4"/>
  <c r="W83" i="4"/>
  <c r="AF83" i="4"/>
  <c r="W84" i="4"/>
  <c r="AF84" i="4"/>
  <c r="W85" i="4"/>
  <c r="AF85" i="4"/>
  <c r="W86" i="4"/>
  <c r="W87" i="4"/>
  <c r="AF87" i="4"/>
  <c r="W89" i="4"/>
  <c r="AF90" i="4"/>
  <c r="AF91" i="4"/>
  <c r="W92" i="4"/>
  <c r="AF93" i="4"/>
  <c r="W95" i="4"/>
  <c r="AF95" i="4"/>
  <c r="W96" i="4"/>
  <c r="AF96" i="4"/>
  <c r="AF97" i="4"/>
  <c r="W99" i="4"/>
  <c r="W101" i="4"/>
  <c r="AF101" i="4"/>
  <c r="W102" i="4"/>
  <c r="W103" i="4"/>
  <c r="AF103" i="4"/>
  <c r="W104" i="4"/>
  <c r="AF104" i="4"/>
  <c r="W105" i="4"/>
  <c r="AF105" i="4"/>
  <c r="W106" i="4"/>
  <c r="W107" i="4"/>
  <c r="AF107" i="4"/>
  <c r="W108" i="4"/>
  <c r="AF108" i="4"/>
  <c r="R112" i="4"/>
  <c r="AC112" i="4"/>
  <c r="AE113" i="4"/>
  <c r="W114" i="4"/>
  <c r="AG114" i="4"/>
  <c r="Y115" i="4"/>
  <c r="R116" i="4"/>
  <c r="AC116" i="4"/>
  <c r="AE117" i="4"/>
  <c r="AG118" i="4"/>
  <c r="R120" i="4"/>
  <c r="AC120" i="4"/>
  <c r="AE121" i="4"/>
  <c r="AG122" i="4"/>
  <c r="AC124" i="4"/>
  <c r="AG124" i="4"/>
  <c r="R124" i="4"/>
  <c r="V126" i="4"/>
  <c r="AC127" i="4"/>
  <c r="T127" i="4"/>
  <c r="AG127" i="4"/>
  <c r="X127" i="4"/>
  <c r="R127" i="4"/>
  <c r="V130" i="4"/>
  <c r="AC131" i="4"/>
  <c r="T131" i="4"/>
  <c r="AG131" i="4"/>
  <c r="X131" i="4"/>
  <c r="R131" i="4"/>
  <c r="AH135" i="4"/>
  <c r="AC137" i="4"/>
  <c r="T137" i="4"/>
  <c r="AG137" i="4"/>
  <c r="X137" i="4"/>
  <c r="AE137" i="4"/>
  <c r="V137" i="4"/>
  <c r="AB139" i="4"/>
  <c r="J140" i="4"/>
  <c r="AD141" i="4"/>
  <c r="AH145" i="4"/>
  <c r="AG144" i="4"/>
  <c r="V144" i="4"/>
  <c r="AC144" i="4"/>
  <c r="R144" i="4"/>
  <c r="AA144" i="4"/>
  <c r="X144" i="4"/>
  <c r="AH149" i="4"/>
  <c r="AC148" i="4"/>
  <c r="R148" i="4"/>
  <c r="T148" i="4"/>
  <c r="V148" i="4"/>
  <c r="AB153" i="4"/>
  <c r="F152" i="4"/>
  <c r="AE152" i="4"/>
  <c r="AH159" i="4"/>
  <c r="AG158" i="4"/>
  <c r="AE158" i="4"/>
  <c r="AC158" i="4"/>
  <c r="X158" i="4"/>
  <c r="V158" i="4"/>
  <c r="R158" i="4"/>
  <c r="AA158" i="4"/>
  <c r="Y172" i="4"/>
  <c r="W172" i="4"/>
  <c r="U172" i="4"/>
  <c r="AH202" i="4"/>
  <c r="F202" i="4"/>
  <c r="F203" i="4"/>
  <c r="F144" i="4"/>
  <c r="N145" i="4"/>
  <c r="R111" i="4"/>
  <c r="AC111" i="4"/>
  <c r="R115" i="4"/>
  <c r="AC115" i="4"/>
  <c r="R119" i="4"/>
  <c r="AC119" i="4"/>
  <c r="U120" i="4"/>
  <c r="R123" i="4"/>
  <c r="AC123" i="4"/>
  <c r="AC128" i="4"/>
  <c r="T128" i="4"/>
  <c r="AG128" i="4"/>
  <c r="X128" i="4"/>
  <c r="R128" i="4"/>
  <c r="AC132" i="4"/>
  <c r="T132" i="4"/>
  <c r="AG132" i="4"/>
  <c r="X132" i="4"/>
  <c r="R132" i="4"/>
  <c r="AH133" i="4"/>
  <c r="AC135" i="4"/>
  <c r="T135" i="4"/>
  <c r="AG135" i="4"/>
  <c r="X135" i="4"/>
  <c r="AE135" i="4"/>
  <c r="V135" i="4"/>
  <c r="AB137" i="4"/>
  <c r="J138" i="4"/>
  <c r="AB138" i="4" s="1"/>
  <c r="AA138" i="4"/>
  <c r="AH144" i="4"/>
  <c r="AC143" i="4"/>
  <c r="T143" i="4"/>
  <c r="AG143" i="4"/>
  <c r="X143" i="4"/>
  <c r="AE143" i="4"/>
  <c r="V143" i="4"/>
  <c r="AE146" i="4"/>
  <c r="AH156" i="4"/>
  <c r="AA155" i="4"/>
  <c r="X155" i="4"/>
  <c r="V155" i="4"/>
  <c r="R155" i="4"/>
  <c r="AG155" i="4"/>
  <c r="AC155" i="4"/>
  <c r="AE155" i="4"/>
  <c r="AD160" i="4"/>
  <c r="AH124" i="4"/>
  <c r="AC134" i="4"/>
  <c r="T134" i="4"/>
  <c r="AG134" i="4"/>
  <c r="X134" i="4"/>
  <c r="AE134" i="4"/>
  <c r="V134" i="4"/>
  <c r="AH143" i="4"/>
  <c r="AC142" i="4"/>
  <c r="T142" i="4"/>
  <c r="AG142" i="4"/>
  <c r="X142" i="4"/>
  <c r="AE142" i="4"/>
  <c r="V142" i="4"/>
  <c r="AG146" i="4"/>
  <c r="S68" i="4"/>
  <c r="S74" i="4"/>
  <c r="S77" i="4"/>
  <c r="S81" i="4"/>
  <c r="S83" i="4"/>
  <c r="S84" i="4"/>
  <c r="S90" i="4"/>
  <c r="S91" i="4"/>
  <c r="S95" i="4"/>
  <c r="S97" i="4"/>
  <c r="S99" i="4"/>
  <c r="S101" i="4"/>
  <c r="S102" i="4"/>
  <c r="S103" i="4"/>
  <c r="S104" i="4"/>
  <c r="S105" i="4"/>
  <c r="S106" i="4"/>
  <c r="S107" i="4"/>
  <c r="S108" i="4"/>
  <c r="F111" i="4"/>
  <c r="S111" i="4" s="1"/>
  <c r="R114" i="4"/>
  <c r="R118" i="4"/>
  <c r="R122" i="4"/>
  <c r="AC125" i="4"/>
  <c r="T125" i="4"/>
  <c r="AG125" i="4"/>
  <c r="X125" i="4"/>
  <c r="R125" i="4"/>
  <c r="V128" i="4"/>
  <c r="AC129" i="4"/>
  <c r="T129" i="4"/>
  <c r="AG129" i="4"/>
  <c r="X129" i="4"/>
  <c r="R129" i="4"/>
  <c r="V132" i="4"/>
  <c r="AC133" i="4"/>
  <c r="T133" i="4"/>
  <c r="AG133" i="4"/>
  <c r="X133" i="4"/>
  <c r="AE133" i="4"/>
  <c r="V133" i="4"/>
  <c r="J136" i="4"/>
  <c r="S136" i="4" s="1"/>
  <c r="AH139" i="4"/>
  <c r="AC141" i="4"/>
  <c r="T141" i="4"/>
  <c r="AG141" i="4"/>
  <c r="X141" i="4"/>
  <c r="AE141" i="4"/>
  <c r="V141" i="4"/>
  <c r="AH148" i="4"/>
  <c r="AG147" i="4"/>
  <c r="V147" i="4"/>
  <c r="T147" i="4"/>
  <c r="X147" i="4"/>
  <c r="AG148" i="4"/>
  <c r="F151" i="4"/>
  <c r="AB151" i="4" s="1"/>
  <c r="V145" i="4"/>
  <c r="AG145" i="4"/>
  <c r="AD149" i="4"/>
  <c r="U149" i="4"/>
  <c r="Y149" i="4"/>
  <c r="AH152" i="4"/>
  <c r="AE151" i="4"/>
  <c r="AE156" i="4"/>
  <c r="N157" i="4"/>
  <c r="AD157" i="4" s="1"/>
  <c r="T159" i="4"/>
  <c r="V160" i="4"/>
  <c r="AE164" i="4"/>
  <c r="N165" i="4"/>
  <c r="T167" i="4"/>
  <c r="V168" i="4"/>
  <c r="AD173" i="4"/>
  <c r="AH177" i="4"/>
  <c r="J177" i="4"/>
  <c r="N185" i="4"/>
  <c r="N184" i="4"/>
  <c r="F198" i="4"/>
  <c r="AF198" i="4" s="1"/>
  <c r="AH198" i="4"/>
  <c r="X145" i="4"/>
  <c r="N147" i="4"/>
  <c r="S149" i="4"/>
  <c r="AE149" i="4"/>
  <c r="V151" i="4"/>
  <c r="AG151" i="4"/>
  <c r="AC153" i="4"/>
  <c r="N155" i="4"/>
  <c r="AD155" i="4" s="1"/>
  <c r="R156" i="4"/>
  <c r="T157" i="4"/>
  <c r="AD159" i="4"/>
  <c r="X159" i="4"/>
  <c r="AA160" i="4"/>
  <c r="AC161" i="4"/>
  <c r="N163" i="4"/>
  <c r="R164" i="4"/>
  <c r="T165" i="4"/>
  <c r="X167" i="4"/>
  <c r="AA168" i="4"/>
  <c r="AC169" i="4"/>
  <c r="N171" i="4"/>
  <c r="AF173" i="4"/>
  <c r="N192" i="4"/>
  <c r="N154" i="4"/>
  <c r="T156" i="4"/>
  <c r="AC160" i="4"/>
  <c r="N162" i="4"/>
  <c r="T164" i="4"/>
  <c r="AC168" i="4"/>
  <c r="N170" i="4"/>
  <c r="Y170" i="4" s="1"/>
  <c r="F183" i="4"/>
  <c r="AH183" i="4"/>
  <c r="F200" i="4"/>
  <c r="AH200" i="4"/>
  <c r="N206" i="4"/>
  <c r="N205" i="4"/>
  <c r="N193" i="4"/>
  <c r="N194" i="4"/>
  <c r="S112" i="4"/>
  <c r="S114" i="4"/>
  <c r="S120" i="4"/>
  <c r="S125" i="4"/>
  <c r="S141" i="4"/>
  <c r="R145" i="4"/>
  <c r="AC145" i="4"/>
  <c r="N148" i="4"/>
  <c r="W149" i="4"/>
  <c r="AH151" i="4"/>
  <c r="AE150" i="4"/>
  <c r="AA151" i="4"/>
  <c r="R153" i="4"/>
  <c r="T154" i="4"/>
  <c r="AD156" i="4"/>
  <c r="X156" i="4"/>
  <c r="AA157" i="4"/>
  <c r="AE159" i="4"/>
  <c r="N160" i="4"/>
  <c r="AB160" i="4" s="1"/>
  <c r="AG160" i="4"/>
  <c r="R161" i="4"/>
  <c r="T162" i="4"/>
  <c r="X164" i="4"/>
  <c r="AA165" i="4"/>
  <c r="AE167" i="4"/>
  <c r="N168" i="4"/>
  <c r="AG168" i="4"/>
  <c r="R169" i="4"/>
  <c r="T170" i="4"/>
  <c r="AF172" i="4"/>
  <c r="W171" i="4"/>
  <c r="N196" i="4"/>
  <c r="F199" i="4"/>
  <c r="AE145" i="4"/>
  <c r="F147" i="4"/>
  <c r="N151" i="4"/>
  <c r="T153" i="4"/>
  <c r="AA156" i="4"/>
  <c r="AC157" i="4"/>
  <c r="N159" i="4"/>
  <c r="AG159" i="4"/>
  <c r="R160" i="4"/>
  <c r="T161" i="4"/>
  <c r="AD163" i="4"/>
  <c r="AA164" i="4"/>
  <c r="N167" i="4"/>
  <c r="AG167" i="4"/>
  <c r="R168" i="4"/>
  <c r="T169" i="4"/>
  <c r="AF171" i="4"/>
  <c r="F174" i="4"/>
  <c r="Y174" i="4" s="1"/>
  <c r="AH175" i="4"/>
  <c r="F175" i="4"/>
  <c r="N183" i="4"/>
  <c r="J186" i="4"/>
  <c r="AH186" i="4"/>
  <c r="F201" i="4"/>
  <c r="AH201" i="4"/>
  <c r="F154" i="4"/>
  <c r="AC156" i="4"/>
  <c r="T160" i="4"/>
  <c r="AC164" i="4"/>
  <c r="T168" i="4"/>
  <c r="J175" i="4"/>
  <c r="W155" i="4"/>
  <c r="AF155" i="4"/>
  <c r="W157" i="4"/>
  <c r="AF157" i="4"/>
  <c r="W158" i="4"/>
  <c r="AF158" i="4"/>
  <c r="W159" i="4"/>
  <c r="AF159" i="4"/>
  <c r="W160" i="4"/>
  <c r="AF160" i="4"/>
  <c r="AF161" i="4"/>
  <c r="W163" i="4"/>
  <c r="AF163" i="4"/>
  <c r="AF164" i="4"/>
  <c r="AB172" i="4"/>
  <c r="J178" i="4"/>
  <c r="J181" i="4"/>
  <c r="U181" i="4" s="1"/>
  <c r="F182" i="4"/>
  <c r="AD182" i="4" s="1"/>
  <c r="F191" i="4"/>
  <c r="F192" i="4"/>
  <c r="F193" i="4"/>
  <c r="AH193" i="4"/>
  <c r="F194" i="4"/>
  <c r="F195" i="4"/>
  <c r="AH196" i="4"/>
  <c r="F196" i="4"/>
  <c r="F197" i="4"/>
  <c r="J201" i="4"/>
  <c r="J202" i="4"/>
  <c r="F262" i="4"/>
  <c r="Y262" i="4" s="1"/>
  <c r="F263" i="4"/>
  <c r="AH182" i="4"/>
  <c r="AH189" i="4"/>
  <c r="F189" i="4"/>
  <c r="F190" i="4"/>
  <c r="Y190" i="4" s="1"/>
  <c r="J192" i="4"/>
  <c r="J193" i="4"/>
  <c r="J196" i="4"/>
  <c r="J213" i="4"/>
  <c r="AH213" i="4"/>
  <c r="F224" i="4"/>
  <c r="AH224" i="4"/>
  <c r="AH236" i="4"/>
  <c r="F236" i="4"/>
  <c r="AF236" i="4" s="1"/>
  <c r="Y156" i="4"/>
  <c r="Y158" i="4"/>
  <c r="Y159" i="4"/>
  <c r="Y160" i="4"/>
  <c r="Y161" i="4"/>
  <c r="Y163" i="4"/>
  <c r="Y164" i="4"/>
  <c r="Y169" i="4"/>
  <c r="AB171" i="4"/>
  <c r="AD172" i="4"/>
  <c r="F177" i="4"/>
  <c r="J179" i="4"/>
  <c r="AB179" i="4" s="1"/>
  <c r="AH179" i="4"/>
  <c r="N181" i="4"/>
  <c r="J189" i="4"/>
  <c r="N201" i="4"/>
  <c r="N202" i="4"/>
  <c r="F214" i="4"/>
  <c r="J216" i="4"/>
  <c r="AH216" i="4"/>
  <c r="S155" i="4"/>
  <c r="S156" i="4"/>
  <c r="S158" i="4"/>
  <c r="AB158" i="4"/>
  <c r="S159" i="4"/>
  <c r="AB159" i="4"/>
  <c r="S160" i="4"/>
  <c r="S162" i="4"/>
  <c r="S163" i="4"/>
  <c r="AB163" i="4"/>
  <c r="AD171" i="4"/>
  <c r="F180" i="4"/>
  <c r="W180" i="4" s="1"/>
  <c r="AH180" i="4"/>
  <c r="AH184" i="4"/>
  <c r="F184" i="4"/>
  <c r="AH185" i="4"/>
  <c r="N189" i="4"/>
  <c r="N197" i="4"/>
  <c r="F205" i="4"/>
  <c r="AH205" i="4"/>
  <c r="J206" i="4"/>
  <c r="F207" i="4"/>
  <c r="AH207" i="4"/>
  <c r="F225" i="4"/>
  <c r="AH225" i="4"/>
  <c r="J183" i="4"/>
  <c r="J184" i="4"/>
  <c r="AA187" i="4"/>
  <c r="S188" i="4"/>
  <c r="AA199" i="4"/>
  <c r="AH214" i="4"/>
  <c r="U155" i="4"/>
  <c r="U157" i="4"/>
  <c r="U158" i="4"/>
  <c r="U159" i="4"/>
  <c r="U160" i="4"/>
  <c r="U163" i="4"/>
  <c r="AH178" i="4"/>
  <c r="AH181" i="4"/>
  <c r="F185" i="4"/>
  <c r="F186" i="4"/>
  <c r="AD188" i="4"/>
  <c r="AH191" i="4"/>
  <c r="AH192" i="4"/>
  <c r="AA194" i="4"/>
  <c r="AH195" i="4"/>
  <c r="F217" i="4"/>
  <c r="F219" i="4"/>
  <c r="J223" i="4"/>
  <c r="AH223" i="4"/>
  <c r="F208" i="4"/>
  <c r="U208" i="4" s="1"/>
  <c r="AH208" i="4"/>
  <c r="AH212" i="4"/>
  <c r="J217" i="4"/>
  <c r="AH222" i="4"/>
  <c r="F226" i="4"/>
  <c r="S226" i="4" s="1"/>
  <c r="AH226" i="4"/>
  <c r="J212" i="4"/>
  <c r="F218" i="4"/>
  <c r="AH218" i="4"/>
  <c r="J222" i="4"/>
  <c r="F229" i="4"/>
  <c r="AH229" i="4"/>
  <c r="F232" i="4"/>
  <c r="Y232" i="4" s="1"/>
  <c r="AH232" i="4"/>
  <c r="F235" i="4"/>
  <c r="AF235" i="4" s="1"/>
  <c r="AH235" i="4"/>
  <c r="AH241" i="4"/>
  <c r="F241" i="4"/>
  <c r="J253" i="4"/>
  <c r="J254" i="4"/>
  <c r="J185" i="4"/>
  <c r="J190" i="4"/>
  <c r="J197" i="4"/>
  <c r="J204" i="4"/>
  <c r="F206" i="4"/>
  <c r="F209" i="4"/>
  <c r="W209" i="4" s="1"/>
  <c r="AH209" i="4"/>
  <c r="F213" i="4"/>
  <c r="J218" i="4"/>
  <c r="U218" i="4" s="1"/>
  <c r="F223" i="4"/>
  <c r="AE228" i="4"/>
  <c r="AE231" i="4"/>
  <c r="AH237" i="4"/>
  <c r="F237" i="4"/>
  <c r="N238" i="4"/>
  <c r="N250" i="4"/>
  <c r="N249" i="4"/>
  <c r="F228" i="4"/>
  <c r="AH228" i="4"/>
  <c r="F231" i="4"/>
  <c r="AH231" i="4"/>
  <c r="AA186" i="4"/>
  <c r="J187" i="4"/>
  <c r="J194" i="4"/>
  <c r="J199" i="4"/>
  <c r="AA205" i="4"/>
  <c r="F210" i="4"/>
  <c r="AF210" i="4" s="1"/>
  <c r="AH210" i="4"/>
  <c r="AF211" i="4"/>
  <c r="J214" i="4"/>
  <c r="J219" i="4"/>
  <c r="AH220" i="4"/>
  <c r="J224" i="4"/>
  <c r="J225" i="4"/>
  <c r="F234" i="4"/>
  <c r="AD234" i="4" s="1"/>
  <c r="AH234" i="4"/>
  <c r="F256" i="4"/>
  <c r="F257" i="4"/>
  <c r="F215" i="4"/>
  <c r="W215" i="4" s="1"/>
  <c r="F220" i="4"/>
  <c r="Y220" i="4" s="1"/>
  <c r="F242" i="4"/>
  <c r="AB242" i="4" s="1"/>
  <c r="J203" i="4"/>
  <c r="AH203" i="4"/>
  <c r="J207" i="4"/>
  <c r="AH211" i="4"/>
  <c r="F216" i="4"/>
  <c r="AD216" i="4" s="1"/>
  <c r="F221" i="4"/>
  <c r="AH221" i="4"/>
  <c r="F227" i="4"/>
  <c r="AH227" i="4"/>
  <c r="F230" i="4"/>
  <c r="AH230" i="4"/>
  <c r="F233" i="4"/>
  <c r="AD233" i="4" s="1"/>
  <c r="AH233" i="4"/>
  <c r="F238" i="4"/>
  <c r="F246" i="4"/>
  <c r="AH245" i="4"/>
  <c r="F245" i="4"/>
  <c r="AF245" i="4" s="1"/>
  <c r="J242" i="4"/>
  <c r="J250" i="4"/>
  <c r="J259" i="4"/>
  <c r="J237" i="4"/>
  <c r="F240" i="4"/>
  <c r="N244" i="4"/>
  <c r="F248" i="4"/>
  <c r="N252" i="4"/>
  <c r="AH262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AA207" i="4"/>
  <c r="R208" i="4"/>
  <c r="AA208" i="4"/>
  <c r="R209" i="4"/>
  <c r="AA209" i="4"/>
  <c r="R210" i="4"/>
  <c r="AA210" i="4"/>
  <c r="R211" i="4"/>
  <c r="AA211" i="4"/>
  <c r="R212" i="4"/>
  <c r="AA212" i="4"/>
  <c r="R213" i="4"/>
  <c r="AA213" i="4"/>
  <c r="R214" i="4"/>
  <c r="AA214" i="4"/>
  <c r="R215" i="4"/>
  <c r="AA215" i="4"/>
  <c r="R216" i="4"/>
  <c r="AA216" i="4"/>
  <c r="R217" i="4"/>
  <c r="AA217" i="4"/>
  <c r="R218" i="4"/>
  <c r="AA218" i="4"/>
  <c r="R219" i="4"/>
  <c r="AA219" i="4"/>
  <c r="R220" i="4"/>
  <c r="AA220" i="4"/>
  <c r="R221" i="4"/>
  <c r="AA221" i="4"/>
  <c r="R222" i="4"/>
  <c r="AA222" i="4"/>
  <c r="R223" i="4"/>
  <c r="AA223" i="4"/>
  <c r="R224" i="4"/>
  <c r="AA224" i="4"/>
  <c r="R225" i="4"/>
  <c r="AA225" i="4"/>
  <c r="R226" i="4"/>
  <c r="AA226" i="4"/>
  <c r="R227" i="4"/>
  <c r="AA227" i="4"/>
  <c r="R228" i="4"/>
  <c r="AA228" i="4"/>
  <c r="R229" i="4"/>
  <c r="AA229" i="4"/>
  <c r="R230" i="4"/>
  <c r="AA230" i="4"/>
  <c r="R231" i="4"/>
  <c r="AA231" i="4"/>
  <c r="R232" i="4"/>
  <c r="AA232" i="4"/>
  <c r="R233" i="4"/>
  <c r="AA233" i="4"/>
  <c r="R234" i="4"/>
  <c r="AA234" i="4"/>
  <c r="R235" i="4"/>
  <c r="AA235" i="4"/>
  <c r="J240" i="4"/>
  <c r="F243" i="4"/>
  <c r="W243" i="4" s="1"/>
  <c r="AH243" i="4"/>
  <c r="J248" i="4"/>
  <c r="F251" i="4"/>
  <c r="W251" i="4" s="1"/>
  <c r="AH251" i="4"/>
  <c r="J257" i="4"/>
  <c r="F260" i="4"/>
  <c r="J263" i="4"/>
  <c r="W275" i="4"/>
  <c r="AD277" i="4"/>
  <c r="U277" i="4"/>
  <c r="W277" i="4"/>
  <c r="AF277" i="4"/>
  <c r="AD282" i="4"/>
  <c r="U282" i="4"/>
  <c r="W282" i="4"/>
  <c r="AF282" i="4"/>
  <c r="J238" i="4"/>
  <c r="J246" i="4"/>
  <c r="AA247" i="4"/>
  <c r="F249" i="4"/>
  <c r="W249" i="4" s="1"/>
  <c r="AH249" i="4"/>
  <c r="AH252" i="4"/>
  <c r="F258" i="4"/>
  <c r="AH260" i="4"/>
  <c r="F265" i="4"/>
  <c r="F264" i="4"/>
  <c r="J265" i="4"/>
  <c r="F244" i="4"/>
  <c r="F252" i="4"/>
  <c r="AH256" i="4"/>
  <c r="J261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F239" i="4"/>
  <c r="W239" i="4" s="1"/>
  <c r="AH239" i="4"/>
  <c r="J244" i="4"/>
  <c r="F247" i="4"/>
  <c r="AH247" i="4"/>
  <c r="J252" i="4"/>
  <c r="AH253" i="4"/>
  <c r="F253" i="4"/>
  <c r="F254" i="4"/>
  <c r="AH258" i="4"/>
  <c r="F259" i="4"/>
  <c r="AH264" i="4"/>
  <c r="Y267" i="4"/>
  <c r="AB267" i="4"/>
  <c r="S267" i="4"/>
  <c r="AD267" i="4"/>
  <c r="U267" i="4"/>
  <c r="AF267" i="4"/>
  <c r="F266" i="4"/>
  <c r="J271" i="4"/>
  <c r="J270" i="4"/>
  <c r="Y270" i="4" s="1"/>
  <c r="N276" i="4"/>
  <c r="Y276" i="4" s="1"/>
  <c r="N262" i="4"/>
  <c r="N268" i="4"/>
  <c r="U268" i="4" s="1"/>
  <c r="N277" i="4"/>
  <c r="Y277" i="4" s="1"/>
  <c r="W273" i="4"/>
  <c r="V236" i="4"/>
  <c r="AE236" i="4"/>
  <c r="V237" i="4"/>
  <c r="AE237" i="4"/>
  <c r="V238" i="4"/>
  <c r="AE238" i="4"/>
  <c r="V239" i="4"/>
  <c r="AE239" i="4"/>
  <c r="V240" i="4"/>
  <c r="AE240" i="4"/>
  <c r="V241" i="4"/>
  <c r="AE241" i="4"/>
  <c r="V242" i="4"/>
  <c r="AE242" i="4"/>
  <c r="V243" i="4"/>
  <c r="AE243" i="4"/>
  <c r="V244" i="4"/>
  <c r="AE244" i="4"/>
  <c r="V245" i="4"/>
  <c r="AE245" i="4"/>
  <c r="V246" i="4"/>
  <c r="AE246" i="4"/>
  <c r="V247" i="4"/>
  <c r="AE247" i="4"/>
  <c r="V248" i="4"/>
  <c r="AE248" i="4"/>
  <c r="V249" i="4"/>
  <c r="AE249" i="4"/>
  <c r="V250" i="4"/>
  <c r="AE250" i="4"/>
  <c r="V251" i="4"/>
  <c r="AE251" i="4"/>
  <c r="V252" i="4"/>
  <c r="AE252" i="4"/>
  <c r="V253" i="4"/>
  <c r="N260" i="4"/>
  <c r="AH263" i="4"/>
  <c r="J266" i="4"/>
  <c r="Y266" i="4" s="1"/>
  <c r="N270" i="4"/>
  <c r="Y279" i="4"/>
  <c r="AH255" i="4"/>
  <c r="N258" i="4"/>
  <c r="N266" i="4"/>
  <c r="N272" i="4"/>
  <c r="J274" i="4"/>
  <c r="Y274" i="4" s="1"/>
  <c r="AD279" i="4"/>
  <c r="U279" i="4"/>
  <c r="AF279" i="4"/>
  <c r="AH272" i="4"/>
  <c r="J278" i="4"/>
  <c r="Y282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AA253" i="4"/>
  <c r="R253" i="4"/>
  <c r="N256" i="4"/>
  <c r="AH259" i="4"/>
  <c r="N264" i="4"/>
  <c r="AH267" i="4"/>
  <c r="N274" i="4"/>
  <c r="R254" i="4"/>
  <c r="R255" i="4"/>
  <c r="AA255" i="4"/>
  <c r="R256" i="4"/>
  <c r="AA256" i="4"/>
  <c r="R257" i="4"/>
  <c r="AA257" i="4"/>
  <c r="R258" i="4"/>
  <c r="AA258" i="4"/>
  <c r="R259" i="4"/>
  <c r="AA259" i="4"/>
  <c r="R260" i="4"/>
  <c r="AA260" i="4"/>
  <c r="R261" i="4"/>
  <c r="AA261" i="4"/>
  <c r="R262" i="4"/>
  <c r="AA262" i="4"/>
  <c r="R263" i="4"/>
  <c r="AA263" i="4"/>
  <c r="R264" i="4"/>
  <c r="AA264" i="4"/>
  <c r="R265" i="4"/>
  <c r="AA265" i="4"/>
  <c r="R266" i="4"/>
  <c r="AA266" i="4"/>
  <c r="R267" i="4"/>
  <c r="AA267" i="4"/>
  <c r="R268" i="4"/>
  <c r="AA268" i="4"/>
  <c r="R269" i="4"/>
  <c r="AA269" i="4"/>
  <c r="R270" i="4"/>
  <c r="AA270" i="4"/>
  <c r="R271" i="4"/>
  <c r="AA271" i="4"/>
  <c r="R272" i="4"/>
  <c r="AA272" i="4"/>
  <c r="R273" i="4"/>
  <c r="AA273" i="4"/>
  <c r="R274" i="4"/>
  <c r="AA274" i="4"/>
  <c r="R275" i="4"/>
  <c r="AA275" i="4"/>
  <c r="R276" i="4"/>
  <c r="AA276" i="4"/>
  <c r="R277" i="4"/>
  <c r="AA277" i="4"/>
  <c r="R278" i="4"/>
  <c r="AA278" i="4"/>
  <c r="R279" i="4"/>
  <c r="AA279" i="4"/>
  <c r="R280" i="4"/>
  <c r="AA280" i="4"/>
  <c r="R281" i="4"/>
  <c r="AA281" i="4"/>
  <c r="R282" i="4"/>
  <c r="AA282" i="4"/>
  <c r="R283" i="4"/>
  <c r="AA283" i="4"/>
  <c r="AB273" i="4"/>
  <c r="AB275" i="4"/>
  <c r="S276" i="4"/>
  <c r="AB277" i="4"/>
  <c r="S279" i="4"/>
  <c r="AB279" i="4"/>
  <c r="S282" i="4"/>
  <c r="AB282" i="4"/>
  <c r="X283" i="4"/>
  <c r="N22" i="1"/>
  <c r="N11" i="1"/>
  <c r="N246" i="1"/>
  <c r="N174" i="1"/>
  <c r="N110" i="1"/>
  <c r="N62" i="1"/>
  <c r="N14" i="1"/>
  <c r="N290" i="1"/>
  <c r="N282" i="1"/>
  <c r="N274" i="1"/>
  <c r="N266" i="1"/>
  <c r="N258" i="1"/>
  <c r="N250" i="1"/>
  <c r="N242" i="1"/>
  <c r="N234" i="1"/>
  <c r="N226" i="1"/>
  <c r="N218" i="1"/>
  <c r="N210" i="1"/>
  <c r="N202" i="1"/>
  <c r="N194" i="1"/>
  <c r="N186" i="1"/>
  <c r="N178" i="1"/>
  <c r="N170" i="1"/>
  <c r="N162" i="1"/>
  <c r="N154" i="1"/>
  <c r="N146" i="1"/>
  <c r="N138" i="1"/>
  <c r="N130" i="1"/>
  <c r="N122" i="1"/>
  <c r="N114" i="1"/>
  <c r="N106" i="1"/>
  <c r="N98" i="1"/>
  <c r="N90" i="1"/>
  <c r="N82" i="1"/>
  <c r="N74" i="1"/>
  <c r="N66" i="1"/>
  <c r="N58" i="1"/>
  <c r="N50" i="1"/>
  <c r="N42" i="1"/>
  <c r="N34" i="1"/>
  <c r="N26" i="1"/>
  <c r="N18" i="1"/>
  <c r="N294" i="1"/>
  <c r="N238" i="1"/>
  <c r="N190" i="1"/>
  <c r="N134" i="1"/>
  <c r="N78" i="1"/>
  <c r="N30" i="1"/>
  <c r="N10" i="1"/>
  <c r="N289" i="1"/>
  <c r="N281" i="1"/>
  <c r="N273" i="1"/>
  <c r="N265" i="1"/>
  <c r="N257" i="1"/>
  <c r="N249" i="1"/>
  <c r="N241" i="1"/>
  <c r="N233" i="1"/>
  <c r="N225" i="1"/>
  <c r="N217" i="1"/>
  <c r="N209" i="1"/>
  <c r="N201" i="1"/>
  <c r="N193" i="1"/>
  <c r="N185" i="1"/>
  <c r="N177" i="1"/>
  <c r="N169" i="1"/>
  <c r="N161" i="1"/>
  <c r="N153" i="1"/>
  <c r="N145" i="1"/>
  <c r="N137" i="1"/>
  <c r="N129" i="1"/>
  <c r="N121" i="1"/>
  <c r="N113" i="1"/>
  <c r="N105" i="1"/>
  <c r="N97" i="1"/>
  <c r="N89" i="1"/>
  <c r="N81" i="1"/>
  <c r="N73" i="1"/>
  <c r="N65" i="1"/>
  <c r="N57" i="1"/>
  <c r="N49" i="1"/>
  <c r="N41" i="1"/>
  <c r="N33" i="1"/>
  <c r="N25" i="1"/>
  <c r="N17" i="1"/>
  <c r="N286" i="1"/>
  <c r="N270" i="1"/>
  <c r="N262" i="1"/>
  <c r="N222" i="1"/>
  <c r="N206" i="1"/>
  <c r="N166" i="1"/>
  <c r="N158" i="1"/>
  <c r="N142" i="1"/>
  <c r="N102" i="1"/>
  <c r="N54" i="1"/>
  <c r="N296" i="1"/>
  <c r="N288" i="1"/>
  <c r="N280" i="1"/>
  <c r="N272" i="1"/>
  <c r="N264" i="1"/>
  <c r="N256" i="1"/>
  <c r="N248" i="1"/>
  <c r="N240" i="1"/>
  <c r="N232" i="1"/>
  <c r="N224" i="1"/>
  <c r="N216" i="1"/>
  <c r="N208" i="1"/>
  <c r="N200" i="1"/>
  <c r="N192" i="1"/>
  <c r="N184" i="1"/>
  <c r="N176" i="1"/>
  <c r="N168" i="1"/>
  <c r="N160" i="1"/>
  <c r="N152" i="1"/>
  <c r="N144" i="1"/>
  <c r="N136" i="1"/>
  <c r="N128" i="1"/>
  <c r="N120" i="1"/>
  <c r="N112" i="1"/>
  <c r="N104" i="1"/>
  <c r="N96" i="1"/>
  <c r="N88" i="1"/>
  <c r="N80" i="1"/>
  <c r="N72" i="1"/>
  <c r="N64" i="1"/>
  <c r="N56" i="1"/>
  <c r="N48" i="1"/>
  <c r="N40" i="1"/>
  <c r="N32" i="1"/>
  <c r="N24" i="1"/>
  <c r="N16" i="1"/>
  <c r="N295" i="1"/>
  <c r="N287" i="1"/>
  <c r="N279" i="1"/>
  <c r="N271" i="1"/>
  <c r="N263" i="1"/>
  <c r="N255" i="1"/>
  <c r="N247" i="1"/>
  <c r="N239" i="1"/>
  <c r="N231" i="1"/>
  <c r="N223" i="1"/>
  <c r="N215" i="1"/>
  <c r="N207" i="1"/>
  <c r="N199" i="1"/>
  <c r="N191" i="1"/>
  <c r="N183" i="1"/>
  <c r="N175" i="1"/>
  <c r="N167" i="1"/>
  <c r="N159" i="1"/>
  <c r="N151" i="1"/>
  <c r="N143" i="1"/>
  <c r="N135" i="1"/>
  <c r="N127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N254" i="1"/>
  <c r="N198" i="1"/>
  <c r="N126" i="1"/>
  <c r="N86" i="1"/>
  <c r="N38" i="1"/>
  <c r="N293" i="1"/>
  <c r="N285" i="1"/>
  <c r="N277" i="1"/>
  <c r="N269" i="1"/>
  <c r="N261" i="1"/>
  <c r="N253" i="1"/>
  <c r="N245" i="1"/>
  <c r="N237" i="1"/>
  <c r="N229" i="1"/>
  <c r="N221" i="1"/>
  <c r="N213" i="1"/>
  <c r="N205" i="1"/>
  <c r="N197" i="1"/>
  <c r="N189" i="1"/>
  <c r="N181" i="1"/>
  <c r="N173" i="1"/>
  <c r="N165" i="1"/>
  <c r="N157" i="1"/>
  <c r="N149" i="1"/>
  <c r="N141" i="1"/>
  <c r="N133" i="1"/>
  <c r="N125" i="1"/>
  <c r="N117" i="1"/>
  <c r="N109" i="1"/>
  <c r="N101" i="1"/>
  <c r="N93" i="1"/>
  <c r="N85" i="1"/>
  <c r="N77" i="1"/>
  <c r="N69" i="1"/>
  <c r="N61" i="1"/>
  <c r="N53" i="1"/>
  <c r="N45" i="1"/>
  <c r="N37" i="1"/>
  <c r="N29" i="1"/>
  <c r="N21" i="1"/>
  <c r="N13" i="1"/>
  <c r="N278" i="1"/>
  <c r="N214" i="1"/>
  <c r="N150" i="1"/>
  <c r="N94" i="1"/>
  <c r="N46" i="1"/>
  <c r="N292" i="1"/>
  <c r="N284" i="1"/>
  <c r="N276" i="1"/>
  <c r="N268" i="1"/>
  <c r="N260" i="1"/>
  <c r="N252" i="1"/>
  <c r="N244" i="1"/>
  <c r="N236" i="1"/>
  <c r="N228" i="1"/>
  <c r="N220" i="1"/>
  <c r="N212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12" i="1"/>
  <c r="N230" i="1"/>
  <c r="N182" i="1"/>
  <c r="N118" i="1"/>
  <c r="N70" i="1"/>
  <c r="N291" i="1"/>
  <c r="N283" i="1"/>
  <c r="N275" i="1"/>
  <c r="N267" i="1"/>
  <c r="N259" i="1"/>
  <c r="N251" i="1"/>
  <c r="N243" i="1"/>
  <c r="N235" i="1"/>
  <c r="N227" i="1"/>
  <c r="N219" i="1"/>
  <c r="N211" i="1"/>
  <c r="N203" i="1"/>
  <c r="N195" i="1"/>
  <c r="N187" i="1"/>
  <c r="N179" i="1"/>
  <c r="N171" i="1"/>
  <c r="N163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R5" i="2"/>
  <c r="AG5" i="2"/>
  <c r="T283" i="2"/>
  <c r="T246" i="2"/>
  <c r="T278" i="2"/>
  <c r="R227" i="2"/>
  <c r="T212" i="2"/>
  <c r="V270" i="2"/>
  <c r="R258" i="2"/>
  <c r="V283" i="2"/>
  <c r="V278" i="2"/>
  <c r="T270" i="2"/>
  <c r="R261" i="2"/>
  <c r="T238" i="2"/>
  <c r="T227" i="2"/>
  <c r="R218" i="2"/>
  <c r="R203" i="2"/>
  <c r="V264" i="2"/>
  <c r="R283" i="2"/>
  <c r="V277" i="2"/>
  <c r="T268" i="2"/>
  <c r="T251" i="2"/>
  <c r="T244" i="2"/>
  <c r="T235" i="2"/>
  <c r="R226" i="2"/>
  <c r="T211" i="2"/>
  <c r="X282" i="2"/>
  <c r="R266" i="2"/>
  <c r="R251" i="2"/>
  <c r="R235" i="2"/>
  <c r="R211" i="2"/>
  <c r="V94" i="2"/>
  <c r="V282" i="2"/>
  <c r="T259" i="2"/>
  <c r="T243" i="2"/>
  <c r="R234" i="2"/>
  <c r="R210" i="2"/>
  <c r="X144" i="2"/>
  <c r="R277" i="2"/>
  <c r="T282" i="2"/>
  <c r="R259" i="2"/>
  <c r="R250" i="2"/>
  <c r="R243" i="2"/>
  <c r="V268" i="2"/>
  <c r="T220" i="2"/>
  <c r="T279" i="2"/>
  <c r="T275" i="2"/>
  <c r="T267" i="2"/>
  <c r="T262" i="2"/>
  <c r="R242" i="2"/>
  <c r="T219" i="2"/>
  <c r="R192" i="2"/>
  <c r="X131" i="2"/>
  <c r="R275" i="2"/>
  <c r="R267" i="2"/>
  <c r="V253" i="2"/>
  <c r="V247" i="2"/>
  <c r="R219" i="2"/>
  <c r="T203" i="2"/>
  <c r="X273" i="2"/>
  <c r="T273" i="2"/>
  <c r="V273" i="2"/>
  <c r="R273" i="2"/>
  <c r="X265" i="2"/>
  <c r="T265" i="2"/>
  <c r="V265" i="2"/>
  <c r="R265" i="2"/>
  <c r="X257" i="2"/>
  <c r="T257" i="2"/>
  <c r="V257" i="2"/>
  <c r="R257" i="2"/>
  <c r="X249" i="2"/>
  <c r="T249" i="2"/>
  <c r="V249" i="2"/>
  <c r="R249" i="2"/>
  <c r="X241" i="2"/>
  <c r="T241" i="2"/>
  <c r="V241" i="2"/>
  <c r="R241" i="2"/>
  <c r="X233" i="2"/>
  <c r="T233" i="2"/>
  <c r="V233" i="2"/>
  <c r="R233" i="2"/>
  <c r="X225" i="2"/>
  <c r="T225" i="2"/>
  <c r="V225" i="2"/>
  <c r="R225" i="2"/>
  <c r="X217" i="2"/>
  <c r="T217" i="2"/>
  <c r="V217" i="2"/>
  <c r="R217" i="2"/>
  <c r="X209" i="2"/>
  <c r="T209" i="2"/>
  <c r="V209" i="2"/>
  <c r="R209" i="2"/>
  <c r="V201" i="2"/>
  <c r="X201" i="2"/>
  <c r="R201" i="2"/>
  <c r="T201" i="2"/>
  <c r="V193" i="2"/>
  <c r="R193" i="2"/>
  <c r="T193" i="2"/>
  <c r="X193" i="2"/>
  <c r="V185" i="2"/>
  <c r="R185" i="2"/>
  <c r="T185" i="2"/>
  <c r="X185" i="2"/>
  <c r="V177" i="2"/>
  <c r="R177" i="2"/>
  <c r="T177" i="2"/>
  <c r="X177" i="2"/>
  <c r="V169" i="2"/>
  <c r="R169" i="2"/>
  <c r="T169" i="2"/>
  <c r="X169" i="2"/>
  <c r="T161" i="2"/>
  <c r="V161" i="2"/>
  <c r="R161" i="2"/>
  <c r="X161" i="2"/>
  <c r="T153" i="2"/>
  <c r="V153" i="2"/>
  <c r="R153" i="2"/>
  <c r="X153" i="2"/>
  <c r="T145" i="2"/>
  <c r="V145" i="2"/>
  <c r="R145" i="2"/>
  <c r="X145" i="2"/>
  <c r="T137" i="2"/>
  <c r="V137" i="2"/>
  <c r="R137" i="2"/>
  <c r="X137" i="2"/>
  <c r="R129" i="2"/>
  <c r="T129" i="2"/>
  <c r="V129" i="2"/>
  <c r="X129" i="2"/>
  <c r="R121" i="2"/>
  <c r="T121" i="2"/>
  <c r="V121" i="2"/>
  <c r="X121" i="2"/>
  <c r="T113" i="2"/>
  <c r="R113" i="2"/>
  <c r="V113" i="2"/>
  <c r="X113" i="2"/>
  <c r="T105" i="2"/>
  <c r="R105" i="2"/>
  <c r="V105" i="2"/>
  <c r="X105" i="2"/>
  <c r="T97" i="2"/>
  <c r="R97" i="2"/>
  <c r="V97" i="2"/>
  <c r="X97" i="2"/>
  <c r="V89" i="2"/>
  <c r="R89" i="2"/>
  <c r="T89" i="2"/>
  <c r="X89" i="2"/>
  <c r="V81" i="2"/>
  <c r="R81" i="2"/>
  <c r="T81" i="2"/>
  <c r="X81" i="2"/>
  <c r="V73" i="2"/>
  <c r="T73" i="2"/>
  <c r="X73" i="2"/>
  <c r="R73" i="2"/>
  <c r="V65" i="2"/>
  <c r="R65" i="2"/>
  <c r="T65" i="2"/>
  <c r="X65" i="2"/>
  <c r="V57" i="2"/>
  <c r="R57" i="2"/>
  <c r="T57" i="2"/>
  <c r="X57" i="2"/>
  <c r="V49" i="2"/>
  <c r="R49" i="2"/>
  <c r="T49" i="2"/>
  <c r="X49" i="2"/>
  <c r="V41" i="2"/>
  <c r="R41" i="2"/>
  <c r="T41" i="2"/>
  <c r="X41" i="2"/>
  <c r="V33" i="2"/>
  <c r="R33" i="2"/>
  <c r="T33" i="2"/>
  <c r="X33" i="2"/>
  <c r="V25" i="2"/>
  <c r="R25" i="2"/>
  <c r="T25" i="2"/>
  <c r="X25" i="2"/>
  <c r="V17" i="2"/>
  <c r="R17" i="2"/>
  <c r="T17" i="2"/>
  <c r="X17" i="2"/>
  <c r="R9" i="2"/>
  <c r="V9" i="2"/>
  <c r="X9" i="2"/>
  <c r="T9" i="2"/>
  <c r="R281" i="2"/>
  <c r="X272" i="2"/>
  <c r="R272" i="2"/>
  <c r="T272" i="2"/>
  <c r="X256" i="2"/>
  <c r="R256" i="2"/>
  <c r="T256" i="2"/>
  <c r="X240" i="2"/>
  <c r="R240" i="2"/>
  <c r="T240" i="2"/>
  <c r="V240" i="2"/>
  <c r="X224" i="2"/>
  <c r="R224" i="2"/>
  <c r="T224" i="2"/>
  <c r="V224" i="2"/>
  <c r="X208" i="2"/>
  <c r="R208" i="2"/>
  <c r="T208" i="2"/>
  <c r="V208" i="2"/>
  <c r="V192" i="2"/>
  <c r="X192" i="2"/>
  <c r="V184" i="2"/>
  <c r="R184" i="2"/>
  <c r="T184" i="2"/>
  <c r="T160" i="2"/>
  <c r="V160" i="2"/>
  <c r="R160" i="2"/>
  <c r="X160" i="2"/>
  <c r="T144" i="2"/>
  <c r="V144" i="2"/>
  <c r="R144" i="2"/>
  <c r="R128" i="2"/>
  <c r="T128" i="2"/>
  <c r="V128" i="2"/>
  <c r="X128" i="2"/>
  <c r="T112" i="2"/>
  <c r="R112" i="2"/>
  <c r="V112" i="2"/>
  <c r="X112" i="2"/>
  <c r="T96" i="2"/>
  <c r="R96" i="2"/>
  <c r="V96" i="2"/>
  <c r="X96" i="2"/>
  <c r="V80" i="2"/>
  <c r="R80" i="2"/>
  <c r="X80" i="2"/>
  <c r="T80" i="2"/>
  <c r="X271" i="2"/>
  <c r="R271" i="2"/>
  <c r="X263" i="2"/>
  <c r="R263" i="2"/>
  <c r="X255" i="2"/>
  <c r="R255" i="2"/>
  <c r="X247" i="2"/>
  <c r="R247" i="2"/>
  <c r="T247" i="2"/>
  <c r="X239" i="2"/>
  <c r="R239" i="2"/>
  <c r="T239" i="2"/>
  <c r="X231" i="2"/>
  <c r="R231" i="2"/>
  <c r="T231" i="2"/>
  <c r="V231" i="2"/>
  <c r="X223" i="2"/>
  <c r="R223" i="2"/>
  <c r="T223" i="2"/>
  <c r="V223" i="2"/>
  <c r="X215" i="2"/>
  <c r="R215" i="2"/>
  <c r="T215" i="2"/>
  <c r="V215" i="2"/>
  <c r="X207" i="2"/>
  <c r="R207" i="2"/>
  <c r="T207" i="2"/>
  <c r="V207" i="2"/>
  <c r="V199" i="2"/>
  <c r="X199" i="2"/>
  <c r="V191" i="2"/>
  <c r="R191" i="2"/>
  <c r="T191" i="2"/>
  <c r="X191" i="2"/>
  <c r="V183" i="2"/>
  <c r="X183" i="2"/>
  <c r="T183" i="2"/>
  <c r="V175" i="2"/>
  <c r="R175" i="2"/>
  <c r="T175" i="2"/>
  <c r="X175" i="2"/>
  <c r="V167" i="2"/>
  <c r="R167" i="2"/>
  <c r="T167" i="2"/>
  <c r="X167" i="2"/>
  <c r="T159" i="2"/>
  <c r="V159" i="2"/>
  <c r="X159" i="2"/>
  <c r="R159" i="2"/>
  <c r="T151" i="2"/>
  <c r="V151" i="2"/>
  <c r="X151" i="2"/>
  <c r="T143" i="2"/>
  <c r="V143" i="2"/>
  <c r="R143" i="2"/>
  <c r="X143" i="2"/>
  <c r="T135" i="2"/>
  <c r="V135" i="2"/>
  <c r="R135" i="2"/>
  <c r="X135" i="2"/>
  <c r="R127" i="2"/>
  <c r="T127" i="2"/>
  <c r="V127" i="2"/>
  <c r="X127" i="2"/>
  <c r="R119" i="2"/>
  <c r="T119" i="2"/>
  <c r="V119" i="2"/>
  <c r="X119" i="2"/>
  <c r="T111" i="2"/>
  <c r="R111" i="2"/>
  <c r="V111" i="2"/>
  <c r="X111" i="2"/>
  <c r="T103" i="2"/>
  <c r="R103" i="2"/>
  <c r="V103" i="2"/>
  <c r="T95" i="2"/>
  <c r="R95" i="2"/>
  <c r="X95" i="2"/>
  <c r="V95" i="2"/>
  <c r="V87" i="2"/>
  <c r="R87" i="2"/>
  <c r="T87" i="2"/>
  <c r="X87" i="2"/>
  <c r="V79" i="2"/>
  <c r="T79" i="2"/>
  <c r="X79" i="2"/>
  <c r="R79" i="2"/>
  <c r="V71" i="2"/>
  <c r="R71" i="2"/>
  <c r="X71" i="2"/>
  <c r="V63" i="2"/>
  <c r="X63" i="2"/>
  <c r="R63" i="2"/>
  <c r="T63" i="2"/>
  <c r="V55" i="2"/>
  <c r="R55" i="2"/>
  <c r="X55" i="2"/>
  <c r="T55" i="2"/>
  <c r="V47" i="2"/>
  <c r="R47" i="2"/>
  <c r="T47" i="2"/>
  <c r="X47" i="2"/>
  <c r="V39" i="2"/>
  <c r="R39" i="2"/>
  <c r="T39" i="2"/>
  <c r="X39" i="2"/>
  <c r="V31" i="2"/>
  <c r="R31" i="2"/>
  <c r="T31" i="2"/>
  <c r="X31" i="2"/>
  <c r="V23" i="2"/>
  <c r="R23" i="2"/>
  <c r="T23" i="2"/>
  <c r="X23" i="2"/>
  <c r="V15" i="2"/>
  <c r="R15" i="2"/>
  <c r="T15" i="2"/>
  <c r="X15" i="2"/>
  <c r="V7" i="2"/>
  <c r="X7" i="2"/>
  <c r="T7" i="2"/>
  <c r="X280" i="2"/>
  <c r="R279" i="2"/>
  <c r="V255" i="2"/>
  <c r="X270" i="2"/>
  <c r="X262" i="2"/>
  <c r="X254" i="2"/>
  <c r="V254" i="2"/>
  <c r="X246" i="2"/>
  <c r="R246" i="2"/>
  <c r="V246" i="2"/>
  <c r="X238" i="2"/>
  <c r="R238" i="2"/>
  <c r="V238" i="2"/>
  <c r="X230" i="2"/>
  <c r="R230" i="2"/>
  <c r="T230" i="2"/>
  <c r="V230" i="2"/>
  <c r="X222" i="2"/>
  <c r="R222" i="2"/>
  <c r="T222" i="2"/>
  <c r="V222" i="2"/>
  <c r="X214" i="2"/>
  <c r="R214" i="2"/>
  <c r="T214" i="2"/>
  <c r="V214" i="2"/>
  <c r="X206" i="2"/>
  <c r="R206" i="2"/>
  <c r="T206" i="2"/>
  <c r="V206" i="2"/>
  <c r="V198" i="2"/>
  <c r="X198" i="2"/>
  <c r="T198" i="2"/>
  <c r="R198" i="2"/>
  <c r="V190" i="2"/>
  <c r="R190" i="2"/>
  <c r="T190" i="2"/>
  <c r="V182" i="2"/>
  <c r="R182" i="2"/>
  <c r="T182" i="2"/>
  <c r="X182" i="2"/>
  <c r="V174" i="2"/>
  <c r="X174" i="2"/>
  <c r="V166" i="2"/>
  <c r="T166" i="2"/>
  <c r="X166" i="2"/>
  <c r="R166" i="2"/>
  <c r="T158" i="2"/>
  <c r="V158" i="2"/>
  <c r="R158" i="2"/>
  <c r="X158" i="2"/>
  <c r="T150" i="2"/>
  <c r="V150" i="2"/>
  <c r="R150" i="2"/>
  <c r="X150" i="2"/>
  <c r="T142" i="2"/>
  <c r="V142" i="2"/>
  <c r="R142" i="2"/>
  <c r="X142" i="2"/>
  <c r="T134" i="2"/>
  <c r="V134" i="2"/>
  <c r="R134" i="2"/>
  <c r="X134" i="2"/>
  <c r="R126" i="2"/>
  <c r="T126" i="2"/>
  <c r="V126" i="2"/>
  <c r="X126" i="2"/>
  <c r="R118" i="2"/>
  <c r="T118" i="2"/>
  <c r="V118" i="2"/>
  <c r="X118" i="2"/>
  <c r="T110" i="2"/>
  <c r="X110" i="2"/>
  <c r="T102" i="2"/>
  <c r="R102" i="2"/>
  <c r="V102" i="2"/>
  <c r="X102" i="2"/>
  <c r="T94" i="2"/>
  <c r="R94" i="2"/>
  <c r="V86" i="2"/>
  <c r="T86" i="2"/>
  <c r="R86" i="2"/>
  <c r="X86" i="2"/>
  <c r="V78" i="2"/>
  <c r="T78" i="2"/>
  <c r="R78" i="2"/>
  <c r="X78" i="2"/>
  <c r="V70" i="2"/>
  <c r="T70" i="2"/>
  <c r="R70" i="2"/>
  <c r="X70" i="2"/>
  <c r="V62" i="2"/>
  <c r="R62" i="2"/>
  <c r="T62" i="2"/>
  <c r="X62" i="2"/>
  <c r="V54" i="2"/>
  <c r="R54" i="2"/>
  <c r="T54" i="2"/>
  <c r="X54" i="2"/>
  <c r="V46" i="2"/>
  <c r="R46" i="2"/>
  <c r="T46" i="2"/>
  <c r="X46" i="2"/>
  <c r="V38" i="2"/>
  <c r="R38" i="2"/>
  <c r="T38" i="2"/>
  <c r="X38" i="2"/>
  <c r="V30" i="2"/>
  <c r="R30" i="2"/>
  <c r="T30" i="2"/>
  <c r="X30" i="2"/>
  <c r="V22" i="2"/>
  <c r="R22" i="2"/>
  <c r="T22" i="2"/>
  <c r="X22" i="2"/>
  <c r="V14" i="2"/>
  <c r="R14" i="2"/>
  <c r="T14" i="2"/>
  <c r="X14" i="2"/>
  <c r="R6" i="2"/>
  <c r="T6" i="2"/>
  <c r="V6" i="2"/>
  <c r="X6" i="2"/>
  <c r="V280" i="2"/>
  <c r="V262" i="2"/>
  <c r="V260" i="2"/>
  <c r="T255" i="2"/>
  <c r="V252" i="2"/>
  <c r="X190" i="2"/>
  <c r="X184" i="2"/>
  <c r="X277" i="2"/>
  <c r="X269" i="2"/>
  <c r="X261" i="2"/>
  <c r="X253" i="2"/>
  <c r="T253" i="2"/>
  <c r="X245" i="2"/>
  <c r="T245" i="2"/>
  <c r="X237" i="2"/>
  <c r="T237" i="2"/>
  <c r="X229" i="2"/>
  <c r="R229" i="2"/>
  <c r="T229" i="2"/>
  <c r="X221" i="2"/>
  <c r="R221" i="2"/>
  <c r="T221" i="2"/>
  <c r="X213" i="2"/>
  <c r="R213" i="2"/>
  <c r="T213" i="2"/>
  <c r="X205" i="2"/>
  <c r="R205" i="2"/>
  <c r="T205" i="2"/>
  <c r="V197" i="2"/>
  <c r="X197" i="2"/>
  <c r="R197" i="2"/>
  <c r="T197" i="2"/>
  <c r="V189" i="2"/>
  <c r="X189" i="2"/>
  <c r="T189" i="2"/>
  <c r="V181" i="2"/>
  <c r="R181" i="2"/>
  <c r="V173" i="2"/>
  <c r="X173" i="2"/>
  <c r="R173" i="2"/>
  <c r="T173" i="2"/>
  <c r="V165" i="2"/>
  <c r="X165" i="2"/>
  <c r="T157" i="2"/>
  <c r="V157" i="2"/>
  <c r="R157" i="2"/>
  <c r="X157" i="2"/>
  <c r="T149" i="2"/>
  <c r="V149" i="2"/>
  <c r="R149" i="2"/>
  <c r="X149" i="2"/>
  <c r="T141" i="2"/>
  <c r="V141" i="2"/>
  <c r="X141" i="2"/>
  <c r="R141" i="2"/>
  <c r="T133" i="2"/>
  <c r="V133" i="2"/>
  <c r="R133" i="2"/>
  <c r="X133" i="2"/>
  <c r="R125" i="2"/>
  <c r="T125" i="2"/>
  <c r="V125" i="2"/>
  <c r="X125" i="2"/>
  <c r="R117" i="2"/>
  <c r="T117" i="2"/>
  <c r="V117" i="2"/>
  <c r="X117" i="2"/>
  <c r="T109" i="2"/>
  <c r="X109" i="2"/>
  <c r="R109" i="2"/>
  <c r="V109" i="2"/>
  <c r="T101" i="2"/>
  <c r="X101" i="2"/>
  <c r="V101" i="2"/>
  <c r="T93" i="2"/>
  <c r="X93" i="2"/>
  <c r="R93" i="2"/>
  <c r="V93" i="2"/>
  <c r="V85" i="2"/>
  <c r="X85" i="2"/>
  <c r="R85" i="2"/>
  <c r="T85" i="2"/>
  <c r="V77" i="2"/>
  <c r="R77" i="2"/>
  <c r="T77" i="2"/>
  <c r="X77" i="2"/>
  <c r="V69" i="2"/>
  <c r="R69" i="2"/>
  <c r="T69" i="2"/>
  <c r="X69" i="2"/>
  <c r="V61" i="2"/>
  <c r="R61" i="2"/>
  <c r="T61" i="2"/>
  <c r="X61" i="2"/>
  <c r="V53" i="2"/>
  <c r="R53" i="2"/>
  <c r="T53" i="2"/>
  <c r="X53" i="2"/>
  <c r="V45" i="2"/>
  <c r="R45" i="2"/>
  <c r="X45" i="2"/>
  <c r="V37" i="2"/>
  <c r="R37" i="2"/>
  <c r="T37" i="2"/>
  <c r="X37" i="2"/>
  <c r="V29" i="2"/>
  <c r="R29" i="2"/>
  <c r="T29" i="2"/>
  <c r="X29" i="2"/>
  <c r="V21" i="2"/>
  <c r="R21" i="2"/>
  <c r="T21" i="2"/>
  <c r="X21" i="2"/>
  <c r="V13" i="2"/>
  <c r="R13" i="2"/>
  <c r="T13" i="2"/>
  <c r="X13" i="2"/>
  <c r="T5" i="2"/>
  <c r="T280" i="2"/>
  <c r="V271" i="2"/>
  <c r="V269" i="2"/>
  <c r="R237" i="2"/>
  <c r="R189" i="2"/>
  <c r="R183" i="2"/>
  <c r="X176" i="2"/>
  <c r="T165" i="2"/>
  <c r="X136" i="2"/>
  <c r="V110" i="2"/>
  <c r="T71" i="2"/>
  <c r="X276" i="2"/>
  <c r="X268" i="2"/>
  <c r="X260" i="2"/>
  <c r="X252" i="2"/>
  <c r="R252" i="2"/>
  <c r="X244" i="2"/>
  <c r="R244" i="2"/>
  <c r="X236" i="2"/>
  <c r="R236" i="2"/>
  <c r="X228" i="2"/>
  <c r="R228" i="2"/>
  <c r="X220" i="2"/>
  <c r="R220" i="2"/>
  <c r="X212" i="2"/>
  <c r="R212" i="2"/>
  <c r="X204" i="2"/>
  <c r="R204" i="2"/>
  <c r="V196" i="2"/>
  <c r="X196" i="2"/>
  <c r="R196" i="2"/>
  <c r="T196" i="2"/>
  <c r="V188" i="2"/>
  <c r="X188" i="2"/>
  <c r="R188" i="2"/>
  <c r="T188" i="2"/>
  <c r="V180" i="2"/>
  <c r="X180" i="2"/>
  <c r="T180" i="2"/>
  <c r="R180" i="2"/>
  <c r="V172" i="2"/>
  <c r="T172" i="2"/>
  <c r="X172" i="2"/>
  <c r="R172" i="2"/>
  <c r="V164" i="2"/>
  <c r="T164" i="2"/>
  <c r="X164" i="2"/>
  <c r="R164" i="2"/>
  <c r="T156" i="2"/>
  <c r="V156" i="2"/>
  <c r="X156" i="2"/>
  <c r="R156" i="2"/>
  <c r="T148" i="2"/>
  <c r="V148" i="2"/>
  <c r="T140" i="2"/>
  <c r="V140" i="2"/>
  <c r="R140" i="2"/>
  <c r="X140" i="2"/>
  <c r="T132" i="2"/>
  <c r="V132" i="2"/>
  <c r="R132" i="2"/>
  <c r="X132" i="2"/>
  <c r="R124" i="2"/>
  <c r="T124" i="2"/>
  <c r="V124" i="2"/>
  <c r="X124" i="2"/>
  <c r="R116" i="2"/>
  <c r="T116" i="2"/>
  <c r="V116" i="2"/>
  <c r="X116" i="2"/>
  <c r="T108" i="2"/>
  <c r="V108" i="2"/>
  <c r="X108" i="2"/>
  <c r="R108" i="2"/>
  <c r="T100" i="2"/>
  <c r="V100" i="2"/>
  <c r="X100" i="2"/>
  <c r="R100" i="2"/>
  <c r="T92" i="2"/>
  <c r="V92" i="2"/>
  <c r="X92" i="2"/>
  <c r="R92" i="2"/>
  <c r="V84" i="2"/>
  <c r="R84" i="2"/>
  <c r="T84" i="2"/>
  <c r="X84" i="2"/>
  <c r="V76" i="2"/>
  <c r="T76" i="2"/>
  <c r="X76" i="2"/>
  <c r="R76" i="2"/>
  <c r="X5" i="2"/>
  <c r="X281" i="2"/>
  <c r="V276" i="2"/>
  <c r="T271" i="2"/>
  <c r="T269" i="2"/>
  <c r="R260" i="2"/>
  <c r="V236" i="2"/>
  <c r="T228" i="2"/>
  <c r="V205" i="2"/>
  <c r="R165" i="2"/>
  <c r="R151" i="2"/>
  <c r="R110" i="2"/>
  <c r="AA5" i="2"/>
  <c r="V281" i="2"/>
  <c r="T276" i="2"/>
  <c r="R269" i="2"/>
  <c r="V256" i="2"/>
  <c r="V245" i="2"/>
  <c r="V239" i="2"/>
  <c r="T236" i="2"/>
  <c r="V204" i="2"/>
  <c r="T199" i="2"/>
  <c r="X181" i="2"/>
  <c r="T174" i="2"/>
  <c r="X148" i="2"/>
  <c r="X103" i="2"/>
  <c r="X264" i="2"/>
  <c r="R264" i="2"/>
  <c r="T264" i="2"/>
  <c r="X248" i="2"/>
  <c r="R248" i="2"/>
  <c r="T248" i="2"/>
  <c r="V248" i="2"/>
  <c r="X232" i="2"/>
  <c r="R232" i="2"/>
  <c r="T232" i="2"/>
  <c r="V232" i="2"/>
  <c r="X216" i="2"/>
  <c r="R216" i="2"/>
  <c r="T216" i="2"/>
  <c r="V216" i="2"/>
  <c r="V200" i="2"/>
  <c r="X200" i="2"/>
  <c r="R200" i="2"/>
  <c r="T200" i="2"/>
  <c r="V176" i="2"/>
  <c r="R176" i="2"/>
  <c r="V168" i="2"/>
  <c r="R168" i="2"/>
  <c r="T168" i="2"/>
  <c r="T152" i="2"/>
  <c r="V152" i="2"/>
  <c r="X152" i="2"/>
  <c r="T136" i="2"/>
  <c r="V136" i="2"/>
  <c r="R120" i="2"/>
  <c r="T120" i="2"/>
  <c r="V120" i="2"/>
  <c r="X120" i="2"/>
  <c r="T104" i="2"/>
  <c r="R104" i="2"/>
  <c r="V104" i="2"/>
  <c r="X104" i="2"/>
  <c r="V88" i="2"/>
  <c r="X88" i="2"/>
  <c r="R88" i="2"/>
  <c r="T88" i="2"/>
  <c r="V72" i="2"/>
  <c r="R72" i="2"/>
  <c r="T72" i="2"/>
  <c r="X72" i="2"/>
  <c r="V64" i="2"/>
  <c r="R64" i="2"/>
  <c r="T64" i="2"/>
  <c r="X64" i="2"/>
  <c r="V56" i="2"/>
  <c r="X56" i="2"/>
  <c r="R56" i="2"/>
  <c r="T56" i="2"/>
  <c r="V48" i="2"/>
  <c r="X48" i="2"/>
  <c r="R48" i="2"/>
  <c r="T48" i="2"/>
  <c r="V40" i="2"/>
  <c r="X40" i="2"/>
  <c r="R40" i="2"/>
  <c r="T40" i="2"/>
  <c r="V32" i="2"/>
  <c r="X32" i="2"/>
  <c r="T32" i="2"/>
  <c r="R32" i="2"/>
  <c r="V24" i="2"/>
  <c r="X24" i="2"/>
  <c r="T24" i="2"/>
  <c r="R24" i="2"/>
  <c r="V16" i="2"/>
  <c r="X16" i="2"/>
  <c r="T16" i="2"/>
  <c r="R16" i="2"/>
  <c r="R8" i="2"/>
  <c r="V8" i="2"/>
  <c r="X8" i="2"/>
  <c r="T8" i="2"/>
  <c r="AC5" i="2"/>
  <c r="T281" i="2"/>
  <c r="X279" i="2"/>
  <c r="R278" i="2"/>
  <c r="R276" i="2"/>
  <c r="V263" i="2"/>
  <c r="V261" i="2"/>
  <c r="R254" i="2"/>
  <c r="R245" i="2"/>
  <c r="V213" i="2"/>
  <c r="T204" i="2"/>
  <c r="R199" i="2"/>
  <c r="T181" i="2"/>
  <c r="R174" i="2"/>
  <c r="R148" i="2"/>
  <c r="R101" i="2"/>
  <c r="T45" i="2"/>
  <c r="V202" i="2"/>
  <c r="X202" i="2"/>
  <c r="V194" i="2"/>
  <c r="R194" i="2"/>
  <c r="T194" i="2"/>
  <c r="V186" i="2"/>
  <c r="R186" i="2"/>
  <c r="T186" i="2"/>
  <c r="V178" i="2"/>
  <c r="R178" i="2"/>
  <c r="T178" i="2"/>
  <c r="V170" i="2"/>
  <c r="R170" i="2"/>
  <c r="T170" i="2"/>
  <c r="X170" i="2"/>
  <c r="V162" i="2"/>
  <c r="R162" i="2"/>
  <c r="T162" i="2"/>
  <c r="X162" i="2"/>
  <c r="T154" i="2"/>
  <c r="V154" i="2"/>
  <c r="R154" i="2"/>
  <c r="X154" i="2"/>
  <c r="T146" i="2"/>
  <c r="V146" i="2"/>
  <c r="R146" i="2"/>
  <c r="X146" i="2"/>
  <c r="T138" i="2"/>
  <c r="V138" i="2"/>
  <c r="X138" i="2"/>
  <c r="R130" i="2"/>
  <c r="T130" i="2"/>
  <c r="V130" i="2"/>
  <c r="X130" i="2"/>
  <c r="R122" i="2"/>
  <c r="T122" i="2"/>
  <c r="V122" i="2"/>
  <c r="X122" i="2"/>
  <c r="R114" i="2"/>
  <c r="T114" i="2"/>
  <c r="V114" i="2"/>
  <c r="X114" i="2"/>
  <c r="T106" i="2"/>
  <c r="R106" i="2"/>
  <c r="V106" i="2"/>
  <c r="X106" i="2"/>
  <c r="T98" i="2"/>
  <c r="R98" i="2"/>
  <c r="V98" i="2"/>
  <c r="X98" i="2"/>
  <c r="T90" i="2"/>
  <c r="R90" i="2"/>
  <c r="V90" i="2"/>
  <c r="X90" i="2"/>
  <c r="V82" i="2"/>
  <c r="T82" i="2"/>
  <c r="X82" i="2"/>
  <c r="R82" i="2"/>
  <c r="V74" i="2"/>
  <c r="T74" i="2"/>
  <c r="R74" i="2"/>
  <c r="X74" i="2"/>
  <c r="V66" i="2"/>
  <c r="T66" i="2"/>
  <c r="R66" i="2"/>
  <c r="X66" i="2"/>
  <c r="V58" i="2"/>
  <c r="R58" i="2"/>
  <c r="T58" i="2"/>
  <c r="V50" i="2"/>
  <c r="R50" i="2"/>
  <c r="T50" i="2"/>
  <c r="X50" i="2"/>
  <c r="V42" i="2"/>
  <c r="R42" i="2"/>
  <c r="T42" i="2"/>
  <c r="X42" i="2"/>
  <c r="V34" i="2"/>
  <c r="R34" i="2"/>
  <c r="T34" i="2"/>
  <c r="X34" i="2"/>
  <c r="V26" i="2"/>
  <c r="R26" i="2"/>
  <c r="T26" i="2"/>
  <c r="X26" i="2"/>
  <c r="V18" i="2"/>
  <c r="R18" i="2"/>
  <c r="T18" i="2"/>
  <c r="X18" i="2"/>
  <c r="V10" i="2"/>
  <c r="R10" i="2"/>
  <c r="T10" i="2"/>
  <c r="X10" i="2"/>
  <c r="V275" i="2"/>
  <c r="T274" i="2"/>
  <c r="V267" i="2"/>
  <c r="T266" i="2"/>
  <c r="V259" i="2"/>
  <c r="T258" i="2"/>
  <c r="V251" i="2"/>
  <c r="T250" i="2"/>
  <c r="V243" i="2"/>
  <c r="T242" i="2"/>
  <c r="V235" i="2"/>
  <c r="T234" i="2"/>
  <c r="V227" i="2"/>
  <c r="T226" i="2"/>
  <c r="V219" i="2"/>
  <c r="T218" i="2"/>
  <c r="V211" i="2"/>
  <c r="T210" i="2"/>
  <c r="V203" i="2"/>
  <c r="R202" i="2"/>
  <c r="X186" i="2"/>
  <c r="R138" i="2"/>
  <c r="V68" i="2"/>
  <c r="X68" i="2"/>
  <c r="T68" i="2"/>
  <c r="V60" i="2"/>
  <c r="X60" i="2"/>
  <c r="R60" i="2"/>
  <c r="T60" i="2"/>
  <c r="V52" i="2"/>
  <c r="X52" i="2"/>
  <c r="R52" i="2"/>
  <c r="T52" i="2"/>
  <c r="V44" i="2"/>
  <c r="X44" i="2"/>
  <c r="R44" i="2"/>
  <c r="V36" i="2"/>
  <c r="X36" i="2"/>
  <c r="R36" i="2"/>
  <c r="T36" i="2"/>
  <c r="V28" i="2"/>
  <c r="X28" i="2"/>
  <c r="T28" i="2"/>
  <c r="R28" i="2"/>
  <c r="V20" i="2"/>
  <c r="X20" i="2"/>
  <c r="T20" i="2"/>
  <c r="R20" i="2"/>
  <c r="V12" i="2"/>
  <c r="X12" i="2"/>
  <c r="T12" i="2"/>
  <c r="R12" i="2"/>
  <c r="X194" i="2"/>
  <c r="V195" i="2"/>
  <c r="T195" i="2"/>
  <c r="X195" i="2"/>
  <c r="V187" i="2"/>
  <c r="T187" i="2"/>
  <c r="X187" i="2"/>
  <c r="V179" i="2"/>
  <c r="R179" i="2"/>
  <c r="T179" i="2"/>
  <c r="X179" i="2"/>
  <c r="V171" i="2"/>
  <c r="R171" i="2"/>
  <c r="T171" i="2"/>
  <c r="X171" i="2"/>
  <c r="V163" i="2"/>
  <c r="R163" i="2"/>
  <c r="T163" i="2"/>
  <c r="X163" i="2"/>
  <c r="T155" i="2"/>
  <c r="V155" i="2"/>
  <c r="X155" i="2"/>
  <c r="T147" i="2"/>
  <c r="V147" i="2"/>
  <c r="X147" i="2"/>
  <c r="T139" i="2"/>
  <c r="V139" i="2"/>
  <c r="R139" i="2"/>
  <c r="R131" i="2"/>
  <c r="T131" i="2"/>
  <c r="V131" i="2"/>
  <c r="R123" i="2"/>
  <c r="T123" i="2"/>
  <c r="V123" i="2"/>
  <c r="X123" i="2"/>
  <c r="R115" i="2"/>
  <c r="T115" i="2"/>
  <c r="V115" i="2"/>
  <c r="X115" i="2"/>
  <c r="T107" i="2"/>
  <c r="R107" i="2"/>
  <c r="V107" i="2"/>
  <c r="X107" i="2"/>
  <c r="T99" i="2"/>
  <c r="R99" i="2"/>
  <c r="V99" i="2"/>
  <c r="X99" i="2"/>
  <c r="T91" i="2"/>
  <c r="R91" i="2"/>
  <c r="V91" i="2"/>
  <c r="X91" i="2"/>
  <c r="V83" i="2"/>
  <c r="R83" i="2"/>
  <c r="T83" i="2"/>
  <c r="V75" i="2"/>
  <c r="R75" i="2"/>
  <c r="T75" i="2"/>
  <c r="X75" i="2"/>
  <c r="V67" i="2"/>
  <c r="R67" i="2"/>
  <c r="T67" i="2"/>
  <c r="X67" i="2"/>
  <c r="V59" i="2"/>
  <c r="X59" i="2"/>
  <c r="R59" i="2"/>
  <c r="T59" i="2"/>
  <c r="V51" i="2"/>
  <c r="R51" i="2"/>
  <c r="X51" i="2"/>
  <c r="V43" i="2"/>
  <c r="R43" i="2"/>
  <c r="T43" i="2"/>
  <c r="X43" i="2"/>
  <c r="V35" i="2"/>
  <c r="R35" i="2"/>
  <c r="T35" i="2"/>
  <c r="X35" i="2"/>
  <c r="V27" i="2"/>
  <c r="R27" i="2"/>
  <c r="T27" i="2"/>
  <c r="X27" i="2"/>
  <c r="V19" i="2"/>
  <c r="R19" i="2"/>
  <c r="T19" i="2"/>
  <c r="X19" i="2"/>
  <c r="V11" i="2"/>
  <c r="R11" i="2"/>
  <c r="T11" i="2"/>
  <c r="X11" i="2"/>
  <c r="V274" i="2"/>
  <c r="V266" i="2"/>
  <c r="V258" i="2"/>
  <c r="V250" i="2"/>
  <c r="V242" i="2"/>
  <c r="V234" i="2"/>
  <c r="V226" i="2"/>
  <c r="V218" i="2"/>
  <c r="V210" i="2"/>
  <c r="T202" i="2"/>
  <c r="X58" i="2"/>
  <c r="L285" i="1"/>
  <c r="L277" i="1"/>
  <c r="L261" i="1"/>
  <c r="L245" i="1"/>
  <c r="L229" i="1"/>
  <c r="L221" i="1"/>
  <c r="L205" i="1"/>
  <c r="L189" i="1"/>
  <c r="L173" i="1"/>
  <c r="L11" i="1"/>
  <c r="L292" i="1"/>
  <c r="L284" i="1"/>
  <c r="L268" i="1"/>
  <c r="L260" i="1"/>
  <c r="L244" i="1"/>
  <c r="L236" i="1"/>
  <c r="L228" i="1"/>
  <c r="L212" i="1"/>
  <c r="L204" i="1"/>
  <c r="L188" i="1"/>
  <c r="L180" i="1"/>
  <c r="L164" i="1"/>
  <c r="L156" i="1"/>
  <c r="L140" i="1"/>
  <c r="L132" i="1"/>
  <c r="L124" i="1"/>
  <c r="L108" i="1"/>
  <c r="L100" i="1"/>
  <c r="L92" i="1"/>
  <c r="L84" i="1"/>
  <c r="L76" i="1"/>
  <c r="L68" i="1"/>
  <c r="L60" i="1"/>
  <c r="L291" i="1"/>
  <c r="L283" i="1"/>
  <c r="L275" i="1"/>
  <c r="L267" i="1"/>
  <c r="L259" i="1"/>
  <c r="L251" i="1"/>
  <c r="L243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257" i="1"/>
  <c r="L209" i="1"/>
  <c r="L169" i="1"/>
  <c r="L129" i="1"/>
  <c r="L81" i="1"/>
  <c r="L33" i="1"/>
  <c r="L288" i="1"/>
  <c r="L232" i="1"/>
  <c r="L168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281" i="1"/>
  <c r="L265" i="1"/>
  <c r="L241" i="1"/>
  <c r="L225" i="1"/>
  <c r="L201" i="1"/>
  <c r="L177" i="1"/>
  <c r="L153" i="1"/>
  <c r="L137" i="1"/>
  <c r="L113" i="1"/>
  <c r="L97" i="1"/>
  <c r="L73" i="1"/>
  <c r="L57" i="1"/>
  <c r="L41" i="1"/>
  <c r="M41" i="1" s="1"/>
  <c r="L17" i="1"/>
  <c r="L272" i="1"/>
  <c r="L256" i="1"/>
  <c r="L240" i="1"/>
  <c r="L216" i="1"/>
  <c r="L200" i="1"/>
  <c r="L184" i="1"/>
  <c r="L160" i="1"/>
  <c r="L144" i="1"/>
  <c r="L295" i="1"/>
  <c r="L287" i="1"/>
  <c r="L279" i="1"/>
  <c r="L271" i="1"/>
  <c r="L263" i="1"/>
  <c r="L255" i="1"/>
  <c r="L247" i="1"/>
  <c r="L239" i="1"/>
  <c r="L231" i="1"/>
  <c r="L223" i="1"/>
  <c r="L215" i="1"/>
  <c r="L207" i="1"/>
  <c r="L199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289" i="1"/>
  <c r="L273" i="1"/>
  <c r="L249" i="1"/>
  <c r="L233" i="1"/>
  <c r="L217" i="1"/>
  <c r="L193" i="1"/>
  <c r="L185" i="1"/>
  <c r="L161" i="1"/>
  <c r="L145" i="1"/>
  <c r="L121" i="1"/>
  <c r="L105" i="1"/>
  <c r="M105" i="1" s="1"/>
  <c r="L89" i="1"/>
  <c r="L65" i="1"/>
  <c r="L49" i="1"/>
  <c r="L25" i="1"/>
  <c r="L296" i="1"/>
  <c r="L280" i="1"/>
  <c r="L264" i="1"/>
  <c r="L248" i="1"/>
  <c r="M248" i="1" s="1"/>
  <c r="L224" i="1"/>
  <c r="L208" i="1"/>
  <c r="L192" i="1"/>
  <c r="L176" i="1"/>
  <c r="L152" i="1"/>
  <c r="L294" i="1"/>
  <c r="L286" i="1"/>
  <c r="M286" i="1" s="1"/>
  <c r="L278" i="1"/>
  <c r="M278" i="1" s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293" i="1"/>
  <c r="L253" i="1"/>
  <c r="L213" i="1"/>
  <c r="L181" i="1"/>
  <c r="L157" i="1"/>
  <c r="L149" i="1"/>
  <c r="L141" i="1"/>
  <c r="L133" i="1"/>
  <c r="L125" i="1"/>
  <c r="L117" i="1"/>
  <c r="L109" i="1"/>
  <c r="M109" i="1" s="1"/>
  <c r="L101" i="1"/>
  <c r="L93" i="1"/>
  <c r="L85" i="1"/>
  <c r="L77" i="1"/>
  <c r="L69" i="1"/>
  <c r="L61" i="1"/>
  <c r="L53" i="1"/>
  <c r="L45" i="1"/>
  <c r="L37" i="1"/>
  <c r="L29" i="1"/>
  <c r="L21" i="1"/>
  <c r="L13" i="1"/>
  <c r="L269" i="1"/>
  <c r="L237" i="1"/>
  <c r="L197" i="1"/>
  <c r="L165" i="1"/>
  <c r="M165" i="1" s="1"/>
  <c r="L276" i="1"/>
  <c r="L252" i="1"/>
  <c r="L220" i="1"/>
  <c r="L196" i="1"/>
  <c r="L172" i="1"/>
  <c r="L148" i="1"/>
  <c r="M148" i="1" s="1"/>
  <c r="L116" i="1"/>
  <c r="L52" i="1"/>
  <c r="L44" i="1"/>
  <c r="L36" i="1"/>
  <c r="L28" i="1"/>
  <c r="L20" i="1"/>
  <c r="L12" i="1"/>
  <c r="L290" i="1"/>
  <c r="L258" i="1"/>
  <c r="M258" i="1" s="1"/>
  <c r="L218" i="1"/>
  <c r="L186" i="1"/>
  <c r="L154" i="1"/>
  <c r="L114" i="1"/>
  <c r="L26" i="1"/>
  <c r="L10" i="1"/>
  <c r="L282" i="1"/>
  <c r="L274" i="1"/>
  <c r="L266" i="1"/>
  <c r="L250" i="1"/>
  <c r="L242" i="1"/>
  <c r="L234" i="1"/>
  <c r="L226" i="1"/>
  <c r="L210" i="1"/>
  <c r="L202" i="1"/>
  <c r="L194" i="1"/>
  <c r="M194" i="1" s="1"/>
  <c r="L178" i="1"/>
  <c r="L170" i="1"/>
  <c r="M170" i="1" s="1"/>
  <c r="L162" i="1"/>
  <c r="L146" i="1"/>
  <c r="L138" i="1"/>
  <c r="L130" i="1"/>
  <c r="L122" i="1"/>
  <c r="L106" i="1"/>
  <c r="L98" i="1"/>
  <c r="L90" i="1"/>
  <c r="L82" i="1"/>
  <c r="L74" i="1"/>
  <c r="L66" i="1"/>
  <c r="L58" i="1"/>
  <c r="L50" i="1"/>
  <c r="L42" i="1"/>
  <c r="L34" i="1"/>
  <c r="L18" i="1"/>
  <c r="S273" i="2" l="1"/>
  <c r="S210" i="2"/>
  <c r="U8" i="2"/>
  <c r="AB16" i="2"/>
  <c r="AB104" i="2"/>
  <c r="AB58" i="2"/>
  <c r="AD74" i="2"/>
  <c r="S120" i="2"/>
  <c r="W97" i="2"/>
  <c r="AD273" i="2"/>
  <c r="U116" i="2"/>
  <c r="S85" i="2"/>
  <c r="Y134" i="2"/>
  <c r="W198" i="2"/>
  <c r="W127" i="2"/>
  <c r="S202" i="2"/>
  <c r="U210" i="2"/>
  <c r="S216" i="2"/>
  <c r="Y35" i="2"/>
  <c r="U51" i="2"/>
  <c r="Y131" i="2"/>
  <c r="AF124" i="2"/>
  <c r="S190" i="2"/>
  <c r="Y47" i="2"/>
  <c r="S119" i="2"/>
  <c r="S191" i="2"/>
  <c r="S231" i="2"/>
  <c r="AB271" i="2"/>
  <c r="W140" i="2"/>
  <c r="AD21" i="2"/>
  <c r="AB37" i="2"/>
  <c r="U85" i="2"/>
  <c r="W101" i="2"/>
  <c r="U125" i="2"/>
  <c r="AD197" i="2"/>
  <c r="W87" i="2"/>
  <c r="U131" i="2"/>
  <c r="Y33" i="2"/>
  <c r="U97" i="2"/>
  <c r="AF273" i="2"/>
  <c r="U84" i="2"/>
  <c r="W100" i="2"/>
  <c r="W116" i="2"/>
  <c r="U118" i="2"/>
  <c r="AB134" i="2"/>
  <c r="AB198" i="2"/>
  <c r="AD262" i="2"/>
  <c r="Y127" i="2"/>
  <c r="AD247" i="2"/>
  <c r="U202" i="2"/>
  <c r="W51" i="2"/>
  <c r="S75" i="2"/>
  <c r="AF131" i="2"/>
  <c r="AD124" i="2"/>
  <c r="S94" i="2"/>
  <c r="Y190" i="2"/>
  <c r="S47" i="2"/>
  <c r="U191" i="2"/>
  <c r="Y140" i="2"/>
  <c r="AB256" i="2"/>
  <c r="Y170" i="2"/>
  <c r="Y211" i="2"/>
  <c r="Y61" i="2"/>
  <c r="W85" i="2"/>
  <c r="W125" i="2"/>
  <c r="S197" i="2"/>
  <c r="S158" i="2"/>
  <c r="S87" i="2"/>
  <c r="AF239" i="2"/>
  <c r="W58" i="2"/>
  <c r="U33" i="2"/>
  <c r="AB97" i="2"/>
  <c r="U209" i="2"/>
  <c r="S84" i="2"/>
  <c r="U100" i="2"/>
  <c r="AF116" i="2"/>
  <c r="W118" i="2"/>
  <c r="AF134" i="2"/>
  <c r="AD198" i="2"/>
  <c r="U262" i="2"/>
  <c r="S127" i="2"/>
  <c r="W202" i="2"/>
  <c r="AD51" i="2"/>
  <c r="AF75" i="2"/>
  <c r="AD38" i="2"/>
  <c r="W190" i="2"/>
  <c r="AD47" i="2"/>
  <c r="W134" i="2"/>
  <c r="U271" i="2"/>
  <c r="AF140" i="2"/>
  <c r="W61" i="2"/>
  <c r="AB85" i="2"/>
  <c r="S117" i="2"/>
  <c r="AF125" i="2"/>
  <c r="Y197" i="2"/>
  <c r="U237" i="2"/>
  <c r="W158" i="2"/>
  <c r="AF87" i="2"/>
  <c r="S272" i="2"/>
  <c r="W88" i="2"/>
  <c r="Y112" i="2"/>
  <c r="AF33" i="2"/>
  <c r="AF97" i="2"/>
  <c r="W209" i="2"/>
  <c r="Y273" i="2"/>
  <c r="W84" i="2"/>
  <c r="Y100" i="2"/>
  <c r="Y116" i="2"/>
  <c r="U70" i="2"/>
  <c r="AB118" i="2"/>
  <c r="AB262" i="2"/>
  <c r="AF127" i="2"/>
  <c r="AF262" i="2"/>
  <c r="U146" i="2"/>
  <c r="Y202" i="2"/>
  <c r="AB51" i="2"/>
  <c r="AF275" i="2"/>
  <c r="S124" i="2"/>
  <c r="AB38" i="2"/>
  <c r="AD94" i="2"/>
  <c r="AB190" i="2"/>
  <c r="W135" i="2"/>
  <c r="AD140" i="2"/>
  <c r="AF61" i="2"/>
  <c r="Y125" i="2"/>
  <c r="AF180" i="2"/>
  <c r="AF158" i="2"/>
  <c r="S112" i="2"/>
  <c r="U280" i="2"/>
  <c r="U16" i="2"/>
  <c r="Y88" i="2"/>
  <c r="Y104" i="2"/>
  <c r="W112" i="2"/>
  <c r="AD33" i="2"/>
  <c r="AD97" i="2"/>
  <c r="S209" i="2"/>
  <c r="Y84" i="2"/>
  <c r="AF100" i="2"/>
  <c r="AB116" i="2"/>
  <c r="W70" i="2"/>
  <c r="AF118" i="2"/>
  <c r="U198" i="2"/>
  <c r="Y262" i="2"/>
  <c r="S55" i="2"/>
  <c r="AB127" i="2"/>
  <c r="W146" i="2"/>
  <c r="U170" i="2"/>
  <c r="AF202" i="2"/>
  <c r="Y85" i="2"/>
  <c r="Y99" i="2"/>
  <c r="U147" i="2"/>
  <c r="W275" i="2"/>
  <c r="U124" i="2"/>
  <c r="AF190" i="2"/>
  <c r="Y271" i="2"/>
  <c r="AF13" i="2"/>
  <c r="Y37" i="2"/>
  <c r="U53" i="2"/>
  <c r="AB61" i="2"/>
  <c r="U93" i="2"/>
  <c r="W117" i="2"/>
  <c r="AD125" i="2"/>
  <c r="W197" i="2"/>
  <c r="AB158" i="2"/>
  <c r="S31" i="2"/>
  <c r="U120" i="2"/>
  <c r="AF280" i="2"/>
  <c r="S110" i="2"/>
  <c r="AD170" i="2"/>
  <c r="W35" i="2"/>
  <c r="AB88" i="2"/>
  <c r="U58" i="2"/>
  <c r="W271" i="2"/>
  <c r="AB33" i="2"/>
  <c r="AD209" i="2"/>
  <c r="AB273" i="2"/>
  <c r="AD84" i="2"/>
  <c r="AB100" i="2"/>
  <c r="AD70" i="2"/>
  <c r="S198" i="2"/>
  <c r="Y55" i="2"/>
  <c r="S183" i="2"/>
  <c r="Y56" i="2"/>
  <c r="S58" i="2"/>
  <c r="S170" i="2"/>
  <c r="AD202" i="2"/>
  <c r="AB211" i="2"/>
  <c r="W124" i="2"/>
  <c r="AD54" i="2"/>
  <c r="U126" i="2"/>
  <c r="Y7" i="2"/>
  <c r="W103" i="2"/>
  <c r="S159" i="2"/>
  <c r="AF271" i="2"/>
  <c r="U140" i="2"/>
  <c r="U37" i="2"/>
  <c r="AF53" i="2"/>
  <c r="Y93" i="2"/>
  <c r="AF117" i="2"/>
  <c r="U197" i="2"/>
  <c r="AD158" i="2"/>
  <c r="U186" i="2"/>
  <c r="Y118" i="2"/>
  <c r="S182" i="2"/>
  <c r="AB246" i="2"/>
  <c r="W104" i="2"/>
  <c r="AD58" i="2"/>
  <c r="W74" i="2"/>
  <c r="AF209" i="2"/>
  <c r="U273" i="2"/>
  <c r="AD100" i="2"/>
  <c r="AF70" i="2"/>
  <c r="AB146" i="2"/>
  <c r="AF170" i="2"/>
  <c r="AF199" i="2"/>
  <c r="U35" i="2"/>
  <c r="Y51" i="2"/>
  <c r="AB54" i="2"/>
  <c r="S126" i="2"/>
  <c r="S222" i="2"/>
  <c r="U103" i="2"/>
  <c r="AB159" i="2"/>
  <c r="S37" i="2"/>
  <c r="AF37" i="2"/>
  <c r="AD53" i="2"/>
  <c r="AD93" i="2"/>
  <c r="S125" i="2"/>
  <c r="U165" i="2"/>
  <c r="Y199" i="2"/>
  <c r="S152" i="2"/>
  <c r="AF152" i="2"/>
  <c r="Y152" i="2"/>
  <c r="W152" i="2"/>
  <c r="U152" i="2"/>
  <c r="AB152" i="2"/>
  <c r="AB224" i="2"/>
  <c r="AD224" i="2"/>
  <c r="W224" i="2"/>
  <c r="AF224" i="2"/>
  <c r="Y224" i="2"/>
  <c r="U224" i="2"/>
  <c r="S232" i="2"/>
  <c r="AB232" i="2"/>
  <c r="AD232" i="2"/>
  <c r="W232" i="2"/>
  <c r="AF232" i="2"/>
  <c r="Y232" i="2"/>
  <c r="AB69" i="2"/>
  <c r="AF69" i="2"/>
  <c r="AD69" i="2"/>
  <c r="U69" i="2"/>
  <c r="W69" i="2"/>
  <c r="AA4" i="2"/>
  <c r="AB221" i="2"/>
  <c r="AD221" i="2"/>
  <c r="AF221" i="2"/>
  <c r="W221" i="2"/>
  <c r="U221" i="2"/>
  <c r="S221" i="2"/>
  <c r="W274" i="2"/>
  <c r="U274" i="2"/>
  <c r="AD274" i="2"/>
  <c r="Y274" i="2"/>
  <c r="AF274" i="2"/>
  <c r="U52" i="2"/>
  <c r="S52" i="2"/>
  <c r="AD52" i="2"/>
  <c r="U145" i="2"/>
  <c r="W145" i="2"/>
  <c r="W247" i="2"/>
  <c r="U247" i="2"/>
  <c r="Y247" i="2"/>
  <c r="S247" i="2"/>
  <c r="S145" i="2"/>
  <c r="AF200" i="2"/>
  <c r="Y200" i="2"/>
  <c r="U200" i="2"/>
  <c r="S200" i="2"/>
  <c r="AB200" i="2"/>
  <c r="AD200" i="2"/>
  <c r="W208" i="2"/>
  <c r="AF208" i="2"/>
  <c r="Y208" i="2"/>
  <c r="U208" i="2"/>
  <c r="S208" i="2"/>
  <c r="AB208" i="2"/>
  <c r="AF52" i="2"/>
  <c r="W255" i="2"/>
  <c r="AD255" i="2"/>
  <c r="AF255" i="2"/>
  <c r="U255" i="2"/>
  <c r="AB255" i="2"/>
  <c r="Y69" i="2"/>
  <c r="AD238" i="2"/>
  <c r="W238" i="2"/>
  <c r="Y238" i="2"/>
  <c r="S238" i="2"/>
  <c r="AB238" i="2"/>
  <c r="S224" i="2"/>
  <c r="R4" i="2"/>
  <c r="AN6" i="2" s="1"/>
  <c r="AF10" i="2"/>
  <c r="U10" i="2"/>
  <c r="S10" i="2"/>
  <c r="W157" i="2"/>
  <c r="U157" i="2"/>
  <c r="Y157" i="2"/>
  <c r="S157" i="2"/>
  <c r="AB157" i="2"/>
  <c r="AD157" i="2"/>
  <c r="S259" i="2"/>
  <c r="Y259" i="2"/>
  <c r="AB259" i="2"/>
  <c r="W259" i="2"/>
  <c r="AD259" i="2"/>
  <c r="AF259" i="2"/>
  <c r="Y145" i="2"/>
  <c r="Y192" i="2"/>
  <c r="U192" i="2"/>
  <c r="S192" i="2"/>
  <c r="AD192" i="2"/>
  <c r="AF192" i="2"/>
  <c r="AB192" i="2"/>
  <c r="AB52" i="2"/>
  <c r="W13" i="2"/>
  <c r="S13" i="2"/>
  <c r="Y13" i="2"/>
  <c r="U13" i="2"/>
  <c r="AB13" i="2"/>
  <c r="Y133" i="2"/>
  <c r="W133" i="2"/>
  <c r="S133" i="2"/>
  <c r="AD133" i="2"/>
  <c r="AB133" i="2"/>
  <c r="S130" i="2"/>
  <c r="W91" i="2"/>
  <c r="AB77" i="2"/>
  <c r="W77" i="2"/>
  <c r="AF77" i="2"/>
  <c r="AD77" i="2"/>
  <c r="Y77" i="2"/>
  <c r="S109" i="2"/>
  <c r="W109" i="2"/>
  <c r="U109" i="2"/>
  <c r="AD109" i="2"/>
  <c r="AB109" i="2"/>
  <c r="W6" i="2"/>
  <c r="AB6" i="2"/>
  <c r="AD6" i="2"/>
  <c r="AF6" i="2"/>
  <c r="Y6" i="2"/>
  <c r="U6" i="2"/>
  <c r="S79" i="2"/>
  <c r="S69" i="2"/>
  <c r="AF133" i="2"/>
  <c r="AF157" i="2"/>
  <c r="AD152" i="2"/>
  <c r="U232" i="2"/>
  <c r="S88" i="2"/>
  <c r="U88" i="2"/>
  <c r="AF88" i="2"/>
  <c r="AD264" i="2"/>
  <c r="W264" i="2"/>
  <c r="Y264" i="2"/>
  <c r="AF264" i="2"/>
  <c r="U264" i="2"/>
  <c r="S264" i="2"/>
  <c r="Y67" i="2"/>
  <c r="S67" i="2"/>
  <c r="W67" i="2"/>
  <c r="U67" i="2"/>
  <c r="AB67" i="2"/>
  <c r="AB83" i="2"/>
  <c r="AF83" i="2"/>
  <c r="AD83" i="2"/>
  <c r="W83" i="2"/>
  <c r="S83" i="2"/>
  <c r="Y83" i="2"/>
  <c r="U99" i="2"/>
  <c r="AD99" i="2"/>
  <c r="AB99" i="2"/>
  <c r="S99" i="2"/>
  <c r="W79" i="2"/>
  <c r="U45" i="2"/>
  <c r="AD45" i="2"/>
  <c r="AF45" i="2"/>
  <c r="Y45" i="2"/>
  <c r="W45" i="2"/>
  <c r="S45" i="2"/>
  <c r="Y101" i="2"/>
  <c r="S101" i="2"/>
  <c r="AD101" i="2"/>
  <c r="AB101" i="2"/>
  <c r="AF101" i="2"/>
  <c r="U130" i="2"/>
  <c r="Y255" i="2"/>
  <c r="AF11" i="2"/>
  <c r="Y11" i="2"/>
  <c r="S11" i="2"/>
  <c r="AD75" i="2"/>
  <c r="Y75" i="2"/>
  <c r="U75" i="2"/>
  <c r="S139" i="2"/>
  <c r="AD139" i="2"/>
  <c r="AB139" i="2"/>
  <c r="AF139" i="2"/>
  <c r="Y139" i="2"/>
  <c r="AF203" i="2"/>
  <c r="Y203" i="2"/>
  <c r="W203" i="2"/>
  <c r="S203" i="2"/>
  <c r="U203" i="2"/>
  <c r="S267" i="2"/>
  <c r="U267" i="2"/>
  <c r="AB267" i="2"/>
  <c r="AF267" i="2"/>
  <c r="Y267" i="2"/>
  <c r="Y109" i="2"/>
  <c r="AD91" i="2"/>
  <c r="AF91" i="2"/>
  <c r="AB91" i="2"/>
  <c r="U91" i="2"/>
  <c r="T4" i="2"/>
  <c r="AD114" i="2"/>
  <c r="AB114" i="2"/>
  <c r="Y79" i="2"/>
  <c r="AB79" i="2"/>
  <c r="AF79" i="2"/>
  <c r="AD79" i="2"/>
  <c r="AF173" i="2"/>
  <c r="Y173" i="2"/>
  <c r="S173" i="2"/>
  <c r="W173" i="2"/>
  <c r="U173" i="2"/>
  <c r="AB173" i="2"/>
  <c r="AD173" i="2"/>
  <c r="Y244" i="2"/>
  <c r="AD244" i="2"/>
  <c r="W244" i="2"/>
  <c r="AF244" i="2"/>
  <c r="S244" i="2"/>
  <c r="AF114" i="2"/>
  <c r="AF234" i="2"/>
  <c r="AD234" i="2"/>
  <c r="W234" i="2"/>
  <c r="U234" i="2"/>
  <c r="S234" i="2"/>
  <c r="S128" i="2"/>
  <c r="AD128" i="2"/>
  <c r="AF128" i="2"/>
  <c r="AB128" i="2"/>
  <c r="Y128" i="2"/>
  <c r="W128" i="2"/>
  <c r="S136" i="2"/>
  <c r="Y136" i="2"/>
  <c r="AD136" i="2"/>
  <c r="AF136" i="2"/>
  <c r="AB136" i="2"/>
  <c r="W136" i="2"/>
  <c r="Y144" i="2"/>
  <c r="U144" i="2"/>
  <c r="S144" i="2"/>
  <c r="AD144" i="2"/>
  <c r="AB144" i="2"/>
  <c r="W144" i="2"/>
  <c r="Y52" i="2"/>
  <c r="U229" i="2"/>
  <c r="AB229" i="2"/>
  <c r="AD229" i="2"/>
  <c r="AF229" i="2"/>
  <c r="Y229" i="2"/>
  <c r="W229" i="2"/>
  <c r="AB274" i="2"/>
  <c r="AB244" i="2"/>
  <c r="U136" i="2"/>
  <c r="X4" i="2"/>
  <c r="AM6" i="2" s="1"/>
  <c r="AC4" i="2"/>
  <c r="AL12" i="2" s="1"/>
  <c r="W10" i="2"/>
  <c r="W55" i="2"/>
  <c r="AB55" i="2"/>
  <c r="AF55" i="2"/>
  <c r="U55" i="2"/>
  <c r="W183" i="2"/>
  <c r="Y183" i="2"/>
  <c r="AD183" i="2"/>
  <c r="AB183" i="2"/>
  <c r="S24" i="2"/>
  <c r="U24" i="2"/>
  <c r="W24" i="2"/>
  <c r="AF32" i="2"/>
  <c r="U32" i="2"/>
  <c r="AD145" i="2"/>
  <c r="AB168" i="2"/>
  <c r="AD168" i="2"/>
  <c r="AF168" i="2"/>
  <c r="W168" i="2"/>
  <c r="U168" i="2"/>
  <c r="S168" i="2"/>
  <c r="Y168" i="2"/>
  <c r="AD176" i="2"/>
  <c r="AF176" i="2"/>
  <c r="AB176" i="2"/>
  <c r="W176" i="2"/>
  <c r="Y176" i="2"/>
  <c r="U176" i="2"/>
  <c r="U184" i="2"/>
  <c r="AD184" i="2"/>
  <c r="AF184" i="2"/>
  <c r="W184" i="2"/>
  <c r="S184" i="2"/>
  <c r="AB184" i="2"/>
  <c r="Y210" i="2"/>
  <c r="AB210" i="2"/>
  <c r="AD210" i="2"/>
  <c r="AF210" i="2"/>
  <c r="W119" i="2"/>
  <c r="Y119" i="2"/>
  <c r="AD119" i="2"/>
  <c r="AB119" i="2"/>
  <c r="AF119" i="2"/>
  <c r="AB250" i="2"/>
  <c r="AF250" i="2"/>
  <c r="U250" i="2"/>
  <c r="S250" i="2"/>
  <c r="AD67" i="2"/>
  <c r="Y91" i="2"/>
  <c r="W75" i="2"/>
  <c r="S255" i="2"/>
  <c r="AD19" i="2"/>
  <c r="AF19" i="2"/>
  <c r="S19" i="2"/>
  <c r="Y147" i="2"/>
  <c r="S147" i="2"/>
  <c r="AB147" i="2"/>
  <c r="AD147" i="2"/>
  <c r="Y275" i="2"/>
  <c r="U275" i="2"/>
  <c r="AB275" i="2"/>
  <c r="Y60" i="2"/>
  <c r="W60" i="2"/>
  <c r="U60" i="2"/>
  <c r="S60" i="2"/>
  <c r="AB60" i="2"/>
  <c r="S77" i="2"/>
  <c r="AF109" i="2"/>
  <c r="AF30" i="2"/>
  <c r="W30" i="2"/>
  <c r="Y30" i="2"/>
  <c r="U30" i="2"/>
  <c r="S30" i="2"/>
  <c r="S176" i="2"/>
  <c r="AD130" i="2"/>
  <c r="AF130" i="2"/>
  <c r="Y130" i="2"/>
  <c r="W130" i="2"/>
  <c r="U29" i="2"/>
  <c r="Y29" i="2"/>
  <c r="W29" i="2"/>
  <c r="S29" i="2"/>
  <c r="AB29" i="2"/>
  <c r="S229" i="2"/>
  <c r="Y10" i="2"/>
  <c r="U114" i="2"/>
  <c r="S74" i="2"/>
  <c r="AB74" i="2"/>
  <c r="S195" i="2"/>
  <c r="U195" i="2"/>
  <c r="Y195" i="2"/>
  <c r="W195" i="2"/>
  <c r="AD195" i="2"/>
  <c r="AD8" i="2"/>
  <c r="Y8" i="2"/>
  <c r="S16" i="2"/>
  <c r="AF16" i="2"/>
  <c r="AB145" i="2"/>
  <c r="AD160" i="2"/>
  <c r="Y160" i="2"/>
  <c r="W160" i="2"/>
  <c r="U160" i="2"/>
  <c r="S160" i="2"/>
  <c r="AF160" i="2"/>
  <c r="AF240" i="2"/>
  <c r="S240" i="2"/>
  <c r="AB240" i="2"/>
  <c r="AD240" i="2"/>
  <c r="W240" i="2"/>
  <c r="Y240" i="2"/>
  <c r="Y248" i="2"/>
  <c r="U248" i="2"/>
  <c r="AF248" i="2"/>
  <c r="AB248" i="2"/>
  <c r="AD248" i="2"/>
  <c r="AF247" i="2"/>
  <c r="AF223" i="2"/>
  <c r="Y223" i="2"/>
  <c r="U223" i="2"/>
  <c r="S223" i="2"/>
  <c r="Y234" i="2"/>
  <c r="S135" i="2"/>
  <c r="Y135" i="2"/>
  <c r="AD135" i="2"/>
  <c r="AB135" i="2"/>
  <c r="AF135" i="2"/>
  <c r="AF263" i="2"/>
  <c r="Y263" i="2"/>
  <c r="U263" i="2"/>
  <c r="AB263" i="2"/>
  <c r="AD263" i="2"/>
  <c r="AF67" i="2"/>
  <c r="W99" i="2"/>
  <c r="U139" i="2"/>
  <c r="AB195" i="2"/>
  <c r="U259" i="2"/>
  <c r="AF29" i="2"/>
  <c r="U76" i="2"/>
  <c r="AF76" i="2"/>
  <c r="AD76" i="2"/>
  <c r="S76" i="2"/>
  <c r="Y76" i="2"/>
  <c r="W76" i="2"/>
  <c r="S6" i="2"/>
  <c r="W143" i="2"/>
  <c r="AD143" i="2"/>
  <c r="AB143" i="2"/>
  <c r="AF143" i="2"/>
  <c r="U143" i="2"/>
  <c r="S143" i="2"/>
  <c r="AF46" i="2"/>
  <c r="W46" i="2"/>
  <c r="U46" i="2"/>
  <c r="Y174" i="2"/>
  <c r="U174" i="2"/>
  <c r="AD174" i="2"/>
  <c r="AF174" i="2"/>
  <c r="S174" i="2"/>
  <c r="Y184" i="2"/>
  <c r="AD256" i="2"/>
  <c r="V4" i="2"/>
  <c r="AK6" i="2" s="1"/>
  <c r="AD98" i="2"/>
  <c r="S22" i="2"/>
  <c r="S185" i="2"/>
  <c r="AB209" i="2"/>
  <c r="W156" i="2"/>
  <c r="S236" i="2"/>
  <c r="AF268" i="2"/>
  <c r="S14" i="2"/>
  <c r="S46" i="2"/>
  <c r="S70" i="2"/>
  <c r="S134" i="2"/>
  <c r="U150" i="2"/>
  <c r="W182" i="2"/>
  <c r="W214" i="2"/>
  <c r="AD230" i="2"/>
  <c r="S262" i="2"/>
  <c r="U127" i="2"/>
  <c r="S207" i="2"/>
  <c r="Y146" i="2"/>
  <c r="W170" i="2"/>
  <c r="U108" i="2"/>
  <c r="W19" i="2"/>
  <c r="W27" i="2"/>
  <c r="S35" i="2"/>
  <c r="Y43" i="2"/>
  <c r="AF59" i="2"/>
  <c r="AF107" i="2"/>
  <c r="W131" i="2"/>
  <c r="U171" i="2"/>
  <c r="S211" i="2"/>
  <c r="AD235" i="2"/>
  <c r="S251" i="2"/>
  <c r="AD275" i="2"/>
  <c r="AB12" i="2"/>
  <c r="AB28" i="2"/>
  <c r="S92" i="2"/>
  <c r="W108" i="2"/>
  <c r="AF148" i="2"/>
  <c r="S180" i="2"/>
  <c r="W196" i="2"/>
  <c r="Y228" i="2"/>
  <c r="U260" i="2"/>
  <c r="S38" i="2"/>
  <c r="U54" i="2"/>
  <c r="S78" i="2"/>
  <c r="U94" i="2"/>
  <c r="U110" i="2"/>
  <c r="U206" i="2"/>
  <c r="AB222" i="2"/>
  <c r="Y254" i="2"/>
  <c r="U7" i="2"/>
  <c r="U47" i="2"/>
  <c r="AB103" i="2"/>
  <c r="U159" i="2"/>
  <c r="AB191" i="2"/>
  <c r="S215" i="2"/>
  <c r="W231" i="2"/>
  <c r="AB20" i="2"/>
  <c r="AB21" i="2"/>
  <c r="S53" i="2"/>
  <c r="U61" i="2"/>
  <c r="AD85" i="2"/>
  <c r="AF93" i="2"/>
  <c r="AB117" i="2"/>
  <c r="AB165" i="2"/>
  <c r="Y237" i="2"/>
  <c r="AH4" i="2"/>
  <c r="AM24" i="2" s="1"/>
  <c r="U31" i="2"/>
  <c r="U87" i="2"/>
  <c r="S199" i="2"/>
  <c r="S239" i="2"/>
  <c r="W120" i="2"/>
  <c r="U216" i="2"/>
  <c r="AF272" i="2"/>
  <c r="Y280" i="2"/>
  <c r="AD171" i="2"/>
  <c r="U211" i="2"/>
  <c r="AB235" i="2"/>
  <c r="Y148" i="2"/>
  <c r="U180" i="2"/>
  <c r="Y196" i="2"/>
  <c r="U62" i="2"/>
  <c r="U78" i="2"/>
  <c r="AF110" i="2"/>
  <c r="Y126" i="2"/>
  <c r="AB206" i="2"/>
  <c r="Y222" i="2"/>
  <c r="W254" i="2"/>
  <c r="AE4" i="2"/>
  <c r="AF7" i="2"/>
  <c r="AF47" i="2"/>
  <c r="AF103" i="2"/>
  <c r="AF159" i="2"/>
  <c r="AF191" i="2"/>
  <c r="AD215" i="2"/>
  <c r="AB231" i="2"/>
  <c r="S21" i="2"/>
  <c r="Y53" i="2"/>
  <c r="AF85" i="2"/>
  <c r="AB93" i="2"/>
  <c r="AD117" i="2"/>
  <c r="S165" i="2"/>
  <c r="AD237" i="2"/>
  <c r="U158" i="2"/>
  <c r="AF31" i="2"/>
  <c r="AD87" i="2"/>
  <c r="W199" i="2"/>
  <c r="Y239" i="2"/>
  <c r="Y120" i="2"/>
  <c r="Y216" i="2"/>
  <c r="S256" i="2"/>
  <c r="U272" i="2"/>
  <c r="W280" i="2"/>
  <c r="AF35" i="2"/>
  <c r="U38" i="2"/>
  <c r="S54" i="2"/>
  <c r="Y94" i="2"/>
  <c r="Y110" i="2"/>
  <c r="W126" i="2"/>
  <c r="Y206" i="2"/>
  <c r="AF222" i="2"/>
  <c r="AD7" i="2"/>
  <c r="AD103" i="2"/>
  <c r="AD159" i="2"/>
  <c r="AD191" i="2"/>
  <c r="AB199" i="2"/>
  <c r="AD239" i="2"/>
  <c r="AB120" i="2"/>
  <c r="AF216" i="2"/>
  <c r="AF256" i="2"/>
  <c r="Y272" i="2"/>
  <c r="AD280" i="2"/>
  <c r="AG4" i="2"/>
  <c r="AM12" i="2" s="1"/>
  <c r="S33" i="2"/>
  <c r="AF236" i="2"/>
  <c r="AB268" i="2"/>
  <c r="AD182" i="2"/>
  <c r="AD246" i="2"/>
  <c r="U207" i="2"/>
  <c r="AD35" i="2"/>
  <c r="W211" i="2"/>
  <c r="U12" i="2"/>
  <c r="W28" i="2"/>
  <c r="W164" i="2"/>
  <c r="AB180" i="2"/>
  <c r="AF196" i="2"/>
  <c r="U228" i="2"/>
  <c r="Y260" i="2"/>
  <c r="W22" i="2"/>
  <c r="Y38" i="2"/>
  <c r="W54" i="2"/>
  <c r="W62" i="2"/>
  <c r="W94" i="2"/>
  <c r="W110" i="2"/>
  <c r="AB126" i="2"/>
  <c r="AF206" i="2"/>
  <c r="W222" i="2"/>
  <c r="S254" i="2"/>
  <c r="U270" i="2"/>
  <c r="AB7" i="2"/>
  <c r="U215" i="2"/>
  <c r="AF231" i="2"/>
  <c r="W20" i="2"/>
  <c r="W21" i="2"/>
  <c r="AD61" i="2"/>
  <c r="Y117" i="2"/>
  <c r="W165" i="2"/>
  <c r="AB31" i="2"/>
  <c r="U199" i="2"/>
  <c r="AB239" i="2"/>
  <c r="AF120" i="2"/>
  <c r="W216" i="2"/>
  <c r="U256" i="2"/>
  <c r="W272" i="2"/>
  <c r="AB280" i="2"/>
  <c r="AD207" i="2"/>
  <c r="AF246" i="2"/>
  <c r="Y186" i="2"/>
  <c r="AF211" i="2"/>
  <c r="W12" i="2"/>
  <c r="U28" i="2"/>
  <c r="S148" i="2"/>
  <c r="U164" i="2"/>
  <c r="Y180" i="2"/>
  <c r="W228" i="2"/>
  <c r="W38" i="2"/>
  <c r="Y54" i="2"/>
  <c r="AF94" i="2"/>
  <c r="AB110" i="2"/>
  <c r="AF126" i="2"/>
  <c r="W206" i="2"/>
  <c r="AD254" i="2"/>
  <c r="AF270" i="2"/>
  <c r="Y103" i="2"/>
  <c r="W159" i="2"/>
  <c r="W191" i="2"/>
  <c r="S20" i="2"/>
  <c r="U21" i="2"/>
  <c r="AF165" i="2"/>
  <c r="W239" i="2"/>
  <c r="AD216" i="2"/>
  <c r="Y256" i="2"/>
  <c r="AD272" i="2"/>
  <c r="AB186" i="2"/>
  <c r="AB237" i="2"/>
  <c r="S237" i="2"/>
  <c r="AD228" i="2"/>
  <c r="U20" i="2"/>
  <c r="W237" i="2"/>
  <c r="W186" i="2"/>
  <c r="Y210" i="4"/>
  <c r="AD205" i="4"/>
  <c r="S126" i="4"/>
  <c r="S65" i="4"/>
  <c r="AF12" i="4"/>
  <c r="Y51" i="4"/>
  <c r="S12" i="4"/>
  <c r="S93" i="4"/>
  <c r="S71" i="4"/>
  <c r="AD152" i="4"/>
  <c r="AD94" i="4"/>
  <c r="AD87" i="4"/>
  <c r="U93" i="4"/>
  <c r="W9" i="4"/>
  <c r="W52" i="4"/>
  <c r="U29" i="4"/>
  <c r="U211" i="4"/>
  <c r="AD135" i="4"/>
  <c r="W8" i="4"/>
  <c r="U104" i="4"/>
  <c r="U173" i="4"/>
  <c r="AB96" i="4"/>
  <c r="Y93" i="4"/>
  <c r="Y104" i="4"/>
  <c r="U125" i="4"/>
  <c r="W279" i="4"/>
  <c r="AD273" i="4"/>
  <c r="AF106" i="4"/>
  <c r="AD165" i="4"/>
  <c r="Y173" i="4"/>
  <c r="AF81" i="4"/>
  <c r="AF71" i="4"/>
  <c r="W35" i="4"/>
  <c r="AF51" i="4"/>
  <c r="W125" i="4"/>
  <c r="AB125" i="4"/>
  <c r="U12" i="4"/>
  <c r="AB12" i="4"/>
  <c r="W72" i="4"/>
  <c r="AD9" i="4"/>
  <c r="AB199" i="4"/>
  <c r="S89" i="4"/>
  <c r="S67" i="4"/>
  <c r="W97" i="4"/>
  <c r="U139" i="4"/>
  <c r="U106" i="4"/>
  <c r="AF11" i="4"/>
  <c r="AD11" i="4"/>
  <c r="Y273" i="4"/>
  <c r="AB89" i="4"/>
  <c r="AD169" i="4"/>
  <c r="AD124" i="4"/>
  <c r="Y234" i="4"/>
  <c r="U156" i="4"/>
  <c r="AB157" i="4"/>
  <c r="W173" i="4"/>
  <c r="AF156" i="4"/>
  <c r="S173" i="4"/>
  <c r="S274" i="4"/>
  <c r="AD248" i="4"/>
  <c r="W187" i="4"/>
  <c r="AD217" i="4"/>
  <c r="S157" i="4"/>
  <c r="W188" i="4"/>
  <c r="W156" i="4"/>
  <c r="S138" i="4"/>
  <c r="S171" i="4"/>
  <c r="Y144" i="4"/>
  <c r="U81" i="4"/>
  <c r="W11" i="4"/>
  <c r="U11" i="4"/>
  <c r="AB112" i="4"/>
  <c r="U188" i="4"/>
  <c r="W81" i="4"/>
  <c r="AF72" i="4"/>
  <c r="AD184" i="4"/>
  <c r="S153" i="4"/>
  <c r="AF89" i="4"/>
  <c r="AD81" i="4"/>
  <c r="AB55" i="4"/>
  <c r="Y228" i="4"/>
  <c r="AF234" i="4"/>
  <c r="Y188" i="4"/>
  <c r="AB81" i="4"/>
  <c r="W269" i="4"/>
  <c r="U89" i="4"/>
  <c r="Y78" i="4"/>
  <c r="W122" i="4"/>
  <c r="Y89" i="4"/>
  <c r="AB173" i="4"/>
  <c r="Y88" i="4"/>
  <c r="U78" i="4"/>
  <c r="S11" i="4"/>
  <c r="AB52" i="4"/>
  <c r="S269" i="4"/>
  <c r="AD259" i="4"/>
  <c r="Y260" i="4"/>
  <c r="AD235" i="4"/>
  <c r="S202" i="4"/>
  <c r="U112" i="4"/>
  <c r="Y49" i="4"/>
  <c r="AB51" i="4"/>
  <c r="W79" i="4"/>
  <c r="S275" i="4"/>
  <c r="AF273" i="4"/>
  <c r="Y275" i="4"/>
  <c r="AD198" i="4"/>
  <c r="Y251" i="4"/>
  <c r="S169" i="4"/>
  <c r="AF169" i="4"/>
  <c r="AD154" i="4"/>
  <c r="AD176" i="4"/>
  <c r="AD151" i="4"/>
  <c r="S143" i="4"/>
  <c r="S86" i="4"/>
  <c r="U79" i="4"/>
  <c r="S43" i="4"/>
  <c r="Y194" i="4"/>
  <c r="Y226" i="4"/>
  <c r="AB168" i="4"/>
  <c r="W169" i="4"/>
  <c r="AF100" i="4"/>
  <c r="AD79" i="4"/>
  <c r="AF49" i="4"/>
  <c r="AB54" i="4"/>
  <c r="AD56" i="4"/>
  <c r="AB78" i="4"/>
  <c r="AF46" i="4"/>
  <c r="AB169" i="4"/>
  <c r="AB148" i="4"/>
  <c r="S273" i="4"/>
  <c r="AF255" i="4"/>
  <c r="AB47" i="4"/>
  <c r="AD97" i="4"/>
  <c r="S127" i="4"/>
  <c r="AB198" i="4"/>
  <c r="U169" i="4"/>
  <c r="W168" i="4"/>
  <c r="AF201" i="4"/>
  <c r="W152" i="4"/>
  <c r="AF86" i="4"/>
  <c r="AB79" i="4"/>
  <c r="Y64" i="4"/>
  <c r="U86" i="4"/>
  <c r="S23" i="4"/>
  <c r="AB86" i="4"/>
  <c r="AB40" i="4"/>
  <c r="Y152" i="4"/>
  <c r="AB130" i="4"/>
  <c r="W240" i="4"/>
  <c r="Y249" i="4"/>
  <c r="AF213" i="4"/>
  <c r="U152" i="4"/>
  <c r="S79" i="4"/>
  <c r="AB133" i="4"/>
  <c r="W78" i="4"/>
  <c r="AF64" i="4"/>
  <c r="AD106" i="4"/>
  <c r="Y79" i="4"/>
  <c r="AD78" i="4"/>
  <c r="S51" i="4"/>
  <c r="AD52" i="4"/>
  <c r="S187" i="4"/>
  <c r="U275" i="4"/>
  <c r="U246" i="4"/>
  <c r="Y237" i="4"/>
  <c r="S64" i="4"/>
  <c r="W64" i="4"/>
  <c r="Y106" i="4"/>
  <c r="U100" i="4"/>
  <c r="W120" i="4"/>
  <c r="AD253" i="4"/>
  <c r="AB36" i="4"/>
  <c r="AF249" i="4"/>
  <c r="AF61" i="4"/>
  <c r="Y204" i="4"/>
  <c r="W204" i="4"/>
  <c r="Y229" i="4"/>
  <c r="U229" i="4"/>
  <c r="W229" i="4"/>
  <c r="AD255" i="4"/>
  <c r="W183" i="4"/>
  <c r="AD183" i="4"/>
  <c r="U44" i="4"/>
  <c r="AB44" i="4"/>
  <c r="AF57" i="4"/>
  <c r="S57" i="4"/>
  <c r="U88" i="4"/>
  <c r="W88" i="4"/>
  <c r="S88" i="4"/>
  <c r="AF88" i="4"/>
  <c r="AB88" i="4"/>
  <c r="Y98" i="4"/>
  <c r="AD98" i="4"/>
  <c r="S98" i="4"/>
  <c r="AB98" i="4"/>
  <c r="W98" i="4"/>
  <c r="W161" i="4"/>
  <c r="U161" i="4"/>
  <c r="S161" i="4"/>
  <c r="AD161" i="4"/>
  <c r="Y80" i="4"/>
  <c r="W80" i="4"/>
  <c r="AF80" i="4"/>
  <c r="S80" i="4"/>
  <c r="AD80" i="4"/>
  <c r="U80" i="4"/>
  <c r="AB80" i="4"/>
  <c r="U121" i="4"/>
  <c r="Y121" i="4"/>
  <c r="S121" i="4"/>
  <c r="S240" i="4"/>
  <c r="AF184" i="4"/>
  <c r="AD202" i="4"/>
  <c r="W47" i="4"/>
  <c r="W56" i="4"/>
  <c r="Y56" i="4"/>
  <c r="AD82" i="4"/>
  <c r="W14" i="4"/>
  <c r="Y14" i="4"/>
  <c r="AD14" i="4"/>
  <c r="U14" i="4"/>
  <c r="AF259" i="4"/>
  <c r="U259" i="4"/>
  <c r="S218" i="4"/>
  <c r="AB217" i="4"/>
  <c r="U217" i="4"/>
  <c r="Y202" i="4"/>
  <c r="S82" i="4"/>
  <c r="AD281" i="4"/>
  <c r="U281" i="4"/>
  <c r="AF272" i="4"/>
  <c r="W272" i="4"/>
  <c r="S272" i="4"/>
  <c r="U272" i="4"/>
  <c r="AD272" i="4"/>
  <c r="AB272" i="4"/>
  <c r="W280" i="4"/>
  <c r="S280" i="4"/>
  <c r="AF280" i="4"/>
  <c r="AF139" i="4"/>
  <c r="W139" i="4"/>
  <c r="S139" i="4"/>
  <c r="AD139" i="4"/>
  <c r="S238" i="4"/>
  <c r="AF238" i="4"/>
  <c r="W148" i="4"/>
  <c r="U148" i="4"/>
  <c r="AF148" i="4"/>
  <c r="AD148" i="4"/>
  <c r="Y148" i="4"/>
  <c r="S148" i="4"/>
  <c r="W283" i="4"/>
  <c r="Y283" i="4"/>
  <c r="S283" i="4"/>
  <c r="U283" i="4"/>
  <c r="AD283" i="4"/>
  <c r="AB283" i="4"/>
  <c r="AF283" i="4"/>
  <c r="AD162" i="4"/>
  <c r="U162" i="4"/>
  <c r="W255" i="4"/>
  <c r="AB255" i="4"/>
  <c r="AB75" i="4"/>
  <c r="Y75" i="4"/>
  <c r="S75" i="4"/>
  <c r="AD75" i="4"/>
  <c r="W75" i="4"/>
  <c r="U75" i="4"/>
  <c r="AF75" i="4"/>
  <c r="Y127" i="4"/>
  <c r="AB127" i="4"/>
  <c r="W127" i="4"/>
  <c r="AF127" i="4"/>
  <c r="AD127" i="4"/>
  <c r="U127" i="4"/>
  <c r="W250" i="4"/>
  <c r="AB250" i="4"/>
  <c r="Y250" i="4"/>
  <c r="AF250" i="4"/>
  <c r="AB280" i="4"/>
  <c r="S250" i="4"/>
  <c r="AD263" i="4"/>
  <c r="Y255" i="4"/>
  <c r="S179" i="4"/>
  <c r="U202" i="4"/>
  <c r="U151" i="4"/>
  <c r="AF146" i="4"/>
  <c r="AB32" i="4"/>
  <c r="Y69" i="4"/>
  <c r="AF69" i="4"/>
  <c r="W69" i="4"/>
  <c r="S69" i="4"/>
  <c r="AD44" i="4"/>
  <c r="Y29" i="4"/>
  <c r="AD29" i="4"/>
  <c r="W29" i="4"/>
  <c r="S29" i="4"/>
  <c r="AF29" i="4"/>
  <c r="S129" i="4"/>
  <c r="AB129" i="4"/>
  <c r="AD219" i="4"/>
  <c r="AB219" i="4"/>
  <c r="AB206" i="4"/>
  <c r="AB253" i="4"/>
  <c r="W232" i="4"/>
  <c r="AF232" i="4"/>
  <c r="S255" i="4"/>
  <c r="W237" i="4"/>
  <c r="AF162" i="4"/>
  <c r="U145" i="4"/>
  <c r="Y145" i="4"/>
  <c r="U39" i="4"/>
  <c r="AB39" i="4"/>
  <c r="W39" i="4"/>
  <c r="AF82" i="4"/>
  <c r="AB82" i="4"/>
  <c r="Y82" i="4"/>
  <c r="W73" i="4"/>
  <c r="AF73" i="4"/>
  <c r="U73" i="4"/>
  <c r="Y73" i="4"/>
  <c r="AB73" i="4"/>
  <c r="AF257" i="4"/>
  <c r="AB214" i="4"/>
  <c r="AB205" i="4"/>
  <c r="U255" i="4"/>
  <c r="Y162" i="4"/>
  <c r="W162" i="4"/>
  <c r="U111" i="4"/>
  <c r="AB14" i="4"/>
  <c r="Y100" i="4"/>
  <c r="W100" i="4"/>
  <c r="S100" i="4"/>
  <c r="AB100" i="4"/>
  <c r="U82" i="4"/>
  <c r="AB60" i="4"/>
  <c r="AB16" i="4"/>
  <c r="Y231" i="4"/>
  <c r="AD261" i="4"/>
  <c r="AD73" i="4"/>
  <c r="AD187" i="4"/>
  <c r="AF141" i="4"/>
  <c r="U119" i="4"/>
  <c r="AF42" i="4"/>
  <c r="W36" i="4"/>
  <c r="S21" i="4"/>
  <c r="AF43" i="4"/>
  <c r="Y222" i="4"/>
  <c r="Y258" i="4"/>
  <c r="AF125" i="4"/>
  <c r="U72" i="4"/>
  <c r="AF167" i="4"/>
  <c r="U273" i="4"/>
  <c r="AD223" i="4"/>
  <c r="AB191" i="4"/>
  <c r="AD238" i="4"/>
  <c r="AD225" i="4"/>
  <c r="S132" i="4"/>
  <c r="AF79" i="4"/>
  <c r="U115" i="4"/>
  <c r="U31" i="4"/>
  <c r="AF21" i="4"/>
  <c r="W27" i="4"/>
  <c r="S63" i="4"/>
  <c r="U203" i="4"/>
  <c r="W192" i="4"/>
  <c r="AB147" i="4"/>
  <c r="U234" i="4"/>
  <c r="S242" i="4"/>
  <c r="AB224" i="4"/>
  <c r="AD71" i="4"/>
  <c r="U47" i="4"/>
  <c r="Y52" i="4"/>
  <c r="W259" i="4"/>
  <c r="AB244" i="4"/>
  <c r="W270" i="4"/>
  <c r="Y185" i="4"/>
  <c r="U185" i="4"/>
  <c r="W67" i="4"/>
  <c r="AF98" i="4"/>
  <c r="U71" i="4"/>
  <c r="U40" i="4"/>
  <c r="AD21" i="4"/>
  <c r="AB64" i="4"/>
  <c r="U27" i="4"/>
  <c r="U28" i="4"/>
  <c r="AB50" i="4"/>
  <c r="AD67" i="4"/>
  <c r="U24" i="4"/>
  <c r="AD218" i="4"/>
  <c r="AB20" i="4"/>
  <c r="Y20" i="4"/>
  <c r="S20" i="4"/>
  <c r="Y137" i="4"/>
  <c r="U137" i="4"/>
  <c r="W137" i="4"/>
  <c r="AF137" i="4"/>
  <c r="S110" i="4"/>
  <c r="AF110" i="4"/>
  <c r="Y110" i="4"/>
  <c r="AB92" i="4"/>
  <c r="U92" i="4"/>
  <c r="AB76" i="4"/>
  <c r="Y76" i="4"/>
  <c r="U76" i="4"/>
  <c r="AD76" i="4"/>
  <c r="S76" i="4"/>
  <c r="AB9" i="4"/>
  <c r="AF9" i="4"/>
  <c r="Y9" i="4"/>
  <c r="S10" i="4"/>
  <c r="W10" i="4"/>
  <c r="AB10" i="4"/>
  <c r="AF10" i="4"/>
  <c r="Y10" i="4"/>
  <c r="U10" i="4"/>
  <c r="AB197" i="4"/>
  <c r="S197" i="4"/>
  <c r="U197" i="4"/>
  <c r="AF230" i="4"/>
  <c r="W230" i="4"/>
  <c r="AF196" i="4"/>
  <c r="AD196" i="4"/>
  <c r="Y196" i="4"/>
  <c r="S196" i="4"/>
  <c r="AB134" i="4"/>
  <c r="S134" i="4"/>
  <c r="Y118" i="4"/>
  <c r="U118" i="4"/>
  <c r="U38" i="4"/>
  <c r="AB38" i="4"/>
  <c r="W38" i="4"/>
  <c r="V4" i="4"/>
  <c r="AK6" i="4" s="1"/>
  <c r="Y123" i="4"/>
  <c r="S123" i="4"/>
  <c r="AB123" i="4"/>
  <c r="U123" i="4"/>
  <c r="AB170" i="4"/>
  <c r="W170" i="4"/>
  <c r="U170" i="4"/>
  <c r="AD170" i="4"/>
  <c r="AF170" i="4"/>
  <c r="S170" i="4"/>
  <c r="Y245" i="4"/>
  <c r="U235" i="4"/>
  <c r="Y241" i="4"/>
  <c r="AF241" i="4"/>
  <c r="W241" i="4"/>
  <c r="AF179" i="4"/>
  <c r="U179" i="4"/>
  <c r="Y179" i="4"/>
  <c r="AD179" i="4"/>
  <c r="S137" i="4"/>
  <c r="W179" i="4"/>
  <c r="AD199" i="4"/>
  <c r="U144" i="4"/>
  <c r="AF92" i="4"/>
  <c r="AF76" i="4"/>
  <c r="AB118" i="4"/>
  <c r="U37" i="4"/>
  <c r="AB37" i="4"/>
  <c r="W63" i="4"/>
  <c r="U17" i="4"/>
  <c r="W17" i="4"/>
  <c r="AD10" i="4"/>
  <c r="AH4" i="4"/>
  <c r="AM24" i="4" s="1"/>
  <c r="Y168" i="4"/>
  <c r="U168" i="4"/>
  <c r="AF168" i="4"/>
  <c r="S168" i="4"/>
  <c r="S35" i="4"/>
  <c r="AB35" i="4"/>
  <c r="U8" i="4"/>
  <c r="Y8" i="4"/>
  <c r="AD8" i="4"/>
  <c r="AB8" i="4"/>
  <c r="AF8" i="4"/>
  <c r="Y116" i="4"/>
  <c r="AB145" i="4"/>
  <c r="W145" i="4"/>
  <c r="S145" i="4"/>
  <c r="Y119" i="4"/>
  <c r="AB119" i="4"/>
  <c r="U41" i="4"/>
  <c r="AB41" i="4"/>
  <c r="AD6" i="4"/>
  <c r="U6" i="4"/>
  <c r="Y57" i="4"/>
  <c r="AD57" i="4"/>
  <c r="U9" i="4"/>
  <c r="AD19" i="4"/>
  <c r="AB19" i="4"/>
  <c r="AD13" i="4"/>
  <c r="W13" i="4"/>
  <c r="S13" i="4"/>
  <c r="AF13" i="4"/>
  <c r="U13" i="4"/>
  <c r="AD275" i="4"/>
  <c r="AF275" i="4"/>
  <c r="AB94" i="4"/>
  <c r="W94" i="4"/>
  <c r="AF94" i="4"/>
  <c r="U94" i="4"/>
  <c r="S94" i="4"/>
  <c r="AF268" i="4"/>
  <c r="W268" i="4"/>
  <c r="AD268" i="4"/>
  <c r="Y268" i="4"/>
  <c r="AB268" i="4"/>
  <c r="S268" i="4"/>
  <c r="W165" i="4"/>
  <c r="Y165" i="4"/>
  <c r="S165" i="4"/>
  <c r="AB165" i="4"/>
  <c r="U165" i="4"/>
  <c r="Y155" i="4"/>
  <c r="AB155" i="4"/>
  <c r="AD109" i="4"/>
  <c r="AB109" i="4"/>
  <c r="Y109" i="4"/>
  <c r="AF109" i="4"/>
  <c r="S109" i="4"/>
  <c r="AB13" i="4"/>
  <c r="W166" i="4"/>
  <c r="Y166" i="4"/>
  <c r="S166" i="4"/>
  <c r="AF166" i="4"/>
  <c r="AD166" i="4"/>
  <c r="S228" i="4"/>
  <c r="AD228" i="4"/>
  <c r="W228" i="4"/>
  <c r="U228" i="4"/>
  <c r="AF228" i="4"/>
  <c r="U276" i="4"/>
  <c r="W276" i="4"/>
  <c r="AF276" i="4"/>
  <c r="AB276" i="4"/>
  <c r="U269" i="4"/>
  <c r="Y269" i="4"/>
  <c r="U167" i="4"/>
  <c r="W167" i="4"/>
  <c r="Y167" i="4"/>
  <c r="AD167" i="4"/>
  <c r="Y122" i="4"/>
  <c r="S122" i="4"/>
  <c r="AF247" i="4"/>
  <c r="W247" i="4"/>
  <c r="Y265" i="4"/>
  <c r="U265" i="4"/>
  <c r="AF215" i="4"/>
  <c r="AD215" i="4"/>
  <c r="S215" i="4"/>
  <c r="AB215" i="4"/>
  <c r="Y215" i="4"/>
  <c r="U207" i="4"/>
  <c r="AF207" i="4"/>
  <c r="S167" i="4"/>
  <c r="AB193" i="4"/>
  <c r="U193" i="4"/>
  <c r="AF178" i="4"/>
  <c r="S178" i="4"/>
  <c r="W178" i="4"/>
  <c r="AB178" i="4"/>
  <c r="S92" i="4"/>
  <c r="AF269" i="4"/>
  <c r="AD269" i="4"/>
  <c r="AB265" i="4"/>
  <c r="W245" i="4"/>
  <c r="AF222" i="4"/>
  <c r="W207" i="4"/>
  <c r="Y238" i="4"/>
  <c r="W218" i="4"/>
  <c r="AB218" i="4"/>
  <c r="AB166" i="4"/>
  <c r="S263" i="4"/>
  <c r="Y175" i="4"/>
  <c r="S175" i="4"/>
  <c r="S118" i="4"/>
  <c r="AB110" i="4"/>
  <c r="AD203" i="4"/>
  <c r="S140" i="4"/>
  <c r="AB140" i="4"/>
  <c r="U122" i="4"/>
  <c r="U110" i="4"/>
  <c r="Y65" i="4"/>
  <c r="U46" i="4"/>
  <c r="AB46" i="4"/>
  <c r="AB62" i="4"/>
  <c r="AD22" i="4"/>
  <c r="AB22" i="4"/>
  <c r="Y22" i="4"/>
  <c r="Y13" i="4"/>
  <c r="W176" i="4"/>
  <c r="U176" i="4"/>
  <c r="S176" i="4"/>
  <c r="AF176" i="4"/>
  <c r="Y176" i="4"/>
  <c r="AB135" i="4"/>
  <c r="S135" i="4"/>
  <c r="Y135" i="4"/>
  <c r="U135" i="4"/>
  <c r="W135" i="4"/>
  <c r="AF281" i="4"/>
  <c r="Y281" i="4"/>
  <c r="W281" i="4"/>
  <c r="AB281" i="4"/>
  <c r="AB211" i="4"/>
  <c r="Y211" i="4"/>
  <c r="S211" i="4"/>
  <c r="W211" i="4"/>
  <c r="AD211" i="4"/>
  <c r="AD137" i="4"/>
  <c r="S96" i="4"/>
  <c r="Y96" i="4"/>
  <c r="AB74" i="4"/>
  <c r="W74" i="4"/>
  <c r="AF74" i="4"/>
  <c r="U74" i="4"/>
  <c r="W110" i="4"/>
  <c r="S30" i="4"/>
  <c r="W30" i="4"/>
  <c r="U116" i="4"/>
  <c r="AD72" i="4"/>
  <c r="S72" i="4"/>
  <c r="AB72" i="4"/>
  <c r="AB164" i="4"/>
  <c r="AD164" i="4"/>
  <c r="W164" i="4"/>
  <c r="AD65" i="4"/>
  <c r="AB65" i="4"/>
  <c r="W65" i="4"/>
  <c r="U65" i="4"/>
  <c r="W271" i="4"/>
  <c r="U271" i="4"/>
  <c r="AF271" i="4"/>
  <c r="S271" i="4"/>
  <c r="Y256" i="4"/>
  <c r="S219" i="4"/>
  <c r="U166" i="4"/>
  <c r="AF181" i="4"/>
  <c r="S164" i="4"/>
  <c r="AB142" i="4"/>
  <c r="S142" i="4"/>
  <c r="W116" i="4"/>
  <c r="Y53" i="4"/>
  <c r="W53" i="4"/>
  <c r="U45" i="4"/>
  <c r="AB45" i="4"/>
  <c r="U34" i="4"/>
  <c r="S34" i="4"/>
  <c r="AB34" i="4"/>
  <c r="W34" i="4"/>
  <c r="AD53" i="4"/>
  <c r="S59" i="4"/>
  <c r="AD59" i="4"/>
  <c r="AB59" i="4"/>
  <c r="AF59" i="4"/>
  <c r="W59" i="4"/>
  <c r="W153" i="4"/>
  <c r="U153" i="4"/>
  <c r="AD153" i="4"/>
  <c r="Y153" i="4"/>
  <c r="U280" i="4"/>
  <c r="Y280" i="4"/>
  <c r="AD280" i="4"/>
  <c r="U50" i="4"/>
  <c r="Y50" i="4"/>
  <c r="S50" i="4"/>
  <c r="AD50" i="4"/>
  <c r="AF50" i="4"/>
  <c r="AD146" i="4"/>
  <c r="W146" i="4"/>
  <c r="U146" i="4"/>
  <c r="Y146" i="4"/>
  <c r="AB146" i="4"/>
  <c r="AF124" i="4"/>
  <c r="W124" i="4"/>
  <c r="AB124" i="4"/>
  <c r="Y124" i="4"/>
  <c r="S124" i="4"/>
  <c r="U42" i="4"/>
  <c r="AB42" i="4"/>
  <c r="W42" i="4"/>
  <c r="S42" i="4"/>
  <c r="Y70" i="4"/>
  <c r="W70" i="4"/>
  <c r="S70" i="4"/>
  <c r="AF70" i="4"/>
  <c r="AD70" i="4"/>
  <c r="U70" i="4"/>
  <c r="Y30" i="4"/>
  <c r="Y271" i="4"/>
  <c r="AD254" i="4"/>
  <c r="AB254" i="4"/>
  <c r="AF254" i="4"/>
  <c r="S257" i="4"/>
  <c r="Y233" i="4"/>
  <c r="U164" i="4"/>
  <c r="AD189" i="4"/>
  <c r="AB189" i="4"/>
  <c r="W222" i="4"/>
  <c r="AF65" i="4"/>
  <c r="U33" i="4"/>
  <c r="AB33" i="4"/>
  <c r="AB70" i="4"/>
  <c r="Y6" i="4"/>
  <c r="S244" i="4"/>
  <c r="W248" i="4"/>
  <c r="U242" i="4"/>
  <c r="S207" i="4"/>
  <c r="AB257" i="4"/>
  <c r="S217" i="4"/>
  <c r="W236" i="4"/>
  <c r="S204" i="4"/>
  <c r="Y263" i="4"/>
  <c r="AF193" i="4"/>
  <c r="Y151" i="4"/>
  <c r="W203" i="4"/>
  <c r="U250" i="4"/>
  <c r="AB69" i="4"/>
  <c r="AA4" i="4"/>
  <c r="AN12" i="4" s="1"/>
  <c r="AD23" i="4"/>
  <c r="AD39" i="4"/>
  <c r="S172" i="4"/>
  <c r="U171" i="4"/>
  <c r="W44" i="4"/>
  <c r="AD24" i="4"/>
  <c r="AB259" i="4"/>
  <c r="AB248" i="4"/>
  <c r="AF246" i="4"/>
  <c r="AB216" i="4"/>
  <c r="S231" i="4"/>
  <c r="U190" i="4"/>
  <c r="AB236" i="4"/>
  <c r="AD220" i="4"/>
  <c r="AD186" i="4"/>
  <c r="W184" i="4"/>
  <c r="AF177" i="4"/>
  <c r="AF189" i="4"/>
  <c r="AB167" i="4"/>
  <c r="AB203" i="4"/>
  <c r="Y150" i="4"/>
  <c r="AB113" i="4"/>
  <c r="U96" i="4"/>
  <c r="X4" i="4"/>
  <c r="AM6" i="4" s="1"/>
  <c r="W32" i="4"/>
  <c r="W49" i="4"/>
  <c r="AD175" i="4"/>
  <c r="W265" i="4"/>
  <c r="Y259" i="4"/>
  <c r="AB238" i="4"/>
  <c r="AD224" i="4"/>
  <c r="U232" i="4"/>
  <c r="AB237" i="4"/>
  <c r="AD206" i="4"/>
  <c r="Y187" i="4"/>
  <c r="S183" i="4"/>
  <c r="S237" i="4"/>
  <c r="S201" i="4"/>
  <c r="AB183" i="4"/>
  <c r="Y199" i="4"/>
  <c r="S113" i="4"/>
  <c r="AF165" i="4"/>
  <c r="U184" i="4"/>
  <c r="U113" i="4"/>
  <c r="U150" i="4"/>
  <c r="AB121" i="4"/>
  <c r="U35" i="4"/>
  <c r="W21" i="4"/>
  <c r="U16" i="4"/>
  <c r="AG4" i="4"/>
  <c r="AM12" i="4" s="1"/>
  <c r="AC4" i="4"/>
  <c r="AL12" i="4" s="1"/>
  <c r="AB49" i="4"/>
  <c r="AB18" i="4"/>
  <c r="Y27" i="4"/>
  <c r="R4" i="4"/>
  <c r="AN6" i="4" s="1"/>
  <c r="AD27" i="4"/>
  <c r="Y72" i="4"/>
  <c r="AF149" i="4"/>
  <c r="S261" i="4"/>
  <c r="AF203" i="4"/>
  <c r="AD252" i="4"/>
  <c r="Y236" i="4"/>
  <c r="AB223" i="4"/>
  <c r="S236" i="4"/>
  <c r="W219" i="4"/>
  <c r="U204" i="4"/>
  <c r="AD190" i="4"/>
  <c r="S225" i="4"/>
  <c r="U194" i="4"/>
  <c r="AD185" i="4"/>
  <c r="AD145" i="4"/>
  <c r="W202" i="4"/>
  <c r="AD60" i="4"/>
  <c r="T4" i="4"/>
  <c r="AL6" i="4" s="1"/>
  <c r="AB56" i="4"/>
  <c r="W40" i="4"/>
  <c r="AE4" i="4"/>
  <c r="AK12" i="4" s="1"/>
  <c r="AD69" i="4"/>
  <c r="AB187" i="4"/>
  <c r="AD64" i="4"/>
  <c r="AD112" i="4"/>
  <c r="AF112" i="4"/>
  <c r="U200" i="4"/>
  <c r="AF200" i="4"/>
  <c r="S200" i="4"/>
  <c r="Y200" i="4"/>
  <c r="W200" i="4"/>
  <c r="Y66" i="4"/>
  <c r="U66" i="4"/>
  <c r="W55" i="4"/>
  <c r="AD55" i="4"/>
  <c r="AB48" i="4"/>
  <c r="W48" i="4"/>
  <c r="AD48" i="4"/>
  <c r="AF63" i="4"/>
  <c r="S48" i="4"/>
  <c r="AB68" i="4"/>
  <c r="U61" i="4"/>
  <c r="W57" i="4"/>
  <c r="AD221" i="4"/>
  <c r="S221" i="4"/>
  <c r="AB201" i="4"/>
  <c r="AF45" i="4"/>
  <c r="AD274" i="4"/>
  <c r="W274" i="4"/>
  <c r="U274" i="4"/>
  <c r="AF274" i="4"/>
  <c r="U231" i="4"/>
  <c r="AB220" i="4"/>
  <c r="U220" i="4"/>
  <c r="Y213" i="4"/>
  <c r="AD230" i="4"/>
  <c r="AB177" i="4"/>
  <c r="U263" i="4"/>
  <c r="AF154" i="4"/>
  <c r="U175" i="4"/>
  <c r="AF147" i="4"/>
  <c r="U186" i="4"/>
  <c r="W111" i="4"/>
  <c r="AF111" i="4"/>
  <c r="AD111" i="4"/>
  <c r="S66" i="4"/>
  <c r="W144" i="4"/>
  <c r="AF144" i="4"/>
  <c r="AB144" i="4"/>
  <c r="S144" i="4"/>
  <c r="W66" i="4"/>
  <c r="AD150" i="4"/>
  <c r="AF129" i="4"/>
  <c r="AD129" i="4"/>
  <c r="Y129" i="4"/>
  <c r="W129" i="4"/>
  <c r="U129" i="4"/>
  <c r="AF16" i="4"/>
  <c r="W54" i="4"/>
  <c r="U54" i="4"/>
  <c r="AF54" i="4"/>
  <c r="S54" i="4"/>
  <c r="AD54" i="4"/>
  <c r="Y62" i="4"/>
  <c r="U53" i="4"/>
  <c r="W31" i="4"/>
  <c r="AB24" i="4"/>
  <c r="AB6" i="4"/>
  <c r="AB63" i="4"/>
  <c r="Y31" i="4"/>
  <c r="AB67" i="4"/>
  <c r="S41" i="4"/>
  <c r="S33" i="4"/>
  <c r="AF187" i="4"/>
  <c r="Y28" i="4"/>
  <c r="AF20" i="4"/>
  <c r="AF38" i="4"/>
  <c r="AF37" i="4"/>
  <c r="AD38" i="4"/>
  <c r="AD47" i="4"/>
  <c r="AD42" i="4"/>
  <c r="U55" i="4"/>
  <c r="U244" i="4"/>
  <c r="W227" i="4"/>
  <c r="S227" i="4"/>
  <c r="AB227" i="4"/>
  <c r="AD212" i="4"/>
  <c r="S212" i="4"/>
  <c r="AB212" i="4"/>
  <c r="U212" i="4"/>
  <c r="AF186" i="4"/>
  <c r="AB264" i="4"/>
  <c r="AF264" i="4"/>
  <c r="AD264" i="4"/>
  <c r="W264" i="4"/>
  <c r="U264" i="4"/>
  <c r="S264" i="4"/>
  <c r="AF240" i="4"/>
  <c r="Y240" i="4"/>
  <c r="U221" i="4"/>
  <c r="U209" i="4"/>
  <c r="S209" i="4"/>
  <c r="AD209" i="4"/>
  <c r="AB209" i="4"/>
  <c r="U230" i="4"/>
  <c r="AB231" i="4"/>
  <c r="S208" i="4"/>
  <c r="AF66" i="4"/>
  <c r="W117" i="4"/>
  <c r="AD117" i="4"/>
  <c r="AF117" i="4"/>
  <c r="W61" i="4"/>
  <c r="AD61" i="4"/>
  <c r="Y45" i="4"/>
  <c r="Y41" i="4"/>
  <c r="Y37" i="4"/>
  <c r="Y33" i="4"/>
  <c r="AF26" i="4"/>
  <c r="U26" i="4"/>
  <c r="AD26" i="4"/>
  <c r="AB26" i="4"/>
  <c r="AD31" i="4"/>
  <c r="S265" i="4"/>
  <c r="AB258" i="4"/>
  <c r="W258" i="4"/>
  <c r="AF258" i="4"/>
  <c r="U258" i="4"/>
  <c r="AD258" i="4"/>
  <c r="S258" i="4"/>
  <c r="AB240" i="4"/>
  <c r="U261" i="4"/>
  <c r="U240" i="4"/>
  <c r="W246" i="4"/>
  <c r="S233" i="4"/>
  <c r="AB233" i="4"/>
  <c r="AD257" i="4"/>
  <c r="U224" i="4"/>
  <c r="U214" i="4"/>
  <c r="U192" i="4"/>
  <c r="AB185" i="4"/>
  <c r="U226" i="4"/>
  <c r="Y207" i="4"/>
  <c r="AD207" i="4"/>
  <c r="AB207" i="4"/>
  <c r="AF194" i="4"/>
  <c r="W185" i="4"/>
  <c r="S180" i="4"/>
  <c r="Y180" i="4"/>
  <c r="U180" i="4"/>
  <c r="S186" i="4"/>
  <c r="AF225" i="4"/>
  <c r="AB190" i="4"/>
  <c r="AF197" i="4"/>
  <c r="AD197" i="4"/>
  <c r="U195" i="4"/>
  <c r="AF195" i="4"/>
  <c r="S195" i="4"/>
  <c r="Y195" i="4"/>
  <c r="W195" i="4"/>
  <c r="S194" i="4"/>
  <c r="AD193" i="4"/>
  <c r="S128" i="4"/>
  <c r="AD201" i="4"/>
  <c r="Y136" i="4"/>
  <c r="W136" i="4"/>
  <c r="AF136" i="4"/>
  <c r="AD136" i="4"/>
  <c r="U136" i="4"/>
  <c r="AB271" i="4"/>
  <c r="AD266" i="4"/>
  <c r="S266" i="4"/>
  <c r="W266" i="4"/>
  <c r="AB266" i="4"/>
  <c r="U266" i="4"/>
  <c r="AF266" i="4"/>
  <c r="U239" i="4"/>
  <c r="AF239" i="4"/>
  <c r="AB239" i="4"/>
  <c r="Y239" i="4"/>
  <c r="S239" i="4"/>
  <c r="AD239" i="4"/>
  <c r="AD265" i="4"/>
  <c r="S259" i="4"/>
  <c r="U252" i="4"/>
  <c r="U249" i="4"/>
  <c r="AD249" i="4"/>
  <c r="S249" i="4"/>
  <c r="AB249" i="4"/>
  <c r="AF261" i="4"/>
  <c r="AD245" i="4"/>
  <c r="S245" i="4"/>
  <c r="AB245" i="4"/>
  <c r="U245" i="4"/>
  <c r="Y246" i="4"/>
  <c r="AD231" i="4"/>
  <c r="W216" i="4"/>
  <c r="Y219" i="4"/>
  <c r="U257" i="4"/>
  <c r="W238" i="4"/>
  <c r="AD232" i="4"/>
  <c r="U238" i="4"/>
  <c r="W223" i="4"/>
  <c r="W213" i="4"/>
  <c r="Y206" i="4"/>
  <c r="W206" i="4"/>
  <c r="U206" i="4"/>
  <c r="AF206" i="4"/>
  <c r="S206" i="4"/>
  <c r="AD236" i="4"/>
  <c r="U233" i="4"/>
  <c r="AD222" i="4"/>
  <c r="S222" i="4"/>
  <c r="AB222" i="4"/>
  <c r="U222" i="4"/>
  <c r="Y227" i="4"/>
  <c r="Y183" i="4"/>
  <c r="U177" i="4"/>
  <c r="W226" i="4"/>
  <c r="AD226" i="4"/>
  <c r="S193" i="4"/>
  <c r="AB181" i="4"/>
  <c r="U215" i="4"/>
  <c r="U183" i="4"/>
  <c r="AF263" i="4"/>
  <c r="W196" i="4"/>
  <c r="AB196" i="4"/>
  <c r="Y186" i="4"/>
  <c r="AD180" i="4"/>
  <c r="Y154" i="4"/>
  <c r="AF175" i="4"/>
  <c r="AD144" i="4"/>
  <c r="AD195" i="4"/>
  <c r="Y201" i="4"/>
  <c r="AB184" i="4"/>
  <c r="S199" i="4"/>
  <c r="Y203" i="4"/>
  <c r="AF140" i="4"/>
  <c r="AD140" i="4"/>
  <c r="Y140" i="4"/>
  <c r="W140" i="4"/>
  <c r="U140" i="4"/>
  <c r="S146" i="4"/>
  <c r="AF122" i="4"/>
  <c r="AD122" i="4"/>
  <c r="Y111" i="4"/>
  <c r="U69" i="4"/>
  <c r="AD62" i="4"/>
  <c r="Y26" i="4"/>
  <c r="Y55" i="4"/>
  <c r="U21" i="4"/>
  <c r="W60" i="4"/>
  <c r="Y48" i="4"/>
  <c r="Y44" i="4"/>
  <c r="Y40" i="4"/>
  <c r="Y36" i="4"/>
  <c r="Y32" i="4"/>
  <c r="S6" i="4"/>
  <c r="S16" i="4"/>
  <c r="U62" i="4"/>
  <c r="AF62" i="4"/>
  <c r="S62" i="4"/>
  <c r="U60" i="4"/>
  <c r="AD66" i="4"/>
  <c r="AF53" i="4"/>
  <c r="Y24" i="4"/>
  <c r="AF24" i="4"/>
  <c r="AF60" i="4"/>
  <c r="S40" i="4"/>
  <c r="S32" i="4"/>
  <c r="W18" i="4"/>
  <c r="W181" i="4"/>
  <c r="S61" i="4"/>
  <c r="AD51" i="4"/>
  <c r="W51" i="4"/>
  <c r="AB30" i="4"/>
  <c r="AD30" i="4"/>
  <c r="AF30" i="4"/>
  <c r="U30" i="4"/>
  <c r="Y21" i="4"/>
  <c r="AF6" i="4"/>
  <c r="Y60" i="4"/>
  <c r="U20" i="4"/>
  <c r="AF44" i="4"/>
  <c r="AD45" i="4"/>
  <c r="AF33" i="4"/>
  <c r="AD34" i="4"/>
  <c r="AD33" i="4"/>
  <c r="AD43" i="4"/>
  <c r="AF40" i="4"/>
  <c r="AD46" i="4"/>
  <c r="AD244" i="4"/>
  <c r="W147" i="4"/>
  <c r="S147" i="4"/>
  <c r="S184" i="4"/>
  <c r="W121" i="4"/>
  <c r="AD121" i="4"/>
  <c r="AF121" i="4"/>
  <c r="W115" i="4"/>
  <c r="AF115" i="4"/>
  <c r="AD115" i="4"/>
  <c r="U67" i="4"/>
  <c r="AB31" i="4"/>
  <c r="AD28" i="4"/>
  <c r="AB28" i="4"/>
  <c r="AF28" i="4"/>
  <c r="AB61" i="4"/>
  <c r="Y23" i="4"/>
  <c r="AB57" i="4"/>
  <c r="S53" i="4"/>
  <c r="Y16" i="4"/>
  <c r="S60" i="4"/>
  <c r="S47" i="4"/>
  <c r="S39" i="4"/>
  <c r="S31" i="4"/>
  <c r="AD181" i="4"/>
  <c r="W6" i="4"/>
  <c r="AB53" i="4"/>
  <c r="AD20" i="4"/>
  <c r="AF39" i="4"/>
  <c r="AD40" i="4"/>
  <c r="AD32" i="4"/>
  <c r="AF32" i="4"/>
  <c r="AF31" i="4"/>
  <c r="AF41" i="4"/>
  <c r="AD37" i="4"/>
  <c r="AD41" i="4"/>
  <c r="W193" i="4"/>
  <c r="AD229" i="4"/>
  <c r="AD241" i="4"/>
  <c r="S241" i="4"/>
  <c r="U241" i="4"/>
  <c r="AB241" i="4"/>
  <c r="AF227" i="4"/>
  <c r="Y264" i="4"/>
  <c r="AD278" i="4"/>
  <c r="U278" i="4"/>
  <c r="AF278" i="4"/>
  <c r="W278" i="4"/>
  <c r="Y278" i="4"/>
  <c r="S235" i="4"/>
  <c r="AB235" i="4"/>
  <c r="W235" i="4"/>
  <c r="AB221" i="4"/>
  <c r="AD200" i="4"/>
  <c r="Y225" i="4"/>
  <c r="AB278" i="4"/>
  <c r="AB274" i="4"/>
  <c r="AB270" i="4"/>
  <c r="U254" i="4"/>
  <c r="S254" i="4"/>
  <c r="Y254" i="4"/>
  <c r="W254" i="4"/>
  <c r="S248" i="4"/>
  <c r="AF265" i="4"/>
  <c r="AF253" i="4"/>
  <c r="AB261" i="4"/>
  <c r="S246" i="4"/>
  <c r="S232" i="4"/>
  <c r="W242" i="4"/>
  <c r="W257" i="4"/>
  <c r="W210" i="4"/>
  <c r="Y212" i="4"/>
  <c r="AF204" i="4"/>
  <c r="AD204" i="4"/>
  <c r="AF242" i="4"/>
  <c r="U236" i="4"/>
  <c r="AF219" i="4"/>
  <c r="U227" i="4"/>
  <c r="S220" i="4"/>
  <c r="U196" i="4"/>
  <c r="W186" i="4"/>
  <c r="AB180" i="4"/>
  <c r="AF226" i="4"/>
  <c r="AD208" i="4"/>
  <c r="Y205" i="4"/>
  <c r="W205" i="4"/>
  <c r="U205" i="4"/>
  <c r="S205" i="4"/>
  <c r="S192" i="4"/>
  <c r="AB229" i="4"/>
  <c r="Y214" i="4"/>
  <c r="AF214" i="4"/>
  <c r="AD214" i="4"/>
  <c r="S214" i="4"/>
  <c r="W214" i="4"/>
  <c r="AD194" i="4"/>
  <c r="AF180" i="4"/>
  <c r="AD237" i="4"/>
  <c r="Y224" i="4"/>
  <c r="AF224" i="4"/>
  <c r="S224" i="4"/>
  <c r="W224" i="4"/>
  <c r="W190" i="4"/>
  <c r="W263" i="4"/>
  <c r="AB232" i="4"/>
  <c r="W197" i="4"/>
  <c r="U191" i="4"/>
  <c r="AF191" i="4"/>
  <c r="S191" i="4"/>
  <c r="Y191" i="4"/>
  <c r="W191" i="4"/>
  <c r="AF183" i="4"/>
  <c r="AB154" i="4"/>
  <c r="AF202" i="4"/>
  <c r="Y178" i="4"/>
  <c r="AB174" i="4"/>
  <c r="U174" i="4"/>
  <c r="AF174" i="4"/>
  <c r="S174" i="4"/>
  <c r="AD174" i="4"/>
  <c r="Y184" i="4"/>
  <c r="S117" i="4"/>
  <c r="U147" i="4"/>
  <c r="W199" i="4"/>
  <c r="AB111" i="4"/>
  <c r="S203" i="4"/>
  <c r="AF152" i="4"/>
  <c r="AB152" i="4"/>
  <c r="S152" i="4"/>
  <c r="AB150" i="4"/>
  <c r="AF68" i="4"/>
  <c r="U133" i="4"/>
  <c r="AD133" i="4"/>
  <c r="Y133" i="4"/>
  <c r="W133" i="4"/>
  <c r="AF133" i="4"/>
  <c r="W150" i="4"/>
  <c r="U132" i="4"/>
  <c r="AF132" i="4"/>
  <c r="AD132" i="4"/>
  <c r="Y132" i="4"/>
  <c r="W132" i="4"/>
  <c r="AD118" i="4"/>
  <c r="AF118" i="4"/>
  <c r="AD126" i="4"/>
  <c r="Y126" i="4"/>
  <c r="U126" i="4"/>
  <c r="AF126" i="4"/>
  <c r="W126" i="4"/>
  <c r="AF145" i="4"/>
  <c r="AD130" i="4"/>
  <c r="Y130" i="4"/>
  <c r="U130" i="4"/>
  <c r="AF130" i="4"/>
  <c r="W130" i="4"/>
  <c r="AB66" i="4"/>
  <c r="Y47" i="4"/>
  <c r="Y43" i="4"/>
  <c r="Y39" i="4"/>
  <c r="Y35" i="4"/>
  <c r="W22" i="4"/>
  <c r="AD16" i="4"/>
  <c r="Y143" i="4"/>
  <c r="W143" i="4"/>
  <c r="U143" i="4"/>
  <c r="AF143" i="4"/>
  <c r="AD143" i="4"/>
  <c r="U63" i="4"/>
  <c r="U56" i="4"/>
  <c r="AF56" i="4"/>
  <c r="S56" i="4"/>
  <c r="W23" i="4"/>
  <c r="AD123" i="4"/>
  <c r="W123" i="4"/>
  <c r="AF123" i="4"/>
  <c r="S46" i="4"/>
  <c r="S38" i="4"/>
  <c r="Y18" i="4"/>
  <c r="S181" i="4"/>
  <c r="U57" i="4"/>
  <c r="W50" i="4"/>
  <c r="W20" i="4"/>
  <c r="U52" i="4"/>
  <c r="AF52" i="4"/>
  <c r="S52" i="4"/>
  <c r="U18" i="4"/>
  <c r="AF34" i="4"/>
  <c r="AD35" i="4"/>
  <c r="S22" i="4"/>
  <c r="Y63" i="4"/>
  <c r="AF36" i="4"/>
  <c r="AF35" i="4"/>
  <c r="AD36" i="4"/>
  <c r="Y221" i="4"/>
  <c r="U270" i="4"/>
  <c r="AD270" i="4"/>
  <c r="AF270" i="4"/>
  <c r="AB200" i="4"/>
  <c r="U223" i="4"/>
  <c r="AF223" i="4"/>
  <c r="Y223" i="4"/>
  <c r="S223" i="4"/>
  <c r="AD242" i="4"/>
  <c r="Y248" i="4"/>
  <c r="AF248" i="4"/>
  <c r="AF231" i="4"/>
  <c r="AF209" i="4"/>
  <c r="AB186" i="4"/>
  <c r="AF190" i="4"/>
  <c r="Y193" i="4"/>
  <c r="AB263" i="4"/>
  <c r="W201" i="4"/>
  <c r="AB136" i="4"/>
  <c r="W68" i="4"/>
  <c r="S150" i="4"/>
  <c r="Y117" i="4"/>
  <c r="Y131" i="4"/>
  <c r="W131" i="4"/>
  <c r="AF131" i="4"/>
  <c r="AD131" i="4"/>
  <c r="U131" i="4"/>
  <c r="Y61" i="4"/>
  <c r="W45" i="4"/>
  <c r="W41" i="4"/>
  <c r="W37" i="4"/>
  <c r="W33" i="4"/>
  <c r="AD63" i="4"/>
  <c r="U22" i="4"/>
  <c r="AF17" i="4"/>
  <c r="AD17" i="4"/>
  <c r="AB17" i="4"/>
  <c r="S58" i="4"/>
  <c r="AF58" i="4"/>
  <c r="AD58" i="4"/>
  <c r="U58" i="4"/>
  <c r="W58" i="4"/>
  <c r="S45" i="4"/>
  <c r="S37" i="4"/>
  <c r="AF23" i="4"/>
  <c r="Y181" i="4"/>
  <c r="AF55" i="4"/>
  <c r="W28" i="4"/>
  <c r="Y19" i="4"/>
  <c r="S19" i="4"/>
  <c r="AF19" i="4"/>
  <c r="W16" i="4"/>
  <c r="S26" i="4"/>
  <c r="AF18" i="4"/>
  <c r="W62" i="4"/>
  <c r="AB21" i="4"/>
  <c r="AF27" i="4"/>
  <c r="U256" i="4"/>
  <c r="AF256" i="4"/>
  <c r="S256" i="4"/>
  <c r="AD256" i="4"/>
  <c r="AB256" i="4"/>
  <c r="W256" i="4"/>
  <c r="AB208" i="4"/>
  <c r="U128" i="4"/>
  <c r="AF128" i="4"/>
  <c r="AD128" i="4"/>
  <c r="Y128" i="4"/>
  <c r="W128" i="4"/>
  <c r="Y261" i="4"/>
  <c r="S230" i="4"/>
  <c r="AB230" i="4"/>
  <c r="AF208" i="4"/>
  <c r="AD177" i="4"/>
  <c r="S177" i="4"/>
  <c r="W177" i="4"/>
  <c r="Y177" i="4"/>
  <c r="W225" i="4"/>
  <c r="S190" i="4"/>
  <c r="W154" i="4"/>
  <c r="AF199" i="4"/>
  <c r="AF252" i="4"/>
  <c r="Y252" i="4"/>
  <c r="W261" i="4"/>
  <c r="S252" i="4"/>
  <c r="AB252" i="4"/>
  <c r="AB246" i="4"/>
  <c r="S229" i="4"/>
  <c r="AF216" i="4"/>
  <c r="Y216" i="4"/>
  <c r="S216" i="4"/>
  <c r="U216" i="4"/>
  <c r="AF229" i="4"/>
  <c r="AB213" i="4"/>
  <c r="U213" i="4"/>
  <c r="S213" i="4"/>
  <c r="AD213" i="4"/>
  <c r="AB226" i="4"/>
  <c r="W212" i="4"/>
  <c r="AF192" i="4"/>
  <c r="W194" i="4"/>
  <c r="AD192" i="4"/>
  <c r="S154" i="4"/>
  <c r="W175" i="4"/>
  <c r="Y147" i="4"/>
  <c r="U199" i="4"/>
  <c r="W142" i="4"/>
  <c r="U142" i="4"/>
  <c r="AF142" i="4"/>
  <c r="AD142" i="4"/>
  <c r="Y142" i="4"/>
  <c r="S278" i="4"/>
  <c r="S270" i="4"/>
  <c r="W253" i="4"/>
  <c r="AF244" i="4"/>
  <c r="Y244" i="4"/>
  <c r="S260" i="4"/>
  <c r="AD260" i="4"/>
  <c r="AB260" i="4"/>
  <c r="W260" i="4"/>
  <c r="U260" i="4"/>
  <c r="AF260" i="4"/>
  <c r="U248" i="4"/>
  <c r="AD246" i="4"/>
  <c r="AF212" i="4"/>
  <c r="Y257" i="4"/>
  <c r="Y235" i="4"/>
  <c r="AD210" i="4"/>
  <c r="S210" i="4"/>
  <c r="AB210" i="4"/>
  <c r="U210" i="4"/>
  <c r="W231" i="4"/>
  <c r="U219" i="4"/>
  <c r="W244" i="4"/>
  <c r="AD227" i="4"/>
  <c r="AF220" i="4"/>
  <c r="U187" i="4"/>
  <c r="W208" i="4"/>
  <c r="S185" i="4"/>
  <c r="AB225" i="4"/>
  <c r="AF237" i="4"/>
  <c r="U225" i="4"/>
  <c r="S189" i="4"/>
  <c r="W189" i="4"/>
  <c r="Y189" i="4"/>
  <c r="U189" i="4"/>
  <c r="AB194" i="4"/>
  <c r="AB192" i="4"/>
  <c r="U154" i="4"/>
  <c r="AB175" i="4"/>
  <c r="U237" i="4"/>
  <c r="AF185" i="4"/>
  <c r="AD147" i="4"/>
  <c r="U198" i="4"/>
  <c r="S198" i="4"/>
  <c r="Y198" i="4"/>
  <c r="W198" i="4"/>
  <c r="U253" i="4"/>
  <c r="S253" i="4"/>
  <c r="Y253" i="4"/>
  <c r="U247" i="4"/>
  <c r="AD247" i="4"/>
  <c r="S247" i="4"/>
  <c r="AB247" i="4"/>
  <c r="Y247" i="4"/>
  <c r="AD250" i="4"/>
  <c r="AB251" i="4"/>
  <c r="U251" i="4"/>
  <c r="AF251" i="4"/>
  <c r="AD251" i="4"/>
  <c r="S251" i="4"/>
  <c r="AB243" i="4"/>
  <c r="Y243" i="4"/>
  <c r="U243" i="4"/>
  <c r="AF243" i="4"/>
  <c r="S243" i="4"/>
  <c r="AD243" i="4"/>
  <c r="AD271" i="4"/>
  <c r="W221" i="4"/>
  <c r="W233" i="4"/>
  <c r="W252" i="4"/>
  <c r="AB234" i="4"/>
  <c r="W234" i="4"/>
  <c r="S234" i="4"/>
  <c r="Y209" i="4"/>
  <c r="AB195" i="4"/>
  <c r="Y242" i="4"/>
  <c r="AD240" i="4"/>
  <c r="AF233" i="4"/>
  <c r="Y230" i="4"/>
  <c r="AF218" i="4"/>
  <c r="Y218" i="4"/>
  <c r="W220" i="4"/>
  <c r="AF217" i="4"/>
  <c r="Y217" i="4"/>
  <c r="W217" i="4"/>
  <c r="U178" i="4"/>
  <c r="AB204" i="4"/>
  <c r="Y208" i="4"/>
  <c r="AF205" i="4"/>
  <c r="AF221" i="4"/>
  <c r="Y192" i="4"/>
  <c r="AB228" i="4"/>
  <c r="W262" i="4"/>
  <c r="U262" i="4"/>
  <c r="AF262" i="4"/>
  <c r="S262" i="4"/>
  <c r="AD262" i="4"/>
  <c r="AB262" i="4"/>
  <c r="Y197" i="4"/>
  <c r="AD191" i="4"/>
  <c r="S182" i="4"/>
  <c r="AB182" i="4"/>
  <c r="W182" i="4"/>
  <c r="Y182" i="4"/>
  <c r="U182" i="4"/>
  <c r="AF182" i="4"/>
  <c r="W174" i="4"/>
  <c r="AB202" i="4"/>
  <c r="AD178" i="4"/>
  <c r="S131" i="4"/>
  <c r="S115" i="4"/>
  <c r="U201" i="4"/>
  <c r="S151" i="4"/>
  <c r="W151" i="4"/>
  <c r="AF151" i="4"/>
  <c r="AF138" i="4"/>
  <c r="AD138" i="4"/>
  <c r="Y138" i="4"/>
  <c r="W138" i="4"/>
  <c r="U138" i="4"/>
  <c r="W118" i="4"/>
  <c r="AF67" i="4"/>
  <c r="W134" i="4"/>
  <c r="U134" i="4"/>
  <c r="AF134" i="4"/>
  <c r="AD134" i="4"/>
  <c r="Y134" i="4"/>
  <c r="AB117" i="4"/>
  <c r="W113" i="4"/>
  <c r="AF113" i="4"/>
  <c r="AD113" i="4"/>
  <c r="W119" i="4"/>
  <c r="AF119" i="4"/>
  <c r="AD119" i="4"/>
  <c r="Y54" i="4"/>
  <c r="AB23" i="4"/>
  <c r="AF116" i="4"/>
  <c r="AD116" i="4"/>
  <c r="S24" i="4"/>
  <c r="Y46" i="4"/>
  <c r="Y42" i="4"/>
  <c r="Y38" i="4"/>
  <c r="Y34" i="4"/>
  <c r="S28" i="4"/>
  <c r="Y17" i="4"/>
  <c r="AD49" i="4"/>
  <c r="U49" i="4"/>
  <c r="S49" i="4"/>
  <c r="AB58" i="4"/>
  <c r="AB116" i="4"/>
  <c r="Y59" i="4"/>
  <c r="S44" i="4"/>
  <c r="S36" i="4"/>
  <c r="U23" i="4"/>
  <c r="S55" i="4"/>
  <c r="AF48" i="4"/>
  <c r="AB71" i="4"/>
  <c r="W19" i="4"/>
  <c r="Y68" i="4"/>
  <c r="AF47" i="4"/>
  <c r="U48" i="4"/>
  <c r="AN12" i="2"/>
  <c r="AL6" i="2"/>
  <c r="M92" i="1"/>
  <c r="M293" i="1"/>
  <c r="M70" i="1"/>
  <c r="M134" i="1"/>
  <c r="M262" i="1"/>
  <c r="M284" i="1"/>
  <c r="M42" i="1"/>
  <c r="M106" i="1"/>
  <c r="M202" i="1"/>
  <c r="M125" i="1"/>
  <c r="M178" i="1"/>
  <c r="M176" i="1"/>
  <c r="M49" i="1"/>
  <c r="M50" i="1"/>
  <c r="M269" i="1"/>
  <c r="M274" i="1"/>
  <c r="M192" i="1"/>
  <c r="M122" i="1"/>
  <c r="M282" i="1"/>
  <c r="M61" i="1"/>
  <c r="M210" i="1"/>
  <c r="M172" i="1"/>
  <c r="M133" i="1"/>
  <c r="M138" i="1"/>
  <c r="M226" i="1"/>
  <c r="M196" i="1"/>
  <c r="M220" i="1"/>
  <c r="M85" i="1"/>
  <c r="M222" i="1"/>
  <c r="M82" i="1"/>
  <c r="M36" i="1"/>
  <c r="M93" i="1"/>
  <c r="M280" i="1"/>
  <c r="M120" i="1"/>
  <c r="M234" i="1"/>
  <c r="M28" i="1"/>
  <c r="M154" i="1"/>
  <c r="M230" i="1"/>
  <c r="M294" i="1"/>
  <c r="M145" i="1"/>
  <c r="M289" i="1"/>
  <c r="M73" i="1"/>
  <c r="M56" i="1"/>
  <c r="M18" i="1"/>
  <c r="M90" i="1"/>
  <c r="M44" i="1"/>
  <c r="M276" i="1"/>
  <c r="M101" i="1"/>
  <c r="M181" i="1"/>
  <c r="M174" i="1"/>
  <c r="M97" i="1"/>
  <c r="M20" i="1"/>
  <c r="M34" i="1"/>
  <c r="M213" i="1"/>
  <c r="M246" i="1"/>
  <c r="M12" i="1"/>
  <c r="M242" i="1"/>
  <c r="M218" i="1"/>
  <c r="M25" i="1"/>
  <c r="M185" i="1"/>
  <c r="M240" i="1"/>
  <c r="M113" i="1"/>
  <c r="M162" i="1"/>
  <c r="M252" i="1"/>
  <c r="M157" i="1"/>
  <c r="M38" i="1"/>
  <c r="M102" i="1"/>
  <c r="M71" i="1"/>
  <c r="M135" i="1"/>
  <c r="M199" i="1"/>
  <c r="M263" i="1"/>
  <c r="M241" i="1"/>
  <c r="M129" i="1"/>
  <c r="M68" i="1"/>
  <c r="M140" i="1"/>
  <c r="M236" i="1"/>
  <c r="M189" i="1"/>
  <c r="M62" i="1"/>
  <c r="M126" i="1"/>
  <c r="M137" i="1"/>
  <c r="M66" i="1"/>
  <c r="M26" i="1"/>
  <c r="M13" i="1"/>
  <c r="M33" i="1"/>
  <c r="M114" i="1"/>
  <c r="M149" i="1"/>
  <c r="M273" i="1"/>
  <c r="M225" i="1"/>
  <c r="M48" i="1"/>
  <c r="M112" i="1"/>
  <c r="M52" i="1"/>
  <c r="M45" i="1"/>
  <c r="M182" i="1"/>
  <c r="M190" i="1"/>
  <c r="M16" i="1"/>
  <c r="M80" i="1"/>
  <c r="M266" i="1"/>
  <c r="M65" i="1"/>
  <c r="M272" i="1"/>
  <c r="M153" i="1"/>
  <c r="M188" i="1"/>
  <c r="M245" i="1"/>
  <c r="M98" i="1"/>
  <c r="M116" i="1"/>
  <c r="M237" i="1"/>
  <c r="M208" i="1"/>
  <c r="M217" i="1"/>
  <c r="M206" i="1"/>
  <c r="M77" i="1"/>
  <c r="M141" i="1"/>
  <c r="M124" i="1"/>
  <c r="M74" i="1"/>
  <c r="M146" i="1"/>
  <c r="M60" i="1"/>
  <c r="M29" i="1"/>
  <c r="M166" i="1"/>
  <c r="M200" i="1"/>
  <c r="M51" i="1"/>
  <c r="M115" i="1"/>
  <c r="M179" i="1"/>
  <c r="M243" i="1"/>
  <c r="M250" i="1"/>
  <c r="M186" i="1"/>
  <c r="M37" i="1"/>
  <c r="M46" i="1"/>
  <c r="M110" i="1"/>
  <c r="M238" i="1"/>
  <c r="M152" i="1"/>
  <c r="M296" i="1"/>
  <c r="M161" i="1"/>
  <c r="M15" i="1"/>
  <c r="M79" i="1"/>
  <c r="M143" i="1"/>
  <c r="M207" i="1"/>
  <c r="M271" i="1"/>
  <c r="M216" i="1"/>
  <c r="M265" i="1"/>
  <c r="M64" i="1"/>
  <c r="M128" i="1"/>
  <c r="M169" i="1"/>
  <c r="M59" i="1"/>
  <c r="M123" i="1"/>
  <c r="M187" i="1"/>
  <c r="M251" i="1"/>
  <c r="M76" i="1"/>
  <c r="M156" i="1"/>
  <c r="M244" i="1"/>
  <c r="M205" i="1"/>
  <c r="M54" i="1"/>
  <c r="M118" i="1"/>
  <c r="M23" i="1"/>
  <c r="M87" i="1"/>
  <c r="M151" i="1"/>
  <c r="M215" i="1"/>
  <c r="M279" i="1"/>
  <c r="M281" i="1"/>
  <c r="M72" i="1"/>
  <c r="M136" i="1"/>
  <c r="M209" i="1"/>
  <c r="M67" i="1"/>
  <c r="M131" i="1"/>
  <c r="M195" i="1"/>
  <c r="M259" i="1"/>
  <c r="M84" i="1"/>
  <c r="M164" i="1"/>
  <c r="M260" i="1"/>
  <c r="M221" i="1"/>
  <c r="M197" i="1"/>
  <c r="M117" i="1"/>
  <c r="M254" i="1"/>
  <c r="M193" i="1"/>
  <c r="M31" i="1"/>
  <c r="M95" i="1"/>
  <c r="M159" i="1"/>
  <c r="M223" i="1"/>
  <c r="M287" i="1"/>
  <c r="M256" i="1"/>
  <c r="M168" i="1"/>
  <c r="M257" i="1"/>
  <c r="M75" i="1"/>
  <c r="M139" i="1"/>
  <c r="M203" i="1"/>
  <c r="M267" i="1"/>
  <c r="M180" i="1"/>
  <c r="M268" i="1"/>
  <c r="M229" i="1"/>
  <c r="M198" i="1"/>
  <c r="M39" i="1"/>
  <c r="M103" i="1"/>
  <c r="M167" i="1"/>
  <c r="M231" i="1"/>
  <c r="M295" i="1"/>
  <c r="M24" i="1"/>
  <c r="M88" i="1"/>
  <c r="M232" i="1"/>
  <c r="M19" i="1"/>
  <c r="M83" i="1"/>
  <c r="M147" i="1"/>
  <c r="M211" i="1"/>
  <c r="M275" i="1"/>
  <c r="M100" i="1"/>
  <c r="M53" i="1"/>
  <c r="M253" i="1"/>
  <c r="M290" i="1"/>
  <c r="M58" i="1"/>
  <c r="M130" i="1"/>
  <c r="M69" i="1"/>
  <c r="M14" i="1"/>
  <c r="M78" i="1"/>
  <c r="M142" i="1"/>
  <c r="M270" i="1"/>
  <c r="M224" i="1"/>
  <c r="M89" i="1"/>
  <c r="M233" i="1"/>
  <c r="M47" i="1"/>
  <c r="M111" i="1"/>
  <c r="M175" i="1"/>
  <c r="M239" i="1"/>
  <c r="M144" i="1"/>
  <c r="M17" i="1"/>
  <c r="M177" i="1"/>
  <c r="M32" i="1"/>
  <c r="M96" i="1"/>
  <c r="M288" i="1"/>
  <c r="M27" i="1"/>
  <c r="M91" i="1"/>
  <c r="M155" i="1"/>
  <c r="M219" i="1"/>
  <c r="M283" i="1"/>
  <c r="M108" i="1"/>
  <c r="M204" i="1"/>
  <c r="M292" i="1"/>
  <c r="M261" i="1"/>
  <c r="M22" i="1"/>
  <c r="M86" i="1"/>
  <c r="M150" i="1"/>
  <c r="M214" i="1"/>
  <c r="M249" i="1"/>
  <c r="M55" i="1"/>
  <c r="M119" i="1"/>
  <c r="M183" i="1"/>
  <c r="M247" i="1"/>
  <c r="M160" i="1"/>
  <c r="M201" i="1"/>
  <c r="M40" i="1"/>
  <c r="M104" i="1"/>
  <c r="M35" i="1"/>
  <c r="M99" i="1"/>
  <c r="M163" i="1"/>
  <c r="M227" i="1"/>
  <c r="M291" i="1"/>
  <c r="M212" i="1"/>
  <c r="M11" i="1"/>
  <c r="M277" i="1"/>
  <c r="M21" i="1"/>
  <c r="M30" i="1"/>
  <c r="M94" i="1"/>
  <c r="M158" i="1"/>
  <c r="M264" i="1"/>
  <c r="M121" i="1"/>
  <c r="M63" i="1"/>
  <c r="M127" i="1"/>
  <c r="M191" i="1"/>
  <c r="M255" i="1"/>
  <c r="M184" i="1"/>
  <c r="M57" i="1"/>
  <c r="M81" i="1"/>
  <c r="M43" i="1"/>
  <c r="M107" i="1"/>
  <c r="M171" i="1"/>
  <c r="M235" i="1"/>
  <c r="M132" i="1"/>
  <c r="M228" i="1"/>
  <c r="M173" i="1"/>
  <c r="M285" i="1"/>
  <c r="AF4" i="2" l="1"/>
  <c r="AK24" i="2" s="1"/>
  <c r="AB4" i="2"/>
  <c r="AN24" i="2" s="1"/>
  <c r="W4" i="2"/>
  <c r="AK18" i="2" s="1"/>
  <c r="S4" i="2"/>
  <c r="AN18" i="2" s="1"/>
  <c r="U4" i="2"/>
  <c r="AL18" i="2" s="1"/>
  <c r="AD4" i="2"/>
  <c r="AL24" i="2" s="1"/>
  <c r="Y4" i="2"/>
  <c r="AM18" i="2" s="1"/>
  <c r="AD4" i="4"/>
  <c r="AL24" i="4" s="1"/>
  <c r="Y4" i="4"/>
  <c r="AM18" i="4" s="1"/>
  <c r="U4" i="4"/>
  <c r="AL18" i="4" s="1"/>
  <c r="S4" i="4"/>
  <c r="AN18" i="4" s="1"/>
  <c r="AF4" i="4"/>
  <c r="AK24" i="4" s="1"/>
  <c r="W4" i="4"/>
  <c r="AK18" i="4" s="1"/>
  <c r="AB4" i="4"/>
  <c r="AN24" i="4" s="1"/>
</calcChain>
</file>

<file path=xl/sharedStrings.xml><?xml version="1.0" encoding="utf-8"?>
<sst xmlns="http://schemas.openxmlformats.org/spreadsheetml/2006/main" count="1848" uniqueCount="323">
  <si>
    <t xml:space="preserve">Date </t>
  </si>
  <si>
    <t>PMI US</t>
  </si>
  <si>
    <t>usgg10yr Index</t>
  </si>
  <si>
    <t>Date</t>
  </si>
  <si>
    <t>PX_LAST</t>
  </si>
  <si>
    <t>Date adjusted</t>
  </si>
  <si>
    <t>07/2001</t>
  </si>
  <si>
    <t>08/2001</t>
  </si>
  <si>
    <t>09/2001</t>
  </si>
  <si>
    <t>10/2001</t>
  </si>
  <si>
    <t>11/2001</t>
  </si>
  <si>
    <t>12/2001</t>
  </si>
  <si>
    <t>01/2002</t>
  </si>
  <si>
    <t>02/2002</t>
  </si>
  <si>
    <t>03/2002</t>
  </si>
  <si>
    <t>04/2002</t>
  </si>
  <si>
    <t>05/2002</t>
  </si>
  <si>
    <t>06/2002</t>
  </si>
  <si>
    <t>07/2002</t>
  </si>
  <si>
    <t>08/2002</t>
  </si>
  <si>
    <t>09/2002</t>
  </si>
  <si>
    <t>10/2002</t>
  </si>
  <si>
    <t>11/2002</t>
  </si>
  <si>
    <t>12/2002</t>
  </si>
  <si>
    <t>01/2003</t>
  </si>
  <si>
    <t>02/2003</t>
  </si>
  <si>
    <t>03/2003</t>
  </si>
  <si>
    <t>04/2003</t>
  </si>
  <si>
    <t>05/2003</t>
  </si>
  <si>
    <t>06/2003</t>
  </si>
  <si>
    <t>07/2003</t>
  </si>
  <si>
    <t>08/2003</t>
  </si>
  <si>
    <t>09/2003</t>
  </si>
  <si>
    <t>10/2003</t>
  </si>
  <si>
    <t>11/2003</t>
  </si>
  <si>
    <t>12/2003</t>
  </si>
  <si>
    <t>01/2004</t>
  </si>
  <si>
    <t>02/2004</t>
  </si>
  <si>
    <t>03/2004</t>
  </si>
  <si>
    <t>04/2004</t>
  </si>
  <si>
    <t>05/2004</t>
  </si>
  <si>
    <t>06/2004</t>
  </si>
  <si>
    <t>07/2004</t>
  </si>
  <si>
    <t>08/2004</t>
  </si>
  <si>
    <t>09/2004</t>
  </si>
  <si>
    <t>10/2004</t>
  </si>
  <si>
    <t>11/2004</t>
  </si>
  <si>
    <t>12/2004</t>
  </si>
  <si>
    <t>01/2005</t>
  </si>
  <si>
    <t>02/2005</t>
  </si>
  <si>
    <t>03/2005</t>
  </si>
  <si>
    <t>04/2005</t>
  </si>
  <si>
    <t>05/2005</t>
  </si>
  <si>
    <t>06/2005</t>
  </si>
  <si>
    <t>07/2005</t>
  </si>
  <si>
    <t>08/2005</t>
  </si>
  <si>
    <t>09/2005</t>
  </si>
  <si>
    <t>10/2005</t>
  </si>
  <si>
    <t>11/2005</t>
  </si>
  <si>
    <t>12/2005</t>
  </si>
  <si>
    <t>01/2006</t>
  </si>
  <si>
    <t>02/2006</t>
  </si>
  <si>
    <t>03/2006</t>
  </si>
  <si>
    <t>04/2006</t>
  </si>
  <si>
    <t>05/2006</t>
  </si>
  <si>
    <t>06/2006</t>
  </si>
  <si>
    <t>07/2006</t>
  </si>
  <si>
    <t>08/2006</t>
  </si>
  <si>
    <t>09/2006</t>
  </si>
  <si>
    <t>10/2006</t>
  </si>
  <si>
    <t>11/2006</t>
  </si>
  <si>
    <t>12/2006</t>
  </si>
  <si>
    <t>01/2007</t>
  </si>
  <si>
    <t>02/2007</t>
  </si>
  <si>
    <t>03/2007</t>
  </si>
  <si>
    <t>04/2007</t>
  </si>
  <si>
    <t>05/2007</t>
  </si>
  <si>
    <t>06/2007</t>
  </si>
  <si>
    <t>07/2007</t>
  </si>
  <si>
    <t>08/2007</t>
  </si>
  <si>
    <t>09/2007</t>
  </si>
  <si>
    <t>10/2007</t>
  </si>
  <si>
    <t>11/2007</t>
  </si>
  <si>
    <t>12/2007</t>
  </si>
  <si>
    <t>01/2008</t>
  </si>
  <si>
    <t>02/2008</t>
  </si>
  <si>
    <t>03/2008</t>
  </si>
  <si>
    <t>04/2008</t>
  </si>
  <si>
    <t>05/2008</t>
  </si>
  <si>
    <t>06/2008</t>
  </si>
  <si>
    <t>07/2008</t>
  </si>
  <si>
    <t>08/2008</t>
  </si>
  <si>
    <t>09/2008</t>
  </si>
  <si>
    <t>10/2008</t>
  </si>
  <si>
    <t>11/2008</t>
  </si>
  <si>
    <t>12/2008</t>
  </si>
  <si>
    <t>01/2009</t>
  </si>
  <si>
    <t>02/2009</t>
  </si>
  <si>
    <t>03/2009</t>
  </si>
  <si>
    <t>04/2009</t>
  </si>
  <si>
    <t>05/2009</t>
  </si>
  <si>
    <t>06/2009</t>
  </si>
  <si>
    <t>07/2009</t>
  </si>
  <si>
    <t>08/2009</t>
  </si>
  <si>
    <t>09/2009</t>
  </si>
  <si>
    <t>10/2009</t>
  </si>
  <si>
    <t>11/2009</t>
  </si>
  <si>
    <t>12/2009</t>
  </si>
  <si>
    <t>01/2010</t>
  </si>
  <si>
    <t>02/2010</t>
  </si>
  <si>
    <t>03/2010</t>
  </si>
  <si>
    <t>04/2010</t>
  </si>
  <si>
    <t>05/2010</t>
  </si>
  <si>
    <t>06/2010</t>
  </si>
  <si>
    <t>07/2010</t>
  </si>
  <si>
    <t>08/2010</t>
  </si>
  <si>
    <t>09/2010</t>
  </si>
  <si>
    <t>10/2010</t>
  </si>
  <si>
    <t>11/2010</t>
  </si>
  <si>
    <t>12/2010</t>
  </si>
  <si>
    <t>01/2011</t>
  </si>
  <si>
    <t>02/2011</t>
  </si>
  <si>
    <t>03/2011</t>
  </si>
  <si>
    <t>04/2011</t>
  </si>
  <si>
    <t>05/2011</t>
  </si>
  <si>
    <t>06/2011</t>
  </si>
  <si>
    <t>07/2011</t>
  </si>
  <si>
    <t>08/2011</t>
  </si>
  <si>
    <t>09/2011</t>
  </si>
  <si>
    <t>10/2011</t>
  </si>
  <si>
    <t>11/2011</t>
  </si>
  <si>
    <t>12/2011</t>
  </si>
  <si>
    <t>01/2012</t>
  </si>
  <si>
    <t>02/2012</t>
  </si>
  <si>
    <t>03/2012</t>
  </si>
  <si>
    <t>04/2012</t>
  </si>
  <si>
    <t>05/2012</t>
  </si>
  <si>
    <t>06/2012</t>
  </si>
  <si>
    <t>07/2012</t>
  </si>
  <si>
    <t>08/2012</t>
  </si>
  <si>
    <t>09/2012</t>
  </si>
  <si>
    <t>10/2012</t>
  </si>
  <si>
    <t>11/2012</t>
  </si>
  <si>
    <t>12/2012</t>
  </si>
  <si>
    <t>01/2013</t>
  </si>
  <si>
    <t>02/2013</t>
  </si>
  <si>
    <t>03/2013</t>
  </si>
  <si>
    <t>04/2013</t>
  </si>
  <si>
    <t>05/2013</t>
  </si>
  <si>
    <t>06/2013</t>
  </si>
  <si>
    <t>07/2013</t>
  </si>
  <si>
    <t>08/2013</t>
  </si>
  <si>
    <t>09/2013</t>
  </si>
  <si>
    <t>10/2013</t>
  </si>
  <si>
    <t>11/2013</t>
  </si>
  <si>
    <t>12/2013</t>
  </si>
  <si>
    <t>01/2014</t>
  </si>
  <si>
    <t>02/2014</t>
  </si>
  <si>
    <t>03/2014</t>
  </si>
  <si>
    <t>04/2014</t>
  </si>
  <si>
    <t>05/2014</t>
  </si>
  <si>
    <t>06/2014</t>
  </si>
  <si>
    <t>07/2014</t>
  </si>
  <si>
    <t>08/2014</t>
  </si>
  <si>
    <t>09/2014</t>
  </si>
  <si>
    <t>10/2014</t>
  </si>
  <si>
    <t>11/2014</t>
  </si>
  <si>
    <t>12/2014</t>
  </si>
  <si>
    <t>01/2015</t>
  </si>
  <si>
    <t>02/2015</t>
  </si>
  <si>
    <t>03/2015</t>
  </si>
  <si>
    <t>04/2015</t>
  </si>
  <si>
    <t>05/2015</t>
  </si>
  <si>
    <t>06/2015</t>
  </si>
  <si>
    <t>07/2015</t>
  </si>
  <si>
    <t>08/2015</t>
  </si>
  <si>
    <t>09/2015</t>
  </si>
  <si>
    <t>10/2015</t>
  </si>
  <si>
    <t>11/2015</t>
  </si>
  <si>
    <t>12/2015</t>
  </si>
  <si>
    <t>01/2016</t>
  </si>
  <si>
    <t>02/2016</t>
  </si>
  <si>
    <t>03/2016</t>
  </si>
  <si>
    <t>04/2016</t>
  </si>
  <si>
    <t>05/2016</t>
  </si>
  <si>
    <t>06/2016</t>
  </si>
  <si>
    <t>07/2016</t>
  </si>
  <si>
    <t>08/2016</t>
  </si>
  <si>
    <t>09/2016</t>
  </si>
  <si>
    <t>10/2016</t>
  </si>
  <si>
    <t>11/2016</t>
  </si>
  <si>
    <t>12/2016</t>
  </si>
  <si>
    <t>01/2017</t>
  </si>
  <si>
    <t>02/2017</t>
  </si>
  <si>
    <t>03/2017</t>
  </si>
  <si>
    <t>04/2017</t>
  </si>
  <si>
    <t>05/2017</t>
  </si>
  <si>
    <t>06/2017</t>
  </si>
  <si>
    <t>07/2017</t>
  </si>
  <si>
    <t>08/2017</t>
  </si>
  <si>
    <t>09/2017</t>
  </si>
  <si>
    <t>10/2017</t>
  </si>
  <si>
    <t>11/2017</t>
  </si>
  <si>
    <t>12/2017</t>
  </si>
  <si>
    <t>01/2018</t>
  </si>
  <si>
    <t>02/2018</t>
  </si>
  <si>
    <t>03/2018</t>
  </si>
  <si>
    <t>04/2018</t>
  </si>
  <si>
    <t>05/2018</t>
  </si>
  <si>
    <t>06/2018</t>
  </si>
  <si>
    <t>07/2018</t>
  </si>
  <si>
    <t>08/2018</t>
  </si>
  <si>
    <t>09/2018</t>
  </si>
  <si>
    <t>10/2018</t>
  </si>
  <si>
    <t>11/2018</t>
  </si>
  <si>
    <t>12/2018</t>
  </si>
  <si>
    <t>01/2019</t>
  </si>
  <si>
    <t>02/2019</t>
  </si>
  <si>
    <t>03/2019</t>
  </si>
  <si>
    <t>04/2019</t>
  </si>
  <si>
    <t>05/2019</t>
  </si>
  <si>
    <t>06/2019</t>
  </si>
  <si>
    <t>07/2019</t>
  </si>
  <si>
    <t>08/2019</t>
  </si>
  <si>
    <t>09/2019</t>
  </si>
  <si>
    <t>10/2019</t>
  </si>
  <si>
    <t>11/2019</t>
  </si>
  <si>
    <t>12/2019</t>
  </si>
  <si>
    <t>01/2020</t>
  </si>
  <si>
    <t>02/2020</t>
  </si>
  <si>
    <t>03/2020</t>
  </si>
  <si>
    <t>04/2020</t>
  </si>
  <si>
    <t>05/2020</t>
  </si>
  <si>
    <t>06/2020</t>
  </si>
  <si>
    <t>07/2020</t>
  </si>
  <si>
    <t>08/2020</t>
  </si>
  <si>
    <t>09/2020</t>
  </si>
  <si>
    <t>10/2020</t>
  </si>
  <si>
    <t>11/2020</t>
  </si>
  <si>
    <t>12/2020</t>
  </si>
  <si>
    <t>01/2021</t>
  </si>
  <si>
    <t>02/2021</t>
  </si>
  <si>
    <t>03/2021</t>
  </si>
  <si>
    <t>04/2021</t>
  </si>
  <si>
    <t>05/2021</t>
  </si>
  <si>
    <t>06/2021</t>
  </si>
  <si>
    <t>07/2021</t>
  </si>
  <si>
    <t>08/2021</t>
  </si>
  <si>
    <t>09/2021</t>
  </si>
  <si>
    <t>10/2021</t>
  </si>
  <si>
    <t>11/2021</t>
  </si>
  <si>
    <t>12/2021</t>
  </si>
  <si>
    <t>01/2022</t>
  </si>
  <si>
    <t>02/2022</t>
  </si>
  <si>
    <t>03/2022</t>
  </si>
  <si>
    <t>04/2022</t>
  </si>
  <si>
    <t>05/2022</t>
  </si>
  <si>
    <t>06/2022</t>
  </si>
  <si>
    <t>07/2022</t>
  </si>
  <si>
    <t>08/2022</t>
  </si>
  <si>
    <t>09/2022</t>
  </si>
  <si>
    <t>10/2022</t>
  </si>
  <si>
    <t>11/2022</t>
  </si>
  <si>
    <t>12/2022</t>
  </si>
  <si>
    <t>01/2023</t>
  </si>
  <si>
    <t>02/2023</t>
  </si>
  <si>
    <t>03/2023</t>
  </si>
  <si>
    <t>04/2023</t>
  </si>
  <si>
    <t>05/2023</t>
  </si>
  <si>
    <t>06/2023</t>
  </si>
  <si>
    <t>07/2023</t>
  </si>
  <si>
    <t>08/2023</t>
  </si>
  <si>
    <t>09/2023</t>
  </si>
  <si>
    <t>10/2023</t>
  </si>
  <si>
    <t>11/2023</t>
  </si>
  <si>
    <t>12/2023</t>
  </si>
  <si>
    <t>01/2024</t>
  </si>
  <si>
    <t>02/2024</t>
  </si>
  <si>
    <t>03/2024</t>
  </si>
  <si>
    <t>04/2024</t>
  </si>
  <si>
    <t>05/2024</t>
  </si>
  <si>
    <t>06/2024</t>
  </si>
  <si>
    <t>07/2024</t>
  </si>
  <si>
    <t>08/2024</t>
  </si>
  <si>
    <t>09/2024</t>
  </si>
  <si>
    <t>10/2024</t>
  </si>
  <si>
    <t>11/2024</t>
  </si>
  <si>
    <t>12/2024</t>
  </si>
  <si>
    <t>01/2025</t>
  </si>
  <si>
    <t>02/2025</t>
  </si>
  <si>
    <t>03/2025</t>
  </si>
  <si>
    <t>04/2025</t>
  </si>
  <si>
    <t>05/2025</t>
  </si>
  <si>
    <t>Variation</t>
  </si>
  <si>
    <t>SPX</t>
  </si>
  <si>
    <t>yield US 10y</t>
  </si>
  <si>
    <t>SPX Index</t>
  </si>
  <si>
    <t>Performance du secteur auto</t>
  </si>
  <si>
    <t>Yield Up</t>
  </si>
  <si>
    <t>Yield down</t>
  </si>
  <si>
    <t>PMI increase</t>
  </si>
  <si>
    <t>PMI decrease</t>
  </si>
  <si>
    <t>PMI M-1&gt;50</t>
  </si>
  <si>
    <t>PMI M-1  &lt;50</t>
  </si>
  <si>
    <t>mm 3M</t>
  </si>
  <si>
    <t>Var PMI</t>
  </si>
  <si>
    <t>Var yield</t>
  </si>
  <si>
    <t>Var SPX</t>
  </si>
  <si>
    <t>delta - mm 3M</t>
  </si>
  <si>
    <t>MoM</t>
  </si>
  <si>
    <t>MM3M</t>
  </si>
  <si>
    <t xml:space="preserve"> 1 month</t>
  </si>
  <si>
    <t>MM 3M</t>
  </si>
  <si>
    <t>PMI MM3M &lt;50</t>
  </si>
  <si>
    <t>PMI MM3M&gt;50</t>
  </si>
  <si>
    <t>Scenario</t>
  </si>
  <si>
    <t>Var Yield</t>
  </si>
  <si>
    <t>Vert</t>
  </si>
  <si>
    <t>Rouge</t>
  </si>
  <si>
    <t>orange</t>
  </si>
  <si>
    <t>violet</t>
  </si>
  <si>
    <t>PMI</t>
  </si>
  <si>
    <t>US-Yield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</si>
</sst>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0" fillId="0" borderId="0" xfId="0" applyNumberFormat="1"/>
    <xf numFmtId="10" fontId="0" fillId="0" borderId="0" xfId="1" applyNumberFormat="1" applyFont="1"/>
    <xf numFmtId="10" fontId="0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10" fontId="2" fillId="2" borderId="0" xfId="1" applyNumberFormat="1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2" fillId="2" borderId="0" xfId="1" applyNumberFormat="1" applyFont="1" applyFill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2" fillId="2" borderId="0" xfId="1" applyFont="1" applyFill="1" applyAlignment="1">
      <alignment horizontal="center" vertical="center"/>
    </xf>
    <xf numFmtId="10" fontId="0" fillId="0" borderId="0" xfId="0" applyNumberFormat="1" applyAlignment="1">
      <alignment horizontal="center"/>
    </xf>
    <xf numFmtId="0" fontId="0" fillId="2" borderId="4" xfId="0" applyFill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4" borderId="0" xfId="1" applyNumberFormat="1" applyFont="1" applyFill="1"/>
    <xf numFmtId="10" fontId="4" fillId="4" borderId="2" xfId="1" applyNumberFormat="1" applyFont="1" applyFill="1" applyBorder="1"/>
    <xf numFmtId="10" fontId="4" fillId="0" borderId="4" xfId="1" applyNumberFormat="1" applyFont="1" applyBorder="1"/>
    <xf numFmtId="10" fontId="4" fillId="4" borderId="4" xfId="1" applyNumberFormat="1" applyFont="1" applyFill="1" applyBorder="1"/>
    <xf numFmtId="10" fontId="4" fillId="0" borderId="3" xfId="1" applyNumberFormat="1" applyFont="1" applyBorder="1"/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0" fontId="0" fillId="4" borderId="11" xfId="1" applyNumberFormat="1" applyFont="1" applyFill="1" applyBorder="1"/>
    <xf numFmtId="10" fontId="0" fillId="0" borderId="0" xfId="1" applyNumberFormat="1" applyFont="1" applyBorder="1"/>
    <xf numFmtId="10" fontId="0" fillId="4" borderId="0" xfId="1" applyNumberFormat="1" applyFont="1" applyFill="1" applyBorder="1"/>
    <xf numFmtId="10" fontId="0" fillId="0" borderId="12" xfId="1" applyNumberFormat="1" applyFont="1" applyBorder="1"/>
    <xf numFmtId="10" fontId="0" fillId="4" borderId="13" xfId="1" applyNumberFormat="1" applyFont="1" applyFill="1" applyBorder="1"/>
    <xf numFmtId="10" fontId="0" fillId="0" borderId="14" xfId="1" applyNumberFormat="1" applyFont="1" applyBorder="1"/>
    <xf numFmtId="10" fontId="0" fillId="4" borderId="14" xfId="1" applyNumberFormat="1" applyFont="1" applyFill="1" applyBorder="1"/>
    <xf numFmtId="10" fontId="0" fillId="0" borderId="15" xfId="1" applyNumberFormat="1" applyFont="1" applyBorder="1"/>
    <xf numFmtId="164" fontId="0" fillId="0" borderId="0" xfId="1" applyNumberFormat="1" applyFont="1" applyFill="1" applyBorder="1" applyAlignment="1">
      <alignment horizontal="center"/>
    </xf>
    <xf numFmtId="164" fontId="0" fillId="0" borderId="0" xfId="1" applyNumberFormat="1" applyFont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3685645640308"/>
          <c:y val="6.1989044314735633E-2"/>
          <c:w val="0.85864129483814522"/>
          <c:h val="0.84204505686789155"/>
        </c:manualLayout>
      </c:layout>
      <c:scatterChart>
        <c:scatterStyle val="lineMarker"/>
        <c:varyColors val="0"/>
        <c:ser>
          <c:idx val="1"/>
          <c:order val="0"/>
          <c:tx>
            <c:v>Vert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3175">
                <a:solidFill>
                  <a:srgbClr val="00B050"/>
                </a:solidFill>
              </a:ln>
              <a:effectLst/>
            </c:spPr>
          </c:marker>
          <c:xVal>
            <c:strRef>
              <c:f>'BDD retraitée (2)'!$BB$2:$BB$282</c:f>
              <c:strCache>
                <c:ptCount val="281"/>
                <c:pt idx="0">
                  <c:v>01/2002</c:v>
                </c:pt>
                <c:pt idx="1">
                  <c:v>02/2002</c:v>
                </c:pt>
                <c:pt idx="2">
                  <c:v>03/2002</c:v>
                </c:pt>
                <c:pt idx="3">
                  <c:v>04/2002</c:v>
                </c:pt>
                <c:pt idx="4">
                  <c:v>05/2002</c:v>
                </c:pt>
                <c:pt idx="5">
                  <c:v>06/2002</c:v>
                </c:pt>
                <c:pt idx="6">
                  <c:v>07/2002</c:v>
                </c:pt>
                <c:pt idx="7">
                  <c:v>08/2002</c:v>
                </c:pt>
                <c:pt idx="8">
                  <c:v>09/2002</c:v>
                </c:pt>
                <c:pt idx="9">
                  <c:v>10/2002</c:v>
                </c:pt>
                <c:pt idx="10">
                  <c:v>11/2002</c:v>
                </c:pt>
                <c:pt idx="11">
                  <c:v>12/2002</c:v>
                </c:pt>
                <c:pt idx="12">
                  <c:v>01/2003</c:v>
                </c:pt>
                <c:pt idx="13">
                  <c:v>02/2003</c:v>
                </c:pt>
                <c:pt idx="14">
                  <c:v>03/2003</c:v>
                </c:pt>
                <c:pt idx="15">
                  <c:v>04/2003</c:v>
                </c:pt>
                <c:pt idx="16">
                  <c:v>05/2003</c:v>
                </c:pt>
                <c:pt idx="17">
                  <c:v>06/2003</c:v>
                </c:pt>
                <c:pt idx="18">
                  <c:v>07/2003</c:v>
                </c:pt>
                <c:pt idx="19">
                  <c:v>08/2003</c:v>
                </c:pt>
                <c:pt idx="20">
                  <c:v>09/2003</c:v>
                </c:pt>
                <c:pt idx="21">
                  <c:v>10/2003</c:v>
                </c:pt>
                <c:pt idx="22">
                  <c:v>11/2003</c:v>
                </c:pt>
                <c:pt idx="23">
                  <c:v>12/2003</c:v>
                </c:pt>
                <c:pt idx="24">
                  <c:v>01/2004</c:v>
                </c:pt>
                <c:pt idx="25">
                  <c:v>02/2004</c:v>
                </c:pt>
                <c:pt idx="26">
                  <c:v>03/2004</c:v>
                </c:pt>
                <c:pt idx="27">
                  <c:v>04/2004</c:v>
                </c:pt>
                <c:pt idx="28">
                  <c:v>05/2004</c:v>
                </c:pt>
                <c:pt idx="29">
                  <c:v>06/2004</c:v>
                </c:pt>
                <c:pt idx="30">
                  <c:v>07/2004</c:v>
                </c:pt>
                <c:pt idx="31">
                  <c:v>08/2004</c:v>
                </c:pt>
                <c:pt idx="32">
                  <c:v>09/2004</c:v>
                </c:pt>
                <c:pt idx="33">
                  <c:v>10/2004</c:v>
                </c:pt>
                <c:pt idx="34">
                  <c:v>11/2004</c:v>
                </c:pt>
                <c:pt idx="35">
                  <c:v>12/2004</c:v>
                </c:pt>
                <c:pt idx="36">
                  <c:v>01/2005</c:v>
                </c:pt>
                <c:pt idx="37">
                  <c:v>02/2005</c:v>
                </c:pt>
                <c:pt idx="38">
                  <c:v>03/2005</c:v>
                </c:pt>
                <c:pt idx="39">
                  <c:v>04/2005</c:v>
                </c:pt>
                <c:pt idx="40">
                  <c:v>05/2005</c:v>
                </c:pt>
                <c:pt idx="41">
                  <c:v>06/2005</c:v>
                </c:pt>
                <c:pt idx="42">
                  <c:v>07/2005</c:v>
                </c:pt>
                <c:pt idx="43">
                  <c:v>08/2005</c:v>
                </c:pt>
                <c:pt idx="44">
                  <c:v>09/2005</c:v>
                </c:pt>
                <c:pt idx="45">
                  <c:v>10/2005</c:v>
                </c:pt>
                <c:pt idx="46">
                  <c:v>11/2005</c:v>
                </c:pt>
                <c:pt idx="47">
                  <c:v>12/2005</c:v>
                </c:pt>
                <c:pt idx="48">
                  <c:v>01/2006</c:v>
                </c:pt>
                <c:pt idx="49">
                  <c:v>02/2006</c:v>
                </c:pt>
                <c:pt idx="50">
                  <c:v>03/2006</c:v>
                </c:pt>
                <c:pt idx="51">
                  <c:v>04/2006</c:v>
                </c:pt>
                <c:pt idx="52">
                  <c:v>05/2006</c:v>
                </c:pt>
                <c:pt idx="53">
                  <c:v>06/2006</c:v>
                </c:pt>
                <c:pt idx="54">
                  <c:v>07/2006</c:v>
                </c:pt>
                <c:pt idx="55">
                  <c:v>08/2006</c:v>
                </c:pt>
                <c:pt idx="56">
                  <c:v>09/2006</c:v>
                </c:pt>
                <c:pt idx="57">
                  <c:v>10/2006</c:v>
                </c:pt>
                <c:pt idx="58">
                  <c:v>11/2006</c:v>
                </c:pt>
                <c:pt idx="59">
                  <c:v>12/2006</c:v>
                </c:pt>
                <c:pt idx="60">
                  <c:v>01/2007</c:v>
                </c:pt>
                <c:pt idx="61">
                  <c:v>02/2007</c:v>
                </c:pt>
                <c:pt idx="62">
                  <c:v>03/2007</c:v>
                </c:pt>
                <c:pt idx="63">
                  <c:v>04/2007</c:v>
                </c:pt>
                <c:pt idx="64">
                  <c:v>05/2007</c:v>
                </c:pt>
                <c:pt idx="65">
                  <c:v>06/2007</c:v>
                </c:pt>
                <c:pt idx="66">
                  <c:v>07/2007</c:v>
                </c:pt>
                <c:pt idx="67">
                  <c:v>08/2007</c:v>
                </c:pt>
                <c:pt idx="68">
                  <c:v>09/2007</c:v>
                </c:pt>
                <c:pt idx="69">
                  <c:v>10/2007</c:v>
                </c:pt>
                <c:pt idx="70">
                  <c:v>11/2007</c:v>
                </c:pt>
                <c:pt idx="71">
                  <c:v>12/2007</c:v>
                </c:pt>
                <c:pt idx="72">
                  <c:v>01/2008</c:v>
                </c:pt>
                <c:pt idx="73">
                  <c:v>02/2008</c:v>
                </c:pt>
                <c:pt idx="74">
                  <c:v>03/2008</c:v>
                </c:pt>
                <c:pt idx="75">
                  <c:v>04/2008</c:v>
                </c:pt>
                <c:pt idx="76">
                  <c:v>05/2008</c:v>
                </c:pt>
                <c:pt idx="77">
                  <c:v>06/2008</c:v>
                </c:pt>
                <c:pt idx="78">
                  <c:v>07/2008</c:v>
                </c:pt>
                <c:pt idx="79">
                  <c:v>08/2008</c:v>
                </c:pt>
                <c:pt idx="80">
                  <c:v>09/2008</c:v>
                </c:pt>
                <c:pt idx="81">
                  <c:v>10/2008</c:v>
                </c:pt>
                <c:pt idx="82">
                  <c:v>11/2008</c:v>
                </c:pt>
                <c:pt idx="83">
                  <c:v>12/2008</c:v>
                </c:pt>
                <c:pt idx="84">
                  <c:v>01/2009</c:v>
                </c:pt>
                <c:pt idx="85">
                  <c:v>02/2009</c:v>
                </c:pt>
                <c:pt idx="86">
                  <c:v>03/2009</c:v>
                </c:pt>
                <c:pt idx="87">
                  <c:v>04/2009</c:v>
                </c:pt>
                <c:pt idx="88">
                  <c:v>05/2009</c:v>
                </c:pt>
                <c:pt idx="89">
                  <c:v>06/2009</c:v>
                </c:pt>
                <c:pt idx="90">
                  <c:v>07/2009</c:v>
                </c:pt>
                <c:pt idx="91">
                  <c:v>08/2009</c:v>
                </c:pt>
                <c:pt idx="92">
                  <c:v>09/2009</c:v>
                </c:pt>
                <c:pt idx="93">
                  <c:v>10/2009</c:v>
                </c:pt>
                <c:pt idx="94">
                  <c:v>11/2009</c:v>
                </c:pt>
                <c:pt idx="95">
                  <c:v>12/2009</c:v>
                </c:pt>
                <c:pt idx="96">
                  <c:v>01/2010</c:v>
                </c:pt>
                <c:pt idx="97">
                  <c:v>02/2010</c:v>
                </c:pt>
                <c:pt idx="98">
                  <c:v>03/2010</c:v>
                </c:pt>
                <c:pt idx="99">
                  <c:v>04/2010</c:v>
                </c:pt>
                <c:pt idx="100">
                  <c:v>05/2010</c:v>
                </c:pt>
                <c:pt idx="101">
                  <c:v>06/2010</c:v>
                </c:pt>
                <c:pt idx="102">
                  <c:v>07/2010</c:v>
                </c:pt>
                <c:pt idx="103">
                  <c:v>08/2010</c:v>
                </c:pt>
                <c:pt idx="104">
                  <c:v>09/2010</c:v>
                </c:pt>
                <c:pt idx="105">
                  <c:v>10/2010</c:v>
                </c:pt>
                <c:pt idx="106">
                  <c:v>11/2010</c:v>
                </c:pt>
                <c:pt idx="107">
                  <c:v>12/2010</c:v>
                </c:pt>
                <c:pt idx="108">
                  <c:v>01/2011</c:v>
                </c:pt>
                <c:pt idx="109">
                  <c:v>02/2011</c:v>
                </c:pt>
                <c:pt idx="110">
                  <c:v>03/2011</c:v>
                </c:pt>
                <c:pt idx="111">
                  <c:v>04/2011</c:v>
                </c:pt>
                <c:pt idx="112">
                  <c:v>05/2011</c:v>
                </c:pt>
                <c:pt idx="113">
                  <c:v>06/2011</c:v>
                </c:pt>
                <c:pt idx="114">
                  <c:v>07/2011</c:v>
                </c:pt>
                <c:pt idx="115">
                  <c:v>08/2011</c:v>
                </c:pt>
                <c:pt idx="116">
                  <c:v>09/2011</c:v>
                </c:pt>
                <c:pt idx="117">
                  <c:v>10/2011</c:v>
                </c:pt>
                <c:pt idx="118">
                  <c:v>11/2011</c:v>
                </c:pt>
                <c:pt idx="119">
                  <c:v>12/2011</c:v>
                </c:pt>
                <c:pt idx="120">
                  <c:v>01/2012</c:v>
                </c:pt>
                <c:pt idx="121">
                  <c:v>02/2012</c:v>
                </c:pt>
                <c:pt idx="122">
                  <c:v>03/2012</c:v>
                </c:pt>
                <c:pt idx="123">
                  <c:v>04/2012</c:v>
                </c:pt>
                <c:pt idx="124">
                  <c:v>05/2012</c:v>
                </c:pt>
                <c:pt idx="125">
                  <c:v>06/2012</c:v>
                </c:pt>
                <c:pt idx="126">
                  <c:v>07/2012</c:v>
                </c:pt>
                <c:pt idx="127">
                  <c:v>08/2012</c:v>
                </c:pt>
                <c:pt idx="128">
                  <c:v>09/2012</c:v>
                </c:pt>
                <c:pt idx="129">
                  <c:v>10/2012</c:v>
                </c:pt>
                <c:pt idx="130">
                  <c:v>11/2012</c:v>
                </c:pt>
                <c:pt idx="131">
                  <c:v>12/2012</c:v>
                </c:pt>
                <c:pt idx="132">
                  <c:v>01/2013</c:v>
                </c:pt>
                <c:pt idx="133">
                  <c:v>02/2013</c:v>
                </c:pt>
                <c:pt idx="134">
                  <c:v>03/2013</c:v>
                </c:pt>
                <c:pt idx="135">
                  <c:v>04/2013</c:v>
                </c:pt>
                <c:pt idx="136">
                  <c:v>05/2013</c:v>
                </c:pt>
                <c:pt idx="137">
                  <c:v>06/2013</c:v>
                </c:pt>
                <c:pt idx="138">
                  <c:v>07/2013</c:v>
                </c:pt>
                <c:pt idx="139">
                  <c:v>08/2013</c:v>
                </c:pt>
                <c:pt idx="140">
                  <c:v>09/2013</c:v>
                </c:pt>
                <c:pt idx="141">
                  <c:v>10/2013</c:v>
                </c:pt>
                <c:pt idx="142">
                  <c:v>11/2013</c:v>
                </c:pt>
                <c:pt idx="143">
                  <c:v>12/2013</c:v>
                </c:pt>
                <c:pt idx="144">
                  <c:v>01/2014</c:v>
                </c:pt>
                <c:pt idx="145">
                  <c:v>02/2014</c:v>
                </c:pt>
                <c:pt idx="146">
                  <c:v>03/2014</c:v>
                </c:pt>
                <c:pt idx="147">
                  <c:v>04/2014</c:v>
                </c:pt>
                <c:pt idx="148">
                  <c:v>05/2014</c:v>
                </c:pt>
                <c:pt idx="149">
                  <c:v>06/2014</c:v>
                </c:pt>
                <c:pt idx="150">
                  <c:v>07/2014</c:v>
                </c:pt>
                <c:pt idx="151">
                  <c:v>08/2014</c:v>
                </c:pt>
                <c:pt idx="152">
                  <c:v>09/2014</c:v>
                </c:pt>
                <c:pt idx="153">
                  <c:v>10/2014</c:v>
                </c:pt>
                <c:pt idx="154">
                  <c:v>11/2014</c:v>
                </c:pt>
                <c:pt idx="155">
                  <c:v>12/2014</c:v>
                </c:pt>
                <c:pt idx="156">
                  <c:v>01/2015</c:v>
                </c:pt>
                <c:pt idx="157">
                  <c:v>02/2015</c:v>
                </c:pt>
                <c:pt idx="158">
                  <c:v>03/2015</c:v>
                </c:pt>
                <c:pt idx="159">
                  <c:v>04/2015</c:v>
                </c:pt>
                <c:pt idx="160">
                  <c:v>05/2015</c:v>
                </c:pt>
                <c:pt idx="161">
                  <c:v>06/2015</c:v>
                </c:pt>
                <c:pt idx="162">
                  <c:v>07/2015</c:v>
                </c:pt>
                <c:pt idx="163">
                  <c:v>08/2015</c:v>
                </c:pt>
                <c:pt idx="164">
                  <c:v>09/2015</c:v>
                </c:pt>
                <c:pt idx="165">
                  <c:v>10/2015</c:v>
                </c:pt>
                <c:pt idx="166">
                  <c:v>11/2015</c:v>
                </c:pt>
                <c:pt idx="167">
                  <c:v>12/2015</c:v>
                </c:pt>
                <c:pt idx="168">
                  <c:v>01/2016</c:v>
                </c:pt>
                <c:pt idx="169">
                  <c:v>02/2016</c:v>
                </c:pt>
                <c:pt idx="170">
                  <c:v>03/2016</c:v>
                </c:pt>
                <c:pt idx="171">
                  <c:v>04/2016</c:v>
                </c:pt>
                <c:pt idx="172">
                  <c:v>05/2016</c:v>
                </c:pt>
                <c:pt idx="173">
                  <c:v>06/2016</c:v>
                </c:pt>
                <c:pt idx="174">
                  <c:v>07/2016</c:v>
                </c:pt>
                <c:pt idx="175">
                  <c:v>08/2016</c:v>
                </c:pt>
                <c:pt idx="176">
                  <c:v>09/2016</c:v>
                </c:pt>
                <c:pt idx="177">
                  <c:v>10/2016</c:v>
                </c:pt>
                <c:pt idx="178">
                  <c:v>11/2016</c:v>
                </c:pt>
                <c:pt idx="179">
                  <c:v>12/2016</c:v>
                </c:pt>
                <c:pt idx="180">
                  <c:v>01/2017</c:v>
                </c:pt>
                <c:pt idx="181">
                  <c:v>02/2017</c:v>
                </c:pt>
                <c:pt idx="182">
                  <c:v>03/2017</c:v>
                </c:pt>
                <c:pt idx="183">
                  <c:v>04/2017</c:v>
                </c:pt>
                <c:pt idx="184">
                  <c:v>05/2017</c:v>
                </c:pt>
                <c:pt idx="185">
                  <c:v>06/2017</c:v>
                </c:pt>
                <c:pt idx="186">
                  <c:v>07/2017</c:v>
                </c:pt>
                <c:pt idx="187">
                  <c:v>08/2017</c:v>
                </c:pt>
                <c:pt idx="188">
                  <c:v>09/2017</c:v>
                </c:pt>
                <c:pt idx="189">
                  <c:v>10/2017</c:v>
                </c:pt>
                <c:pt idx="190">
                  <c:v>11/2017</c:v>
                </c:pt>
                <c:pt idx="191">
                  <c:v>12/2017</c:v>
                </c:pt>
                <c:pt idx="192">
                  <c:v>01/2018</c:v>
                </c:pt>
                <c:pt idx="193">
                  <c:v>02/2018</c:v>
                </c:pt>
                <c:pt idx="194">
                  <c:v>03/2018</c:v>
                </c:pt>
                <c:pt idx="195">
                  <c:v>04/2018</c:v>
                </c:pt>
                <c:pt idx="196">
                  <c:v>05/2018</c:v>
                </c:pt>
                <c:pt idx="197">
                  <c:v>06/2018</c:v>
                </c:pt>
                <c:pt idx="198">
                  <c:v>07/2018</c:v>
                </c:pt>
                <c:pt idx="199">
                  <c:v>08/2018</c:v>
                </c:pt>
                <c:pt idx="200">
                  <c:v>09/2018</c:v>
                </c:pt>
                <c:pt idx="201">
                  <c:v>10/2018</c:v>
                </c:pt>
                <c:pt idx="202">
                  <c:v>11/2018</c:v>
                </c:pt>
                <c:pt idx="203">
                  <c:v>12/2018</c:v>
                </c:pt>
                <c:pt idx="204">
                  <c:v>01/2019</c:v>
                </c:pt>
                <c:pt idx="205">
                  <c:v>02/2019</c:v>
                </c:pt>
                <c:pt idx="206">
                  <c:v>03/2019</c:v>
                </c:pt>
                <c:pt idx="207">
                  <c:v>04/2019</c:v>
                </c:pt>
                <c:pt idx="208">
                  <c:v>05/2019</c:v>
                </c:pt>
                <c:pt idx="209">
                  <c:v>06/2019</c:v>
                </c:pt>
                <c:pt idx="210">
                  <c:v>07/2019</c:v>
                </c:pt>
                <c:pt idx="211">
                  <c:v>08/2019</c:v>
                </c:pt>
                <c:pt idx="212">
                  <c:v>09/2019</c:v>
                </c:pt>
                <c:pt idx="213">
                  <c:v>10/2019</c:v>
                </c:pt>
                <c:pt idx="214">
                  <c:v>11/2019</c:v>
                </c:pt>
                <c:pt idx="215">
                  <c:v>12/2019</c:v>
                </c:pt>
                <c:pt idx="216">
                  <c:v>01/2020</c:v>
                </c:pt>
                <c:pt idx="217">
                  <c:v>02/2020</c:v>
                </c:pt>
                <c:pt idx="218">
                  <c:v>03/2020</c:v>
                </c:pt>
                <c:pt idx="219">
                  <c:v>04/2020</c:v>
                </c:pt>
                <c:pt idx="220">
                  <c:v>05/2020</c:v>
                </c:pt>
                <c:pt idx="221">
                  <c:v>06/2020</c:v>
                </c:pt>
                <c:pt idx="222">
                  <c:v>07/2020</c:v>
                </c:pt>
                <c:pt idx="223">
                  <c:v>08/2020</c:v>
                </c:pt>
                <c:pt idx="224">
                  <c:v>09/2020</c:v>
                </c:pt>
                <c:pt idx="225">
                  <c:v>10/2020</c:v>
                </c:pt>
                <c:pt idx="226">
                  <c:v>11/2020</c:v>
                </c:pt>
                <c:pt idx="227">
                  <c:v>12/2020</c:v>
                </c:pt>
                <c:pt idx="228">
                  <c:v>01/2021</c:v>
                </c:pt>
                <c:pt idx="229">
                  <c:v>02/2021</c:v>
                </c:pt>
                <c:pt idx="230">
                  <c:v>03/2021</c:v>
                </c:pt>
                <c:pt idx="231">
                  <c:v>04/2021</c:v>
                </c:pt>
                <c:pt idx="232">
                  <c:v>05/2021</c:v>
                </c:pt>
                <c:pt idx="233">
                  <c:v>06/2021</c:v>
                </c:pt>
                <c:pt idx="234">
                  <c:v>07/2021</c:v>
                </c:pt>
                <c:pt idx="235">
                  <c:v>08/2021</c:v>
                </c:pt>
                <c:pt idx="236">
                  <c:v>09/2021</c:v>
                </c:pt>
                <c:pt idx="237">
                  <c:v>10/2021</c:v>
                </c:pt>
                <c:pt idx="238">
                  <c:v>11/2021</c:v>
                </c:pt>
                <c:pt idx="239">
                  <c:v>12/2021</c:v>
                </c:pt>
                <c:pt idx="240">
                  <c:v>01/2022</c:v>
                </c:pt>
                <c:pt idx="241">
                  <c:v>02/2022</c:v>
                </c:pt>
                <c:pt idx="242">
                  <c:v>03/2022</c:v>
                </c:pt>
                <c:pt idx="243">
                  <c:v>04/2022</c:v>
                </c:pt>
                <c:pt idx="244">
                  <c:v>05/2022</c:v>
                </c:pt>
                <c:pt idx="245">
                  <c:v>06/2022</c:v>
                </c:pt>
                <c:pt idx="246">
                  <c:v>07/2022</c:v>
                </c:pt>
                <c:pt idx="247">
                  <c:v>08/2022</c:v>
                </c:pt>
                <c:pt idx="248">
                  <c:v>09/2022</c:v>
                </c:pt>
                <c:pt idx="249">
                  <c:v>10/2022</c:v>
                </c:pt>
                <c:pt idx="250">
                  <c:v>11/2022</c:v>
                </c:pt>
                <c:pt idx="251">
                  <c:v>12/2022</c:v>
                </c:pt>
                <c:pt idx="252">
                  <c:v>01/2023</c:v>
                </c:pt>
                <c:pt idx="253">
                  <c:v>02/2023</c:v>
                </c:pt>
                <c:pt idx="254">
                  <c:v>03/2023</c:v>
                </c:pt>
                <c:pt idx="255">
                  <c:v>04/2023</c:v>
                </c:pt>
                <c:pt idx="256">
                  <c:v>05/2023</c:v>
                </c:pt>
                <c:pt idx="257">
                  <c:v>06/2023</c:v>
                </c:pt>
                <c:pt idx="258">
                  <c:v>07/2023</c:v>
                </c:pt>
                <c:pt idx="259">
                  <c:v>08/2023</c:v>
                </c:pt>
                <c:pt idx="260">
                  <c:v>09/2023</c:v>
                </c:pt>
                <c:pt idx="261">
                  <c:v>10/2023</c:v>
                </c:pt>
                <c:pt idx="262">
                  <c:v>11/2023</c:v>
                </c:pt>
                <c:pt idx="263">
                  <c:v>12/2023</c:v>
                </c:pt>
                <c:pt idx="264">
                  <c:v>01/2024</c:v>
                </c:pt>
                <c:pt idx="265">
                  <c:v>02/2024</c:v>
                </c:pt>
                <c:pt idx="266">
                  <c:v>03/2024</c:v>
                </c:pt>
                <c:pt idx="267">
                  <c:v>04/2024</c:v>
                </c:pt>
                <c:pt idx="268">
                  <c:v>05/2024</c:v>
                </c:pt>
                <c:pt idx="269">
                  <c:v>06/2024</c:v>
                </c:pt>
                <c:pt idx="270">
                  <c:v>07/2024</c:v>
                </c:pt>
                <c:pt idx="271">
                  <c:v>08/2024</c:v>
                </c:pt>
                <c:pt idx="272">
                  <c:v>09/2024</c:v>
                </c:pt>
                <c:pt idx="273">
                  <c:v>10/2024</c:v>
                </c:pt>
                <c:pt idx="274">
                  <c:v>11/2024</c:v>
                </c:pt>
                <c:pt idx="275">
                  <c:v>12/2024</c:v>
                </c:pt>
                <c:pt idx="276">
                  <c:v>01/2025</c:v>
                </c:pt>
                <c:pt idx="277">
                  <c:v>02/2025</c:v>
                </c:pt>
                <c:pt idx="278">
                  <c:v>03/2025</c:v>
                </c:pt>
                <c:pt idx="279">
                  <c:v>04/2025</c:v>
                </c:pt>
                <c:pt idx="280">
                  <c:v>05/2025</c:v>
                </c:pt>
              </c:strCache>
            </c:strRef>
          </c:xVal>
          <c:yVal>
            <c:numRef>
              <c:f>'BDD retraitée (2)'!$BD$2:$BD$282</c:f>
              <c:numCache>
                <c:formatCode>General</c:formatCode>
                <c:ptCount val="281"/>
                <c:pt idx="2">
                  <c:v>1147.3900000000001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885.76</c:v>
                </c:pt>
                <c:pt idx="10">
                  <c:v>0</c:v>
                </c:pt>
                <c:pt idx="11">
                  <c:v>0</c:v>
                </c:pt>
                <c:pt idx="12">
                  <c:v>855.7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974.5</c:v>
                </c:pt>
                <c:pt idx="18">
                  <c:v>0</c:v>
                </c:pt>
                <c:pt idx="19">
                  <c:v>1008.01</c:v>
                </c:pt>
                <c:pt idx="20">
                  <c:v>0</c:v>
                </c:pt>
                <c:pt idx="21">
                  <c:v>0</c:v>
                </c:pt>
                <c:pt idx="22">
                  <c:v>1058.2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1107.31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1234.18</c:v>
                </c:pt>
                <c:pt idx="43">
                  <c:v>0</c:v>
                </c:pt>
                <c:pt idx="44">
                  <c:v>0</c:v>
                </c:pt>
                <c:pt idx="45">
                  <c:v>1207.01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1294.83</c:v>
                </c:pt>
                <c:pt idx="51">
                  <c:v>0</c:v>
                </c:pt>
                <c:pt idx="52">
                  <c:v>1270.0899999999999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1438.24</c:v>
                </c:pt>
                <c:pt idx="61">
                  <c:v>0</c:v>
                </c:pt>
                <c:pt idx="62">
                  <c:v>1420.86</c:v>
                </c:pt>
                <c:pt idx="63">
                  <c:v>0</c:v>
                </c:pt>
                <c:pt idx="64">
                  <c:v>0</c:v>
                </c:pt>
                <c:pt idx="65">
                  <c:v>1503.35</c:v>
                </c:pt>
                <c:pt idx="66">
                  <c:v>0</c:v>
                </c:pt>
                <c:pt idx="67">
                  <c:v>0</c:v>
                </c:pt>
                <c:pt idx="68">
                  <c:v>1526.75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1385.59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735.09</c:v>
                </c:pt>
                <c:pt idx="86">
                  <c:v>0</c:v>
                </c:pt>
                <c:pt idx="87">
                  <c:v>872.81</c:v>
                </c:pt>
                <c:pt idx="88">
                  <c:v>919.14</c:v>
                </c:pt>
                <c:pt idx="89">
                  <c:v>919.32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1036.2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1104.49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1141.2</c:v>
                </c:pt>
                <c:pt idx="105">
                  <c:v>0</c:v>
                </c:pt>
                <c:pt idx="106">
                  <c:v>1180.55</c:v>
                </c:pt>
                <c:pt idx="107">
                  <c:v>1257.6400000000001</c:v>
                </c:pt>
                <c:pt idx="108">
                  <c:v>0</c:v>
                </c:pt>
                <c:pt idx="109">
                  <c:v>1327.22</c:v>
                </c:pt>
                <c:pt idx="110">
                  <c:v>1325.83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1253.3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1365.68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1406.58</c:v>
                </c:pt>
                <c:pt idx="128">
                  <c:v>0</c:v>
                </c:pt>
                <c:pt idx="129">
                  <c:v>1412.16</c:v>
                </c:pt>
                <c:pt idx="130">
                  <c:v>0</c:v>
                </c:pt>
                <c:pt idx="131">
                  <c:v>0</c:v>
                </c:pt>
                <c:pt idx="132">
                  <c:v>1498.11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1685.73</c:v>
                </c:pt>
                <c:pt idx="139">
                  <c:v>1632.97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1848.36</c:v>
                </c:pt>
                <c:pt idx="144">
                  <c:v>0</c:v>
                </c:pt>
                <c:pt idx="145">
                  <c:v>0</c:v>
                </c:pt>
                <c:pt idx="146">
                  <c:v>1872.34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1972.29</c:v>
                </c:pt>
                <c:pt idx="153">
                  <c:v>0</c:v>
                </c:pt>
                <c:pt idx="154">
                  <c:v>0</c:v>
                </c:pt>
                <c:pt idx="155">
                  <c:v>2058.9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2063.11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2059.7399999999998</c:v>
                </c:pt>
                <c:pt idx="171">
                  <c:v>2065.3000000000002</c:v>
                </c:pt>
                <c:pt idx="172">
                  <c:v>2096.96</c:v>
                </c:pt>
                <c:pt idx="173">
                  <c:v>0</c:v>
                </c:pt>
                <c:pt idx="174">
                  <c:v>0</c:v>
                </c:pt>
                <c:pt idx="175">
                  <c:v>2170.9499999999998</c:v>
                </c:pt>
                <c:pt idx="176">
                  <c:v>0</c:v>
                </c:pt>
                <c:pt idx="177">
                  <c:v>2126.15</c:v>
                </c:pt>
                <c:pt idx="178">
                  <c:v>2198.81</c:v>
                </c:pt>
                <c:pt idx="179">
                  <c:v>2238.83</c:v>
                </c:pt>
                <c:pt idx="180">
                  <c:v>2278.87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2423.41</c:v>
                </c:pt>
                <c:pt idx="186">
                  <c:v>0</c:v>
                </c:pt>
                <c:pt idx="187">
                  <c:v>0</c:v>
                </c:pt>
                <c:pt idx="188">
                  <c:v>2519.36</c:v>
                </c:pt>
                <c:pt idx="189">
                  <c:v>2575.2600000000002</c:v>
                </c:pt>
                <c:pt idx="190">
                  <c:v>0</c:v>
                </c:pt>
                <c:pt idx="191">
                  <c:v>0</c:v>
                </c:pt>
                <c:pt idx="192">
                  <c:v>2823.81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2718.37</c:v>
                </c:pt>
                <c:pt idx="198">
                  <c:v>2816.29</c:v>
                </c:pt>
                <c:pt idx="199">
                  <c:v>0</c:v>
                </c:pt>
                <c:pt idx="200">
                  <c:v>2913.98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2784.49</c:v>
                </c:pt>
                <c:pt idx="206">
                  <c:v>0</c:v>
                </c:pt>
                <c:pt idx="207">
                  <c:v>2945.83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3100.29</c:v>
                </c:pt>
                <c:pt idx="222">
                  <c:v>0</c:v>
                </c:pt>
                <c:pt idx="223">
                  <c:v>3500.31</c:v>
                </c:pt>
                <c:pt idx="224">
                  <c:v>0</c:v>
                </c:pt>
                <c:pt idx="225">
                  <c:v>3269.96</c:v>
                </c:pt>
                <c:pt idx="226">
                  <c:v>0</c:v>
                </c:pt>
                <c:pt idx="227">
                  <c:v>0</c:v>
                </c:pt>
                <c:pt idx="228">
                  <c:v>3714.24</c:v>
                </c:pt>
                <c:pt idx="229">
                  <c:v>0</c:v>
                </c:pt>
                <c:pt idx="230">
                  <c:v>3972.89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4605.38</c:v>
                </c:pt>
                <c:pt idx="238">
                  <c:v>0</c:v>
                </c:pt>
                <c:pt idx="239">
                  <c:v>4766.18</c:v>
                </c:pt>
                <c:pt idx="240">
                  <c:v>0</c:v>
                </c:pt>
                <c:pt idx="241">
                  <c:v>0</c:v>
                </c:pt>
                <c:pt idx="242">
                  <c:v>4530.41</c:v>
                </c:pt>
                <c:pt idx="243">
                  <c:v>0</c:v>
                </c:pt>
                <c:pt idx="244">
                  <c:v>0</c:v>
                </c:pt>
                <c:pt idx="245">
                  <c:v>3785.38</c:v>
                </c:pt>
                <c:pt idx="246">
                  <c:v>0</c:v>
                </c:pt>
                <c:pt idx="247">
                  <c:v>0</c:v>
                </c:pt>
                <c:pt idx="248">
                  <c:v>3585.62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4179.83</c:v>
                </c:pt>
                <c:pt idx="257">
                  <c:v>0</c:v>
                </c:pt>
                <c:pt idx="258">
                  <c:v>0</c:v>
                </c:pt>
                <c:pt idx="259">
                  <c:v>4507.66</c:v>
                </c:pt>
                <c:pt idx="260">
                  <c:v>4288.05</c:v>
                </c:pt>
                <c:pt idx="261">
                  <c:v>4193.8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5096.2700000000004</c:v>
                </c:pt>
                <c:pt idx="266">
                  <c:v>0</c:v>
                </c:pt>
                <c:pt idx="267">
                  <c:v>5035.6899999999996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5881.63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F-4C2C-B043-F2CF571B0BD2}"/>
            </c:ext>
          </c:extLst>
        </c:ser>
        <c:ser>
          <c:idx val="0"/>
          <c:order val="1"/>
          <c:tx>
            <c:v>jaune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127">
                <a:solidFill>
                  <a:srgbClr val="FFC000"/>
                </a:solidFill>
              </a:ln>
              <a:effectLst/>
            </c:spPr>
          </c:marker>
          <c:xVal>
            <c:strRef>
              <c:f>'BDD retraitée (2)'!$BB$2:$BB$282</c:f>
              <c:strCache>
                <c:ptCount val="281"/>
                <c:pt idx="0">
                  <c:v>01/2002</c:v>
                </c:pt>
                <c:pt idx="1">
                  <c:v>02/2002</c:v>
                </c:pt>
                <c:pt idx="2">
                  <c:v>03/2002</c:v>
                </c:pt>
                <c:pt idx="3">
                  <c:v>04/2002</c:v>
                </c:pt>
                <c:pt idx="4">
                  <c:v>05/2002</c:v>
                </c:pt>
                <c:pt idx="5">
                  <c:v>06/2002</c:v>
                </c:pt>
                <c:pt idx="6">
                  <c:v>07/2002</c:v>
                </c:pt>
                <c:pt idx="7">
                  <c:v>08/2002</c:v>
                </c:pt>
                <c:pt idx="8">
                  <c:v>09/2002</c:v>
                </c:pt>
                <c:pt idx="9">
                  <c:v>10/2002</c:v>
                </c:pt>
                <c:pt idx="10">
                  <c:v>11/2002</c:v>
                </c:pt>
                <c:pt idx="11">
                  <c:v>12/2002</c:v>
                </c:pt>
                <c:pt idx="12">
                  <c:v>01/2003</c:v>
                </c:pt>
                <c:pt idx="13">
                  <c:v>02/2003</c:v>
                </c:pt>
                <c:pt idx="14">
                  <c:v>03/2003</c:v>
                </c:pt>
                <c:pt idx="15">
                  <c:v>04/2003</c:v>
                </c:pt>
                <c:pt idx="16">
                  <c:v>05/2003</c:v>
                </c:pt>
                <c:pt idx="17">
                  <c:v>06/2003</c:v>
                </c:pt>
                <c:pt idx="18">
                  <c:v>07/2003</c:v>
                </c:pt>
                <c:pt idx="19">
                  <c:v>08/2003</c:v>
                </c:pt>
                <c:pt idx="20">
                  <c:v>09/2003</c:v>
                </c:pt>
                <c:pt idx="21">
                  <c:v>10/2003</c:v>
                </c:pt>
                <c:pt idx="22">
                  <c:v>11/2003</c:v>
                </c:pt>
                <c:pt idx="23">
                  <c:v>12/2003</c:v>
                </c:pt>
                <c:pt idx="24">
                  <c:v>01/2004</c:v>
                </c:pt>
                <c:pt idx="25">
                  <c:v>02/2004</c:v>
                </c:pt>
                <c:pt idx="26">
                  <c:v>03/2004</c:v>
                </c:pt>
                <c:pt idx="27">
                  <c:v>04/2004</c:v>
                </c:pt>
                <c:pt idx="28">
                  <c:v>05/2004</c:v>
                </c:pt>
                <c:pt idx="29">
                  <c:v>06/2004</c:v>
                </c:pt>
                <c:pt idx="30">
                  <c:v>07/2004</c:v>
                </c:pt>
                <c:pt idx="31">
                  <c:v>08/2004</c:v>
                </c:pt>
                <c:pt idx="32">
                  <c:v>09/2004</c:v>
                </c:pt>
                <c:pt idx="33">
                  <c:v>10/2004</c:v>
                </c:pt>
                <c:pt idx="34">
                  <c:v>11/2004</c:v>
                </c:pt>
                <c:pt idx="35">
                  <c:v>12/2004</c:v>
                </c:pt>
                <c:pt idx="36">
                  <c:v>01/2005</c:v>
                </c:pt>
                <c:pt idx="37">
                  <c:v>02/2005</c:v>
                </c:pt>
                <c:pt idx="38">
                  <c:v>03/2005</c:v>
                </c:pt>
                <c:pt idx="39">
                  <c:v>04/2005</c:v>
                </c:pt>
                <c:pt idx="40">
                  <c:v>05/2005</c:v>
                </c:pt>
                <c:pt idx="41">
                  <c:v>06/2005</c:v>
                </c:pt>
                <c:pt idx="42">
                  <c:v>07/2005</c:v>
                </c:pt>
                <c:pt idx="43">
                  <c:v>08/2005</c:v>
                </c:pt>
                <c:pt idx="44">
                  <c:v>09/2005</c:v>
                </c:pt>
                <c:pt idx="45">
                  <c:v>10/2005</c:v>
                </c:pt>
                <c:pt idx="46">
                  <c:v>11/2005</c:v>
                </c:pt>
                <c:pt idx="47">
                  <c:v>12/2005</c:v>
                </c:pt>
                <c:pt idx="48">
                  <c:v>01/2006</c:v>
                </c:pt>
                <c:pt idx="49">
                  <c:v>02/2006</c:v>
                </c:pt>
                <c:pt idx="50">
                  <c:v>03/2006</c:v>
                </c:pt>
                <c:pt idx="51">
                  <c:v>04/2006</c:v>
                </c:pt>
                <c:pt idx="52">
                  <c:v>05/2006</c:v>
                </c:pt>
                <c:pt idx="53">
                  <c:v>06/2006</c:v>
                </c:pt>
                <c:pt idx="54">
                  <c:v>07/2006</c:v>
                </c:pt>
                <c:pt idx="55">
                  <c:v>08/2006</c:v>
                </c:pt>
                <c:pt idx="56">
                  <c:v>09/2006</c:v>
                </c:pt>
                <c:pt idx="57">
                  <c:v>10/2006</c:v>
                </c:pt>
                <c:pt idx="58">
                  <c:v>11/2006</c:v>
                </c:pt>
                <c:pt idx="59">
                  <c:v>12/2006</c:v>
                </c:pt>
                <c:pt idx="60">
                  <c:v>01/2007</c:v>
                </c:pt>
                <c:pt idx="61">
                  <c:v>02/2007</c:v>
                </c:pt>
                <c:pt idx="62">
                  <c:v>03/2007</c:v>
                </c:pt>
                <c:pt idx="63">
                  <c:v>04/2007</c:v>
                </c:pt>
                <c:pt idx="64">
                  <c:v>05/2007</c:v>
                </c:pt>
                <c:pt idx="65">
                  <c:v>06/2007</c:v>
                </c:pt>
                <c:pt idx="66">
                  <c:v>07/2007</c:v>
                </c:pt>
                <c:pt idx="67">
                  <c:v>08/2007</c:v>
                </c:pt>
                <c:pt idx="68">
                  <c:v>09/2007</c:v>
                </c:pt>
                <c:pt idx="69">
                  <c:v>10/2007</c:v>
                </c:pt>
                <c:pt idx="70">
                  <c:v>11/2007</c:v>
                </c:pt>
                <c:pt idx="71">
                  <c:v>12/2007</c:v>
                </c:pt>
                <c:pt idx="72">
                  <c:v>01/2008</c:v>
                </c:pt>
                <c:pt idx="73">
                  <c:v>02/2008</c:v>
                </c:pt>
                <c:pt idx="74">
                  <c:v>03/2008</c:v>
                </c:pt>
                <c:pt idx="75">
                  <c:v>04/2008</c:v>
                </c:pt>
                <c:pt idx="76">
                  <c:v>05/2008</c:v>
                </c:pt>
                <c:pt idx="77">
                  <c:v>06/2008</c:v>
                </c:pt>
                <c:pt idx="78">
                  <c:v>07/2008</c:v>
                </c:pt>
                <c:pt idx="79">
                  <c:v>08/2008</c:v>
                </c:pt>
                <c:pt idx="80">
                  <c:v>09/2008</c:v>
                </c:pt>
                <c:pt idx="81">
                  <c:v>10/2008</c:v>
                </c:pt>
                <c:pt idx="82">
                  <c:v>11/2008</c:v>
                </c:pt>
                <c:pt idx="83">
                  <c:v>12/2008</c:v>
                </c:pt>
                <c:pt idx="84">
                  <c:v>01/2009</c:v>
                </c:pt>
                <c:pt idx="85">
                  <c:v>02/2009</c:v>
                </c:pt>
                <c:pt idx="86">
                  <c:v>03/2009</c:v>
                </c:pt>
                <c:pt idx="87">
                  <c:v>04/2009</c:v>
                </c:pt>
                <c:pt idx="88">
                  <c:v>05/2009</c:v>
                </c:pt>
                <c:pt idx="89">
                  <c:v>06/2009</c:v>
                </c:pt>
                <c:pt idx="90">
                  <c:v>07/2009</c:v>
                </c:pt>
                <c:pt idx="91">
                  <c:v>08/2009</c:v>
                </c:pt>
                <c:pt idx="92">
                  <c:v>09/2009</c:v>
                </c:pt>
                <c:pt idx="93">
                  <c:v>10/2009</c:v>
                </c:pt>
                <c:pt idx="94">
                  <c:v>11/2009</c:v>
                </c:pt>
                <c:pt idx="95">
                  <c:v>12/2009</c:v>
                </c:pt>
                <c:pt idx="96">
                  <c:v>01/2010</c:v>
                </c:pt>
                <c:pt idx="97">
                  <c:v>02/2010</c:v>
                </c:pt>
                <c:pt idx="98">
                  <c:v>03/2010</c:v>
                </c:pt>
                <c:pt idx="99">
                  <c:v>04/2010</c:v>
                </c:pt>
                <c:pt idx="100">
                  <c:v>05/2010</c:v>
                </c:pt>
                <c:pt idx="101">
                  <c:v>06/2010</c:v>
                </c:pt>
                <c:pt idx="102">
                  <c:v>07/2010</c:v>
                </c:pt>
                <c:pt idx="103">
                  <c:v>08/2010</c:v>
                </c:pt>
                <c:pt idx="104">
                  <c:v>09/2010</c:v>
                </c:pt>
                <c:pt idx="105">
                  <c:v>10/2010</c:v>
                </c:pt>
                <c:pt idx="106">
                  <c:v>11/2010</c:v>
                </c:pt>
                <c:pt idx="107">
                  <c:v>12/2010</c:v>
                </c:pt>
                <c:pt idx="108">
                  <c:v>01/2011</c:v>
                </c:pt>
                <c:pt idx="109">
                  <c:v>02/2011</c:v>
                </c:pt>
                <c:pt idx="110">
                  <c:v>03/2011</c:v>
                </c:pt>
                <c:pt idx="111">
                  <c:v>04/2011</c:v>
                </c:pt>
                <c:pt idx="112">
                  <c:v>05/2011</c:v>
                </c:pt>
                <c:pt idx="113">
                  <c:v>06/2011</c:v>
                </c:pt>
                <c:pt idx="114">
                  <c:v>07/2011</c:v>
                </c:pt>
                <c:pt idx="115">
                  <c:v>08/2011</c:v>
                </c:pt>
                <c:pt idx="116">
                  <c:v>09/2011</c:v>
                </c:pt>
                <c:pt idx="117">
                  <c:v>10/2011</c:v>
                </c:pt>
                <c:pt idx="118">
                  <c:v>11/2011</c:v>
                </c:pt>
                <c:pt idx="119">
                  <c:v>12/2011</c:v>
                </c:pt>
                <c:pt idx="120">
                  <c:v>01/2012</c:v>
                </c:pt>
                <c:pt idx="121">
                  <c:v>02/2012</c:v>
                </c:pt>
                <c:pt idx="122">
                  <c:v>03/2012</c:v>
                </c:pt>
                <c:pt idx="123">
                  <c:v>04/2012</c:v>
                </c:pt>
                <c:pt idx="124">
                  <c:v>05/2012</c:v>
                </c:pt>
                <c:pt idx="125">
                  <c:v>06/2012</c:v>
                </c:pt>
                <c:pt idx="126">
                  <c:v>07/2012</c:v>
                </c:pt>
                <c:pt idx="127">
                  <c:v>08/2012</c:v>
                </c:pt>
                <c:pt idx="128">
                  <c:v>09/2012</c:v>
                </c:pt>
                <c:pt idx="129">
                  <c:v>10/2012</c:v>
                </c:pt>
                <c:pt idx="130">
                  <c:v>11/2012</c:v>
                </c:pt>
                <c:pt idx="131">
                  <c:v>12/2012</c:v>
                </c:pt>
                <c:pt idx="132">
                  <c:v>01/2013</c:v>
                </c:pt>
                <c:pt idx="133">
                  <c:v>02/2013</c:v>
                </c:pt>
                <c:pt idx="134">
                  <c:v>03/2013</c:v>
                </c:pt>
                <c:pt idx="135">
                  <c:v>04/2013</c:v>
                </c:pt>
                <c:pt idx="136">
                  <c:v>05/2013</c:v>
                </c:pt>
                <c:pt idx="137">
                  <c:v>06/2013</c:v>
                </c:pt>
                <c:pt idx="138">
                  <c:v>07/2013</c:v>
                </c:pt>
                <c:pt idx="139">
                  <c:v>08/2013</c:v>
                </c:pt>
                <c:pt idx="140">
                  <c:v>09/2013</c:v>
                </c:pt>
                <c:pt idx="141">
                  <c:v>10/2013</c:v>
                </c:pt>
                <c:pt idx="142">
                  <c:v>11/2013</c:v>
                </c:pt>
                <c:pt idx="143">
                  <c:v>12/2013</c:v>
                </c:pt>
                <c:pt idx="144">
                  <c:v>01/2014</c:v>
                </c:pt>
                <c:pt idx="145">
                  <c:v>02/2014</c:v>
                </c:pt>
                <c:pt idx="146">
                  <c:v>03/2014</c:v>
                </c:pt>
                <c:pt idx="147">
                  <c:v>04/2014</c:v>
                </c:pt>
                <c:pt idx="148">
                  <c:v>05/2014</c:v>
                </c:pt>
                <c:pt idx="149">
                  <c:v>06/2014</c:v>
                </c:pt>
                <c:pt idx="150">
                  <c:v>07/2014</c:v>
                </c:pt>
                <c:pt idx="151">
                  <c:v>08/2014</c:v>
                </c:pt>
                <c:pt idx="152">
                  <c:v>09/2014</c:v>
                </c:pt>
                <c:pt idx="153">
                  <c:v>10/2014</c:v>
                </c:pt>
                <c:pt idx="154">
                  <c:v>11/2014</c:v>
                </c:pt>
                <c:pt idx="155">
                  <c:v>12/2014</c:v>
                </c:pt>
                <c:pt idx="156">
                  <c:v>01/2015</c:v>
                </c:pt>
                <c:pt idx="157">
                  <c:v>02/2015</c:v>
                </c:pt>
                <c:pt idx="158">
                  <c:v>03/2015</c:v>
                </c:pt>
                <c:pt idx="159">
                  <c:v>04/2015</c:v>
                </c:pt>
                <c:pt idx="160">
                  <c:v>05/2015</c:v>
                </c:pt>
                <c:pt idx="161">
                  <c:v>06/2015</c:v>
                </c:pt>
                <c:pt idx="162">
                  <c:v>07/2015</c:v>
                </c:pt>
                <c:pt idx="163">
                  <c:v>08/2015</c:v>
                </c:pt>
                <c:pt idx="164">
                  <c:v>09/2015</c:v>
                </c:pt>
                <c:pt idx="165">
                  <c:v>10/2015</c:v>
                </c:pt>
                <c:pt idx="166">
                  <c:v>11/2015</c:v>
                </c:pt>
                <c:pt idx="167">
                  <c:v>12/2015</c:v>
                </c:pt>
                <c:pt idx="168">
                  <c:v>01/2016</c:v>
                </c:pt>
                <c:pt idx="169">
                  <c:v>02/2016</c:v>
                </c:pt>
                <c:pt idx="170">
                  <c:v>03/2016</c:v>
                </c:pt>
                <c:pt idx="171">
                  <c:v>04/2016</c:v>
                </c:pt>
                <c:pt idx="172">
                  <c:v>05/2016</c:v>
                </c:pt>
                <c:pt idx="173">
                  <c:v>06/2016</c:v>
                </c:pt>
                <c:pt idx="174">
                  <c:v>07/2016</c:v>
                </c:pt>
                <c:pt idx="175">
                  <c:v>08/2016</c:v>
                </c:pt>
                <c:pt idx="176">
                  <c:v>09/2016</c:v>
                </c:pt>
                <c:pt idx="177">
                  <c:v>10/2016</c:v>
                </c:pt>
                <c:pt idx="178">
                  <c:v>11/2016</c:v>
                </c:pt>
                <c:pt idx="179">
                  <c:v>12/2016</c:v>
                </c:pt>
                <c:pt idx="180">
                  <c:v>01/2017</c:v>
                </c:pt>
                <c:pt idx="181">
                  <c:v>02/2017</c:v>
                </c:pt>
                <c:pt idx="182">
                  <c:v>03/2017</c:v>
                </c:pt>
                <c:pt idx="183">
                  <c:v>04/2017</c:v>
                </c:pt>
                <c:pt idx="184">
                  <c:v>05/2017</c:v>
                </c:pt>
                <c:pt idx="185">
                  <c:v>06/2017</c:v>
                </c:pt>
                <c:pt idx="186">
                  <c:v>07/2017</c:v>
                </c:pt>
                <c:pt idx="187">
                  <c:v>08/2017</c:v>
                </c:pt>
                <c:pt idx="188">
                  <c:v>09/2017</c:v>
                </c:pt>
                <c:pt idx="189">
                  <c:v>10/2017</c:v>
                </c:pt>
                <c:pt idx="190">
                  <c:v>11/2017</c:v>
                </c:pt>
                <c:pt idx="191">
                  <c:v>12/2017</c:v>
                </c:pt>
                <c:pt idx="192">
                  <c:v>01/2018</c:v>
                </c:pt>
                <c:pt idx="193">
                  <c:v>02/2018</c:v>
                </c:pt>
                <c:pt idx="194">
                  <c:v>03/2018</c:v>
                </c:pt>
                <c:pt idx="195">
                  <c:v>04/2018</c:v>
                </c:pt>
                <c:pt idx="196">
                  <c:v>05/2018</c:v>
                </c:pt>
                <c:pt idx="197">
                  <c:v>06/2018</c:v>
                </c:pt>
                <c:pt idx="198">
                  <c:v>07/2018</c:v>
                </c:pt>
                <c:pt idx="199">
                  <c:v>08/2018</c:v>
                </c:pt>
                <c:pt idx="200">
                  <c:v>09/2018</c:v>
                </c:pt>
                <c:pt idx="201">
                  <c:v>10/2018</c:v>
                </c:pt>
                <c:pt idx="202">
                  <c:v>11/2018</c:v>
                </c:pt>
                <c:pt idx="203">
                  <c:v>12/2018</c:v>
                </c:pt>
                <c:pt idx="204">
                  <c:v>01/2019</c:v>
                </c:pt>
                <c:pt idx="205">
                  <c:v>02/2019</c:v>
                </c:pt>
                <c:pt idx="206">
                  <c:v>03/2019</c:v>
                </c:pt>
                <c:pt idx="207">
                  <c:v>04/2019</c:v>
                </c:pt>
                <c:pt idx="208">
                  <c:v>05/2019</c:v>
                </c:pt>
                <c:pt idx="209">
                  <c:v>06/2019</c:v>
                </c:pt>
                <c:pt idx="210">
                  <c:v>07/2019</c:v>
                </c:pt>
                <c:pt idx="211">
                  <c:v>08/2019</c:v>
                </c:pt>
                <c:pt idx="212">
                  <c:v>09/2019</c:v>
                </c:pt>
                <c:pt idx="213">
                  <c:v>10/2019</c:v>
                </c:pt>
                <c:pt idx="214">
                  <c:v>11/2019</c:v>
                </c:pt>
                <c:pt idx="215">
                  <c:v>12/2019</c:v>
                </c:pt>
                <c:pt idx="216">
                  <c:v>01/2020</c:v>
                </c:pt>
                <c:pt idx="217">
                  <c:v>02/2020</c:v>
                </c:pt>
                <c:pt idx="218">
                  <c:v>03/2020</c:v>
                </c:pt>
                <c:pt idx="219">
                  <c:v>04/2020</c:v>
                </c:pt>
                <c:pt idx="220">
                  <c:v>05/2020</c:v>
                </c:pt>
                <c:pt idx="221">
                  <c:v>06/2020</c:v>
                </c:pt>
                <c:pt idx="222">
                  <c:v>07/2020</c:v>
                </c:pt>
                <c:pt idx="223">
                  <c:v>08/2020</c:v>
                </c:pt>
                <c:pt idx="224">
                  <c:v>09/2020</c:v>
                </c:pt>
                <c:pt idx="225">
                  <c:v>10/2020</c:v>
                </c:pt>
                <c:pt idx="226">
                  <c:v>11/2020</c:v>
                </c:pt>
                <c:pt idx="227">
                  <c:v>12/2020</c:v>
                </c:pt>
                <c:pt idx="228">
                  <c:v>01/2021</c:v>
                </c:pt>
                <c:pt idx="229">
                  <c:v>02/2021</c:v>
                </c:pt>
                <c:pt idx="230">
                  <c:v>03/2021</c:v>
                </c:pt>
                <c:pt idx="231">
                  <c:v>04/2021</c:v>
                </c:pt>
                <c:pt idx="232">
                  <c:v>05/2021</c:v>
                </c:pt>
                <c:pt idx="233">
                  <c:v>06/2021</c:v>
                </c:pt>
                <c:pt idx="234">
                  <c:v>07/2021</c:v>
                </c:pt>
                <c:pt idx="235">
                  <c:v>08/2021</c:v>
                </c:pt>
                <c:pt idx="236">
                  <c:v>09/2021</c:v>
                </c:pt>
                <c:pt idx="237">
                  <c:v>10/2021</c:v>
                </c:pt>
                <c:pt idx="238">
                  <c:v>11/2021</c:v>
                </c:pt>
                <c:pt idx="239">
                  <c:v>12/2021</c:v>
                </c:pt>
                <c:pt idx="240">
                  <c:v>01/2022</c:v>
                </c:pt>
                <c:pt idx="241">
                  <c:v>02/2022</c:v>
                </c:pt>
                <c:pt idx="242">
                  <c:v>03/2022</c:v>
                </c:pt>
                <c:pt idx="243">
                  <c:v>04/2022</c:v>
                </c:pt>
                <c:pt idx="244">
                  <c:v>05/2022</c:v>
                </c:pt>
                <c:pt idx="245">
                  <c:v>06/2022</c:v>
                </c:pt>
                <c:pt idx="246">
                  <c:v>07/2022</c:v>
                </c:pt>
                <c:pt idx="247">
                  <c:v>08/2022</c:v>
                </c:pt>
                <c:pt idx="248">
                  <c:v>09/2022</c:v>
                </c:pt>
                <c:pt idx="249">
                  <c:v>10/2022</c:v>
                </c:pt>
                <c:pt idx="250">
                  <c:v>11/2022</c:v>
                </c:pt>
                <c:pt idx="251">
                  <c:v>12/2022</c:v>
                </c:pt>
                <c:pt idx="252">
                  <c:v>01/2023</c:v>
                </c:pt>
                <c:pt idx="253">
                  <c:v>02/2023</c:v>
                </c:pt>
                <c:pt idx="254">
                  <c:v>03/2023</c:v>
                </c:pt>
                <c:pt idx="255">
                  <c:v>04/2023</c:v>
                </c:pt>
                <c:pt idx="256">
                  <c:v>05/2023</c:v>
                </c:pt>
                <c:pt idx="257">
                  <c:v>06/2023</c:v>
                </c:pt>
                <c:pt idx="258">
                  <c:v>07/2023</c:v>
                </c:pt>
                <c:pt idx="259">
                  <c:v>08/2023</c:v>
                </c:pt>
                <c:pt idx="260">
                  <c:v>09/2023</c:v>
                </c:pt>
                <c:pt idx="261">
                  <c:v>10/2023</c:v>
                </c:pt>
                <c:pt idx="262">
                  <c:v>11/2023</c:v>
                </c:pt>
                <c:pt idx="263">
                  <c:v>12/2023</c:v>
                </c:pt>
                <c:pt idx="264">
                  <c:v>01/2024</c:v>
                </c:pt>
                <c:pt idx="265">
                  <c:v>02/2024</c:v>
                </c:pt>
                <c:pt idx="266">
                  <c:v>03/2024</c:v>
                </c:pt>
                <c:pt idx="267">
                  <c:v>04/2024</c:v>
                </c:pt>
                <c:pt idx="268">
                  <c:v>05/2024</c:v>
                </c:pt>
                <c:pt idx="269">
                  <c:v>06/2024</c:v>
                </c:pt>
                <c:pt idx="270">
                  <c:v>07/2024</c:v>
                </c:pt>
                <c:pt idx="271">
                  <c:v>08/2024</c:v>
                </c:pt>
                <c:pt idx="272">
                  <c:v>09/2024</c:v>
                </c:pt>
                <c:pt idx="273">
                  <c:v>10/2024</c:v>
                </c:pt>
                <c:pt idx="274">
                  <c:v>11/2024</c:v>
                </c:pt>
                <c:pt idx="275">
                  <c:v>12/2024</c:v>
                </c:pt>
                <c:pt idx="276">
                  <c:v>01/2025</c:v>
                </c:pt>
                <c:pt idx="277">
                  <c:v>02/2025</c:v>
                </c:pt>
                <c:pt idx="278">
                  <c:v>03/2025</c:v>
                </c:pt>
                <c:pt idx="279">
                  <c:v>04/2025</c:v>
                </c:pt>
                <c:pt idx="280">
                  <c:v>05/2025</c:v>
                </c:pt>
              </c:strCache>
            </c:strRef>
          </c:xVal>
          <c:yVal>
            <c:numRef>
              <c:f>'BDD retraitée (2)'!$BE$2:$BE$282</c:f>
              <c:numCache>
                <c:formatCode>General</c:formatCode>
                <c:ptCount val="281"/>
                <c:pt idx="2">
                  <c:v>0</c:v>
                </c:pt>
                <c:pt idx="3">
                  <c:v>1076.92</c:v>
                </c:pt>
                <c:pt idx="4">
                  <c:v>0</c:v>
                </c:pt>
                <c:pt idx="5">
                  <c:v>989.81</c:v>
                </c:pt>
                <c:pt idx="6">
                  <c:v>911.62</c:v>
                </c:pt>
                <c:pt idx="7">
                  <c:v>0</c:v>
                </c:pt>
                <c:pt idx="8">
                  <c:v>815.28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995.97</c:v>
                </c:pt>
                <c:pt idx="21">
                  <c:v>0</c:v>
                </c:pt>
                <c:pt idx="22">
                  <c:v>0</c:v>
                </c:pt>
                <c:pt idx="23">
                  <c:v>1111.92</c:v>
                </c:pt>
                <c:pt idx="24">
                  <c:v>1131.1300000000001</c:v>
                </c:pt>
                <c:pt idx="25">
                  <c:v>1144.94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1140.8399999999999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1181.27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1220.33</c:v>
                </c:pt>
                <c:pt idx="44">
                  <c:v>0</c:v>
                </c:pt>
                <c:pt idx="45">
                  <c:v>0</c:v>
                </c:pt>
                <c:pt idx="46">
                  <c:v>1249.48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1303.82</c:v>
                </c:pt>
                <c:pt idx="56">
                  <c:v>1335.85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1455.28</c:v>
                </c:pt>
                <c:pt idx="67">
                  <c:v>0</c:v>
                </c:pt>
                <c:pt idx="68">
                  <c:v>0</c:v>
                </c:pt>
                <c:pt idx="69">
                  <c:v>1549.38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1330.63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1280</c:v>
                </c:pt>
                <c:pt idx="78">
                  <c:v>1267.3800000000001</c:v>
                </c:pt>
                <c:pt idx="79">
                  <c:v>1282.83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903.25</c:v>
                </c:pt>
                <c:pt idx="84">
                  <c:v>0</c:v>
                </c:pt>
                <c:pt idx="85">
                  <c:v>0</c:v>
                </c:pt>
                <c:pt idx="86">
                  <c:v>797.87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987.48</c:v>
                </c:pt>
                <c:pt idx="91">
                  <c:v>1020.63</c:v>
                </c:pt>
                <c:pt idx="92">
                  <c:v>1057.08</c:v>
                </c:pt>
                <c:pt idx="93">
                  <c:v>0</c:v>
                </c:pt>
                <c:pt idx="94">
                  <c:v>1095.6300000000001</c:v>
                </c:pt>
                <c:pt idx="95">
                  <c:v>0</c:v>
                </c:pt>
                <c:pt idx="96">
                  <c:v>1073.8699999999999</c:v>
                </c:pt>
                <c:pt idx="97">
                  <c:v>0</c:v>
                </c:pt>
                <c:pt idx="98">
                  <c:v>0</c:v>
                </c:pt>
                <c:pt idx="99">
                  <c:v>1186.69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1292.28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1257.6099999999999</c:v>
                </c:pt>
                <c:pt idx="120">
                  <c:v>1312.41</c:v>
                </c:pt>
                <c:pt idx="121">
                  <c:v>0</c:v>
                </c:pt>
                <c:pt idx="122">
                  <c:v>0</c:v>
                </c:pt>
                <c:pt idx="123">
                  <c:v>1397.91</c:v>
                </c:pt>
                <c:pt idx="124">
                  <c:v>1310.33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1514.68</c:v>
                </c:pt>
                <c:pt idx="134">
                  <c:v>1569.19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1681.55</c:v>
                </c:pt>
                <c:pt idx="141">
                  <c:v>1756.54</c:v>
                </c:pt>
                <c:pt idx="142">
                  <c:v>0</c:v>
                </c:pt>
                <c:pt idx="143">
                  <c:v>0</c:v>
                </c:pt>
                <c:pt idx="144">
                  <c:v>1782.59</c:v>
                </c:pt>
                <c:pt idx="145">
                  <c:v>0</c:v>
                </c:pt>
                <c:pt idx="146">
                  <c:v>0</c:v>
                </c:pt>
                <c:pt idx="147">
                  <c:v>1883.95</c:v>
                </c:pt>
                <c:pt idx="148">
                  <c:v>1923.57</c:v>
                </c:pt>
                <c:pt idx="149">
                  <c:v>0</c:v>
                </c:pt>
                <c:pt idx="150">
                  <c:v>0</c:v>
                </c:pt>
                <c:pt idx="151">
                  <c:v>2003.37</c:v>
                </c:pt>
                <c:pt idx="152">
                  <c:v>0</c:v>
                </c:pt>
                <c:pt idx="153">
                  <c:v>0</c:v>
                </c:pt>
                <c:pt idx="154">
                  <c:v>2067.56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2098.86</c:v>
                </c:pt>
                <c:pt idx="174">
                  <c:v>2173.6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2363.64</c:v>
                </c:pt>
                <c:pt idx="182">
                  <c:v>2362.7199999999998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2471.65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2640.87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2506.85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2954.22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3271.12</c:v>
                </c:pt>
                <c:pt idx="223">
                  <c:v>0</c:v>
                </c:pt>
                <c:pt idx="224">
                  <c:v>3363</c:v>
                </c:pt>
                <c:pt idx="225">
                  <c:v>0</c:v>
                </c:pt>
                <c:pt idx="226">
                  <c:v>3621.63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4181.17</c:v>
                </c:pt>
                <c:pt idx="232">
                  <c:v>0</c:v>
                </c:pt>
                <c:pt idx="233">
                  <c:v>4297.5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4109.3100000000004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5762.48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6040.53</c:v>
                </c:pt>
                <c:pt idx="277">
                  <c:v>5954.5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2F-4C2C-B043-F2CF571B0BD2}"/>
            </c:ext>
          </c:extLst>
        </c:ser>
        <c:ser>
          <c:idx val="2"/>
          <c:order val="2"/>
          <c:tx>
            <c:v>jaune2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strRef>
              <c:f>'BDD retraitée (2)'!$BB$2:$BB$282</c:f>
              <c:strCache>
                <c:ptCount val="281"/>
                <c:pt idx="0">
                  <c:v>01/2002</c:v>
                </c:pt>
                <c:pt idx="1">
                  <c:v>02/2002</c:v>
                </c:pt>
                <c:pt idx="2">
                  <c:v>03/2002</c:v>
                </c:pt>
                <c:pt idx="3">
                  <c:v>04/2002</c:v>
                </c:pt>
                <c:pt idx="4">
                  <c:v>05/2002</c:v>
                </c:pt>
                <c:pt idx="5">
                  <c:v>06/2002</c:v>
                </c:pt>
                <c:pt idx="6">
                  <c:v>07/2002</c:v>
                </c:pt>
                <c:pt idx="7">
                  <c:v>08/2002</c:v>
                </c:pt>
                <c:pt idx="8">
                  <c:v>09/2002</c:v>
                </c:pt>
                <c:pt idx="9">
                  <c:v>10/2002</c:v>
                </c:pt>
                <c:pt idx="10">
                  <c:v>11/2002</c:v>
                </c:pt>
                <c:pt idx="11">
                  <c:v>12/2002</c:v>
                </c:pt>
                <c:pt idx="12">
                  <c:v>01/2003</c:v>
                </c:pt>
                <c:pt idx="13">
                  <c:v>02/2003</c:v>
                </c:pt>
                <c:pt idx="14">
                  <c:v>03/2003</c:v>
                </c:pt>
                <c:pt idx="15">
                  <c:v>04/2003</c:v>
                </c:pt>
                <c:pt idx="16">
                  <c:v>05/2003</c:v>
                </c:pt>
                <c:pt idx="17">
                  <c:v>06/2003</c:v>
                </c:pt>
                <c:pt idx="18">
                  <c:v>07/2003</c:v>
                </c:pt>
                <c:pt idx="19">
                  <c:v>08/2003</c:v>
                </c:pt>
                <c:pt idx="20">
                  <c:v>09/2003</c:v>
                </c:pt>
                <c:pt idx="21">
                  <c:v>10/2003</c:v>
                </c:pt>
                <c:pt idx="22">
                  <c:v>11/2003</c:v>
                </c:pt>
                <c:pt idx="23">
                  <c:v>12/2003</c:v>
                </c:pt>
                <c:pt idx="24">
                  <c:v>01/2004</c:v>
                </c:pt>
                <c:pt idx="25">
                  <c:v>02/2004</c:v>
                </c:pt>
                <c:pt idx="26">
                  <c:v>03/2004</c:v>
                </c:pt>
                <c:pt idx="27">
                  <c:v>04/2004</c:v>
                </c:pt>
                <c:pt idx="28">
                  <c:v>05/2004</c:v>
                </c:pt>
                <c:pt idx="29">
                  <c:v>06/2004</c:v>
                </c:pt>
                <c:pt idx="30">
                  <c:v>07/2004</c:v>
                </c:pt>
                <c:pt idx="31">
                  <c:v>08/2004</c:v>
                </c:pt>
                <c:pt idx="32">
                  <c:v>09/2004</c:v>
                </c:pt>
                <c:pt idx="33">
                  <c:v>10/2004</c:v>
                </c:pt>
                <c:pt idx="34">
                  <c:v>11/2004</c:v>
                </c:pt>
                <c:pt idx="35">
                  <c:v>12/2004</c:v>
                </c:pt>
                <c:pt idx="36">
                  <c:v>01/2005</c:v>
                </c:pt>
                <c:pt idx="37">
                  <c:v>02/2005</c:v>
                </c:pt>
                <c:pt idx="38">
                  <c:v>03/2005</c:v>
                </c:pt>
                <c:pt idx="39">
                  <c:v>04/2005</c:v>
                </c:pt>
                <c:pt idx="40">
                  <c:v>05/2005</c:v>
                </c:pt>
                <c:pt idx="41">
                  <c:v>06/2005</c:v>
                </c:pt>
                <c:pt idx="42">
                  <c:v>07/2005</c:v>
                </c:pt>
                <c:pt idx="43">
                  <c:v>08/2005</c:v>
                </c:pt>
                <c:pt idx="44">
                  <c:v>09/2005</c:v>
                </c:pt>
                <c:pt idx="45">
                  <c:v>10/2005</c:v>
                </c:pt>
                <c:pt idx="46">
                  <c:v>11/2005</c:v>
                </c:pt>
                <c:pt idx="47">
                  <c:v>12/2005</c:v>
                </c:pt>
                <c:pt idx="48">
                  <c:v>01/2006</c:v>
                </c:pt>
                <c:pt idx="49">
                  <c:v>02/2006</c:v>
                </c:pt>
                <c:pt idx="50">
                  <c:v>03/2006</c:v>
                </c:pt>
                <c:pt idx="51">
                  <c:v>04/2006</c:v>
                </c:pt>
                <c:pt idx="52">
                  <c:v>05/2006</c:v>
                </c:pt>
                <c:pt idx="53">
                  <c:v>06/2006</c:v>
                </c:pt>
                <c:pt idx="54">
                  <c:v>07/2006</c:v>
                </c:pt>
                <c:pt idx="55">
                  <c:v>08/2006</c:v>
                </c:pt>
                <c:pt idx="56">
                  <c:v>09/2006</c:v>
                </c:pt>
                <c:pt idx="57">
                  <c:v>10/2006</c:v>
                </c:pt>
                <c:pt idx="58">
                  <c:v>11/2006</c:v>
                </c:pt>
                <c:pt idx="59">
                  <c:v>12/2006</c:v>
                </c:pt>
                <c:pt idx="60">
                  <c:v>01/2007</c:v>
                </c:pt>
                <c:pt idx="61">
                  <c:v>02/2007</c:v>
                </c:pt>
                <c:pt idx="62">
                  <c:v>03/2007</c:v>
                </c:pt>
                <c:pt idx="63">
                  <c:v>04/2007</c:v>
                </c:pt>
                <c:pt idx="64">
                  <c:v>05/2007</c:v>
                </c:pt>
                <c:pt idx="65">
                  <c:v>06/2007</c:v>
                </c:pt>
                <c:pt idx="66">
                  <c:v>07/2007</c:v>
                </c:pt>
                <c:pt idx="67">
                  <c:v>08/2007</c:v>
                </c:pt>
                <c:pt idx="68">
                  <c:v>09/2007</c:v>
                </c:pt>
                <c:pt idx="69">
                  <c:v>10/2007</c:v>
                </c:pt>
                <c:pt idx="70">
                  <c:v>11/2007</c:v>
                </c:pt>
                <c:pt idx="71">
                  <c:v>12/2007</c:v>
                </c:pt>
                <c:pt idx="72">
                  <c:v>01/2008</c:v>
                </c:pt>
                <c:pt idx="73">
                  <c:v>02/2008</c:v>
                </c:pt>
                <c:pt idx="74">
                  <c:v>03/2008</c:v>
                </c:pt>
                <c:pt idx="75">
                  <c:v>04/2008</c:v>
                </c:pt>
                <c:pt idx="76">
                  <c:v>05/2008</c:v>
                </c:pt>
                <c:pt idx="77">
                  <c:v>06/2008</c:v>
                </c:pt>
                <c:pt idx="78">
                  <c:v>07/2008</c:v>
                </c:pt>
                <c:pt idx="79">
                  <c:v>08/2008</c:v>
                </c:pt>
                <c:pt idx="80">
                  <c:v>09/2008</c:v>
                </c:pt>
                <c:pt idx="81">
                  <c:v>10/2008</c:v>
                </c:pt>
                <c:pt idx="82">
                  <c:v>11/2008</c:v>
                </c:pt>
                <c:pt idx="83">
                  <c:v>12/2008</c:v>
                </c:pt>
                <c:pt idx="84">
                  <c:v>01/2009</c:v>
                </c:pt>
                <c:pt idx="85">
                  <c:v>02/2009</c:v>
                </c:pt>
                <c:pt idx="86">
                  <c:v>03/2009</c:v>
                </c:pt>
                <c:pt idx="87">
                  <c:v>04/2009</c:v>
                </c:pt>
                <c:pt idx="88">
                  <c:v>05/2009</c:v>
                </c:pt>
                <c:pt idx="89">
                  <c:v>06/2009</c:v>
                </c:pt>
                <c:pt idx="90">
                  <c:v>07/2009</c:v>
                </c:pt>
                <c:pt idx="91">
                  <c:v>08/2009</c:v>
                </c:pt>
                <c:pt idx="92">
                  <c:v>09/2009</c:v>
                </c:pt>
                <c:pt idx="93">
                  <c:v>10/2009</c:v>
                </c:pt>
                <c:pt idx="94">
                  <c:v>11/2009</c:v>
                </c:pt>
                <c:pt idx="95">
                  <c:v>12/2009</c:v>
                </c:pt>
                <c:pt idx="96">
                  <c:v>01/2010</c:v>
                </c:pt>
                <c:pt idx="97">
                  <c:v>02/2010</c:v>
                </c:pt>
                <c:pt idx="98">
                  <c:v>03/2010</c:v>
                </c:pt>
                <c:pt idx="99">
                  <c:v>04/2010</c:v>
                </c:pt>
                <c:pt idx="100">
                  <c:v>05/2010</c:v>
                </c:pt>
                <c:pt idx="101">
                  <c:v>06/2010</c:v>
                </c:pt>
                <c:pt idx="102">
                  <c:v>07/2010</c:v>
                </c:pt>
                <c:pt idx="103">
                  <c:v>08/2010</c:v>
                </c:pt>
                <c:pt idx="104">
                  <c:v>09/2010</c:v>
                </c:pt>
                <c:pt idx="105">
                  <c:v>10/2010</c:v>
                </c:pt>
                <c:pt idx="106">
                  <c:v>11/2010</c:v>
                </c:pt>
                <c:pt idx="107">
                  <c:v>12/2010</c:v>
                </c:pt>
                <c:pt idx="108">
                  <c:v>01/2011</c:v>
                </c:pt>
                <c:pt idx="109">
                  <c:v>02/2011</c:v>
                </c:pt>
                <c:pt idx="110">
                  <c:v>03/2011</c:v>
                </c:pt>
                <c:pt idx="111">
                  <c:v>04/2011</c:v>
                </c:pt>
                <c:pt idx="112">
                  <c:v>05/2011</c:v>
                </c:pt>
                <c:pt idx="113">
                  <c:v>06/2011</c:v>
                </c:pt>
                <c:pt idx="114">
                  <c:v>07/2011</c:v>
                </c:pt>
                <c:pt idx="115">
                  <c:v>08/2011</c:v>
                </c:pt>
                <c:pt idx="116">
                  <c:v>09/2011</c:v>
                </c:pt>
                <c:pt idx="117">
                  <c:v>10/2011</c:v>
                </c:pt>
                <c:pt idx="118">
                  <c:v>11/2011</c:v>
                </c:pt>
                <c:pt idx="119">
                  <c:v>12/2011</c:v>
                </c:pt>
                <c:pt idx="120">
                  <c:v>01/2012</c:v>
                </c:pt>
                <c:pt idx="121">
                  <c:v>02/2012</c:v>
                </c:pt>
                <c:pt idx="122">
                  <c:v>03/2012</c:v>
                </c:pt>
                <c:pt idx="123">
                  <c:v>04/2012</c:v>
                </c:pt>
                <c:pt idx="124">
                  <c:v>05/2012</c:v>
                </c:pt>
                <c:pt idx="125">
                  <c:v>06/2012</c:v>
                </c:pt>
                <c:pt idx="126">
                  <c:v>07/2012</c:v>
                </c:pt>
                <c:pt idx="127">
                  <c:v>08/2012</c:v>
                </c:pt>
                <c:pt idx="128">
                  <c:v>09/2012</c:v>
                </c:pt>
                <c:pt idx="129">
                  <c:v>10/2012</c:v>
                </c:pt>
                <c:pt idx="130">
                  <c:v>11/2012</c:v>
                </c:pt>
                <c:pt idx="131">
                  <c:v>12/2012</c:v>
                </c:pt>
                <c:pt idx="132">
                  <c:v>01/2013</c:v>
                </c:pt>
                <c:pt idx="133">
                  <c:v>02/2013</c:v>
                </c:pt>
                <c:pt idx="134">
                  <c:v>03/2013</c:v>
                </c:pt>
                <c:pt idx="135">
                  <c:v>04/2013</c:v>
                </c:pt>
                <c:pt idx="136">
                  <c:v>05/2013</c:v>
                </c:pt>
                <c:pt idx="137">
                  <c:v>06/2013</c:v>
                </c:pt>
                <c:pt idx="138">
                  <c:v>07/2013</c:v>
                </c:pt>
                <c:pt idx="139">
                  <c:v>08/2013</c:v>
                </c:pt>
                <c:pt idx="140">
                  <c:v>09/2013</c:v>
                </c:pt>
                <c:pt idx="141">
                  <c:v>10/2013</c:v>
                </c:pt>
                <c:pt idx="142">
                  <c:v>11/2013</c:v>
                </c:pt>
                <c:pt idx="143">
                  <c:v>12/2013</c:v>
                </c:pt>
                <c:pt idx="144">
                  <c:v>01/2014</c:v>
                </c:pt>
                <c:pt idx="145">
                  <c:v>02/2014</c:v>
                </c:pt>
                <c:pt idx="146">
                  <c:v>03/2014</c:v>
                </c:pt>
                <c:pt idx="147">
                  <c:v>04/2014</c:v>
                </c:pt>
                <c:pt idx="148">
                  <c:v>05/2014</c:v>
                </c:pt>
                <c:pt idx="149">
                  <c:v>06/2014</c:v>
                </c:pt>
                <c:pt idx="150">
                  <c:v>07/2014</c:v>
                </c:pt>
                <c:pt idx="151">
                  <c:v>08/2014</c:v>
                </c:pt>
                <c:pt idx="152">
                  <c:v>09/2014</c:v>
                </c:pt>
                <c:pt idx="153">
                  <c:v>10/2014</c:v>
                </c:pt>
                <c:pt idx="154">
                  <c:v>11/2014</c:v>
                </c:pt>
                <c:pt idx="155">
                  <c:v>12/2014</c:v>
                </c:pt>
                <c:pt idx="156">
                  <c:v>01/2015</c:v>
                </c:pt>
                <c:pt idx="157">
                  <c:v>02/2015</c:v>
                </c:pt>
                <c:pt idx="158">
                  <c:v>03/2015</c:v>
                </c:pt>
                <c:pt idx="159">
                  <c:v>04/2015</c:v>
                </c:pt>
                <c:pt idx="160">
                  <c:v>05/2015</c:v>
                </c:pt>
                <c:pt idx="161">
                  <c:v>06/2015</c:v>
                </c:pt>
                <c:pt idx="162">
                  <c:v>07/2015</c:v>
                </c:pt>
                <c:pt idx="163">
                  <c:v>08/2015</c:v>
                </c:pt>
                <c:pt idx="164">
                  <c:v>09/2015</c:v>
                </c:pt>
                <c:pt idx="165">
                  <c:v>10/2015</c:v>
                </c:pt>
                <c:pt idx="166">
                  <c:v>11/2015</c:v>
                </c:pt>
                <c:pt idx="167">
                  <c:v>12/2015</c:v>
                </c:pt>
                <c:pt idx="168">
                  <c:v>01/2016</c:v>
                </c:pt>
                <c:pt idx="169">
                  <c:v>02/2016</c:v>
                </c:pt>
                <c:pt idx="170">
                  <c:v>03/2016</c:v>
                </c:pt>
                <c:pt idx="171">
                  <c:v>04/2016</c:v>
                </c:pt>
                <c:pt idx="172">
                  <c:v>05/2016</c:v>
                </c:pt>
                <c:pt idx="173">
                  <c:v>06/2016</c:v>
                </c:pt>
                <c:pt idx="174">
                  <c:v>07/2016</c:v>
                </c:pt>
                <c:pt idx="175">
                  <c:v>08/2016</c:v>
                </c:pt>
                <c:pt idx="176">
                  <c:v>09/2016</c:v>
                </c:pt>
                <c:pt idx="177">
                  <c:v>10/2016</c:v>
                </c:pt>
                <c:pt idx="178">
                  <c:v>11/2016</c:v>
                </c:pt>
                <c:pt idx="179">
                  <c:v>12/2016</c:v>
                </c:pt>
                <c:pt idx="180">
                  <c:v>01/2017</c:v>
                </c:pt>
                <c:pt idx="181">
                  <c:v>02/2017</c:v>
                </c:pt>
                <c:pt idx="182">
                  <c:v>03/2017</c:v>
                </c:pt>
                <c:pt idx="183">
                  <c:v>04/2017</c:v>
                </c:pt>
                <c:pt idx="184">
                  <c:v>05/2017</c:v>
                </c:pt>
                <c:pt idx="185">
                  <c:v>06/2017</c:v>
                </c:pt>
                <c:pt idx="186">
                  <c:v>07/2017</c:v>
                </c:pt>
                <c:pt idx="187">
                  <c:v>08/2017</c:v>
                </c:pt>
                <c:pt idx="188">
                  <c:v>09/2017</c:v>
                </c:pt>
                <c:pt idx="189">
                  <c:v>10/2017</c:v>
                </c:pt>
                <c:pt idx="190">
                  <c:v>11/2017</c:v>
                </c:pt>
                <c:pt idx="191">
                  <c:v>12/2017</c:v>
                </c:pt>
                <c:pt idx="192">
                  <c:v>01/2018</c:v>
                </c:pt>
                <c:pt idx="193">
                  <c:v>02/2018</c:v>
                </c:pt>
                <c:pt idx="194">
                  <c:v>03/2018</c:v>
                </c:pt>
                <c:pt idx="195">
                  <c:v>04/2018</c:v>
                </c:pt>
                <c:pt idx="196">
                  <c:v>05/2018</c:v>
                </c:pt>
                <c:pt idx="197">
                  <c:v>06/2018</c:v>
                </c:pt>
                <c:pt idx="198">
                  <c:v>07/2018</c:v>
                </c:pt>
                <c:pt idx="199">
                  <c:v>08/2018</c:v>
                </c:pt>
                <c:pt idx="200">
                  <c:v>09/2018</c:v>
                </c:pt>
                <c:pt idx="201">
                  <c:v>10/2018</c:v>
                </c:pt>
                <c:pt idx="202">
                  <c:v>11/2018</c:v>
                </c:pt>
                <c:pt idx="203">
                  <c:v>12/2018</c:v>
                </c:pt>
                <c:pt idx="204">
                  <c:v>01/2019</c:v>
                </c:pt>
                <c:pt idx="205">
                  <c:v>02/2019</c:v>
                </c:pt>
                <c:pt idx="206">
                  <c:v>03/2019</c:v>
                </c:pt>
                <c:pt idx="207">
                  <c:v>04/2019</c:v>
                </c:pt>
                <c:pt idx="208">
                  <c:v>05/2019</c:v>
                </c:pt>
                <c:pt idx="209">
                  <c:v>06/2019</c:v>
                </c:pt>
                <c:pt idx="210">
                  <c:v>07/2019</c:v>
                </c:pt>
                <c:pt idx="211">
                  <c:v>08/2019</c:v>
                </c:pt>
                <c:pt idx="212">
                  <c:v>09/2019</c:v>
                </c:pt>
                <c:pt idx="213">
                  <c:v>10/2019</c:v>
                </c:pt>
                <c:pt idx="214">
                  <c:v>11/2019</c:v>
                </c:pt>
                <c:pt idx="215">
                  <c:v>12/2019</c:v>
                </c:pt>
                <c:pt idx="216">
                  <c:v>01/2020</c:v>
                </c:pt>
                <c:pt idx="217">
                  <c:v>02/2020</c:v>
                </c:pt>
                <c:pt idx="218">
                  <c:v>03/2020</c:v>
                </c:pt>
                <c:pt idx="219">
                  <c:v>04/2020</c:v>
                </c:pt>
                <c:pt idx="220">
                  <c:v>05/2020</c:v>
                </c:pt>
                <c:pt idx="221">
                  <c:v>06/2020</c:v>
                </c:pt>
                <c:pt idx="222">
                  <c:v>07/2020</c:v>
                </c:pt>
                <c:pt idx="223">
                  <c:v>08/2020</c:v>
                </c:pt>
                <c:pt idx="224">
                  <c:v>09/2020</c:v>
                </c:pt>
                <c:pt idx="225">
                  <c:v>10/2020</c:v>
                </c:pt>
                <c:pt idx="226">
                  <c:v>11/2020</c:v>
                </c:pt>
                <c:pt idx="227">
                  <c:v>12/2020</c:v>
                </c:pt>
                <c:pt idx="228">
                  <c:v>01/2021</c:v>
                </c:pt>
                <c:pt idx="229">
                  <c:v>02/2021</c:v>
                </c:pt>
                <c:pt idx="230">
                  <c:v>03/2021</c:v>
                </c:pt>
                <c:pt idx="231">
                  <c:v>04/2021</c:v>
                </c:pt>
                <c:pt idx="232">
                  <c:v>05/2021</c:v>
                </c:pt>
                <c:pt idx="233">
                  <c:v>06/2021</c:v>
                </c:pt>
                <c:pt idx="234">
                  <c:v>07/2021</c:v>
                </c:pt>
                <c:pt idx="235">
                  <c:v>08/2021</c:v>
                </c:pt>
                <c:pt idx="236">
                  <c:v>09/2021</c:v>
                </c:pt>
                <c:pt idx="237">
                  <c:v>10/2021</c:v>
                </c:pt>
                <c:pt idx="238">
                  <c:v>11/2021</c:v>
                </c:pt>
                <c:pt idx="239">
                  <c:v>12/2021</c:v>
                </c:pt>
                <c:pt idx="240">
                  <c:v>01/2022</c:v>
                </c:pt>
                <c:pt idx="241">
                  <c:v>02/2022</c:v>
                </c:pt>
                <c:pt idx="242">
                  <c:v>03/2022</c:v>
                </c:pt>
                <c:pt idx="243">
                  <c:v>04/2022</c:v>
                </c:pt>
                <c:pt idx="244">
                  <c:v>05/2022</c:v>
                </c:pt>
                <c:pt idx="245">
                  <c:v>06/2022</c:v>
                </c:pt>
                <c:pt idx="246">
                  <c:v>07/2022</c:v>
                </c:pt>
                <c:pt idx="247">
                  <c:v>08/2022</c:v>
                </c:pt>
                <c:pt idx="248">
                  <c:v>09/2022</c:v>
                </c:pt>
                <c:pt idx="249">
                  <c:v>10/2022</c:v>
                </c:pt>
                <c:pt idx="250">
                  <c:v>11/2022</c:v>
                </c:pt>
                <c:pt idx="251">
                  <c:v>12/2022</c:v>
                </c:pt>
                <c:pt idx="252">
                  <c:v>01/2023</c:v>
                </c:pt>
                <c:pt idx="253">
                  <c:v>02/2023</c:v>
                </c:pt>
                <c:pt idx="254">
                  <c:v>03/2023</c:v>
                </c:pt>
                <c:pt idx="255">
                  <c:v>04/2023</c:v>
                </c:pt>
                <c:pt idx="256">
                  <c:v>05/2023</c:v>
                </c:pt>
                <c:pt idx="257">
                  <c:v>06/2023</c:v>
                </c:pt>
                <c:pt idx="258">
                  <c:v>07/2023</c:v>
                </c:pt>
                <c:pt idx="259">
                  <c:v>08/2023</c:v>
                </c:pt>
                <c:pt idx="260">
                  <c:v>09/2023</c:v>
                </c:pt>
                <c:pt idx="261">
                  <c:v>10/2023</c:v>
                </c:pt>
                <c:pt idx="262">
                  <c:v>11/2023</c:v>
                </c:pt>
                <c:pt idx="263">
                  <c:v>12/2023</c:v>
                </c:pt>
                <c:pt idx="264">
                  <c:v>01/2024</c:v>
                </c:pt>
                <c:pt idx="265">
                  <c:v>02/2024</c:v>
                </c:pt>
                <c:pt idx="266">
                  <c:v>03/2024</c:v>
                </c:pt>
                <c:pt idx="267">
                  <c:v>04/2024</c:v>
                </c:pt>
                <c:pt idx="268">
                  <c:v>05/2024</c:v>
                </c:pt>
                <c:pt idx="269">
                  <c:v>06/2024</c:v>
                </c:pt>
                <c:pt idx="270">
                  <c:v>07/2024</c:v>
                </c:pt>
                <c:pt idx="271">
                  <c:v>08/2024</c:v>
                </c:pt>
                <c:pt idx="272">
                  <c:v>09/2024</c:v>
                </c:pt>
                <c:pt idx="273">
                  <c:v>10/2024</c:v>
                </c:pt>
                <c:pt idx="274">
                  <c:v>11/2024</c:v>
                </c:pt>
                <c:pt idx="275">
                  <c:v>12/2024</c:v>
                </c:pt>
                <c:pt idx="276">
                  <c:v>01/2025</c:v>
                </c:pt>
                <c:pt idx="277">
                  <c:v>02/2025</c:v>
                </c:pt>
                <c:pt idx="278">
                  <c:v>03/2025</c:v>
                </c:pt>
                <c:pt idx="279">
                  <c:v>04/2025</c:v>
                </c:pt>
                <c:pt idx="280">
                  <c:v>05/2025</c:v>
                </c:pt>
              </c:strCache>
            </c:strRef>
          </c:xVal>
          <c:yVal>
            <c:numRef>
              <c:f>'BDD retraitée (2)'!$BF$2:$BF$282</c:f>
              <c:numCache>
                <c:formatCode>General</c:formatCode>
                <c:ptCount val="281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936.31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848.18</c:v>
                </c:pt>
                <c:pt idx="15">
                  <c:v>916.92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1050.71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1114.58</c:v>
                </c:pt>
                <c:pt idx="33">
                  <c:v>0</c:v>
                </c:pt>
                <c:pt idx="34">
                  <c:v>1173.82</c:v>
                </c:pt>
                <c:pt idx="35">
                  <c:v>0</c:v>
                </c:pt>
                <c:pt idx="36">
                  <c:v>0</c:v>
                </c:pt>
                <c:pt idx="37">
                  <c:v>1203.5999999999999</c:v>
                </c:pt>
                <c:pt idx="38">
                  <c:v>1180.5899999999999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1228.81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1280.0899999999999</c:v>
                </c:pt>
                <c:pt idx="49">
                  <c:v>1280.6600000000001</c:v>
                </c:pt>
                <c:pt idx="50">
                  <c:v>0</c:v>
                </c:pt>
                <c:pt idx="51">
                  <c:v>1310.6099999999999</c:v>
                </c:pt>
                <c:pt idx="52">
                  <c:v>0</c:v>
                </c:pt>
                <c:pt idx="53">
                  <c:v>1270.2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1418.3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1530.62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1468.36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1400.38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1166.3599999999999</c:v>
                </c:pt>
                <c:pt idx="81">
                  <c:v>968.75</c:v>
                </c:pt>
                <c:pt idx="82">
                  <c:v>0</c:v>
                </c:pt>
                <c:pt idx="83">
                  <c:v>0</c:v>
                </c:pt>
                <c:pt idx="84">
                  <c:v>825.88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1115.0999999999999</c:v>
                </c:pt>
                <c:pt idx="96">
                  <c:v>0</c:v>
                </c:pt>
                <c:pt idx="97">
                  <c:v>0</c:v>
                </c:pt>
                <c:pt idx="98">
                  <c:v>1169.43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1183.26</c:v>
                </c:pt>
                <c:pt idx="106">
                  <c:v>0</c:v>
                </c:pt>
                <c:pt idx="107">
                  <c:v>0</c:v>
                </c:pt>
                <c:pt idx="108">
                  <c:v>1286.1199999999999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1320.64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1408.47</c:v>
                </c:pt>
                <c:pt idx="123">
                  <c:v>0</c:v>
                </c:pt>
                <c:pt idx="124">
                  <c:v>0</c:v>
                </c:pt>
                <c:pt idx="125">
                  <c:v>1362.16</c:v>
                </c:pt>
                <c:pt idx="126">
                  <c:v>0</c:v>
                </c:pt>
                <c:pt idx="127">
                  <c:v>0</c:v>
                </c:pt>
                <c:pt idx="128">
                  <c:v>1440.67</c:v>
                </c:pt>
                <c:pt idx="129">
                  <c:v>0</c:v>
                </c:pt>
                <c:pt idx="130">
                  <c:v>0</c:v>
                </c:pt>
                <c:pt idx="131">
                  <c:v>1426.19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1630.74</c:v>
                </c:pt>
                <c:pt idx="137">
                  <c:v>1606.28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1859.45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1960.23</c:v>
                </c:pt>
                <c:pt idx="150">
                  <c:v>1930.67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2104.5</c:v>
                </c:pt>
                <c:pt idx="158">
                  <c:v>0</c:v>
                </c:pt>
                <c:pt idx="159">
                  <c:v>2085.5100000000002</c:v>
                </c:pt>
                <c:pt idx="160">
                  <c:v>2107.39</c:v>
                </c:pt>
                <c:pt idx="161">
                  <c:v>0</c:v>
                </c:pt>
                <c:pt idx="162">
                  <c:v>0</c:v>
                </c:pt>
                <c:pt idx="163">
                  <c:v>1972.18</c:v>
                </c:pt>
                <c:pt idx="164">
                  <c:v>0</c:v>
                </c:pt>
                <c:pt idx="165">
                  <c:v>2079.36</c:v>
                </c:pt>
                <c:pt idx="166">
                  <c:v>2080.41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2168.27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2647.58</c:v>
                </c:pt>
                <c:pt idx="191">
                  <c:v>0</c:v>
                </c:pt>
                <c:pt idx="192">
                  <c:v>0</c:v>
                </c:pt>
                <c:pt idx="193">
                  <c:v>2713.83</c:v>
                </c:pt>
                <c:pt idx="194">
                  <c:v>0</c:v>
                </c:pt>
                <c:pt idx="195">
                  <c:v>2648.05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2711.74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2980.38</c:v>
                </c:pt>
                <c:pt idx="211">
                  <c:v>0</c:v>
                </c:pt>
                <c:pt idx="212">
                  <c:v>2976.74</c:v>
                </c:pt>
                <c:pt idx="213">
                  <c:v>3037.56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3044.31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3756.07</c:v>
                </c:pt>
                <c:pt idx="228">
                  <c:v>0</c:v>
                </c:pt>
                <c:pt idx="229">
                  <c:v>3811.15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4522.68</c:v>
                </c:pt>
                <c:pt idx="236">
                  <c:v>4307.54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4515.55</c:v>
                </c:pt>
                <c:pt idx="241">
                  <c:v>4373.9399999999996</c:v>
                </c:pt>
                <c:pt idx="242">
                  <c:v>0</c:v>
                </c:pt>
                <c:pt idx="243">
                  <c:v>4131.93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3955</c:v>
                </c:pt>
                <c:pt idx="248">
                  <c:v>0</c:v>
                </c:pt>
                <c:pt idx="249">
                  <c:v>3871.98</c:v>
                </c:pt>
                <c:pt idx="250">
                  <c:v>0</c:v>
                </c:pt>
                <c:pt idx="251">
                  <c:v>3839.5</c:v>
                </c:pt>
                <c:pt idx="252">
                  <c:v>0</c:v>
                </c:pt>
                <c:pt idx="253">
                  <c:v>3970.15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4450.38</c:v>
                </c:pt>
                <c:pt idx="258">
                  <c:v>4588.96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5940.46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2F-4C2C-B043-F2CF571B0BD2}"/>
            </c:ext>
          </c:extLst>
        </c:ser>
        <c:ser>
          <c:idx val="3"/>
          <c:order val="3"/>
          <c:tx>
            <c:v>Rouge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'BDD retraitée (2)'!$BB$2:$BB$282</c:f>
              <c:strCache>
                <c:ptCount val="281"/>
                <c:pt idx="0">
                  <c:v>01/2002</c:v>
                </c:pt>
                <c:pt idx="1">
                  <c:v>02/2002</c:v>
                </c:pt>
                <c:pt idx="2">
                  <c:v>03/2002</c:v>
                </c:pt>
                <c:pt idx="3">
                  <c:v>04/2002</c:v>
                </c:pt>
                <c:pt idx="4">
                  <c:v>05/2002</c:v>
                </c:pt>
                <c:pt idx="5">
                  <c:v>06/2002</c:v>
                </c:pt>
                <c:pt idx="6">
                  <c:v>07/2002</c:v>
                </c:pt>
                <c:pt idx="7">
                  <c:v>08/2002</c:v>
                </c:pt>
                <c:pt idx="8">
                  <c:v>09/2002</c:v>
                </c:pt>
                <c:pt idx="9">
                  <c:v>10/2002</c:v>
                </c:pt>
                <c:pt idx="10">
                  <c:v>11/2002</c:v>
                </c:pt>
                <c:pt idx="11">
                  <c:v>12/2002</c:v>
                </c:pt>
                <c:pt idx="12">
                  <c:v>01/2003</c:v>
                </c:pt>
                <c:pt idx="13">
                  <c:v>02/2003</c:v>
                </c:pt>
                <c:pt idx="14">
                  <c:v>03/2003</c:v>
                </c:pt>
                <c:pt idx="15">
                  <c:v>04/2003</c:v>
                </c:pt>
                <c:pt idx="16">
                  <c:v>05/2003</c:v>
                </c:pt>
                <c:pt idx="17">
                  <c:v>06/2003</c:v>
                </c:pt>
                <c:pt idx="18">
                  <c:v>07/2003</c:v>
                </c:pt>
                <c:pt idx="19">
                  <c:v>08/2003</c:v>
                </c:pt>
                <c:pt idx="20">
                  <c:v>09/2003</c:v>
                </c:pt>
                <c:pt idx="21">
                  <c:v>10/2003</c:v>
                </c:pt>
                <c:pt idx="22">
                  <c:v>11/2003</c:v>
                </c:pt>
                <c:pt idx="23">
                  <c:v>12/2003</c:v>
                </c:pt>
                <c:pt idx="24">
                  <c:v>01/2004</c:v>
                </c:pt>
                <c:pt idx="25">
                  <c:v>02/2004</c:v>
                </c:pt>
                <c:pt idx="26">
                  <c:v>03/2004</c:v>
                </c:pt>
                <c:pt idx="27">
                  <c:v>04/2004</c:v>
                </c:pt>
                <c:pt idx="28">
                  <c:v>05/2004</c:v>
                </c:pt>
                <c:pt idx="29">
                  <c:v>06/2004</c:v>
                </c:pt>
                <c:pt idx="30">
                  <c:v>07/2004</c:v>
                </c:pt>
                <c:pt idx="31">
                  <c:v>08/2004</c:v>
                </c:pt>
                <c:pt idx="32">
                  <c:v>09/2004</c:v>
                </c:pt>
                <c:pt idx="33">
                  <c:v>10/2004</c:v>
                </c:pt>
                <c:pt idx="34">
                  <c:v>11/2004</c:v>
                </c:pt>
                <c:pt idx="35">
                  <c:v>12/2004</c:v>
                </c:pt>
                <c:pt idx="36">
                  <c:v>01/2005</c:v>
                </c:pt>
                <c:pt idx="37">
                  <c:v>02/2005</c:v>
                </c:pt>
                <c:pt idx="38">
                  <c:v>03/2005</c:v>
                </c:pt>
                <c:pt idx="39">
                  <c:v>04/2005</c:v>
                </c:pt>
                <c:pt idx="40">
                  <c:v>05/2005</c:v>
                </c:pt>
                <c:pt idx="41">
                  <c:v>06/2005</c:v>
                </c:pt>
                <c:pt idx="42">
                  <c:v>07/2005</c:v>
                </c:pt>
                <c:pt idx="43">
                  <c:v>08/2005</c:v>
                </c:pt>
                <c:pt idx="44">
                  <c:v>09/2005</c:v>
                </c:pt>
                <c:pt idx="45">
                  <c:v>10/2005</c:v>
                </c:pt>
                <c:pt idx="46">
                  <c:v>11/2005</c:v>
                </c:pt>
                <c:pt idx="47">
                  <c:v>12/2005</c:v>
                </c:pt>
                <c:pt idx="48">
                  <c:v>01/2006</c:v>
                </c:pt>
                <c:pt idx="49">
                  <c:v>02/2006</c:v>
                </c:pt>
                <c:pt idx="50">
                  <c:v>03/2006</c:v>
                </c:pt>
                <c:pt idx="51">
                  <c:v>04/2006</c:v>
                </c:pt>
                <c:pt idx="52">
                  <c:v>05/2006</c:v>
                </c:pt>
                <c:pt idx="53">
                  <c:v>06/2006</c:v>
                </c:pt>
                <c:pt idx="54">
                  <c:v>07/2006</c:v>
                </c:pt>
                <c:pt idx="55">
                  <c:v>08/2006</c:v>
                </c:pt>
                <c:pt idx="56">
                  <c:v>09/2006</c:v>
                </c:pt>
                <c:pt idx="57">
                  <c:v>10/2006</c:v>
                </c:pt>
                <c:pt idx="58">
                  <c:v>11/2006</c:v>
                </c:pt>
                <c:pt idx="59">
                  <c:v>12/2006</c:v>
                </c:pt>
                <c:pt idx="60">
                  <c:v>01/2007</c:v>
                </c:pt>
                <c:pt idx="61">
                  <c:v>02/2007</c:v>
                </c:pt>
                <c:pt idx="62">
                  <c:v>03/2007</c:v>
                </c:pt>
                <c:pt idx="63">
                  <c:v>04/2007</c:v>
                </c:pt>
                <c:pt idx="64">
                  <c:v>05/2007</c:v>
                </c:pt>
                <c:pt idx="65">
                  <c:v>06/2007</c:v>
                </c:pt>
                <c:pt idx="66">
                  <c:v>07/2007</c:v>
                </c:pt>
                <c:pt idx="67">
                  <c:v>08/2007</c:v>
                </c:pt>
                <c:pt idx="68">
                  <c:v>09/2007</c:v>
                </c:pt>
                <c:pt idx="69">
                  <c:v>10/2007</c:v>
                </c:pt>
                <c:pt idx="70">
                  <c:v>11/2007</c:v>
                </c:pt>
                <c:pt idx="71">
                  <c:v>12/2007</c:v>
                </c:pt>
                <c:pt idx="72">
                  <c:v>01/2008</c:v>
                </c:pt>
                <c:pt idx="73">
                  <c:v>02/2008</c:v>
                </c:pt>
                <c:pt idx="74">
                  <c:v>03/2008</c:v>
                </c:pt>
                <c:pt idx="75">
                  <c:v>04/2008</c:v>
                </c:pt>
                <c:pt idx="76">
                  <c:v>05/2008</c:v>
                </c:pt>
                <c:pt idx="77">
                  <c:v>06/2008</c:v>
                </c:pt>
                <c:pt idx="78">
                  <c:v>07/2008</c:v>
                </c:pt>
                <c:pt idx="79">
                  <c:v>08/2008</c:v>
                </c:pt>
                <c:pt idx="80">
                  <c:v>09/2008</c:v>
                </c:pt>
                <c:pt idx="81">
                  <c:v>10/2008</c:v>
                </c:pt>
                <c:pt idx="82">
                  <c:v>11/2008</c:v>
                </c:pt>
                <c:pt idx="83">
                  <c:v>12/2008</c:v>
                </c:pt>
                <c:pt idx="84">
                  <c:v>01/2009</c:v>
                </c:pt>
                <c:pt idx="85">
                  <c:v>02/2009</c:v>
                </c:pt>
                <c:pt idx="86">
                  <c:v>03/2009</c:v>
                </c:pt>
                <c:pt idx="87">
                  <c:v>04/2009</c:v>
                </c:pt>
                <c:pt idx="88">
                  <c:v>05/2009</c:v>
                </c:pt>
                <c:pt idx="89">
                  <c:v>06/2009</c:v>
                </c:pt>
                <c:pt idx="90">
                  <c:v>07/2009</c:v>
                </c:pt>
                <c:pt idx="91">
                  <c:v>08/2009</c:v>
                </c:pt>
                <c:pt idx="92">
                  <c:v>09/2009</c:v>
                </c:pt>
                <c:pt idx="93">
                  <c:v>10/2009</c:v>
                </c:pt>
                <c:pt idx="94">
                  <c:v>11/2009</c:v>
                </c:pt>
                <c:pt idx="95">
                  <c:v>12/2009</c:v>
                </c:pt>
                <c:pt idx="96">
                  <c:v>01/2010</c:v>
                </c:pt>
                <c:pt idx="97">
                  <c:v>02/2010</c:v>
                </c:pt>
                <c:pt idx="98">
                  <c:v>03/2010</c:v>
                </c:pt>
                <c:pt idx="99">
                  <c:v>04/2010</c:v>
                </c:pt>
                <c:pt idx="100">
                  <c:v>05/2010</c:v>
                </c:pt>
                <c:pt idx="101">
                  <c:v>06/2010</c:v>
                </c:pt>
                <c:pt idx="102">
                  <c:v>07/2010</c:v>
                </c:pt>
                <c:pt idx="103">
                  <c:v>08/2010</c:v>
                </c:pt>
                <c:pt idx="104">
                  <c:v>09/2010</c:v>
                </c:pt>
                <c:pt idx="105">
                  <c:v>10/2010</c:v>
                </c:pt>
                <c:pt idx="106">
                  <c:v>11/2010</c:v>
                </c:pt>
                <c:pt idx="107">
                  <c:v>12/2010</c:v>
                </c:pt>
                <c:pt idx="108">
                  <c:v>01/2011</c:v>
                </c:pt>
                <c:pt idx="109">
                  <c:v>02/2011</c:v>
                </c:pt>
                <c:pt idx="110">
                  <c:v>03/2011</c:v>
                </c:pt>
                <c:pt idx="111">
                  <c:v>04/2011</c:v>
                </c:pt>
                <c:pt idx="112">
                  <c:v>05/2011</c:v>
                </c:pt>
                <c:pt idx="113">
                  <c:v>06/2011</c:v>
                </c:pt>
                <c:pt idx="114">
                  <c:v>07/2011</c:v>
                </c:pt>
                <c:pt idx="115">
                  <c:v>08/2011</c:v>
                </c:pt>
                <c:pt idx="116">
                  <c:v>09/2011</c:v>
                </c:pt>
                <c:pt idx="117">
                  <c:v>10/2011</c:v>
                </c:pt>
                <c:pt idx="118">
                  <c:v>11/2011</c:v>
                </c:pt>
                <c:pt idx="119">
                  <c:v>12/2011</c:v>
                </c:pt>
                <c:pt idx="120">
                  <c:v>01/2012</c:v>
                </c:pt>
                <c:pt idx="121">
                  <c:v>02/2012</c:v>
                </c:pt>
                <c:pt idx="122">
                  <c:v>03/2012</c:v>
                </c:pt>
                <c:pt idx="123">
                  <c:v>04/2012</c:v>
                </c:pt>
                <c:pt idx="124">
                  <c:v>05/2012</c:v>
                </c:pt>
                <c:pt idx="125">
                  <c:v>06/2012</c:v>
                </c:pt>
                <c:pt idx="126">
                  <c:v>07/2012</c:v>
                </c:pt>
                <c:pt idx="127">
                  <c:v>08/2012</c:v>
                </c:pt>
                <c:pt idx="128">
                  <c:v>09/2012</c:v>
                </c:pt>
                <c:pt idx="129">
                  <c:v>10/2012</c:v>
                </c:pt>
                <c:pt idx="130">
                  <c:v>11/2012</c:v>
                </c:pt>
                <c:pt idx="131">
                  <c:v>12/2012</c:v>
                </c:pt>
                <c:pt idx="132">
                  <c:v>01/2013</c:v>
                </c:pt>
                <c:pt idx="133">
                  <c:v>02/2013</c:v>
                </c:pt>
                <c:pt idx="134">
                  <c:v>03/2013</c:v>
                </c:pt>
                <c:pt idx="135">
                  <c:v>04/2013</c:v>
                </c:pt>
                <c:pt idx="136">
                  <c:v>05/2013</c:v>
                </c:pt>
                <c:pt idx="137">
                  <c:v>06/2013</c:v>
                </c:pt>
                <c:pt idx="138">
                  <c:v>07/2013</c:v>
                </c:pt>
                <c:pt idx="139">
                  <c:v>08/2013</c:v>
                </c:pt>
                <c:pt idx="140">
                  <c:v>09/2013</c:v>
                </c:pt>
                <c:pt idx="141">
                  <c:v>10/2013</c:v>
                </c:pt>
                <c:pt idx="142">
                  <c:v>11/2013</c:v>
                </c:pt>
                <c:pt idx="143">
                  <c:v>12/2013</c:v>
                </c:pt>
                <c:pt idx="144">
                  <c:v>01/2014</c:v>
                </c:pt>
                <c:pt idx="145">
                  <c:v>02/2014</c:v>
                </c:pt>
                <c:pt idx="146">
                  <c:v>03/2014</c:v>
                </c:pt>
                <c:pt idx="147">
                  <c:v>04/2014</c:v>
                </c:pt>
                <c:pt idx="148">
                  <c:v>05/2014</c:v>
                </c:pt>
                <c:pt idx="149">
                  <c:v>06/2014</c:v>
                </c:pt>
                <c:pt idx="150">
                  <c:v>07/2014</c:v>
                </c:pt>
                <c:pt idx="151">
                  <c:v>08/2014</c:v>
                </c:pt>
                <c:pt idx="152">
                  <c:v>09/2014</c:v>
                </c:pt>
                <c:pt idx="153">
                  <c:v>10/2014</c:v>
                </c:pt>
                <c:pt idx="154">
                  <c:v>11/2014</c:v>
                </c:pt>
                <c:pt idx="155">
                  <c:v>12/2014</c:v>
                </c:pt>
                <c:pt idx="156">
                  <c:v>01/2015</c:v>
                </c:pt>
                <c:pt idx="157">
                  <c:v>02/2015</c:v>
                </c:pt>
                <c:pt idx="158">
                  <c:v>03/2015</c:v>
                </c:pt>
                <c:pt idx="159">
                  <c:v>04/2015</c:v>
                </c:pt>
                <c:pt idx="160">
                  <c:v>05/2015</c:v>
                </c:pt>
                <c:pt idx="161">
                  <c:v>06/2015</c:v>
                </c:pt>
                <c:pt idx="162">
                  <c:v>07/2015</c:v>
                </c:pt>
                <c:pt idx="163">
                  <c:v>08/2015</c:v>
                </c:pt>
                <c:pt idx="164">
                  <c:v>09/2015</c:v>
                </c:pt>
                <c:pt idx="165">
                  <c:v>10/2015</c:v>
                </c:pt>
                <c:pt idx="166">
                  <c:v>11/2015</c:v>
                </c:pt>
                <c:pt idx="167">
                  <c:v>12/2015</c:v>
                </c:pt>
                <c:pt idx="168">
                  <c:v>01/2016</c:v>
                </c:pt>
                <c:pt idx="169">
                  <c:v>02/2016</c:v>
                </c:pt>
                <c:pt idx="170">
                  <c:v>03/2016</c:v>
                </c:pt>
                <c:pt idx="171">
                  <c:v>04/2016</c:v>
                </c:pt>
                <c:pt idx="172">
                  <c:v>05/2016</c:v>
                </c:pt>
                <c:pt idx="173">
                  <c:v>06/2016</c:v>
                </c:pt>
                <c:pt idx="174">
                  <c:v>07/2016</c:v>
                </c:pt>
                <c:pt idx="175">
                  <c:v>08/2016</c:v>
                </c:pt>
                <c:pt idx="176">
                  <c:v>09/2016</c:v>
                </c:pt>
                <c:pt idx="177">
                  <c:v>10/2016</c:v>
                </c:pt>
                <c:pt idx="178">
                  <c:v>11/2016</c:v>
                </c:pt>
                <c:pt idx="179">
                  <c:v>12/2016</c:v>
                </c:pt>
                <c:pt idx="180">
                  <c:v>01/2017</c:v>
                </c:pt>
                <c:pt idx="181">
                  <c:v>02/2017</c:v>
                </c:pt>
                <c:pt idx="182">
                  <c:v>03/2017</c:v>
                </c:pt>
                <c:pt idx="183">
                  <c:v>04/2017</c:v>
                </c:pt>
                <c:pt idx="184">
                  <c:v>05/2017</c:v>
                </c:pt>
                <c:pt idx="185">
                  <c:v>06/2017</c:v>
                </c:pt>
                <c:pt idx="186">
                  <c:v>07/2017</c:v>
                </c:pt>
                <c:pt idx="187">
                  <c:v>08/2017</c:v>
                </c:pt>
                <c:pt idx="188">
                  <c:v>09/2017</c:v>
                </c:pt>
                <c:pt idx="189">
                  <c:v>10/2017</c:v>
                </c:pt>
                <c:pt idx="190">
                  <c:v>11/2017</c:v>
                </c:pt>
                <c:pt idx="191">
                  <c:v>12/2017</c:v>
                </c:pt>
                <c:pt idx="192">
                  <c:v>01/2018</c:v>
                </c:pt>
                <c:pt idx="193">
                  <c:v>02/2018</c:v>
                </c:pt>
                <c:pt idx="194">
                  <c:v>03/2018</c:v>
                </c:pt>
                <c:pt idx="195">
                  <c:v>04/2018</c:v>
                </c:pt>
                <c:pt idx="196">
                  <c:v>05/2018</c:v>
                </c:pt>
                <c:pt idx="197">
                  <c:v>06/2018</c:v>
                </c:pt>
                <c:pt idx="198">
                  <c:v>07/2018</c:v>
                </c:pt>
                <c:pt idx="199">
                  <c:v>08/2018</c:v>
                </c:pt>
                <c:pt idx="200">
                  <c:v>09/2018</c:v>
                </c:pt>
                <c:pt idx="201">
                  <c:v>10/2018</c:v>
                </c:pt>
                <c:pt idx="202">
                  <c:v>11/2018</c:v>
                </c:pt>
                <c:pt idx="203">
                  <c:v>12/2018</c:v>
                </c:pt>
                <c:pt idx="204">
                  <c:v>01/2019</c:v>
                </c:pt>
                <c:pt idx="205">
                  <c:v>02/2019</c:v>
                </c:pt>
                <c:pt idx="206">
                  <c:v>03/2019</c:v>
                </c:pt>
                <c:pt idx="207">
                  <c:v>04/2019</c:v>
                </c:pt>
                <c:pt idx="208">
                  <c:v>05/2019</c:v>
                </c:pt>
                <c:pt idx="209">
                  <c:v>06/2019</c:v>
                </c:pt>
                <c:pt idx="210">
                  <c:v>07/2019</c:v>
                </c:pt>
                <c:pt idx="211">
                  <c:v>08/2019</c:v>
                </c:pt>
                <c:pt idx="212">
                  <c:v>09/2019</c:v>
                </c:pt>
                <c:pt idx="213">
                  <c:v>10/2019</c:v>
                </c:pt>
                <c:pt idx="214">
                  <c:v>11/2019</c:v>
                </c:pt>
                <c:pt idx="215">
                  <c:v>12/2019</c:v>
                </c:pt>
                <c:pt idx="216">
                  <c:v>01/2020</c:v>
                </c:pt>
                <c:pt idx="217">
                  <c:v>02/2020</c:v>
                </c:pt>
                <c:pt idx="218">
                  <c:v>03/2020</c:v>
                </c:pt>
                <c:pt idx="219">
                  <c:v>04/2020</c:v>
                </c:pt>
                <c:pt idx="220">
                  <c:v>05/2020</c:v>
                </c:pt>
                <c:pt idx="221">
                  <c:v>06/2020</c:v>
                </c:pt>
                <c:pt idx="222">
                  <c:v>07/2020</c:v>
                </c:pt>
                <c:pt idx="223">
                  <c:v>08/2020</c:v>
                </c:pt>
                <c:pt idx="224">
                  <c:v>09/2020</c:v>
                </c:pt>
                <c:pt idx="225">
                  <c:v>10/2020</c:v>
                </c:pt>
                <c:pt idx="226">
                  <c:v>11/2020</c:v>
                </c:pt>
                <c:pt idx="227">
                  <c:v>12/2020</c:v>
                </c:pt>
                <c:pt idx="228">
                  <c:v>01/2021</c:v>
                </c:pt>
                <c:pt idx="229">
                  <c:v>02/2021</c:v>
                </c:pt>
                <c:pt idx="230">
                  <c:v>03/2021</c:v>
                </c:pt>
                <c:pt idx="231">
                  <c:v>04/2021</c:v>
                </c:pt>
                <c:pt idx="232">
                  <c:v>05/2021</c:v>
                </c:pt>
                <c:pt idx="233">
                  <c:v>06/2021</c:v>
                </c:pt>
                <c:pt idx="234">
                  <c:v>07/2021</c:v>
                </c:pt>
                <c:pt idx="235">
                  <c:v>08/2021</c:v>
                </c:pt>
                <c:pt idx="236">
                  <c:v>09/2021</c:v>
                </c:pt>
                <c:pt idx="237">
                  <c:v>10/2021</c:v>
                </c:pt>
                <c:pt idx="238">
                  <c:v>11/2021</c:v>
                </c:pt>
                <c:pt idx="239">
                  <c:v>12/2021</c:v>
                </c:pt>
                <c:pt idx="240">
                  <c:v>01/2022</c:v>
                </c:pt>
                <c:pt idx="241">
                  <c:v>02/2022</c:v>
                </c:pt>
                <c:pt idx="242">
                  <c:v>03/2022</c:v>
                </c:pt>
                <c:pt idx="243">
                  <c:v>04/2022</c:v>
                </c:pt>
                <c:pt idx="244">
                  <c:v>05/2022</c:v>
                </c:pt>
                <c:pt idx="245">
                  <c:v>06/2022</c:v>
                </c:pt>
                <c:pt idx="246">
                  <c:v>07/2022</c:v>
                </c:pt>
                <c:pt idx="247">
                  <c:v>08/2022</c:v>
                </c:pt>
                <c:pt idx="248">
                  <c:v>09/2022</c:v>
                </c:pt>
                <c:pt idx="249">
                  <c:v>10/2022</c:v>
                </c:pt>
                <c:pt idx="250">
                  <c:v>11/2022</c:v>
                </c:pt>
                <c:pt idx="251">
                  <c:v>12/2022</c:v>
                </c:pt>
                <c:pt idx="252">
                  <c:v>01/2023</c:v>
                </c:pt>
                <c:pt idx="253">
                  <c:v>02/2023</c:v>
                </c:pt>
                <c:pt idx="254">
                  <c:v>03/2023</c:v>
                </c:pt>
                <c:pt idx="255">
                  <c:v>04/2023</c:v>
                </c:pt>
                <c:pt idx="256">
                  <c:v>05/2023</c:v>
                </c:pt>
                <c:pt idx="257">
                  <c:v>06/2023</c:v>
                </c:pt>
                <c:pt idx="258">
                  <c:v>07/2023</c:v>
                </c:pt>
                <c:pt idx="259">
                  <c:v>08/2023</c:v>
                </c:pt>
                <c:pt idx="260">
                  <c:v>09/2023</c:v>
                </c:pt>
                <c:pt idx="261">
                  <c:v>10/2023</c:v>
                </c:pt>
                <c:pt idx="262">
                  <c:v>11/2023</c:v>
                </c:pt>
                <c:pt idx="263">
                  <c:v>12/2023</c:v>
                </c:pt>
                <c:pt idx="264">
                  <c:v>01/2024</c:v>
                </c:pt>
                <c:pt idx="265">
                  <c:v>02/2024</c:v>
                </c:pt>
                <c:pt idx="266">
                  <c:v>03/2024</c:v>
                </c:pt>
                <c:pt idx="267">
                  <c:v>04/2024</c:v>
                </c:pt>
                <c:pt idx="268">
                  <c:v>05/2024</c:v>
                </c:pt>
                <c:pt idx="269">
                  <c:v>06/2024</c:v>
                </c:pt>
                <c:pt idx="270">
                  <c:v>07/2024</c:v>
                </c:pt>
                <c:pt idx="271">
                  <c:v>08/2024</c:v>
                </c:pt>
                <c:pt idx="272">
                  <c:v>09/2024</c:v>
                </c:pt>
                <c:pt idx="273">
                  <c:v>10/2024</c:v>
                </c:pt>
                <c:pt idx="274">
                  <c:v>11/2024</c:v>
                </c:pt>
                <c:pt idx="275">
                  <c:v>12/2024</c:v>
                </c:pt>
                <c:pt idx="276">
                  <c:v>01/2025</c:v>
                </c:pt>
                <c:pt idx="277">
                  <c:v>02/2025</c:v>
                </c:pt>
                <c:pt idx="278">
                  <c:v>03/2025</c:v>
                </c:pt>
                <c:pt idx="279">
                  <c:v>04/2025</c:v>
                </c:pt>
                <c:pt idx="280">
                  <c:v>05/2025</c:v>
                </c:pt>
              </c:strCache>
            </c:strRef>
          </c:xVal>
          <c:yVal>
            <c:numRef>
              <c:f>'BDD retraitée (2)'!$BG$2:$BG$282</c:f>
              <c:numCache>
                <c:formatCode>General</c:formatCode>
                <c:ptCount val="281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916.07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879.82</c:v>
                </c:pt>
                <c:pt idx="12">
                  <c:v>0</c:v>
                </c:pt>
                <c:pt idx="13">
                  <c:v>841.15</c:v>
                </c:pt>
                <c:pt idx="14">
                  <c:v>0</c:v>
                </c:pt>
                <c:pt idx="15">
                  <c:v>0</c:v>
                </c:pt>
                <c:pt idx="16">
                  <c:v>963.59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1126.21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1101.72</c:v>
                </c:pt>
                <c:pt idx="31">
                  <c:v>1104.24</c:v>
                </c:pt>
                <c:pt idx="32">
                  <c:v>0</c:v>
                </c:pt>
                <c:pt idx="33">
                  <c:v>1130.2</c:v>
                </c:pt>
                <c:pt idx="34">
                  <c:v>0</c:v>
                </c:pt>
                <c:pt idx="35">
                  <c:v>1211.92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1156.8499999999999</c:v>
                </c:pt>
                <c:pt idx="40">
                  <c:v>1191.5</c:v>
                </c:pt>
                <c:pt idx="41">
                  <c:v>1191.33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1248.29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1276.6600000000001</c:v>
                </c:pt>
                <c:pt idx="55">
                  <c:v>0</c:v>
                </c:pt>
                <c:pt idx="56">
                  <c:v>0</c:v>
                </c:pt>
                <c:pt idx="57">
                  <c:v>1377.94</c:v>
                </c:pt>
                <c:pt idx="58">
                  <c:v>1400.63</c:v>
                </c:pt>
                <c:pt idx="59">
                  <c:v>0</c:v>
                </c:pt>
                <c:pt idx="60">
                  <c:v>0</c:v>
                </c:pt>
                <c:pt idx="61">
                  <c:v>1406.82</c:v>
                </c:pt>
                <c:pt idx="62">
                  <c:v>0</c:v>
                </c:pt>
                <c:pt idx="63">
                  <c:v>1482.37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1473.99</c:v>
                </c:pt>
                <c:pt idx="68">
                  <c:v>0</c:v>
                </c:pt>
                <c:pt idx="69">
                  <c:v>0</c:v>
                </c:pt>
                <c:pt idx="70">
                  <c:v>1481.14</c:v>
                </c:pt>
                <c:pt idx="71">
                  <c:v>0</c:v>
                </c:pt>
                <c:pt idx="72">
                  <c:v>1378.55</c:v>
                </c:pt>
                <c:pt idx="73">
                  <c:v>0</c:v>
                </c:pt>
                <c:pt idx="74">
                  <c:v>1322.7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896.24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1089.4100000000001</c:v>
                </c:pt>
                <c:pt idx="101">
                  <c:v>1030.71</c:v>
                </c:pt>
                <c:pt idx="102">
                  <c:v>1101.5999999999999</c:v>
                </c:pt>
                <c:pt idx="103">
                  <c:v>1049.33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1363.61</c:v>
                </c:pt>
                <c:pt idx="112">
                  <c:v>1345.2</c:v>
                </c:pt>
                <c:pt idx="113">
                  <c:v>0</c:v>
                </c:pt>
                <c:pt idx="114">
                  <c:v>0</c:v>
                </c:pt>
                <c:pt idx="115">
                  <c:v>1218.8900000000001</c:v>
                </c:pt>
                <c:pt idx="116">
                  <c:v>1131.42</c:v>
                </c:pt>
                <c:pt idx="117">
                  <c:v>0</c:v>
                </c:pt>
                <c:pt idx="118">
                  <c:v>1246.96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1379.32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1416.18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1597.57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2018.05</c:v>
                </c:pt>
                <c:pt idx="154">
                  <c:v>0</c:v>
                </c:pt>
                <c:pt idx="155">
                  <c:v>0</c:v>
                </c:pt>
                <c:pt idx="156">
                  <c:v>1994.99</c:v>
                </c:pt>
                <c:pt idx="157">
                  <c:v>0</c:v>
                </c:pt>
                <c:pt idx="158">
                  <c:v>2067.89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2103.84</c:v>
                </c:pt>
                <c:pt idx="163">
                  <c:v>0</c:v>
                </c:pt>
                <c:pt idx="164">
                  <c:v>1920.03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1940.24</c:v>
                </c:pt>
                <c:pt idx="169">
                  <c:v>1932.23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2384.1999999999998</c:v>
                </c:pt>
                <c:pt idx="184">
                  <c:v>2411.8000000000002</c:v>
                </c:pt>
                <c:pt idx="185">
                  <c:v>0</c:v>
                </c:pt>
                <c:pt idx="186">
                  <c:v>2470.3000000000002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2673.61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2705.27</c:v>
                </c:pt>
                <c:pt idx="197">
                  <c:v>0</c:v>
                </c:pt>
                <c:pt idx="198">
                  <c:v>0</c:v>
                </c:pt>
                <c:pt idx="199">
                  <c:v>2901.52</c:v>
                </c:pt>
                <c:pt idx="200">
                  <c:v>0</c:v>
                </c:pt>
                <c:pt idx="201">
                  <c:v>0</c:v>
                </c:pt>
                <c:pt idx="202">
                  <c:v>2760.17</c:v>
                </c:pt>
                <c:pt idx="203">
                  <c:v>0</c:v>
                </c:pt>
                <c:pt idx="204">
                  <c:v>2704.1</c:v>
                </c:pt>
                <c:pt idx="205">
                  <c:v>0</c:v>
                </c:pt>
                <c:pt idx="206">
                  <c:v>2834.4</c:v>
                </c:pt>
                <c:pt idx="207">
                  <c:v>0</c:v>
                </c:pt>
                <c:pt idx="208">
                  <c:v>2752.06</c:v>
                </c:pt>
                <c:pt idx="209">
                  <c:v>2941.76</c:v>
                </c:pt>
                <c:pt idx="210">
                  <c:v>0</c:v>
                </c:pt>
                <c:pt idx="211">
                  <c:v>2926.46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3225.52</c:v>
                </c:pt>
                <c:pt idx="217">
                  <c:v>0</c:v>
                </c:pt>
                <c:pt idx="218">
                  <c:v>2584.59</c:v>
                </c:pt>
                <c:pt idx="219">
                  <c:v>2912.43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4204.1099999999997</c:v>
                </c:pt>
                <c:pt idx="233">
                  <c:v>0</c:v>
                </c:pt>
                <c:pt idx="234">
                  <c:v>4395.26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4567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4132.1499999999996</c:v>
                </c:pt>
                <c:pt idx="245">
                  <c:v>0</c:v>
                </c:pt>
                <c:pt idx="246">
                  <c:v>4130.29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4080.11</c:v>
                </c:pt>
                <c:pt idx="251">
                  <c:v>0</c:v>
                </c:pt>
                <c:pt idx="252">
                  <c:v>4076.6</c:v>
                </c:pt>
                <c:pt idx="253">
                  <c:v>0</c:v>
                </c:pt>
                <c:pt idx="254">
                  <c:v>0</c:v>
                </c:pt>
                <c:pt idx="255">
                  <c:v>4169.4799999999996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4567.8</c:v>
                </c:pt>
                <c:pt idx="263">
                  <c:v>4769.83</c:v>
                </c:pt>
                <c:pt idx="264">
                  <c:v>0</c:v>
                </c:pt>
                <c:pt idx="265">
                  <c:v>0</c:v>
                </c:pt>
                <c:pt idx="266">
                  <c:v>5254.35</c:v>
                </c:pt>
                <c:pt idx="267">
                  <c:v>0</c:v>
                </c:pt>
                <c:pt idx="268">
                  <c:v>5277.51</c:v>
                </c:pt>
                <c:pt idx="269">
                  <c:v>5460.48</c:v>
                </c:pt>
                <c:pt idx="270">
                  <c:v>5522.3</c:v>
                </c:pt>
                <c:pt idx="271">
                  <c:v>5648.4</c:v>
                </c:pt>
                <c:pt idx="272">
                  <c:v>0</c:v>
                </c:pt>
                <c:pt idx="273">
                  <c:v>0</c:v>
                </c:pt>
                <c:pt idx="274">
                  <c:v>6032.38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5611.85</c:v>
                </c:pt>
                <c:pt idx="279">
                  <c:v>5569.06</c:v>
                </c:pt>
                <c:pt idx="2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2F-4C2C-B043-F2CF571B0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05040"/>
        <c:axId val="302518000"/>
      </c:scatterChart>
      <c:valAx>
        <c:axId val="30250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2518000"/>
        <c:crosses val="autoZero"/>
        <c:crossBetween val="midCat"/>
      </c:valAx>
      <c:valAx>
        <c:axId val="3025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250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638299</xdr:colOff>
      <xdr:row>9</xdr:row>
      <xdr:rowOff>92836</xdr:rowOff>
    </xdr:from>
    <xdr:to>
      <xdr:col>83</xdr:col>
      <xdr:colOff>284512</xdr:colOff>
      <xdr:row>45</xdr:row>
      <xdr:rowOff>129887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D5AD44DD-1877-3D13-76E1-61532028C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67E93-3BFC-46AC-BE85-F755769F8672}">
  <dimension ref="A1:C282"/>
  <sheetViews>
    <sheetView workbookViewId="0">
      <selection activeCell="D30" sqref="D30"/>
    </sheetView>
  </sheetViews>
  <sheetFormatPr baseColWidth="10" defaultRowHeight="15" x14ac:dyDescent="0.25"/>
  <sheetData>
    <row r="1" spans="1:3" x14ac:dyDescent="0.25">
      <c r="A1" t="s">
        <v>3</v>
      </c>
      <c r="B1" t="s">
        <v>321</v>
      </c>
      <c r="C1" t="s">
        <v>322</v>
      </c>
    </row>
    <row r="2" spans="1:3" x14ac:dyDescent="0.25">
      <c r="A2" s="2" t="s">
        <v>12</v>
      </c>
      <c r="B2" s="26">
        <v>45.3</v>
      </c>
      <c r="C2" s="26">
        <v>5.0330000000000004</v>
      </c>
    </row>
    <row r="3" spans="1:3" x14ac:dyDescent="0.25">
      <c r="A3" s="2" t="s">
        <v>13</v>
      </c>
      <c r="B3" s="26">
        <v>47.5</v>
      </c>
      <c r="C3" s="26">
        <v>4.8769999999999998</v>
      </c>
    </row>
    <row r="4" spans="1:3" x14ac:dyDescent="0.25">
      <c r="A4" s="2" t="s">
        <v>14</v>
      </c>
      <c r="B4" s="26">
        <v>50.7</v>
      </c>
      <c r="C4" s="26">
        <v>5.3959999999999999</v>
      </c>
    </row>
    <row r="5" spans="1:3" x14ac:dyDescent="0.25">
      <c r="A5" s="2" t="s">
        <v>15</v>
      </c>
      <c r="B5" s="26">
        <v>52.4</v>
      </c>
      <c r="C5" s="26">
        <v>5.0846999999999998</v>
      </c>
    </row>
    <row r="6" spans="1:3" x14ac:dyDescent="0.25">
      <c r="A6" s="2" t="s">
        <v>16</v>
      </c>
      <c r="B6" s="26">
        <v>52.4</v>
      </c>
      <c r="C6" s="26">
        <v>5.0427</v>
      </c>
    </row>
    <row r="7" spans="1:3" x14ac:dyDescent="0.25">
      <c r="A7" s="2" t="s">
        <v>17</v>
      </c>
      <c r="B7" s="26">
        <v>53.1</v>
      </c>
      <c r="C7" s="26">
        <v>4.7965</v>
      </c>
    </row>
    <row r="8" spans="1:3" x14ac:dyDescent="0.25">
      <c r="A8" s="2" t="s">
        <v>18</v>
      </c>
      <c r="B8" s="26">
        <v>53.6</v>
      </c>
      <c r="C8" s="26">
        <v>4.4588000000000001</v>
      </c>
    </row>
    <row r="9" spans="1:3" x14ac:dyDescent="0.25">
      <c r="A9" s="2" t="s">
        <v>19</v>
      </c>
      <c r="B9" s="26">
        <v>50.2</v>
      </c>
      <c r="C9" s="26">
        <v>4.1409000000000002</v>
      </c>
    </row>
    <row r="10" spans="1:3" x14ac:dyDescent="0.25">
      <c r="A10" s="2" t="s">
        <v>20</v>
      </c>
      <c r="B10" s="26">
        <v>50.3</v>
      </c>
      <c r="C10" s="26">
        <v>3.5941999999999998</v>
      </c>
    </row>
    <row r="11" spans="1:3" x14ac:dyDescent="0.25">
      <c r="A11" s="2" t="s">
        <v>21</v>
      </c>
      <c r="B11" s="26">
        <v>50.5</v>
      </c>
      <c r="C11" s="26">
        <v>3.8925000000000001</v>
      </c>
    </row>
    <row r="12" spans="1:3" x14ac:dyDescent="0.25">
      <c r="A12" s="2" t="s">
        <v>22</v>
      </c>
      <c r="B12" s="26">
        <v>49</v>
      </c>
      <c r="C12" s="26">
        <v>4.2051999999999996</v>
      </c>
    </row>
    <row r="13" spans="1:3" x14ac:dyDescent="0.25">
      <c r="A13" s="2" t="s">
        <v>23</v>
      </c>
      <c r="B13" s="26">
        <v>48.5</v>
      </c>
      <c r="C13" s="26">
        <v>3.8159999999999998</v>
      </c>
    </row>
    <row r="14" spans="1:3" x14ac:dyDescent="0.25">
      <c r="A14" s="2" t="s">
        <v>24</v>
      </c>
      <c r="B14" s="26">
        <v>51.6</v>
      </c>
      <c r="C14" s="26">
        <v>3.9624999999999999</v>
      </c>
    </row>
    <row r="15" spans="1:3" x14ac:dyDescent="0.25">
      <c r="A15" s="2" t="s">
        <v>25</v>
      </c>
      <c r="B15" s="26">
        <v>51.3</v>
      </c>
      <c r="C15" s="26">
        <v>3.6897000000000002</v>
      </c>
    </row>
    <row r="16" spans="1:3" x14ac:dyDescent="0.25">
      <c r="A16" s="2" t="s">
        <v>26</v>
      </c>
      <c r="B16" s="26">
        <v>48.8</v>
      </c>
      <c r="C16" s="26">
        <v>3.7959999999999998</v>
      </c>
    </row>
    <row r="17" spans="1:3" x14ac:dyDescent="0.25">
      <c r="A17" s="2" t="s">
        <v>27</v>
      </c>
      <c r="B17" s="26">
        <v>46.3</v>
      </c>
      <c r="C17" s="26">
        <v>3.8359000000000001</v>
      </c>
    </row>
    <row r="18" spans="1:3" x14ac:dyDescent="0.25">
      <c r="A18" s="2" t="s">
        <v>28</v>
      </c>
      <c r="B18" s="26">
        <v>46.1</v>
      </c>
      <c r="C18" s="26">
        <v>3.3698999999999999</v>
      </c>
    </row>
    <row r="19" spans="1:3" x14ac:dyDescent="0.25">
      <c r="A19" s="2" t="s">
        <v>29</v>
      </c>
      <c r="B19" s="26">
        <v>49</v>
      </c>
      <c r="C19" s="26">
        <v>3.5133000000000001</v>
      </c>
    </row>
    <row r="20" spans="1:3" x14ac:dyDescent="0.25">
      <c r="A20" s="2" t="s">
        <v>30</v>
      </c>
      <c r="B20" s="26">
        <v>49</v>
      </c>
      <c r="C20" s="26">
        <v>4.4055</v>
      </c>
    </row>
    <row r="21" spans="1:3" x14ac:dyDescent="0.25">
      <c r="A21" s="2" t="s">
        <v>31</v>
      </c>
      <c r="B21" s="26">
        <v>51</v>
      </c>
      <c r="C21" s="26">
        <v>4.4635999999999996</v>
      </c>
    </row>
    <row r="22" spans="1:3" x14ac:dyDescent="0.25">
      <c r="A22" s="2" t="s">
        <v>32</v>
      </c>
      <c r="B22" s="26">
        <v>53.2</v>
      </c>
      <c r="C22" s="26">
        <v>3.9376000000000002</v>
      </c>
    </row>
    <row r="23" spans="1:3" x14ac:dyDescent="0.25">
      <c r="A23" s="2" t="s">
        <v>33</v>
      </c>
      <c r="B23" s="26">
        <v>52.4</v>
      </c>
      <c r="C23" s="26">
        <v>4.2927</v>
      </c>
    </row>
    <row r="24" spans="1:3" x14ac:dyDescent="0.25">
      <c r="A24" s="2" t="s">
        <v>34</v>
      </c>
      <c r="B24" s="26">
        <v>55.2</v>
      </c>
      <c r="C24" s="26">
        <v>4.3315999999999999</v>
      </c>
    </row>
    <row r="25" spans="1:3" x14ac:dyDescent="0.25">
      <c r="A25" s="2" t="s">
        <v>35</v>
      </c>
      <c r="B25" s="26">
        <v>58.4</v>
      </c>
      <c r="C25" s="26">
        <v>4.2454999999999998</v>
      </c>
    </row>
    <row r="26" spans="1:3" x14ac:dyDescent="0.25">
      <c r="A26" s="2" t="s">
        <v>36</v>
      </c>
      <c r="B26" s="26">
        <v>60.1</v>
      </c>
      <c r="C26" s="26">
        <v>4.1318999999999999</v>
      </c>
    </row>
    <row r="27" spans="1:3" x14ac:dyDescent="0.25">
      <c r="A27" s="2" t="s">
        <v>37</v>
      </c>
      <c r="B27" s="26">
        <v>60.8</v>
      </c>
      <c r="C27" s="26">
        <v>3.9710999999999999</v>
      </c>
    </row>
    <row r="28" spans="1:3" x14ac:dyDescent="0.25">
      <c r="A28" s="2" t="s">
        <v>38</v>
      </c>
      <c r="B28" s="26">
        <v>59.9</v>
      </c>
      <c r="C28" s="26">
        <v>3.8348</v>
      </c>
    </row>
    <row r="29" spans="1:3" x14ac:dyDescent="0.25">
      <c r="A29" s="2" t="s">
        <v>39</v>
      </c>
      <c r="B29" s="26">
        <v>60.6</v>
      </c>
      <c r="C29" s="26">
        <v>4.5053000000000001</v>
      </c>
    </row>
    <row r="30" spans="1:3" x14ac:dyDescent="0.25">
      <c r="A30" s="2" t="s">
        <v>40</v>
      </c>
      <c r="B30" s="26">
        <v>60.6</v>
      </c>
      <c r="C30" s="26">
        <v>4.6467999999999998</v>
      </c>
    </row>
    <row r="31" spans="1:3" x14ac:dyDescent="0.25">
      <c r="A31" s="2" t="s">
        <v>41</v>
      </c>
      <c r="B31" s="26">
        <v>61.4</v>
      </c>
      <c r="C31" s="26">
        <v>4.5805999999999996</v>
      </c>
    </row>
    <row r="32" spans="1:3" x14ac:dyDescent="0.25">
      <c r="A32" s="2" t="s">
        <v>42</v>
      </c>
      <c r="B32" s="26">
        <v>60.5</v>
      </c>
      <c r="C32" s="26">
        <v>4.4747000000000003</v>
      </c>
    </row>
    <row r="33" spans="1:3" x14ac:dyDescent="0.25">
      <c r="A33" s="2" t="s">
        <v>43</v>
      </c>
      <c r="B33" s="26">
        <v>59.9</v>
      </c>
      <c r="C33" s="26">
        <v>4.1166999999999998</v>
      </c>
    </row>
    <row r="34" spans="1:3" x14ac:dyDescent="0.25">
      <c r="A34" s="2" t="s">
        <v>44</v>
      </c>
      <c r="B34" s="26">
        <v>58.5</v>
      </c>
      <c r="C34" s="26">
        <v>4.1193999999999997</v>
      </c>
    </row>
    <row r="35" spans="1:3" x14ac:dyDescent="0.25">
      <c r="A35" s="2" t="s">
        <v>45</v>
      </c>
      <c r="B35" s="26">
        <v>57.4</v>
      </c>
      <c r="C35" s="26">
        <v>4.0235000000000003</v>
      </c>
    </row>
    <row r="36" spans="1:3" x14ac:dyDescent="0.25">
      <c r="A36" s="2" t="s">
        <v>46</v>
      </c>
      <c r="B36" s="26">
        <v>56.3</v>
      </c>
      <c r="C36" s="26">
        <v>4.3491999999999997</v>
      </c>
    </row>
    <row r="37" spans="1:3" x14ac:dyDescent="0.25">
      <c r="A37" s="2" t="s">
        <v>47</v>
      </c>
      <c r="B37" s="26">
        <v>56.2</v>
      </c>
      <c r="C37" s="26">
        <v>4.2182000000000004</v>
      </c>
    </row>
    <row r="38" spans="1:3" x14ac:dyDescent="0.25">
      <c r="A38" s="2" t="s">
        <v>48</v>
      </c>
      <c r="B38" s="26">
        <v>57.2</v>
      </c>
      <c r="C38" s="26">
        <v>4.1280000000000001</v>
      </c>
    </row>
    <row r="39" spans="1:3" x14ac:dyDescent="0.25">
      <c r="A39" s="2" t="s">
        <v>49</v>
      </c>
      <c r="B39" s="26">
        <v>56.8</v>
      </c>
      <c r="C39" s="26">
        <v>4.3765999999999998</v>
      </c>
    </row>
    <row r="40" spans="1:3" x14ac:dyDescent="0.25">
      <c r="A40" s="2" t="s">
        <v>50</v>
      </c>
      <c r="B40" s="26">
        <v>55.5</v>
      </c>
      <c r="C40" s="26">
        <v>4.4814999999999996</v>
      </c>
    </row>
    <row r="41" spans="1:3" x14ac:dyDescent="0.25">
      <c r="A41" s="2" t="s">
        <v>51</v>
      </c>
      <c r="B41" s="26">
        <v>55.2</v>
      </c>
      <c r="C41" s="26">
        <v>4.1976000000000004</v>
      </c>
    </row>
    <row r="42" spans="1:3" x14ac:dyDescent="0.25">
      <c r="A42" s="2" t="s">
        <v>52</v>
      </c>
      <c r="B42" s="26">
        <v>52.2</v>
      </c>
      <c r="C42" s="26">
        <v>3.9809999999999999</v>
      </c>
    </row>
    <row r="43" spans="1:3" x14ac:dyDescent="0.25">
      <c r="A43" s="2" t="s">
        <v>53</v>
      </c>
      <c r="B43" s="26">
        <v>50.8</v>
      </c>
      <c r="C43" s="26">
        <v>3.9129999999999998</v>
      </c>
    </row>
    <row r="44" spans="1:3" x14ac:dyDescent="0.25">
      <c r="A44" s="2" t="s">
        <v>54</v>
      </c>
      <c r="B44" s="26">
        <v>52.4</v>
      </c>
      <c r="C44" s="26">
        <v>4.2759999999999998</v>
      </c>
    </row>
    <row r="45" spans="1:3" x14ac:dyDescent="0.25">
      <c r="A45" s="2" t="s">
        <v>55</v>
      </c>
      <c r="B45" s="26">
        <v>52.8</v>
      </c>
      <c r="C45" s="26">
        <v>4.0137</v>
      </c>
    </row>
    <row r="46" spans="1:3" x14ac:dyDescent="0.25">
      <c r="A46" s="2" t="s">
        <v>56</v>
      </c>
      <c r="B46" s="26">
        <v>52.4</v>
      </c>
      <c r="C46" s="26">
        <v>4.3239999999999998</v>
      </c>
    </row>
    <row r="47" spans="1:3" x14ac:dyDescent="0.25">
      <c r="A47" s="2" t="s">
        <v>57</v>
      </c>
      <c r="B47" s="26">
        <v>56.8</v>
      </c>
      <c r="C47" s="26">
        <v>4.5506000000000002</v>
      </c>
    </row>
    <row r="48" spans="1:3" x14ac:dyDescent="0.25">
      <c r="A48" s="2" t="s">
        <v>58</v>
      </c>
      <c r="B48" s="26">
        <v>57.2</v>
      </c>
      <c r="C48" s="26">
        <v>4.484</v>
      </c>
    </row>
    <row r="49" spans="1:3" x14ac:dyDescent="0.25">
      <c r="A49" s="2" t="s">
        <v>59</v>
      </c>
      <c r="B49" s="26">
        <v>56.7</v>
      </c>
      <c r="C49" s="26">
        <v>4.3910999999999998</v>
      </c>
    </row>
    <row r="50" spans="1:3" x14ac:dyDescent="0.25">
      <c r="A50" s="2" t="s">
        <v>60</v>
      </c>
      <c r="B50" s="26">
        <v>55.1</v>
      </c>
      <c r="C50" s="26">
        <v>4.5152000000000001</v>
      </c>
    </row>
    <row r="51" spans="1:3" x14ac:dyDescent="0.25">
      <c r="A51" s="2" t="s">
        <v>61</v>
      </c>
      <c r="B51" s="26">
        <v>55</v>
      </c>
      <c r="C51" s="26">
        <v>4.5510000000000002</v>
      </c>
    </row>
    <row r="52" spans="1:3" x14ac:dyDescent="0.25">
      <c r="A52" s="2" t="s">
        <v>62</v>
      </c>
      <c r="B52" s="26">
        <v>55.8</v>
      </c>
      <c r="C52" s="26">
        <v>4.8472</v>
      </c>
    </row>
    <row r="53" spans="1:3" x14ac:dyDescent="0.25">
      <c r="A53" s="2" t="s">
        <v>63</v>
      </c>
      <c r="B53" s="26">
        <v>54.3</v>
      </c>
      <c r="C53" s="26">
        <v>5.0505000000000004</v>
      </c>
    </row>
    <row r="54" spans="1:3" x14ac:dyDescent="0.25">
      <c r="A54" s="2" t="s">
        <v>64</v>
      </c>
      <c r="B54" s="26">
        <v>55.2</v>
      </c>
      <c r="C54" s="26">
        <v>5.1185999999999998</v>
      </c>
    </row>
    <row r="55" spans="1:3" x14ac:dyDescent="0.25">
      <c r="A55" s="2" t="s">
        <v>65</v>
      </c>
      <c r="B55" s="26">
        <v>53.7</v>
      </c>
      <c r="C55" s="26">
        <v>5.1364000000000001</v>
      </c>
    </row>
    <row r="56" spans="1:3" x14ac:dyDescent="0.25">
      <c r="A56" s="2" t="s">
        <v>66</v>
      </c>
      <c r="B56" s="26">
        <v>52</v>
      </c>
      <c r="C56" s="26">
        <v>4.9794</v>
      </c>
    </row>
    <row r="57" spans="1:3" x14ac:dyDescent="0.25">
      <c r="A57" s="2" t="s">
        <v>67</v>
      </c>
      <c r="B57" s="26">
        <v>53</v>
      </c>
      <c r="C57" s="26">
        <v>4.7257999999999996</v>
      </c>
    </row>
    <row r="58" spans="1:3" x14ac:dyDescent="0.25">
      <c r="A58" s="2" t="s">
        <v>68</v>
      </c>
      <c r="B58" s="26">
        <v>53.7</v>
      </c>
      <c r="C58" s="26">
        <v>4.6276000000000002</v>
      </c>
    </row>
    <row r="59" spans="1:3" x14ac:dyDescent="0.25">
      <c r="A59" s="2" t="s">
        <v>69</v>
      </c>
      <c r="B59" s="26">
        <v>52.2</v>
      </c>
      <c r="C59" s="26">
        <v>4.5980999999999996</v>
      </c>
    </row>
    <row r="60" spans="1:3" x14ac:dyDescent="0.25">
      <c r="A60" s="2" t="s">
        <v>70</v>
      </c>
      <c r="B60" s="26">
        <v>51.4</v>
      </c>
      <c r="C60" s="26">
        <v>4.4581</v>
      </c>
    </row>
    <row r="61" spans="1:3" x14ac:dyDescent="0.25">
      <c r="A61" s="2" t="s">
        <v>71</v>
      </c>
      <c r="B61" s="26">
        <v>50.3</v>
      </c>
      <c r="C61" s="26">
        <v>4.7022000000000004</v>
      </c>
    </row>
    <row r="62" spans="1:3" x14ac:dyDescent="0.25">
      <c r="A62" s="2" t="s">
        <v>72</v>
      </c>
      <c r="B62" s="26">
        <v>51.4</v>
      </c>
      <c r="C62" s="26">
        <v>4.8079999999999998</v>
      </c>
    </row>
    <row r="63" spans="1:3" x14ac:dyDescent="0.25">
      <c r="A63" s="2" t="s">
        <v>73</v>
      </c>
      <c r="B63" s="26">
        <v>50.4</v>
      </c>
      <c r="C63" s="26">
        <v>4.5656999999999996</v>
      </c>
    </row>
    <row r="64" spans="1:3" x14ac:dyDescent="0.25">
      <c r="A64" s="2" t="s">
        <v>74</v>
      </c>
      <c r="B64" s="26">
        <v>54.1</v>
      </c>
      <c r="C64" s="26">
        <v>4.6443000000000003</v>
      </c>
    </row>
    <row r="65" spans="1:3" x14ac:dyDescent="0.25">
      <c r="A65" s="2" t="s">
        <v>75</v>
      </c>
      <c r="B65" s="26">
        <v>52.8</v>
      </c>
      <c r="C65" s="26">
        <v>4.6222000000000003</v>
      </c>
    </row>
    <row r="66" spans="1:3" x14ac:dyDescent="0.25">
      <c r="A66" s="2" t="s">
        <v>76</v>
      </c>
      <c r="B66" s="26">
        <v>52.7</v>
      </c>
      <c r="C66" s="26">
        <v>4.8879000000000001</v>
      </c>
    </row>
    <row r="67" spans="1:3" x14ac:dyDescent="0.25">
      <c r="A67" s="2" t="s">
        <v>77</v>
      </c>
      <c r="B67" s="26">
        <v>53.1</v>
      </c>
      <c r="C67" s="26">
        <v>5.0244</v>
      </c>
    </row>
    <row r="68" spans="1:3" x14ac:dyDescent="0.25">
      <c r="A68" s="2" t="s">
        <v>78</v>
      </c>
      <c r="B68" s="26">
        <v>54</v>
      </c>
      <c r="C68" s="26">
        <v>4.7388000000000003</v>
      </c>
    </row>
    <row r="69" spans="1:3" x14ac:dyDescent="0.25">
      <c r="A69" s="2" t="s">
        <v>79</v>
      </c>
      <c r="B69" s="26">
        <v>51.8</v>
      </c>
      <c r="C69" s="26">
        <v>4.5292000000000003</v>
      </c>
    </row>
    <row r="70" spans="1:3" x14ac:dyDescent="0.25">
      <c r="A70" s="2" t="s">
        <v>80</v>
      </c>
      <c r="B70" s="26">
        <v>52.2</v>
      </c>
      <c r="C70" s="26">
        <v>4.5865</v>
      </c>
    </row>
    <row r="71" spans="1:3" x14ac:dyDescent="0.25">
      <c r="A71" s="2" t="s">
        <v>81</v>
      </c>
      <c r="B71" s="26">
        <v>53.8</v>
      </c>
      <c r="C71" s="26">
        <v>4.4707999999999997</v>
      </c>
    </row>
    <row r="72" spans="1:3" x14ac:dyDescent="0.25">
      <c r="A72" s="2" t="s">
        <v>82</v>
      </c>
      <c r="B72" s="26">
        <v>52.8</v>
      </c>
      <c r="C72" s="26">
        <v>3.9379</v>
      </c>
    </row>
    <row r="73" spans="1:3" x14ac:dyDescent="0.25">
      <c r="A73" s="2" t="s">
        <v>83</v>
      </c>
      <c r="B73" s="26">
        <v>51.5</v>
      </c>
      <c r="C73" s="26">
        <v>4.0232000000000001</v>
      </c>
    </row>
    <row r="74" spans="1:3" x14ac:dyDescent="0.25">
      <c r="A74" s="2" t="s">
        <v>84</v>
      </c>
      <c r="B74" s="26">
        <v>50.1</v>
      </c>
      <c r="C74" s="26">
        <v>3.5931000000000002</v>
      </c>
    </row>
    <row r="75" spans="1:3" x14ac:dyDescent="0.25">
      <c r="A75" s="2" t="s">
        <v>85</v>
      </c>
      <c r="B75" s="26">
        <v>50.9</v>
      </c>
      <c r="C75" s="26">
        <v>3.5091999999999999</v>
      </c>
    </row>
    <row r="76" spans="1:3" x14ac:dyDescent="0.25">
      <c r="A76" s="2" t="s">
        <v>86</v>
      </c>
      <c r="B76" s="26">
        <v>48.8</v>
      </c>
      <c r="C76" s="26">
        <v>3.4096000000000002</v>
      </c>
    </row>
    <row r="77" spans="1:3" x14ac:dyDescent="0.25">
      <c r="A77" s="2" t="s">
        <v>87</v>
      </c>
      <c r="B77" s="26">
        <v>49.7</v>
      </c>
      <c r="C77" s="26">
        <v>3.7279</v>
      </c>
    </row>
    <row r="78" spans="1:3" x14ac:dyDescent="0.25">
      <c r="A78" s="2" t="s">
        <v>88</v>
      </c>
      <c r="B78" s="26">
        <v>48.5</v>
      </c>
      <c r="C78" s="26">
        <v>4.0594999999999999</v>
      </c>
    </row>
    <row r="79" spans="1:3" x14ac:dyDescent="0.25">
      <c r="A79" s="2" t="s">
        <v>89</v>
      </c>
      <c r="B79" s="26">
        <v>48.9</v>
      </c>
      <c r="C79" s="26">
        <v>3.9689999999999999</v>
      </c>
    </row>
    <row r="80" spans="1:3" x14ac:dyDescent="0.25">
      <c r="A80" s="2" t="s">
        <v>90</v>
      </c>
      <c r="B80" s="26">
        <v>49.9</v>
      </c>
      <c r="C80" s="26">
        <v>3.9462000000000002</v>
      </c>
    </row>
    <row r="81" spans="1:3" x14ac:dyDescent="0.25">
      <c r="A81" s="2" t="s">
        <v>91</v>
      </c>
      <c r="B81" s="26">
        <v>50.8</v>
      </c>
      <c r="C81" s="26">
        <v>3.8115999999999999</v>
      </c>
    </row>
    <row r="82" spans="1:3" x14ac:dyDescent="0.25">
      <c r="A82" s="2" t="s">
        <v>92</v>
      </c>
      <c r="B82" s="26">
        <v>50.1</v>
      </c>
      <c r="C82" s="26">
        <v>3.8233999999999999</v>
      </c>
    </row>
    <row r="83" spans="1:3" x14ac:dyDescent="0.25">
      <c r="A83" s="2" t="s">
        <v>93</v>
      </c>
      <c r="B83" s="26">
        <v>47.2</v>
      </c>
      <c r="C83" s="26">
        <v>3.9529999999999998</v>
      </c>
    </row>
    <row r="84" spans="1:3" x14ac:dyDescent="0.25">
      <c r="A84" s="2" t="s">
        <v>94</v>
      </c>
      <c r="B84" s="26">
        <v>38.200000000000003</v>
      </c>
      <c r="C84" s="26">
        <v>2.92</v>
      </c>
    </row>
    <row r="85" spans="1:3" x14ac:dyDescent="0.25">
      <c r="A85" s="2" t="s">
        <v>95</v>
      </c>
      <c r="B85" s="26">
        <v>39</v>
      </c>
      <c r="C85" s="26">
        <v>2.2122999999999999</v>
      </c>
    </row>
    <row r="86" spans="1:3" x14ac:dyDescent="0.25">
      <c r="A86" s="2" t="s">
        <v>96</v>
      </c>
      <c r="B86" s="26">
        <v>34.5</v>
      </c>
      <c r="C86" s="26">
        <v>2.8403</v>
      </c>
    </row>
    <row r="87" spans="1:3" x14ac:dyDescent="0.25">
      <c r="A87" s="2" t="s">
        <v>97</v>
      </c>
      <c r="B87" s="26">
        <v>36.4</v>
      </c>
      <c r="C87" s="26">
        <v>3.0131000000000001</v>
      </c>
    </row>
    <row r="88" spans="1:3" x14ac:dyDescent="0.25">
      <c r="A88" s="2" t="s">
        <v>98</v>
      </c>
      <c r="B88" s="26">
        <v>36.6</v>
      </c>
      <c r="C88" s="26">
        <v>2.6629</v>
      </c>
    </row>
    <row r="89" spans="1:3" x14ac:dyDescent="0.25">
      <c r="A89" s="2" t="s">
        <v>99</v>
      </c>
      <c r="B89" s="26">
        <v>37.200000000000003</v>
      </c>
      <c r="C89" s="26">
        <v>3.1187</v>
      </c>
    </row>
    <row r="90" spans="1:3" x14ac:dyDescent="0.25">
      <c r="A90" s="2" t="s">
        <v>100</v>
      </c>
      <c r="B90" s="26">
        <v>39.9</v>
      </c>
      <c r="C90" s="26">
        <v>3.4594</v>
      </c>
    </row>
    <row r="91" spans="1:3" x14ac:dyDescent="0.25">
      <c r="A91" s="2" t="s">
        <v>101</v>
      </c>
      <c r="B91" s="26">
        <v>44.1</v>
      </c>
      <c r="C91" s="26">
        <v>3.5326</v>
      </c>
    </row>
    <row r="92" spans="1:3" x14ac:dyDescent="0.25">
      <c r="A92" s="2" t="s">
        <v>102</v>
      </c>
      <c r="B92" s="26">
        <v>46.3</v>
      </c>
      <c r="C92" s="26">
        <v>3.4796</v>
      </c>
    </row>
    <row r="93" spans="1:3" x14ac:dyDescent="0.25">
      <c r="A93" s="2" t="s">
        <v>103</v>
      </c>
      <c r="B93" s="26">
        <v>49.7</v>
      </c>
      <c r="C93" s="26">
        <v>3.3975</v>
      </c>
    </row>
    <row r="94" spans="1:3" x14ac:dyDescent="0.25">
      <c r="A94" s="2" t="s">
        <v>104</v>
      </c>
      <c r="B94" s="26">
        <v>53.4</v>
      </c>
      <c r="C94" s="26">
        <v>3.3052999999999999</v>
      </c>
    </row>
    <row r="95" spans="1:3" x14ac:dyDescent="0.25">
      <c r="A95" s="2" t="s">
        <v>105</v>
      </c>
      <c r="B95" s="26">
        <v>54.9</v>
      </c>
      <c r="C95" s="26">
        <v>3.3828</v>
      </c>
    </row>
    <row r="96" spans="1:3" x14ac:dyDescent="0.25">
      <c r="A96" s="2" t="s">
        <v>106</v>
      </c>
      <c r="B96" s="26">
        <v>57.6</v>
      </c>
      <c r="C96" s="26">
        <v>3.1978</v>
      </c>
    </row>
    <row r="97" spans="1:3" x14ac:dyDescent="0.25">
      <c r="A97" s="2" t="s">
        <v>107</v>
      </c>
      <c r="B97" s="26">
        <v>55.4</v>
      </c>
      <c r="C97" s="26">
        <v>3.8368000000000002</v>
      </c>
    </row>
    <row r="98" spans="1:3" x14ac:dyDescent="0.25">
      <c r="A98" s="2" t="s">
        <v>108</v>
      </c>
      <c r="B98" s="26">
        <v>55.8</v>
      </c>
      <c r="C98" s="26">
        <v>3.5844</v>
      </c>
    </row>
    <row r="99" spans="1:3" x14ac:dyDescent="0.25">
      <c r="A99" s="2" t="s">
        <v>109</v>
      </c>
      <c r="B99" s="26">
        <v>56.3</v>
      </c>
      <c r="C99" s="26">
        <v>3.6116999999999999</v>
      </c>
    </row>
    <row r="100" spans="1:3" x14ac:dyDescent="0.25">
      <c r="A100" s="2" t="s">
        <v>110</v>
      </c>
      <c r="B100" s="26">
        <v>55.5</v>
      </c>
      <c r="C100" s="26">
        <v>3.8256999999999999</v>
      </c>
    </row>
    <row r="101" spans="1:3" x14ac:dyDescent="0.25">
      <c r="A101" s="2" t="s">
        <v>111</v>
      </c>
      <c r="B101" s="26">
        <v>58.8</v>
      </c>
      <c r="C101" s="26">
        <v>3.6532</v>
      </c>
    </row>
    <row r="102" spans="1:3" x14ac:dyDescent="0.25">
      <c r="A102" s="2" t="s">
        <v>112</v>
      </c>
      <c r="B102" s="26">
        <v>58.1</v>
      </c>
      <c r="C102" s="26">
        <v>3.2848000000000002</v>
      </c>
    </row>
    <row r="103" spans="1:3" x14ac:dyDescent="0.25">
      <c r="A103" s="2" t="s">
        <v>113</v>
      </c>
      <c r="B103" s="26">
        <v>57.4</v>
      </c>
      <c r="C103" s="26">
        <v>2.9310999999999998</v>
      </c>
    </row>
    <row r="104" spans="1:3" x14ac:dyDescent="0.25">
      <c r="A104" s="2" t="s">
        <v>114</v>
      </c>
      <c r="B104" s="26">
        <v>56.5</v>
      </c>
      <c r="C104" s="26">
        <v>2.9051999999999998</v>
      </c>
    </row>
    <row r="105" spans="1:3" x14ac:dyDescent="0.25">
      <c r="A105" s="2" t="s">
        <v>115</v>
      </c>
      <c r="B105" s="26">
        <v>56.1</v>
      </c>
      <c r="C105" s="26">
        <v>2.4683000000000002</v>
      </c>
    </row>
    <row r="106" spans="1:3" x14ac:dyDescent="0.25">
      <c r="A106" s="2" t="s">
        <v>116</v>
      </c>
      <c r="B106" s="26">
        <v>56.4</v>
      </c>
      <c r="C106" s="26">
        <v>2.5097999999999998</v>
      </c>
    </row>
    <row r="107" spans="1:3" x14ac:dyDescent="0.25">
      <c r="A107" s="2" t="s">
        <v>117</v>
      </c>
      <c r="B107" s="26">
        <v>55.3</v>
      </c>
      <c r="C107" s="26">
        <v>2.5992999999999999</v>
      </c>
    </row>
    <row r="108" spans="1:3" x14ac:dyDescent="0.25">
      <c r="A108" s="2" t="s">
        <v>118</v>
      </c>
      <c r="B108" s="26">
        <v>56.9</v>
      </c>
      <c r="C108" s="26">
        <v>2.7968000000000002</v>
      </c>
    </row>
    <row r="109" spans="1:3" x14ac:dyDescent="0.25">
      <c r="A109" s="2" t="s">
        <v>119</v>
      </c>
      <c r="B109" s="26">
        <v>57.3</v>
      </c>
      <c r="C109" s="26">
        <v>3.2934999999999999</v>
      </c>
    </row>
    <row r="110" spans="1:3" x14ac:dyDescent="0.25">
      <c r="A110" s="2" t="s">
        <v>120</v>
      </c>
      <c r="B110" s="26">
        <v>56.6</v>
      </c>
      <c r="C110" s="26">
        <v>3.3704000000000001</v>
      </c>
    </row>
    <row r="111" spans="1:3" x14ac:dyDescent="0.25">
      <c r="A111" s="2" t="s">
        <v>121</v>
      </c>
      <c r="B111" s="26">
        <v>59.1</v>
      </c>
      <c r="C111" s="26">
        <v>3.4272</v>
      </c>
    </row>
    <row r="112" spans="1:3" x14ac:dyDescent="0.25">
      <c r="A112" s="2" t="s">
        <v>122</v>
      </c>
      <c r="B112" s="26">
        <v>59.2</v>
      </c>
      <c r="C112" s="26">
        <v>3.4702999999999999</v>
      </c>
    </row>
    <row r="113" spans="1:3" x14ac:dyDescent="0.25">
      <c r="A113" s="2" t="s">
        <v>123</v>
      </c>
      <c r="B113" s="26">
        <v>58.4</v>
      </c>
      <c r="C113" s="26">
        <v>3.2863000000000002</v>
      </c>
    </row>
    <row r="114" spans="1:3" x14ac:dyDescent="0.25">
      <c r="A114" s="2" t="s">
        <v>124</v>
      </c>
      <c r="B114" s="26">
        <v>57.9</v>
      </c>
      <c r="C114" s="26">
        <v>3.0607000000000002</v>
      </c>
    </row>
    <row r="115" spans="1:3" x14ac:dyDescent="0.25">
      <c r="A115" s="2" t="s">
        <v>125</v>
      </c>
      <c r="B115" s="26">
        <v>54.8</v>
      </c>
      <c r="C115" s="26">
        <v>3.16</v>
      </c>
    </row>
    <row r="116" spans="1:3" x14ac:dyDescent="0.25">
      <c r="A116" s="2" t="s">
        <v>126</v>
      </c>
      <c r="B116" s="26">
        <v>55.8</v>
      </c>
      <c r="C116" s="26">
        <v>2.7961</v>
      </c>
    </row>
    <row r="117" spans="1:3" x14ac:dyDescent="0.25">
      <c r="A117" s="2" t="s">
        <v>127</v>
      </c>
      <c r="B117" s="26">
        <v>52.9</v>
      </c>
      <c r="C117" s="26">
        <v>2.2233999999999998</v>
      </c>
    </row>
    <row r="118" spans="1:3" x14ac:dyDescent="0.25">
      <c r="A118" s="2" t="s">
        <v>128</v>
      </c>
      <c r="B118" s="26">
        <v>52.6</v>
      </c>
      <c r="C118" s="26">
        <v>1.9154</v>
      </c>
    </row>
    <row r="119" spans="1:3" x14ac:dyDescent="0.25">
      <c r="A119" s="2" t="s">
        <v>129</v>
      </c>
      <c r="B119" s="26">
        <v>53.7</v>
      </c>
      <c r="C119" s="26">
        <v>2.1133000000000002</v>
      </c>
    </row>
    <row r="120" spans="1:3" x14ac:dyDescent="0.25">
      <c r="A120" s="2" t="s">
        <v>130</v>
      </c>
      <c r="B120" s="26">
        <v>51.4</v>
      </c>
      <c r="C120" s="26">
        <v>2.0680000000000001</v>
      </c>
    </row>
    <row r="121" spans="1:3" x14ac:dyDescent="0.25">
      <c r="A121" s="2" t="s">
        <v>131</v>
      </c>
      <c r="B121" s="26">
        <v>51.8</v>
      </c>
      <c r="C121" s="26">
        <v>1.8762000000000001</v>
      </c>
    </row>
    <row r="122" spans="1:3" x14ac:dyDescent="0.25">
      <c r="A122" s="2" t="s">
        <v>132</v>
      </c>
      <c r="B122" s="26">
        <v>53</v>
      </c>
      <c r="C122" s="26">
        <v>1.7970999999999999</v>
      </c>
    </row>
    <row r="123" spans="1:3" x14ac:dyDescent="0.25">
      <c r="A123" s="2" t="s">
        <v>133</v>
      </c>
      <c r="B123" s="26">
        <v>54.2</v>
      </c>
      <c r="C123" s="26">
        <v>1.9704999999999999</v>
      </c>
    </row>
    <row r="124" spans="1:3" x14ac:dyDescent="0.25">
      <c r="A124" s="2" t="s">
        <v>134</v>
      </c>
      <c r="B124" s="26">
        <v>53.3</v>
      </c>
      <c r="C124" s="26">
        <v>2.2088000000000001</v>
      </c>
    </row>
    <row r="125" spans="1:3" x14ac:dyDescent="0.25">
      <c r="A125" s="2" t="s">
        <v>135</v>
      </c>
      <c r="B125" s="26">
        <v>53.5</v>
      </c>
      <c r="C125" s="26">
        <v>1.9137</v>
      </c>
    </row>
    <row r="126" spans="1:3" x14ac:dyDescent="0.25">
      <c r="A126" s="2" t="s">
        <v>136</v>
      </c>
      <c r="B126" s="26">
        <v>55.2</v>
      </c>
      <c r="C126" s="26">
        <v>1.5578000000000001</v>
      </c>
    </row>
    <row r="127" spans="1:3" x14ac:dyDescent="0.25">
      <c r="A127" s="2" t="s">
        <v>137</v>
      </c>
      <c r="B127" s="26">
        <v>53.2</v>
      </c>
      <c r="C127" s="26">
        <v>1.6449</v>
      </c>
    </row>
    <row r="128" spans="1:3" x14ac:dyDescent="0.25">
      <c r="A128" s="2" t="s">
        <v>138</v>
      </c>
      <c r="B128" s="26">
        <v>49.5</v>
      </c>
      <c r="C128" s="26">
        <v>1.4679</v>
      </c>
    </row>
    <row r="129" spans="1:3" x14ac:dyDescent="0.25">
      <c r="A129" s="2" t="s">
        <v>139</v>
      </c>
      <c r="B129" s="26">
        <v>49.6</v>
      </c>
      <c r="C129" s="26">
        <v>1.5484</v>
      </c>
    </row>
    <row r="130" spans="1:3" x14ac:dyDescent="0.25">
      <c r="A130" s="2" t="s">
        <v>140</v>
      </c>
      <c r="B130" s="26">
        <v>49</v>
      </c>
      <c r="C130" s="26">
        <v>1.6335</v>
      </c>
    </row>
    <row r="131" spans="1:3" x14ac:dyDescent="0.25">
      <c r="A131" s="2" t="s">
        <v>141</v>
      </c>
      <c r="B131" s="26">
        <v>50.8</v>
      </c>
      <c r="C131" s="26">
        <v>1.6900999999999999</v>
      </c>
    </row>
    <row r="132" spans="1:3" x14ac:dyDescent="0.25">
      <c r="A132" s="2" t="s">
        <v>142</v>
      </c>
      <c r="B132" s="26">
        <v>50.5</v>
      </c>
      <c r="C132" s="26">
        <v>1.6155999999999999</v>
      </c>
    </row>
    <row r="133" spans="1:3" x14ac:dyDescent="0.25">
      <c r="A133" s="2" t="s">
        <v>143</v>
      </c>
      <c r="B133" s="26">
        <v>48</v>
      </c>
      <c r="C133" s="26">
        <v>1.7574000000000001</v>
      </c>
    </row>
    <row r="134" spans="1:3" x14ac:dyDescent="0.25">
      <c r="A134" s="2" t="s">
        <v>144</v>
      </c>
      <c r="B134" s="26">
        <v>50.1</v>
      </c>
      <c r="C134" s="26">
        <v>1.9849000000000001</v>
      </c>
    </row>
    <row r="135" spans="1:3" x14ac:dyDescent="0.25">
      <c r="A135" s="2" t="s">
        <v>145</v>
      </c>
      <c r="B135" s="26">
        <v>53.3</v>
      </c>
      <c r="C135" s="26">
        <v>1.8755999999999999</v>
      </c>
    </row>
    <row r="136" spans="1:3" x14ac:dyDescent="0.25">
      <c r="A136" s="2" t="s">
        <v>146</v>
      </c>
      <c r="B136" s="26">
        <v>54.2</v>
      </c>
      <c r="C136" s="26">
        <v>1.8486</v>
      </c>
    </row>
    <row r="137" spans="1:3" x14ac:dyDescent="0.25">
      <c r="A137" s="2" t="s">
        <v>147</v>
      </c>
      <c r="B137" s="26">
        <v>51.9</v>
      </c>
      <c r="C137" s="26">
        <v>1.6717</v>
      </c>
    </row>
    <row r="138" spans="1:3" x14ac:dyDescent="0.25">
      <c r="A138" s="2" t="s">
        <v>148</v>
      </c>
      <c r="B138" s="26">
        <v>51</v>
      </c>
      <c r="C138" s="26">
        <v>2.1282000000000001</v>
      </c>
    </row>
    <row r="139" spans="1:3" x14ac:dyDescent="0.25">
      <c r="A139" s="2" t="s">
        <v>149</v>
      </c>
      <c r="B139" s="26">
        <v>50.8</v>
      </c>
      <c r="C139" s="26">
        <v>2.4857</v>
      </c>
    </row>
    <row r="140" spans="1:3" x14ac:dyDescent="0.25">
      <c r="A140" s="2" t="s">
        <v>150</v>
      </c>
      <c r="B140" s="26">
        <v>51.1</v>
      </c>
      <c r="C140" s="26">
        <v>2.5762</v>
      </c>
    </row>
    <row r="141" spans="1:3" x14ac:dyDescent="0.25">
      <c r="A141" s="2" t="s">
        <v>151</v>
      </c>
      <c r="B141" s="26">
        <v>53.8</v>
      </c>
      <c r="C141" s="26">
        <v>2.7839</v>
      </c>
    </row>
    <row r="142" spans="1:3" x14ac:dyDescent="0.25">
      <c r="A142" s="2" t="s">
        <v>152</v>
      </c>
      <c r="B142" s="26">
        <v>54</v>
      </c>
      <c r="C142" s="26">
        <v>2.61</v>
      </c>
    </row>
    <row r="143" spans="1:3" x14ac:dyDescent="0.25">
      <c r="A143" s="2" t="s">
        <v>153</v>
      </c>
      <c r="B143" s="26">
        <v>54.6</v>
      </c>
      <c r="C143" s="26">
        <v>2.5541999999999998</v>
      </c>
    </row>
    <row r="144" spans="1:3" x14ac:dyDescent="0.25">
      <c r="A144" s="2" t="s">
        <v>154</v>
      </c>
      <c r="B144" s="26">
        <v>54.6</v>
      </c>
      <c r="C144" s="26">
        <v>2.7444999999999999</v>
      </c>
    </row>
    <row r="145" spans="1:3" x14ac:dyDescent="0.25">
      <c r="A145" s="2" t="s">
        <v>155</v>
      </c>
      <c r="B145" s="26">
        <v>55.5</v>
      </c>
      <c r="C145" s="26">
        <v>3.0282</v>
      </c>
    </row>
    <row r="146" spans="1:3" x14ac:dyDescent="0.25">
      <c r="A146" s="2" t="s">
        <v>156</v>
      </c>
      <c r="B146" s="26">
        <v>56.5</v>
      </c>
      <c r="C146" s="26">
        <v>2.6440000000000001</v>
      </c>
    </row>
    <row r="147" spans="1:3" x14ac:dyDescent="0.25">
      <c r="A147" s="2" t="s">
        <v>157</v>
      </c>
      <c r="B147" s="26">
        <v>52.5</v>
      </c>
      <c r="C147" s="26">
        <v>2.6476000000000002</v>
      </c>
    </row>
    <row r="148" spans="1:3" x14ac:dyDescent="0.25">
      <c r="A148" s="2" t="s">
        <v>158</v>
      </c>
      <c r="B148" s="26">
        <v>55</v>
      </c>
      <c r="C148" s="26">
        <v>2.718</v>
      </c>
    </row>
    <row r="149" spans="1:3" x14ac:dyDescent="0.25">
      <c r="A149" s="2" t="s">
        <v>159</v>
      </c>
      <c r="B149" s="26">
        <v>55.9</v>
      </c>
      <c r="C149" s="26">
        <v>2.6459000000000001</v>
      </c>
    </row>
    <row r="150" spans="1:3" x14ac:dyDescent="0.25">
      <c r="A150" s="2" t="s">
        <v>160</v>
      </c>
      <c r="B150" s="26">
        <v>56.6</v>
      </c>
      <c r="C150" s="26">
        <v>2.4759000000000002</v>
      </c>
    </row>
    <row r="151" spans="1:3" x14ac:dyDescent="0.25">
      <c r="A151" s="2" t="s">
        <v>161</v>
      </c>
      <c r="B151" s="26">
        <v>55.7</v>
      </c>
      <c r="C151" s="26">
        <v>2.5304000000000002</v>
      </c>
    </row>
    <row r="152" spans="1:3" x14ac:dyDescent="0.25">
      <c r="A152" s="2" t="s">
        <v>162</v>
      </c>
      <c r="B152" s="26">
        <v>55</v>
      </c>
      <c r="C152" s="26">
        <v>2.5577999999999999</v>
      </c>
    </row>
    <row r="153" spans="1:3" x14ac:dyDescent="0.25">
      <c r="A153" s="2" t="s">
        <v>163</v>
      </c>
      <c r="B153" s="26">
        <v>55.1</v>
      </c>
      <c r="C153" s="26">
        <v>2.3431000000000002</v>
      </c>
    </row>
    <row r="154" spans="1:3" x14ac:dyDescent="0.25">
      <c r="A154" s="2" t="s">
        <v>164</v>
      </c>
      <c r="B154" s="26">
        <v>56.3</v>
      </c>
      <c r="C154" s="26">
        <v>2.4887999999999999</v>
      </c>
    </row>
    <row r="155" spans="1:3" x14ac:dyDescent="0.25">
      <c r="A155" s="2" t="s">
        <v>165</v>
      </c>
      <c r="B155" s="26">
        <v>55.7</v>
      </c>
      <c r="C155" s="26">
        <v>2.3353000000000002</v>
      </c>
    </row>
    <row r="156" spans="1:3" x14ac:dyDescent="0.25">
      <c r="A156" s="2" t="s">
        <v>166</v>
      </c>
      <c r="B156" s="26">
        <v>56.2</v>
      </c>
      <c r="C156" s="26">
        <v>2.1640000000000001</v>
      </c>
    </row>
    <row r="157" spans="1:3" x14ac:dyDescent="0.25">
      <c r="A157" s="2" t="s">
        <v>167</v>
      </c>
      <c r="B157" s="26">
        <v>56.3</v>
      </c>
      <c r="C157" s="26">
        <v>2.1711999999999998</v>
      </c>
    </row>
    <row r="158" spans="1:3" x14ac:dyDescent="0.25">
      <c r="A158" s="2" t="s">
        <v>168</v>
      </c>
      <c r="B158" s="26">
        <v>55.7</v>
      </c>
      <c r="C158" s="26">
        <v>1.6407</v>
      </c>
    </row>
    <row r="159" spans="1:3" x14ac:dyDescent="0.25">
      <c r="A159" s="2" t="s">
        <v>169</v>
      </c>
      <c r="B159" s="26">
        <v>53.9</v>
      </c>
      <c r="C159" s="26">
        <v>1.9930000000000001</v>
      </c>
    </row>
    <row r="160" spans="1:3" x14ac:dyDescent="0.25">
      <c r="A160" s="2" t="s">
        <v>170</v>
      </c>
      <c r="B160" s="26">
        <v>53</v>
      </c>
      <c r="C160" s="26">
        <v>1.9231</v>
      </c>
    </row>
    <row r="161" spans="1:3" x14ac:dyDescent="0.25">
      <c r="A161" s="2" t="s">
        <v>171</v>
      </c>
      <c r="B161" s="26">
        <v>52.1</v>
      </c>
      <c r="C161" s="26">
        <v>2.0316999999999998</v>
      </c>
    </row>
    <row r="162" spans="1:3" x14ac:dyDescent="0.25">
      <c r="A162" s="2" t="s">
        <v>172</v>
      </c>
      <c r="B162" s="26">
        <v>51.9</v>
      </c>
      <c r="C162" s="26">
        <v>2.1214</v>
      </c>
    </row>
    <row r="163" spans="1:3" x14ac:dyDescent="0.25">
      <c r="A163" s="2" t="s">
        <v>173</v>
      </c>
      <c r="B163" s="26">
        <v>52.9</v>
      </c>
      <c r="C163" s="26">
        <v>2.3531</v>
      </c>
    </row>
    <row r="164" spans="1:3" x14ac:dyDescent="0.25">
      <c r="A164" s="2" t="s">
        <v>174</v>
      </c>
      <c r="B164" s="26">
        <v>52.5</v>
      </c>
      <c r="C164" s="26">
        <v>2.1800999999999999</v>
      </c>
    </row>
    <row r="165" spans="1:3" x14ac:dyDescent="0.25">
      <c r="A165" s="2" t="s">
        <v>175</v>
      </c>
      <c r="B165" s="26">
        <v>52</v>
      </c>
      <c r="C165" s="26">
        <v>2.2179000000000002</v>
      </c>
    </row>
    <row r="166" spans="1:3" x14ac:dyDescent="0.25">
      <c r="A166" s="2" t="s">
        <v>176</v>
      </c>
      <c r="B166" s="26">
        <v>50.2</v>
      </c>
      <c r="C166" s="26">
        <v>2.0367999999999999</v>
      </c>
    </row>
    <row r="167" spans="1:3" x14ac:dyDescent="0.25">
      <c r="A167" s="2" t="s">
        <v>177</v>
      </c>
      <c r="B167" s="26">
        <v>50.1</v>
      </c>
      <c r="C167" s="26">
        <v>2.1421000000000001</v>
      </c>
    </row>
    <row r="168" spans="1:3" x14ac:dyDescent="0.25">
      <c r="A168" s="2" t="s">
        <v>178</v>
      </c>
      <c r="B168" s="26">
        <v>49.1</v>
      </c>
      <c r="C168" s="26">
        <v>2.206</v>
      </c>
    </row>
    <row r="169" spans="1:3" x14ac:dyDescent="0.25">
      <c r="A169" s="2" t="s">
        <v>179</v>
      </c>
      <c r="B169" s="26">
        <v>49.1</v>
      </c>
      <c r="C169" s="26">
        <v>2.2694000000000001</v>
      </c>
    </row>
    <row r="170" spans="1:3" x14ac:dyDescent="0.25">
      <c r="A170" s="2" t="s">
        <v>180</v>
      </c>
      <c r="B170" s="26">
        <v>48.7</v>
      </c>
      <c r="C170" s="26">
        <v>1.9209000000000001</v>
      </c>
    </row>
    <row r="171" spans="1:3" x14ac:dyDescent="0.25">
      <c r="A171" s="2" t="s">
        <v>181</v>
      </c>
      <c r="B171" s="26">
        <v>47.6</v>
      </c>
      <c r="C171" s="26">
        <v>1.7346999999999999</v>
      </c>
    </row>
    <row r="172" spans="1:3" x14ac:dyDescent="0.25">
      <c r="A172" s="2" t="s">
        <v>182</v>
      </c>
      <c r="B172" s="26">
        <v>49.2</v>
      </c>
      <c r="C172" s="26">
        <v>1.7686999999999999</v>
      </c>
    </row>
    <row r="173" spans="1:3" x14ac:dyDescent="0.25">
      <c r="A173" s="2" t="s">
        <v>183</v>
      </c>
      <c r="B173" s="26">
        <v>51</v>
      </c>
      <c r="C173" s="26">
        <v>1.8332999999999999</v>
      </c>
    </row>
    <row r="174" spans="1:3" x14ac:dyDescent="0.25">
      <c r="A174" s="2" t="s">
        <v>184</v>
      </c>
      <c r="B174" s="26">
        <v>51.3</v>
      </c>
      <c r="C174" s="26">
        <v>1.8458000000000001</v>
      </c>
    </row>
    <row r="175" spans="1:3" x14ac:dyDescent="0.25">
      <c r="A175" s="2" t="s">
        <v>185</v>
      </c>
      <c r="B175" s="26">
        <v>51.4</v>
      </c>
      <c r="C175" s="26">
        <v>1.4697</v>
      </c>
    </row>
    <row r="176" spans="1:3" x14ac:dyDescent="0.25">
      <c r="A176" s="2" t="s">
        <v>186</v>
      </c>
      <c r="B176" s="26">
        <v>52.2</v>
      </c>
      <c r="C176" s="26">
        <v>1.4531000000000001</v>
      </c>
    </row>
    <row r="177" spans="1:3" x14ac:dyDescent="0.25">
      <c r="A177" s="2" t="s">
        <v>187</v>
      </c>
      <c r="B177" s="26">
        <v>52.7</v>
      </c>
      <c r="C177" s="26">
        <v>1.58</v>
      </c>
    </row>
    <row r="178" spans="1:3" x14ac:dyDescent="0.25">
      <c r="A178" s="2" t="s">
        <v>188</v>
      </c>
      <c r="B178" s="26">
        <v>49.8</v>
      </c>
      <c r="C178" s="26">
        <v>1.5944</v>
      </c>
    </row>
    <row r="179" spans="1:3" x14ac:dyDescent="0.25">
      <c r="A179" s="2" t="s">
        <v>189</v>
      </c>
      <c r="B179" s="26">
        <v>51.1</v>
      </c>
      <c r="C179" s="26">
        <v>1.8254999999999999</v>
      </c>
    </row>
    <row r="180" spans="1:3" x14ac:dyDescent="0.25">
      <c r="A180" s="2" t="s">
        <v>190</v>
      </c>
      <c r="B180" s="26">
        <v>51.8</v>
      </c>
      <c r="C180" s="26">
        <v>2.3809</v>
      </c>
    </row>
    <row r="181" spans="1:3" x14ac:dyDescent="0.25">
      <c r="A181" s="2" t="s">
        <v>191</v>
      </c>
      <c r="B181" s="26">
        <v>53.2</v>
      </c>
      <c r="C181" s="26">
        <v>2.4443000000000001</v>
      </c>
    </row>
    <row r="182" spans="1:3" x14ac:dyDescent="0.25">
      <c r="A182" s="2" t="s">
        <v>192</v>
      </c>
      <c r="B182" s="26">
        <v>54.4</v>
      </c>
      <c r="C182" s="26">
        <v>2.4531000000000001</v>
      </c>
    </row>
    <row r="183" spans="1:3" x14ac:dyDescent="0.25">
      <c r="A183" s="2" t="s">
        <v>193</v>
      </c>
      <c r="B183" s="26">
        <v>55.7</v>
      </c>
      <c r="C183" s="26">
        <v>2.3898999999999999</v>
      </c>
    </row>
    <row r="184" spans="1:3" x14ac:dyDescent="0.25">
      <c r="A184" s="2" t="s">
        <v>194</v>
      </c>
      <c r="B184" s="26">
        <v>57.7</v>
      </c>
      <c r="C184" s="26">
        <v>2.3874</v>
      </c>
    </row>
    <row r="185" spans="1:3" x14ac:dyDescent="0.25">
      <c r="A185" s="2" t="s">
        <v>195</v>
      </c>
      <c r="B185" s="26">
        <v>56.5</v>
      </c>
      <c r="C185" s="26">
        <v>2.2801999999999998</v>
      </c>
    </row>
    <row r="186" spans="1:3" x14ac:dyDescent="0.25">
      <c r="A186" s="2" t="s">
        <v>196</v>
      </c>
      <c r="B186" s="26">
        <v>55.8</v>
      </c>
      <c r="C186" s="26">
        <v>2.2027999999999999</v>
      </c>
    </row>
    <row r="187" spans="1:3" x14ac:dyDescent="0.25">
      <c r="A187" s="2" t="s">
        <v>197</v>
      </c>
      <c r="B187" s="26">
        <v>56.4</v>
      </c>
      <c r="C187" s="26">
        <v>2.3037000000000001</v>
      </c>
    </row>
    <row r="188" spans="1:3" x14ac:dyDescent="0.25">
      <c r="A188" s="2" t="s">
        <v>198</v>
      </c>
      <c r="B188" s="26">
        <v>56.2</v>
      </c>
      <c r="C188" s="26">
        <v>2.2942</v>
      </c>
    </row>
    <row r="189" spans="1:3" x14ac:dyDescent="0.25">
      <c r="A189" s="2" t="s">
        <v>199</v>
      </c>
      <c r="B189" s="26">
        <v>56.5</v>
      </c>
      <c r="C189" s="26">
        <v>2.117</v>
      </c>
    </row>
    <row r="190" spans="1:3" x14ac:dyDescent="0.25">
      <c r="A190" s="2" t="s">
        <v>200</v>
      </c>
      <c r="B190" s="26">
        <v>58.4</v>
      </c>
      <c r="C190" s="26">
        <v>2.3336000000000001</v>
      </c>
    </row>
    <row r="191" spans="1:3" x14ac:dyDescent="0.25">
      <c r="A191" s="2" t="s">
        <v>201</v>
      </c>
      <c r="B191" s="26">
        <v>60</v>
      </c>
      <c r="C191" s="26">
        <v>2.3793000000000002</v>
      </c>
    </row>
    <row r="192" spans="1:3" x14ac:dyDescent="0.25">
      <c r="A192" s="2" t="s">
        <v>202</v>
      </c>
      <c r="B192" s="26">
        <v>58.6</v>
      </c>
      <c r="C192" s="26">
        <v>2.4097</v>
      </c>
    </row>
    <row r="193" spans="1:3" x14ac:dyDescent="0.25">
      <c r="A193" s="2" t="s">
        <v>203</v>
      </c>
      <c r="B193" s="26">
        <v>57.6</v>
      </c>
      <c r="C193" s="26">
        <v>2.4054000000000002</v>
      </c>
    </row>
    <row r="194" spans="1:3" x14ac:dyDescent="0.25">
      <c r="A194" s="2" t="s">
        <v>204</v>
      </c>
      <c r="B194" s="26">
        <v>59.7</v>
      </c>
      <c r="C194" s="26">
        <v>2.7050000000000001</v>
      </c>
    </row>
    <row r="195" spans="1:3" x14ac:dyDescent="0.25">
      <c r="A195" s="2" t="s">
        <v>205</v>
      </c>
      <c r="B195" s="26">
        <v>59.4</v>
      </c>
      <c r="C195" s="26">
        <v>2.8605999999999998</v>
      </c>
    </row>
    <row r="196" spans="1:3" x14ac:dyDescent="0.25">
      <c r="A196" s="2" t="s">
        <v>206</v>
      </c>
      <c r="B196" s="26">
        <v>60.9</v>
      </c>
      <c r="C196" s="26">
        <v>2.7389000000000001</v>
      </c>
    </row>
    <row r="197" spans="1:3" x14ac:dyDescent="0.25">
      <c r="A197" s="2" t="s">
        <v>207</v>
      </c>
      <c r="B197" s="26">
        <v>58.8</v>
      </c>
      <c r="C197" s="26">
        <v>2.9531000000000001</v>
      </c>
    </row>
    <row r="198" spans="1:3" x14ac:dyDescent="0.25">
      <c r="A198" s="2" t="s">
        <v>208</v>
      </c>
      <c r="B198" s="26">
        <v>58.6</v>
      </c>
      <c r="C198" s="26">
        <v>2.8586</v>
      </c>
    </row>
    <row r="199" spans="1:3" x14ac:dyDescent="0.25">
      <c r="A199" s="2" t="s">
        <v>209</v>
      </c>
      <c r="B199" s="26">
        <v>59</v>
      </c>
      <c r="C199" s="26">
        <v>2.8601000000000001</v>
      </c>
    </row>
    <row r="200" spans="1:3" x14ac:dyDescent="0.25">
      <c r="A200" s="2" t="s">
        <v>210</v>
      </c>
      <c r="B200" s="26">
        <v>59.9</v>
      </c>
      <c r="C200" s="26">
        <v>2.9598</v>
      </c>
    </row>
    <row r="201" spans="1:3" x14ac:dyDescent="0.25">
      <c r="A201" s="2" t="s">
        <v>211</v>
      </c>
      <c r="B201" s="26">
        <v>58.1</v>
      </c>
      <c r="C201" s="26">
        <v>2.8603999999999998</v>
      </c>
    </row>
    <row r="202" spans="1:3" x14ac:dyDescent="0.25">
      <c r="A202" s="2" t="s">
        <v>212</v>
      </c>
      <c r="B202" s="26">
        <v>60.5</v>
      </c>
      <c r="C202" s="26">
        <v>3.0611999999999999</v>
      </c>
    </row>
    <row r="203" spans="1:3" x14ac:dyDescent="0.25">
      <c r="A203" s="2" t="s">
        <v>213</v>
      </c>
      <c r="B203" s="26">
        <v>59.3</v>
      </c>
      <c r="C203" s="26">
        <v>3.1435</v>
      </c>
    </row>
    <row r="204" spans="1:3" x14ac:dyDescent="0.25">
      <c r="A204" s="2" t="s">
        <v>214</v>
      </c>
      <c r="B204" s="26">
        <v>58.1</v>
      </c>
      <c r="C204" s="26">
        <v>2.9878999999999998</v>
      </c>
    </row>
    <row r="205" spans="1:3" x14ac:dyDescent="0.25">
      <c r="A205" s="2" t="s">
        <v>215</v>
      </c>
      <c r="B205" s="26">
        <v>58.6</v>
      </c>
      <c r="C205" s="26">
        <v>2.6842000000000001</v>
      </c>
    </row>
    <row r="206" spans="1:3" x14ac:dyDescent="0.25">
      <c r="A206" s="2" t="s">
        <v>216</v>
      </c>
      <c r="B206" s="26">
        <v>54.9</v>
      </c>
      <c r="C206" s="26">
        <v>2.6293000000000002</v>
      </c>
    </row>
    <row r="207" spans="1:3" x14ac:dyDescent="0.25">
      <c r="A207" s="2" t="s">
        <v>217</v>
      </c>
      <c r="B207" s="26">
        <v>55.7</v>
      </c>
      <c r="C207" s="26">
        <v>2.7149999999999999</v>
      </c>
    </row>
    <row r="208" spans="1:3" x14ac:dyDescent="0.25">
      <c r="A208" s="2" t="s">
        <v>218</v>
      </c>
      <c r="B208" s="26">
        <v>54.4</v>
      </c>
      <c r="C208" s="26">
        <v>2.4049999999999998</v>
      </c>
    </row>
    <row r="209" spans="1:3" x14ac:dyDescent="0.25">
      <c r="A209" s="2" t="s">
        <v>219</v>
      </c>
      <c r="B209" s="26">
        <v>54.9</v>
      </c>
      <c r="C209" s="26">
        <v>2.5017999999999998</v>
      </c>
    </row>
    <row r="210" spans="1:3" x14ac:dyDescent="0.25">
      <c r="A210" s="2" t="s">
        <v>220</v>
      </c>
      <c r="B210" s="26">
        <v>53.6</v>
      </c>
      <c r="C210" s="26">
        <v>2.1246</v>
      </c>
    </row>
    <row r="211" spans="1:3" x14ac:dyDescent="0.25">
      <c r="A211" s="2" t="s">
        <v>221</v>
      </c>
      <c r="B211" s="26">
        <v>52.6</v>
      </c>
      <c r="C211" s="26">
        <v>2.0051000000000001</v>
      </c>
    </row>
    <row r="212" spans="1:3" x14ac:dyDescent="0.25">
      <c r="A212" s="2" t="s">
        <v>222</v>
      </c>
      <c r="B212" s="26">
        <v>51.5</v>
      </c>
      <c r="C212" s="26">
        <v>2.0144000000000002</v>
      </c>
    </row>
    <row r="213" spans="1:3" x14ac:dyDescent="0.25">
      <c r="A213" s="2" t="s">
        <v>223</v>
      </c>
      <c r="B213" s="26">
        <v>51</v>
      </c>
      <c r="C213" s="26">
        <v>1.4961</v>
      </c>
    </row>
    <row r="214" spans="1:3" x14ac:dyDescent="0.25">
      <c r="A214" s="2" t="s">
        <v>224</v>
      </c>
      <c r="B214" s="26">
        <v>48.5</v>
      </c>
      <c r="C214" s="26">
        <v>1.6646000000000001</v>
      </c>
    </row>
    <row r="215" spans="1:3" x14ac:dyDescent="0.25">
      <c r="A215" s="2" t="s">
        <v>225</v>
      </c>
      <c r="B215" s="26">
        <v>48.1</v>
      </c>
      <c r="C215" s="26">
        <v>1.6910000000000001</v>
      </c>
    </row>
    <row r="216" spans="1:3" x14ac:dyDescent="0.25">
      <c r="A216" s="2" t="s">
        <v>226</v>
      </c>
      <c r="B216" s="26">
        <v>48.1</v>
      </c>
      <c r="C216" s="26">
        <v>1.7758</v>
      </c>
    </row>
    <row r="217" spans="1:3" x14ac:dyDescent="0.25">
      <c r="A217" s="2" t="s">
        <v>227</v>
      </c>
      <c r="B217" s="26">
        <v>48.1</v>
      </c>
      <c r="C217" s="26">
        <v>1.9175</v>
      </c>
    </row>
    <row r="218" spans="1:3" x14ac:dyDescent="0.25">
      <c r="A218" s="2" t="s">
        <v>228</v>
      </c>
      <c r="B218" s="26">
        <v>47.9</v>
      </c>
      <c r="C218" s="26">
        <v>1.5067999999999999</v>
      </c>
    </row>
    <row r="219" spans="1:3" x14ac:dyDescent="0.25">
      <c r="A219" s="2" t="s">
        <v>229</v>
      </c>
      <c r="B219" s="26">
        <v>51.4</v>
      </c>
      <c r="C219" s="26">
        <v>1.1486000000000001</v>
      </c>
    </row>
    <row r="220" spans="1:3" x14ac:dyDescent="0.25">
      <c r="A220" s="2" t="s">
        <v>230</v>
      </c>
      <c r="B220" s="26">
        <v>50.1</v>
      </c>
      <c r="C220" s="26">
        <v>0.66949999999999998</v>
      </c>
    </row>
    <row r="221" spans="1:3" x14ac:dyDescent="0.25">
      <c r="A221" s="2" t="s">
        <v>231</v>
      </c>
      <c r="B221" s="26">
        <v>49</v>
      </c>
      <c r="C221" s="26">
        <v>0.63929999999999998</v>
      </c>
    </row>
    <row r="222" spans="1:3" x14ac:dyDescent="0.25">
      <c r="A222" s="2" t="s">
        <v>232</v>
      </c>
      <c r="B222" s="26">
        <v>41.8</v>
      </c>
      <c r="C222" s="26">
        <v>0.65259999999999996</v>
      </c>
    </row>
    <row r="223" spans="1:3" x14ac:dyDescent="0.25">
      <c r="A223" s="2" t="s">
        <v>233</v>
      </c>
      <c r="B223" s="26">
        <v>43.5</v>
      </c>
      <c r="C223" s="26">
        <v>0.65610000000000002</v>
      </c>
    </row>
    <row r="224" spans="1:3" x14ac:dyDescent="0.25">
      <c r="A224" s="2" t="s">
        <v>234</v>
      </c>
      <c r="B224" s="26">
        <v>52.6</v>
      </c>
      <c r="C224" s="26">
        <v>0.5282</v>
      </c>
    </row>
    <row r="225" spans="1:3" x14ac:dyDescent="0.25">
      <c r="A225" s="2" t="s">
        <v>235</v>
      </c>
      <c r="B225" s="26">
        <v>53.8</v>
      </c>
      <c r="C225" s="26">
        <v>0.70479999999999998</v>
      </c>
    </row>
    <row r="226" spans="1:3" x14ac:dyDescent="0.25">
      <c r="A226" s="2" t="s">
        <v>236</v>
      </c>
      <c r="B226" s="26">
        <v>55.4</v>
      </c>
      <c r="C226" s="26">
        <v>0.68400000000000005</v>
      </c>
    </row>
    <row r="227" spans="1:3" x14ac:dyDescent="0.25">
      <c r="A227" s="2" t="s">
        <v>237</v>
      </c>
      <c r="B227" s="26">
        <v>55.5</v>
      </c>
      <c r="C227" s="26">
        <v>0.87370000000000003</v>
      </c>
    </row>
    <row r="228" spans="1:3" x14ac:dyDescent="0.25">
      <c r="A228" s="2" t="s">
        <v>238</v>
      </c>
      <c r="B228" s="26">
        <v>58.7</v>
      </c>
      <c r="C228" s="26">
        <v>0.83889999999999998</v>
      </c>
    </row>
    <row r="229" spans="1:3" x14ac:dyDescent="0.25">
      <c r="A229" s="2" t="s">
        <v>239</v>
      </c>
      <c r="B229" s="26">
        <v>57.3</v>
      </c>
      <c r="C229" s="26">
        <v>0.91320000000000001</v>
      </c>
    </row>
    <row r="230" spans="1:3" x14ac:dyDescent="0.25">
      <c r="A230" s="2" t="s">
        <v>240</v>
      </c>
      <c r="B230" s="26">
        <v>60.2</v>
      </c>
      <c r="C230" s="26">
        <v>1.0654999999999999</v>
      </c>
    </row>
    <row r="231" spans="1:3" x14ac:dyDescent="0.25">
      <c r="A231" s="2" t="s">
        <v>241</v>
      </c>
      <c r="B231" s="26">
        <v>59.2</v>
      </c>
      <c r="C231" s="26">
        <v>1.4049</v>
      </c>
    </row>
    <row r="232" spans="1:3" x14ac:dyDescent="0.25">
      <c r="A232" s="2" t="s">
        <v>242</v>
      </c>
      <c r="B232" s="26">
        <v>60.4</v>
      </c>
      <c r="C232" s="26">
        <v>1.7403999999999999</v>
      </c>
    </row>
    <row r="233" spans="1:3" x14ac:dyDescent="0.25">
      <c r="A233" s="2" t="s">
        <v>243</v>
      </c>
      <c r="B233" s="26">
        <v>63.8</v>
      </c>
      <c r="C233" s="26">
        <v>1.6258999999999999</v>
      </c>
    </row>
    <row r="234" spans="1:3" x14ac:dyDescent="0.25">
      <c r="A234" s="2" t="s">
        <v>244</v>
      </c>
      <c r="B234" s="26">
        <v>60.8</v>
      </c>
      <c r="C234" s="26">
        <v>1.5943000000000001</v>
      </c>
    </row>
    <row r="235" spans="1:3" x14ac:dyDescent="0.25">
      <c r="A235" s="2" t="s">
        <v>245</v>
      </c>
      <c r="B235" s="26">
        <v>61.6</v>
      </c>
      <c r="C235" s="26">
        <v>1.468</v>
      </c>
    </row>
    <row r="236" spans="1:3" x14ac:dyDescent="0.25">
      <c r="A236" s="2" t="s">
        <v>246</v>
      </c>
      <c r="B236" s="26">
        <v>61.3</v>
      </c>
      <c r="C236" s="26">
        <v>1.2222999999999999</v>
      </c>
    </row>
    <row r="237" spans="1:3" x14ac:dyDescent="0.25">
      <c r="A237" s="2" t="s">
        <v>247</v>
      </c>
      <c r="B237" s="26">
        <v>60.2</v>
      </c>
      <c r="C237" s="26">
        <v>1.3088</v>
      </c>
    </row>
    <row r="238" spans="1:3" x14ac:dyDescent="0.25">
      <c r="A238" s="2" t="s">
        <v>248</v>
      </c>
      <c r="B238" s="26">
        <v>59.8</v>
      </c>
      <c r="C238" s="26">
        <v>1.4873000000000001</v>
      </c>
    </row>
    <row r="239" spans="1:3" x14ac:dyDescent="0.25">
      <c r="A239" s="2" t="s">
        <v>249</v>
      </c>
      <c r="B239" s="26">
        <v>60.8</v>
      </c>
      <c r="C239" s="26">
        <v>1.5521</v>
      </c>
    </row>
    <row r="240" spans="1:3" x14ac:dyDescent="0.25">
      <c r="A240" s="2" t="s">
        <v>250</v>
      </c>
      <c r="B240" s="26">
        <v>60.7</v>
      </c>
      <c r="C240" s="26">
        <v>1.4442999999999999</v>
      </c>
    </row>
    <row r="241" spans="1:3" x14ac:dyDescent="0.25">
      <c r="A241" s="2" t="s">
        <v>251</v>
      </c>
      <c r="B241" s="26">
        <v>60.8</v>
      </c>
      <c r="C241" s="26">
        <v>1.5101</v>
      </c>
    </row>
    <row r="242" spans="1:3" x14ac:dyDescent="0.25">
      <c r="A242" s="2" t="s">
        <v>252</v>
      </c>
      <c r="B242" s="26">
        <v>58.3</v>
      </c>
      <c r="C242" s="26">
        <v>1.7766999999999999</v>
      </c>
    </row>
    <row r="243" spans="1:3" x14ac:dyDescent="0.25">
      <c r="A243" s="2" t="s">
        <v>253</v>
      </c>
      <c r="B243" s="26">
        <v>57.4</v>
      </c>
      <c r="C243" s="26">
        <v>1.825</v>
      </c>
    </row>
    <row r="244" spans="1:3" x14ac:dyDescent="0.25">
      <c r="A244" s="2" t="s">
        <v>254</v>
      </c>
      <c r="B244" s="26">
        <v>58.1</v>
      </c>
      <c r="C244" s="26">
        <v>2.3380000000000001</v>
      </c>
    </row>
    <row r="245" spans="1:3" x14ac:dyDescent="0.25">
      <c r="A245" s="2" t="s">
        <v>255</v>
      </c>
      <c r="B245" s="26">
        <v>57.2</v>
      </c>
      <c r="C245" s="26">
        <v>2.9336000000000002</v>
      </c>
    </row>
    <row r="246" spans="1:3" x14ac:dyDescent="0.25">
      <c r="A246" s="2" t="s">
        <v>256</v>
      </c>
      <c r="B246" s="26">
        <v>55.3</v>
      </c>
      <c r="C246" s="26">
        <v>2.8441000000000001</v>
      </c>
    </row>
    <row r="247" spans="1:3" x14ac:dyDescent="0.25">
      <c r="A247" s="2" t="s">
        <v>257</v>
      </c>
      <c r="B247" s="26">
        <v>55.9</v>
      </c>
      <c r="C247" s="26">
        <v>3.0129000000000001</v>
      </c>
    </row>
    <row r="248" spans="1:3" x14ac:dyDescent="0.25">
      <c r="A248" s="2" t="s">
        <v>258</v>
      </c>
      <c r="B248" s="26">
        <v>53.5</v>
      </c>
      <c r="C248" s="26">
        <v>2.6486999999999998</v>
      </c>
    </row>
    <row r="249" spans="1:3" x14ac:dyDescent="0.25">
      <c r="A249" s="2" t="s">
        <v>259</v>
      </c>
      <c r="B249" s="26">
        <v>52.9</v>
      </c>
      <c r="C249" s="26">
        <v>3.1926000000000001</v>
      </c>
    </row>
    <row r="250" spans="1:3" x14ac:dyDescent="0.25">
      <c r="A250" s="2" t="s">
        <v>260</v>
      </c>
      <c r="B250" s="26">
        <v>53</v>
      </c>
      <c r="C250" s="26">
        <v>3.8285999999999998</v>
      </c>
    </row>
    <row r="251" spans="1:3" x14ac:dyDescent="0.25">
      <c r="A251" s="2" t="s">
        <v>261</v>
      </c>
      <c r="B251" s="26">
        <v>51.1</v>
      </c>
      <c r="C251" s="26">
        <v>4.0477999999999996</v>
      </c>
    </row>
    <row r="252" spans="1:3" x14ac:dyDescent="0.25">
      <c r="A252" s="2" t="s">
        <v>262</v>
      </c>
      <c r="B252" s="26">
        <v>50.3</v>
      </c>
      <c r="C252" s="26">
        <v>3.6053999999999999</v>
      </c>
    </row>
    <row r="253" spans="1:3" x14ac:dyDescent="0.25">
      <c r="A253" s="2" t="s">
        <v>263</v>
      </c>
      <c r="B253" s="26">
        <v>49</v>
      </c>
      <c r="C253" s="26">
        <v>3.8748</v>
      </c>
    </row>
    <row r="254" spans="1:3" x14ac:dyDescent="0.25">
      <c r="A254" s="2" t="s">
        <v>264</v>
      </c>
      <c r="B254" s="26">
        <v>48</v>
      </c>
      <c r="C254" s="26">
        <v>3.5068999999999999</v>
      </c>
    </row>
    <row r="255" spans="1:3" x14ac:dyDescent="0.25">
      <c r="A255" s="2" t="s">
        <v>265</v>
      </c>
      <c r="B255" s="26">
        <v>47.3</v>
      </c>
      <c r="C255" s="26">
        <v>3.92</v>
      </c>
    </row>
    <row r="256" spans="1:3" x14ac:dyDescent="0.25">
      <c r="A256" s="2" t="s">
        <v>266</v>
      </c>
      <c r="B256" s="26">
        <v>47.5</v>
      </c>
      <c r="C256" s="26">
        <v>3.4676</v>
      </c>
    </row>
    <row r="257" spans="1:3" x14ac:dyDescent="0.25">
      <c r="A257" s="2" t="s">
        <v>267</v>
      </c>
      <c r="B257" s="26">
        <v>46.3</v>
      </c>
      <c r="C257" s="26">
        <v>3.4220000000000002</v>
      </c>
    </row>
    <row r="258" spans="1:3" x14ac:dyDescent="0.25">
      <c r="A258" s="2" t="s">
        <v>268</v>
      </c>
      <c r="B258" s="26">
        <v>46.7</v>
      </c>
      <c r="C258" s="26">
        <v>3.6425999999999998</v>
      </c>
    </row>
    <row r="259" spans="1:3" x14ac:dyDescent="0.25">
      <c r="A259" s="2" t="s">
        <v>269</v>
      </c>
      <c r="B259" s="26">
        <v>46.4</v>
      </c>
      <c r="C259" s="26">
        <v>3.8367</v>
      </c>
    </row>
    <row r="260" spans="1:3" x14ac:dyDescent="0.25">
      <c r="A260" s="2" t="s">
        <v>270</v>
      </c>
      <c r="B260" s="26">
        <v>46.3</v>
      </c>
      <c r="C260" s="26">
        <v>3.9588000000000001</v>
      </c>
    </row>
    <row r="261" spans="1:3" x14ac:dyDescent="0.25">
      <c r="A261" s="2" t="s">
        <v>271</v>
      </c>
      <c r="B261" s="26">
        <v>46.7</v>
      </c>
      <c r="C261" s="26">
        <v>4.1081000000000003</v>
      </c>
    </row>
    <row r="262" spans="1:3" x14ac:dyDescent="0.25">
      <c r="A262" s="2" t="s">
        <v>272</v>
      </c>
      <c r="B262" s="26">
        <v>47.9</v>
      </c>
      <c r="C262" s="26">
        <v>4.5711000000000004</v>
      </c>
    </row>
    <row r="263" spans="1:3" x14ac:dyDescent="0.25">
      <c r="A263" s="2" t="s">
        <v>273</v>
      </c>
      <c r="B263" s="26">
        <v>48.9</v>
      </c>
      <c r="C263" s="26">
        <v>4.9306999999999999</v>
      </c>
    </row>
    <row r="264" spans="1:3" x14ac:dyDescent="0.25">
      <c r="A264" s="2" t="s">
        <v>274</v>
      </c>
      <c r="B264" s="26">
        <v>47.3</v>
      </c>
      <c r="C264" s="26">
        <v>4.3263999999999996</v>
      </c>
    </row>
    <row r="265" spans="1:3" x14ac:dyDescent="0.25">
      <c r="A265" s="2" t="s">
        <v>275</v>
      </c>
      <c r="B265" s="26">
        <v>46.9</v>
      </c>
      <c r="C265" s="26">
        <v>3.8791000000000002</v>
      </c>
    </row>
    <row r="266" spans="1:3" x14ac:dyDescent="0.25">
      <c r="A266" s="2" t="s">
        <v>276</v>
      </c>
      <c r="B266" s="26">
        <v>46.9</v>
      </c>
      <c r="C266" s="26">
        <v>3.9123999999999999</v>
      </c>
    </row>
    <row r="267" spans="1:3" x14ac:dyDescent="0.25">
      <c r="A267" s="2" t="s">
        <v>277</v>
      </c>
      <c r="B267" s="26">
        <v>48.9</v>
      </c>
      <c r="C267" s="26">
        <v>4.2502000000000004</v>
      </c>
    </row>
    <row r="268" spans="1:3" x14ac:dyDescent="0.25">
      <c r="A268" s="2" t="s">
        <v>278</v>
      </c>
      <c r="B268" s="26">
        <v>47.6</v>
      </c>
      <c r="C268" s="26">
        <v>4.2003000000000004</v>
      </c>
    </row>
    <row r="269" spans="1:3" x14ac:dyDescent="0.25">
      <c r="A269" s="2" t="s">
        <v>279</v>
      </c>
      <c r="B269" s="26">
        <v>49.8</v>
      </c>
      <c r="C269" s="26">
        <v>4.6798000000000002</v>
      </c>
    </row>
    <row r="270" spans="1:3" x14ac:dyDescent="0.25">
      <c r="A270" s="2" t="s">
        <v>280</v>
      </c>
      <c r="B270" s="26">
        <v>48.8</v>
      </c>
      <c r="C270" s="26">
        <v>4.4984999999999999</v>
      </c>
    </row>
    <row r="271" spans="1:3" x14ac:dyDescent="0.25">
      <c r="A271" s="2" t="s">
        <v>281</v>
      </c>
      <c r="B271" s="26">
        <v>48.5</v>
      </c>
      <c r="C271" s="26">
        <v>4.3960999999999997</v>
      </c>
    </row>
    <row r="272" spans="1:3" x14ac:dyDescent="0.25">
      <c r="A272" s="2" t="s">
        <v>282</v>
      </c>
      <c r="B272" s="26">
        <v>48.3</v>
      </c>
      <c r="C272" s="26">
        <v>4.0296000000000003</v>
      </c>
    </row>
    <row r="273" spans="1:3" x14ac:dyDescent="0.25">
      <c r="A273" s="2" t="s">
        <v>283</v>
      </c>
      <c r="B273" s="26">
        <v>47</v>
      </c>
      <c r="C273" s="26">
        <v>3.9034</v>
      </c>
    </row>
    <row r="274" spans="1:3" x14ac:dyDescent="0.25">
      <c r="A274" s="2" t="s">
        <v>284</v>
      </c>
      <c r="B274" s="26">
        <v>47.5</v>
      </c>
      <c r="C274" s="26">
        <v>3.7808999999999999</v>
      </c>
    </row>
    <row r="275" spans="1:3" x14ac:dyDescent="0.25">
      <c r="A275" s="2" t="s">
        <v>285</v>
      </c>
      <c r="B275" s="26">
        <v>47.5</v>
      </c>
      <c r="C275" s="26">
        <v>4.2843999999999998</v>
      </c>
    </row>
    <row r="276" spans="1:3" x14ac:dyDescent="0.25">
      <c r="A276" s="2" t="s">
        <v>286</v>
      </c>
      <c r="B276" s="26">
        <v>46.9</v>
      </c>
      <c r="C276" s="26">
        <v>4.1684999999999999</v>
      </c>
    </row>
    <row r="277" spans="1:3" x14ac:dyDescent="0.25">
      <c r="A277" s="2" t="s">
        <v>287</v>
      </c>
      <c r="B277" s="26">
        <v>48.4</v>
      </c>
      <c r="C277" s="26">
        <v>4.569</v>
      </c>
    </row>
    <row r="278" spans="1:3" x14ac:dyDescent="0.25">
      <c r="A278" s="2" t="s">
        <v>288</v>
      </c>
      <c r="B278" s="26">
        <v>49.2</v>
      </c>
      <c r="C278" s="26">
        <v>4.5387000000000004</v>
      </c>
    </row>
    <row r="279" spans="1:3" x14ac:dyDescent="0.25">
      <c r="A279" s="2" t="s">
        <v>289</v>
      </c>
      <c r="B279" s="26">
        <v>50.9</v>
      </c>
      <c r="C279" s="26">
        <v>4.2081999999999997</v>
      </c>
    </row>
    <row r="280" spans="1:3" x14ac:dyDescent="0.25">
      <c r="A280" s="2" t="s">
        <v>290</v>
      </c>
      <c r="B280" s="26">
        <v>50.3</v>
      </c>
      <c r="C280" s="26">
        <v>4.2053000000000003</v>
      </c>
    </row>
    <row r="281" spans="1:3" x14ac:dyDescent="0.25">
      <c r="A281" s="2" t="s">
        <v>291</v>
      </c>
      <c r="B281" s="26">
        <v>49</v>
      </c>
      <c r="C281" s="26">
        <v>4.1619000000000002</v>
      </c>
    </row>
    <row r="282" spans="1:3" x14ac:dyDescent="0.25">
      <c r="A282" s="2" t="s">
        <v>292</v>
      </c>
      <c r="B282" s="26">
        <v>48.7</v>
      </c>
      <c r="C282" s="26">
        <v>4.5385999999999997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E0BC-69A8-45B2-88C5-CCEFF93C3EC3}">
  <dimension ref="B8:T314"/>
  <sheetViews>
    <sheetView showGridLines="0" topLeftCell="A6" workbookViewId="0">
      <selection activeCell="H11" sqref="H11"/>
    </sheetView>
  </sheetViews>
  <sheetFormatPr baseColWidth="10" defaultRowHeight="15" x14ac:dyDescent="0.25"/>
  <cols>
    <col min="2" max="3" width="11.42578125" style="2"/>
    <col min="4" max="4" width="13.140625" style="2" bestFit="1" customWidth="1"/>
    <col min="5" max="5" width="13.140625" style="2" customWidth="1"/>
    <col min="6" max="9" width="11.42578125" style="2"/>
    <col min="10" max="10" width="13.140625" style="2" bestFit="1" customWidth="1"/>
    <col min="11" max="12" width="11.42578125" style="2"/>
    <col min="13" max="13" width="11.42578125" style="13"/>
    <col min="14" max="14" width="11.42578125" style="15"/>
    <col min="15" max="15" width="11.42578125" style="13"/>
    <col min="17" max="17" width="13.5703125" customWidth="1"/>
    <col min="20" max="20" width="11.42578125" style="10"/>
  </cols>
  <sheetData>
    <row r="8" spans="2:20" x14ac:dyDescent="0.25">
      <c r="G8" s="8" t="s">
        <v>2</v>
      </c>
      <c r="Q8" t="s">
        <v>296</v>
      </c>
    </row>
    <row r="9" spans="2:20" x14ac:dyDescent="0.25">
      <c r="B9" s="3" t="s">
        <v>0</v>
      </c>
      <c r="C9" s="4" t="s">
        <v>1</v>
      </c>
      <c r="D9" s="4" t="s">
        <v>5</v>
      </c>
      <c r="F9" s="5" t="s">
        <v>5</v>
      </c>
      <c r="G9" s="5" t="s">
        <v>3</v>
      </c>
      <c r="H9" s="6" t="s">
        <v>4</v>
      </c>
      <c r="J9" s="3" t="s">
        <v>5</v>
      </c>
      <c r="K9" s="4" t="s">
        <v>1</v>
      </c>
      <c r="L9" s="4" t="s">
        <v>295</v>
      </c>
      <c r="M9" s="14" t="s">
        <v>293</v>
      </c>
      <c r="N9" s="4" t="s">
        <v>294</v>
      </c>
      <c r="O9" s="14" t="s">
        <v>293</v>
      </c>
      <c r="Q9" s="3" t="s">
        <v>5</v>
      </c>
      <c r="R9" s="3" t="s">
        <v>3</v>
      </c>
      <c r="S9" s="3" t="s">
        <v>4</v>
      </c>
      <c r="T9" s="11" t="s">
        <v>293</v>
      </c>
    </row>
    <row r="10" spans="2:20" x14ac:dyDescent="0.25">
      <c r="B10" s="7">
        <v>37103</v>
      </c>
      <c r="C10" s="2">
        <v>43.2</v>
      </c>
      <c r="D10" s="2" t="str">
        <f>TEXT(B10, "mm/aaaa")</f>
        <v>07/2001</v>
      </c>
      <c r="F10" s="2" t="str">
        <f t="shared" ref="F10:F73" si="0">TEXT(G10, "mm/aaaa")</f>
        <v>01/2000</v>
      </c>
      <c r="G10" s="7">
        <v>36556</v>
      </c>
      <c r="H10" s="2">
        <v>6.665</v>
      </c>
      <c r="J10" s="2" t="s">
        <v>6</v>
      </c>
      <c r="K10" s="2">
        <v>43.2</v>
      </c>
      <c r="L10" s="2">
        <f>VLOOKUP(J10,F9:H314,3,FALSE)</f>
        <v>5.0540000000000003</v>
      </c>
      <c r="N10" s="15" t="e">
        <f>VLOOKUP(J10,$Q$10:$S$290,3,FALSE)</f>
        <v>#N/A</v>
      </c>
      <c r="Q10" t="str">
        <f>TEXT(R10, "mm/aaaa")</f>
        <v>01/2002</v>
      </c>
      <c r="R10" s="9">
        <v>37287</v>
      </c>
      <c r="S10">
        <v>1130.21</v>
      </c>
    </row>
    <row r="11" spans="2:20" x14ac:dyDescent="0.25">
      <c r="B11" s="7">
        <v>37134</v>
      </c>
      <c r="C11" s="2">
        <v>43.5</v>
      </c>
      <c r="D11" s="2" t="str">
        <f t="shared" ref="D11:D74" si="1">TEXT(B11, "mm/aaaa")</f>
        <v>08/2001</v>
      </c>
      <c r="F11" s="2" t="str">
        <f t="shared" si="0"/>
        <v>02/2000</v>
      </c>
      <c r="G11" s="7">
        <v>36585</v>
      </c>
      <c r="H11" s="2">
        <v>6.4089999999999998</v>
      </c>
      <c r="J11" s="2" t="s">
        <v>7</v>
      </c>
      <c r="K11" s="2">
        <v>43.5</v>
      </c>
      <c r="L11" s="2">
        <f t="shared" ref="L11:L74" si="2">VLOOKUP(J11,F10:H316,3,FALSE)</f>
        <v>4.8319999999999999</v>
      </c>
      <c r="M11" s="13">
        <f>L11/L10-1</f>
        <v>-4.3925603482390274E-2</v>
      </c>
      <c r="N11" s="15" t="e">
        <f t="shared" ref="N11:N74" si="3">VLOOKUP(J11,$Q$10:$S$290,3,FALSE)</f>
        <v>#N/A</v>
      </c>
      <c r="Q11" t="str">
        <f t="shared" ref="Q11:Q74" si="4">TEXT(R11, "mm/aaaa")</f>
        <v>02/2002</v>
      </c>
      <c r="R11" s="9">
        <v>37315</v>
      </c>
      <c r="S11">
        <v>1106.73</v>
      </c>
      <c r="T11" s="10">
        <f>S11/S10-1</f>
        <v>-2.077490023977846E-2</v>
      </c>
    </row>
    <row r="12" spans="2:20" x14ac:dyDescent="0.25">
      <c r="B12" s="7">
        <v>37164</v>
      </c>
      <c r="C12" s="2">
        <v>46.3</v>
      </c>
      <c r="D12" s="2" t="str">
        <f t="shared" si="1"/>
        <v>09/2001</v>
      </c>
      <c r="F12" s="2" t="str">
        <f t="shared" si="0"/>
        <v>03/2000</v>
      </c>
      <c r="G12" s="7">
        <v>36616</v>
      </c>
      <c r="H12" s="2">
        <v>6.0039999999999996</v>
      </c>
      <c r="J12" s="2" t="s">
        <v>8</v>
      </c>
      <c r="K12" s="2">
        <v>46.3</v>
      </c>
      <c r="L12" s="2">
        <f t="shared" si="2"/>
        <v>4.5880000000000001</v>
      </c>
      <c r="M12" s="13">
        <f t="shared" ref="M12:M75" si="5">L12/L11-1</f>
        <v>-5.0496688741721862E-2</v>
      </c>
      <c r="N12" s="15" t="e">
        <f t="shared" si="3"/>
        <v>#N/A</v>
      </c>
      <c r="Q12" t="str">
        <f t="shared" si="4"/>
        <v>03/2002</v>
      </c>
      <c r="R12" s="9">
        <v>37344</v>
      </c>
      <c r="S12">
        <v>1147.3900000000001</v>
      </c>
      <c r="T12" s="10">
        <f t="shared" ref="T12:T75" si="6">S12/S11-1</f>
        <v>3.6738861330225081E-2</v>
      </c>
    </row>
    <row r="13" spans="2:20" x14ac:dyDescent="0.25">
      <c r="B13" s="7">
        <v>37195</v>
      </c>
      <c r="C13" s="2">
        <v>46.2</v>
      </c>
      <c r="D13" s="2" t="str">
        <f t="shared" si="1"/>
        <v>10/2001</v>
      </c>
      <c r="F13" s="2" t="str">
        <f t="shared" si="0"/>
        <v>04/2000</v>
      </c>
      <c r="G13" s="7">
        <v>36644</v>
      </c>
      <c r="H13" s="2">
        <v>6.2119999999999997</v>
      </c>
      <c r="J13" s="2" t="s">
        <v>9</v>
      </c>
      <c r="K13" s="2">
        <v>46.2</v>
      </c>
      <c r="L13" s="2">
        <f t="shared" si="2"/>
        <v>4.2320000000000002</v>
      </c>
      <c r="M13" s="13">
        <f t="shared" si="5"/>
        <v>-7.7593722755013084E-2</v>
      </c>
      <c r="N13" s="15" t="e">
        <f t="shared" si="3"/>
        <v>#N/A</v>
      </c>
      <c r="Q13" t="str">
        <f t="shared" si="4"/>
        <v>04/2002</v>
      </c>
      <c r="R13" s="9">
        <v>37376</v>
      </c>
      <c r="S13">
        <v>1076.92</v>
      </c>
      <c r="T13" s="10">
        <f t="shared" si="6"/>
        <v>-6.1417652236815723E-2</v>
      </c>
    </row>
    <row r="14" spans="2:20" x14ac:dyDescent="0.25">
      <c r="B14" s="7">
        <v>37225</v>
      </c>
      <c r="C14" s="2">
        <v>40.799999999999997</v>
      </c>
      <c r="D14" s="2" t="str">
        <f t="shared" si="1"/>
        <v>11/2001</v>
      </c>
      <c r="F14" s="2" t="str">
        <f t="shared" si="0"/>
        <v>05/2000</v>
      </c>
      <c r="G14" s="7">
        <v>36677</v>
      </c>
      <c r="H14" s="2">
        <v>6.2720000000000002</v>
      </c>
      <c r="J14" s="2" t="s">
        <v>10</v>
      </c>
      <c r="K14" s="2">
        <v>40.799999999999997</v>
      </c>
      <c r="L14" s="2">
        <f t="shared" si="2"/>
        <v>4.7519999999999998</v>
      </c>
      <c r="M14" s="13">
        <f t="shared" si="5"/>
        <v>0.12287334593572763</v>
      </c>
      <c r="N14" s="15" t="e">
        <f t="shared" si="3"/>
        <v>#N/A</v>
      </c>
      <c r="Q14" t="str">
        <f t="shared" si="4"/>
        <v>05/2002</v>
      </c>
      <c r="R14" s="9">
        <v>37407</v>
      </c>
      <c r="S14">
        <v>1067.1400000000001</v>
      </c>
      <c r="T14" s="10">
        <f t="shared" si="6"/>
        <v>-9.0814545184414452E-3</v>
      </c>
    </row>
    <row r="15" spans="2:20" x14ac:dyDescent="0.25">
      <c r="B15" s="7">
        <v>37256</v>
      </c>
      <c r="C15" s="2">
        <v>44.1</v>
      </c>
      <c r="D15" s="2" t="str">
        <f t="shared" si="1"/>
        <v>12/2001</v>
      </c>
      <c r="F15" s="2" t="str">
        <f t="shared" si="0"/>
        <v>06/2000</v>
      </c>
      <c r="G15" s="7">
        <v>36707</v>
      </c>
      <c r="H15" s="2">
        <v>6.0309999999999997</v>
      </c>
      <c r="J15" s="2" t="s">
        <v>11</v>
      </c>
      <c r="K15" s="2">
        <v>44.1</v>
      </c>
      <c r="L15" s="2">
        <f t="shared" si="2"/>
        <v>5.0510000000000002</v>
      </c>
      <c r="M15" s="13">
        <f t="shared" si="5"/>
        <v>6.2920875420875433E-2</v>
      </c>
      <c r="N15" s="15" t="e">
        <f t="shared" si="3"/>
        <v>#N/A</v>
      </c>
      <c r="Q15" t="str">
        <f t="shared" si="4"/>
        <v>06/2002</v>
      </c>
      <c r="R15" s="9">
        <v>37435</v>
      </c>
      <c r="S15">
        <v>989.81</v>
      </c>
      <c r="T15" s="10">
        <f t="shared" si="6"/>
        <v>-7.2464718781041104E-2</v>
      </c>
    </row>
    <row r="16" spans="2:20" x14ac:dyDescent="0.25">
      <c r="B16" s="7">
        <v>37287</v>
      </c>
      <c r="C16" s="2">
        <v>45.3</v>
      </c>
      <c r="D16" s="2" t="str">
        <f t="shared" si="1"/>
        <v>01/2002</v>
      </c>
      <c r="F16" s="2" t="str">
        <f t="shared" si="0"/>
        <v>07/2000</v>
      </c>
      <c r="G16" s="7">
        <v>36738</v>
      </c>
      <c r="H16" s="2">
        <v>6.0309999999999997</v>
      </c>
      <c r="J16" s="2" t="s">
        <v>12</v>
      </c>
      <c r="K16" s="2">
        <v>45.3</v>
      </c>
      <c r="L16" s="2">
        <f t="shared" si="2"/>
        <v>5.0330000000000004</v>
      </c>
      <c r="M16" s="13">
        <f t="shared" si="5"/>
        <v>-3.5636507622253122E-3</v>
      </c>
      <c r="N16" s="15">
        <f t="shared" si="3"/>
        <v>1130.21</v>
      </c>
      <c r="Q16" t="str">
        <f t="shared" si="4"/>
        <v>07/2002</v>
      </c>
      <c r="R16" s="9">
        <v>37468</v>
      </c>
      <c r="S16">
        <v>911.62</v>
      </c>
      <c r="T16" s="10">
        <f t="shared" si="6"/>
        <v>-7.8994958628423539E-2</v>
      </c>
    </row>
    <row r="17" spans="2:20" x14ac:dyDescent="0.25">
      <c r="B17" s="7">
        <v>37315</v>
      </c>
      <c r="C17" s="2">
        <v>47.5</v>
      </c>
      <c r="D17" s="2" t="str">
        <f t="shared" si="1"/>
        <v>02/2002</v>
      </c>
      <c r="F17" s="2" t="str">
        <f t="shared" si="0"/>
        <v>08/2000</v>
      </c>
      <c r="G17" s="7">
        <v>36769</v>
      </c>
      <c r="H17" s="2">
        <v>5.7249999999999996</v>
      </c>
      <c r="J17" s="2" t="s">
        <v>13</v>
      </c>
      <c r="K17" s="2">
        <v>47.5</v>
      </c>
      <c r="L17" s="2">
        <f t="shared" si="2"/>
        <v>4.8769999999999998</v>
      </c>
      <c r="M17" s="13">
        <f t="shared" si="5"/>
        <v>-3.0995430160937976E-2</v>
      </c>
      <c r="N17" s="15">
        <f t="shared" si="3"/>
        <v>1106.73</v>
      </c>
      <c r="Q17" t="str">
        <f t="shared" si="4"/>
        <v>08/2002</v>
      </c>
      <c r="R17" s="9">
        <v>37498</v>
      </c>
      <c r="S17">
        <v>916.07</v>
      </c>
      <c r="T17" s="10">
        <f t="shared" si="6"/>
        <v>4.8814198898663452E-3</v>
      </c>
    </row>
    <row r="18" spans="2:20" x14ac:dyDescent="0.25">
      <c r="B18" s="7">
        <v>37346</v>
      </c>
      <c r="C18" s="2">
        <v>50.7</v>
      </c>
      <c r="D18" s="2" t="str">
        <f t="shared" si="1"/>
        <v>03/2002</v>
      </c>
      <c r="F18" s="2" t="str">
        <f t="shared" si="0"/>
        <v>09/2000</v>
      </c>
      <c r="G18" s="7">
        <v>36798</v>
      </c>
      <c r="H18" s="2">
        <v>5.8019999999999996</v>
      </c>
      <c r="J18" s="2" t="s">
        <v>14</v>
      </c>
      <c r="K18" s="2">
        <v>50.7</v>
      </c>
      <c r="L18" s="2">
        <f t="shared" si="2"/>
        <v>5.3959999999999999</v>
      </c>
      <c r="M18" s="13">
        <f t="shared" si="5"/>
        <v>0.10641787984416662</v>
      </c>
      <c r="N18" s="15">
        <f t="shared" si="3"/>
        <v>1147.3900000000001</v>
      </c>
      <c r="Q18" t="str">
        <f t="shared" si="4"/>
        <v>09/2002</v>
      </c>
      <c r="R18" s="9">
        <v>37529</v>
      </c>
      <c r="S18">
        <v>815.28</v>
      </c>
      <c r="T18" s="10">
        <f t="shared" si="6"/>
        <v>-0.11002434311788412</v>
      </c>
    </row>
    <row r="19" spans="2:20" x14ac:dyDescent="0.25">
      <c r="B19" s="7">
        <v>37376</v>
      </c>
      <c r="C19" s="2">
        <v>52.4</v>
      </c>
      <c r="D19" s="2" t="str">
        <f t="shared" si="1"/>
        <v>04/2002</v>
      </c>
      <c r="F19" s="2" t="str">
        <f t="shared" si="0"/>
        <v>10/2000</v>
      </c>
      <c r="G19" s="7">
        <v>36830</v>
      </c>
      <c r="H19" s="2">
        <v>5.7510000000000003</v>
      </c>
      <c r="J19" s="2" t="s">
        <v>15</v>
      </c>
      <c r="K19" s="2">
        <v>52.4</v>
      </c>
      <c r="L19" s="2">
        <f t="shared" si="2"/>
        <v>5.0846999999999998</v>
      </c>
      <c r="M19" s="13">
        <f t="shared" si="5"/>
        <v>-5.76908821349148E-2</v>
      </c>
      <c r="N19" s="15">
        <f t="shared" si="3"/>
        <v>1076.92</v>
      </c>
      <c r="Q19" t="str">
        <f t="shared" si="4"/>
        <v>10/2002</v>
      </c>
      <c r="R19" s="9">
        <v>37560</v>
      </c>
      <c r="S19">
        <v>885.76</v>
      </c>
      <c r="T19" s="10">
        <f t="shared" si="6"/>
        <v>8.644882739672255E-2</v>
      </c>
    </row>
    <row r="20" spans="2:20" x14ac:dyDescent="0.25">
      <c r="B20" s="7">
        <v>37407</v>
      </c>
      <c r="C20" s="2">
        <v>52.4</v>
      </c>
      <c r="D20" s="2" t="str">
        <f t="shared" si="1"/>
        <v>05/2002</v>
      </c>
      <c r="F20" s="2" t="str">
        <f t="shared" si="0"/>
        <v>11/2000</v>
      </c>
      <c r="G20" s="7">
        <v>36860</v>
      </c>
      <c r="H20" s="2">
        <v>5.468</v>
      </c>
      <c r="J20" s="2" t="s">
        <v>16</v>
      </c>
      <c r="K20" s="2">
        <v>52.4</v>
      </c>
      <c r="L20" s="2">
        <f t="shared" si="2"/>
        <v>5.0427</v>
      </c>
      <c r="M20" s="13">
        <f t="shared" si="5"/>
        <v>-8.2600743406689991E-3</v>
      </c>
      <c r="N20" s="15">
        <f t="shared" si="3"/>
        <v>1067.1400000000001</v>
      </c>
      <c r="Q20" t="str">
        <f t="shared" si="4"/>
        <v>11/2002</v>
      </c>
      <c r="R20" s="9">
        <v>37589</v>
      </c>
      <c r="S20">
        <v>936.31</v>
      </c>
      <c r="T20" s="10">
        <f t="shared" si="6"/>
        <v>5.7069635115606809E-2</v>
      </c>
    </row>
    <row r="21" spans="2:20" x14ac:dyDescent="0.25">
      <c r="B21" s="7">
        <v>37437</v>
      </c>
      <c r="C21" s="2">
        <v>53.1</v>
      </c>
      <c r="D21" s="2" t="str">
        <f t="shared" si="1"/>
        <v>06/2002</v>
      </c>
      <c r="F21" s="2" t="str">
        <f t="shared" si="0"/>
        <v>12/2000</v>
      </c>
      <c r="G21" s="7">
        <v>36889</v>
      </c>
      <c r="H21" s="2">
        <v>5.1120000000000001</v>
      </c>
      <c r="J21" s="2" t="s">
        <v>17</v>
      </c>
      <c r="K21" s="2">
        <v>53.1</v>
      </c>
      <c r="L21" s="2">
        <f t="shared" si="2"/>
        <v>4.7965</v>
      </c>
      <c r="M21" s="13">
        <f t="shared" si="5"/>
        <v>-4.8823051143236706E-2</v>
      </c>
      <c r="N21" s="15">
        <f t="shared" si="3"/>
        <v>989.81</v>
      </c>
      <c r="Q21" t="str">
        <f t="shared" si="4"/>
        <v>12/2002</v>
      </c>
      <c r="R21" s="9">
        <v>37621</v>
      </c>
      <c r="S21">
        <v>879.82</v>
      </c>
      <c r="T21" s="10">
        <f t="shared" si="6"/>
        <v>-6.0332582157618608E-2</v>
      </c>
    </row>
    <row r="22" spans="2:20" x14ac:dyDescent="0.25">
      <c r="B22" s="7">
        <v>37468</v>
      </c>
      <c r="C22" s="2">
        <v>53.6</v>
      </c>
      <c r="D22" s="2" t="str">
        <f t="shared" si="1"/>
        <v>07/2002</v>
      </c>
      <c r="F22" s="2" t="str">
        <f t="shared" si="0"/>
        <v>01/2001</v>
      </c>
      <c r="G22" s="7">
        <v>36922</v>
      </c>
      <c r="H22" s="2">
        <v>5.1139999999999999</v>
      </c>
      <c r="J22" s="2" t="s">
        <v>18</v>
      </c>
      <c r="K22" s="2">
        <v>53.6</v>
      </c>
      <c r="L22" s="2">
        <f t="shared" si="2"/>
        <v>4.4588000000000001</v>
      </c>
      <c r="M22" s="13">
        <f t="shared" si="5"/>
        <v>-7.0405504013343001E-2</v>
      </c>
      <c r="N22" s="15">
        <f t="shared" si="3"/>
        <v>911.62</v>
      </c>
      <c r="Q22" t="str">
        <f t="shared" si="4"/>
        <v>01/2003</v>
      </c>
      <c r="R22" s="9">
        <v>37652</v>
      </c>
      <c r="S22">
        <v>855.7</v>
      </c>
      <c r="T22" s="10">
        <f t="shared" si="6"/>
        <v>-2.7414698461048825E-2</v>
      </c>
    </row>
    <row r="23" spans="2:20" x14ac:dyDescent="0.25">
      <c r="B23" s="7">
        <v>37499</v>
      </c>
      <c r="C23" s="2">
        <v>50.2</v>
      </c>
      <c r="D23" s="2" t="str">
        <f t="shared" si="1"/>
        <v>08/2002</v>
      </c>
      <c r="F23" s="2" t="str">
        <f t="shared" si="0"/>
        <v>02/2001</v>
      </c>
      <c r="G23" s="7">
        <v>36950</v>
      </c>
      <c r="H23" s="2">
        <v>4.8959999999999999</v>
      </c>
      <c r="J23" s="2" t="s">
        <v>19</v>
      </c>
      <c r="K23" s="2">
        <v>50.2</v>
      </c>
      <c r="L23" s="2">
        <f t="shared" si="2"/>
        <v>4.1409000000000002</v>
      </c>
      <c r="M23" s="13">
        <f t="shared" si="5"/>
        <v>-7.1297210011662338E-2</v>
      </c>
      <c r="N23" s="15">
        <f t="shared" si="3"/>
        <v>916.07</v>
      </c>
      <c r="Q23" t="str">
        <f t="shared" si="4"/>
        <v>02/2003</v>
      </c>
      <c r="R23" s="9">
        <v>37680</v>
      </c>
      <c r="S23">
        <v>841.15</v>
      </c>
      <c r="T23" s="10">
        <f t="shared" si="6"/>
        <v>-1.7003622764987791E-2</v>
      </c>
    </row>
    <row r="24" spans="2:20" x14ac:dyDescent="0.25">
      <c r="B24" s="7">
        <v>37529</v>
      </c>
      <c r="C24" s="2">
        <v>50.3</v>
      </c>
      <c r="D24" s="2" t="str">
        <f t="shared" si="1"/>
        <v>09/2002</v>
      </c>
      <c r="F24" s="2" t="str">
        <f t="shared" si="0"/>
        <v>03/2001</v>
      </c>
      <c r="G24" s="7">
        <v>36980</v>
      </c>
      <c r="H24" s="2">
        <v>4.9169999999999998</v>
      </c>
      <c r="J24" s="2" t="s">
        <v>20</v>
      </c>
      <c r="K24" s="2">
        <v>50.3</v>
      </c>
      <c r="L24" s="2">
        <f t="shared" si="2"/>
        <v>3.5941999999999998</v>
      </c>
      <c r="M24" s="13">
        <f t="shared" si="5"/>
        <v>-0.13202443913158979</v>
      </c>
      <c r="N24" s="15">
        <f t="shared" si="3"/>
        <v>815.28</v>
      </c>
      <c r="Q24" t="str">
        <f t="shared" si="4"/>
        <v>03/2003</v>
      </c>
      <c r="R24" s="9">
        <v>37711</v>
      </c>
      <c r="S24">
        <v>848.18</v>
      </c>
      <c r="T24" s="10">
        <f t="shared" si="6"/>
        <v>8.3576056589194092E-3</v>
      </c>
    </row>
    <row r="25" spans="2:20" x14ac:dyDescent="0.25">
      <c r="B25" s="7">
        <v>37560</v>
      </c>
      <c r="C25" s="2">
        <v>50.5</v>
      </c>
      <c r="D25" s="2" t="str">
        <f t="shared" si="1"/>
        <v>10/2002</v>
      </c>
      <c r="F25" s="2" t="str">
        <f t="shared" si="0"/>
        <v>04/2001</v>
      </c>
      <c r="G25" s="7">
        <v>37011</v>
      </c>
      <c r="H25" s="2">
        <v>5.3380000000000001</v>
      </c>
      <c r="J25" s="2" t="s">
        <v>21</v>
      </c>
      <c r="K25" s="2">
        <v>50.5</v>
      </c>
      <c r="L25" s="2">
        <f t="shared" si="2"/>
        <v>3.8925000000000001</v>
      </c>
      <c r="M25" s="13">
        <f t="shared" si="5"/>
        <v>8.2994824995826777E-2</v>
      </c>
      <c r="N25" s="15">
        <f t="shared" si="3"/>
        <v>885.76</v>
      </c>
      <c r="Q25" t="str">
        <f t="shared" si="4"/>
        <v>04/2003</v>
      </c>
      <c r="R25" s="9">
        <v>37741</v>
      </c>
      <c r="S25">
        <v>916.92</v>
      </c>
      <c r="T25" s="10">
        <f t="shared" si="6"/>
        <v>8.1044117993822162E-2</v>
      </c>
    </row>
    <row r="26" spans="2:20" x14ac:dyDescent="0.25">
      <c r="B26" s="7">
        <v>37590</v>
      </c>
      <c r="C26" s="2">
        <v>49</v>
      </c>
      <c r="D26" s="2" t="str">
        <f t="shared" si="1"/>
        <v>11/2002</v>
      </c>
      <c r="F26" s="2" t="str">
        <f t="shared" si="0"/>
        <v>05/2001</v>
      </c>
      <c r="G26" s="7">
        <v>37042</v>
      </c>
      <c r="H26" s="2">
        <v>5.3810000000000002</v>
      </c>
      <c r="J26" s="2" t="s">
        <v>22</v>
      </c>
      <c r="K26" s="2">
        <v>49</v>
      </c>
      <c r="L26" s="2">
        <f t="shared" si="2"/>
        <v>4.2051999999999996</v>
      </c>
      <c r="M26" s="13">
        <f t="shared" si="5"/>
        <v>8.0333975594091056E-2</v>
      </c>
      <c r="N26" s="15">
        <f t="shared" si="3"/>
        <v>936.31</v>
      </c>
      <c r="Q26" t="str">
        <f t="shared" si="4"/>
        <v>05/2003</v>
      </c>
      <c r="R26" s="9">
        <v>37771</v>
      </c>
      <c r="S26">
        <v>963.59</v>
      </c>
      <c r="T26" s="10">
        <f t="shared" si="6"/>
        <v>5.0898660733760925E-2</v>
      </c>
    </row>
    <row r="27" spans="2:20" x14ac:dyDescent="0.25">
      <c r="B27" s="7">
        <v>37621</v>
      </c>
      <c r="C27" s="2">
        <v>48.5</v>
      </c>
      <c r="D27" s="2" t="str">
        <f t="shared" si="1"/>
        <v>12/2002</v>
      </c>
      <c r="F27" s="2" t="str">
        <f t="shared" si="0"/>
        <v>06/2001</v>
      </c>
      <c r="G27" s="7">
        <v>37071</v>
      </c>
      <c r="H27" s="2">
        <v>5.4119999999999999</v>
      </c>
      <c r="J27" s="2" t="s">
        <v>23</v>
      </c>
      <c r="K27" s="2">
        <v>48.5</v>
      </c>
      <c r="L27" s="2">
        <f t="shared" si="2"/>
        <v>3.8159999999999998</v>
      </c>
      <c r="M27" s="13">
        <f t="shared" si="5"/>
        <v>-9.2552078379149583E-2</v>
      </c>
      <c r="N27" s="15">
        <f t="shared" si="3"/>
        <v>879.82</v>
      </c>
      <c r="Q27" t="str">
        <f t="shared" si="4"/>
        <v>06/2003</v>
      </c>
      <c r="R27" s="9">
        <v>37802</v>
      </c>
      <c r="S27">
        <v>974.5</v>
      </c>
      <c r="T27" s="10">
        <f t="shared" si="6"/>
        <v>1.1322242862628284E-2</v>
      </c>
    </row>
    <row r="28" spans="2:20" x14ac:dyDescent="0.25">
      <c r="B28" s="7">
        <v>37652</v>
      </c>
      <c r="C28" s="2">
        <v>51.6</v>
      </c>
      <c r="D28" s="2" t="str">
        <f t="shared" si="1"/>
        <v>01/2003</v>
      </c>
      <c r="F28" s="2" t="str">
        <f t="shared" si="0"/>
        <v>07/2001</v>
      </c>
      <c r="G28" s="7">
        <v>37103</v>
      </c>
      <c r="H28" s="2">
        <v>5.0540000000000003</v>
      </c>
      <c r="J28" s="2" t="s">
        <v>24</v>
      </c>
      <c r="K28" s="2">
        <v>51.6</v>
      </c>
      <c r="L28" s="2">
        <f t="shared" si="2"/>
        <v>3.9624999999999999</v>
      </c>
      <c r="M28" s="13">
        <f t="shared" si="5"/>
        <v>3.8390985324947557E-2</v>
      </c>
      <c r="N28" s="15">
        <f t="shared" si="3"/>
        <v>855.7</v>
      </c>
      <c r="Q28" t="str">
        <f t="shared" si="4"/>
        <v>07/2003</v>
      </c>
      <c r="R28" s="9">
        <v>37833</v>
      </c>
      <c r="S28">
        <v>990.31</v>
      </c>
      <c r="T28" s="10">
        <f t="shared" si="6"/>
        <v>1.6223704463827593E-2</v>
      </c>
    </row>
    <row r="29" spans="2:20" x14ac:dyDescent="0.25">
      <c r="B29" s="7">
        <v>37680</v>
      </c>
      <c r="C29" s="2">
        <v>51.3</v>
      </c>
      <c r="D29" s="2" t="str">
        <f t="shared" si="1"/>
        <v>02/2003</v>
      </c>
      <c r="F29" s="2" t="str">
        <f t="shared" si="0"/>
        <v>08/2001</v>
      </c>
      <c r="G29" s="7">
        <v>37134</v>
      </c>
      <c r="H29" s="2">
        <v>4.8319999999999999</v>
      </c>
      <c r="J29" s="2" t="s">
        <v>25</v>
      </c>
      <c r="K29" s="2">
        <v>51.3</v>
      </c>
      <c r="L29" s="2">
        <f t="shared" si="2"/>
        <v>3.6897000000000002</v>
      </c>
      <c r="M29" s="13">
        <f t="shared" si="5"/>
        <v>-6.8845425867507859E-2</v>
      </c>
      <c r="N29" s="15">
        <f t="shared" si="3"/>
        <v>841.15</v>
      </c>
      <c r="Q29" t="str">
        <f t="shared" si="4"/>
        <v>08/2003</v>
      </c>
      <c r="R29" s="9">
        <v>37862</v>
      </c>
      <c r="S29">
        <v>1008.01</v>
      </c>
      <c r="T29" s="10">
        <f t="shared" si="6"/>
        <v>1.7873191222950391E-2</v>
      </c>
    </row>
    <row r="30" spans="2:20" x14ac:dyDescent="0.25">
      <c r="B30" s="7">
        <v>37711</v>
      </c>
      <c r="C30" s="2">
        <v>48.8</v>
      </c>
      <c r="D30" s="2" t="str">
        <f t="shared" si="1"/>
        <v>03/2003</v>
      </c>
      <c r="F30" s="2" t="str">
        <f t="shared" si="0"/>
        <v>09/2001</v>
      </c>
      <c r="G30" s="7">
        <v>37162</v>
      </c>
      <c r="H30" s="2">
        <v>4.5880000000000001</v>
      </c>
      <c r="J30" s="2" t="s">
        <v>26</v>
      </c>
      <c r="K30" s="2">
        <v>48.8</v>
      </c>
      <c r="L30" s="2">
        <f t="shared" si="2"/>
        <v>3.7959999999999998</v>
      </c>
      <c r="M30" s="13">
        <f t="shared" si="5"/>
        <v>2.8809930346640478E-2</v>
      </c>
      <c r="N30" s="15">
        <f t="shared" si="3"/>
        <v>848.18</v>
      </c>
      <c r="Q30" t="str">
        <f t="shared" si="4"/>
        <v>09/2003</v>
      </c>
      <c r="R30" s="9">
        <v>37894</v>
      </c>
      <c r="S30">
        <v>995.97</v>
      </c>
      <c r="T30" s="10">
        <f t="shared" si="6"/>
        <v>-1.1944325949147294E-2</v>
      </c>
    </row>
    <row r="31" spans="2:20" x14ac:dyDescent="0.25">
      <c r="B31" s="7">
        <v>37741</v>
      </c>
      <c r="C31" s="2">
        <v>46.3</v>
      </c>
      <c r="D31" s="2" t="str">
        <f t="shared" si="1"/>
        <v>04/2003</v>
      </c>
      <c r="F31" s="2" t="str">
        <f t="shared" si="0"/>
        <v>10/2001</v>
      </c>
      <c r="G31" s="7">
        <v>37195</v>
      </c>
      <c r="H31" s="2">
        <v>4.2320000000000002</v>
      </c>
      <c r="J31" s="2" t="s">
        <v>27</v>
      </c>
      <c r="K31" s="2">
        <v>46.3</v>
      </c>
      <c r="L31" s="2">
        <f t="shared" si="2"/>
        <v>3.8359000000000001</v>
      </c>
      <c r="M31" s="13">
        <f t="shared" si="5"/>
        <v>1.0511064278187598E-2</v>
      </c>
      <c r="N31" s="15">
        <f t="shared" si="3"/>
        <v>916.92</v>
      </c>
      <c r="Q31" t="str">
        <f t="shared" si="4"/>
        <v>10/2003</v>
      </c>
      <c r="R31" s="9">
        <v>37925</v>
      </c>
      <c r="S31">
        <v>1050.71</v>
      </c>
      <c r="T31" s="10">
        <f t="shared" si="6"/>
        <v>5.4961494824141255E-2</v>
      </c>
    </row>
    <row r="32" spans="2:20" x14ac:dyDescent="0.25">
      <c r="B32" s="7">
        <v>37772</v>
      </c>
      <c r="C32" s="2">
        <v>46.1</v>
      </c>
      <c r="D32" s="2" t="str">
        <f t="shared" si="1"/>
        <v>05/2003</v>
      </c>
      <c r="F32" s="2" t="str">
        <f t="shared" si="0"/>
        <v>11/2001</v>
      </c>
      <c r="G32" s="7">
        <v>37225</v>
      </c>
      <c r="H32" s="2">
        <v>4.7519999999999998</v>
      </c>
      <c r="J32" s="2" t="s">
        <v>28</v>
      </c>
      <c r="K32" s="2">
        <v>46.1</v>
      </c>
      <c r="L32" s="2">
        <f t="shared" si="2"/>
        <v>3.3698999999999999</v>
      </c>
      <c r="M32" s="13">
        <f t="shared" si="5"/>
        <v>-0.1214838760134519</v>
      </c>
      <c r="N32" s="15">
        <f t="shared" si="3"/>
        <v>963.59</v>
      </c>
      <c r="Q32" t="str">
        <f t="shared" si="4"/>
        <v>11/2003</v>
      </c>
      <c r="R32" s="9">
        <v>37953</v>
      </c>
      <c r="S32">
        <v>1058.2</v>
      </c>
      <c r="T32" s="10">
        <f t="shared" si="6"/>
        <v>7.1285131006653124E-3</v>
      </c>
    </row>
    <row r="33" spans="2:20" x14ac:dyDescent="0.25">
      <c r="B33" s="7">
        <v>37802</v>
      </c>
      <c r="C33" s="2">
        <v>49</v>
      </c>
      <c r="D33" s="2" t="str">
        <f t="shared" si="1"/>
        <v>06/2003</v>
      </c>
      <c r="F33" s="2" t="str">
        <f t="shared" si="0"/>
        <v>12/2001</v>
      </c>
      <c r="G33" s="7">
        <v>37256</v>
      </c>
      <c r="H33" s="2">
        <v>5.0510000000000002</v>
      </c>
      <c r="J33" s="2" t="s">
        <v>29</v>
      </c>
      <c r="K33" s="2">
        <v>49</v>
      </c>
      <c r="L33" s="2">
        <f t="shared" si="2"/>
        <v>3.5133000000000001</v>
      </c>
      <c r="M33" s="13">
        <f t="shared" si="5"/>
        <v>4.2553191489361764E-2</v>
      </c>
      <c r="N33" s="15">
        <f t="shared" si="3"/>
        <v>974.5</v>
      </c>
      <c r="Q33" t="str">
        <f t="shared" si="4"/>
        <v>12/2003</v>
      </c>
      <c r="R33" s="9">
        <v>37986</v>
      </c>
      <c r="S33">
        <v>1111.92</v>
      </c>
      <c r="T33" s="10">
        <f t="shared" si="6"/>
        <v>5.0765450765450693E-2</v>
      </c>
    </row>
    <row r="34" spans="2:20" x14ac:dyDescent="0.25">
      <c r="B34" s="7">
        <v>37833</v>
      </c>
      <c r="C34" s="2">
        <v>49</v>
      </c>
      <c r="D34" s="2" t="str">
        <f t="shared" si="1"/>
        <v>07/2003</v>
      </c>
      <c r="F34" s="2" t="str">
        <f t="shared" si="0"/>
        <v>01/2002</v>
      </c>
      <c r="G34" s="7">
        <v>37287</v>
      </c>
      <c r="H34" s="2">
        <v>5.0330000000000004</v>
      </c>
      <c r="J34" s="2" t="s">
        <v>30</v>
      </c>
      <c r="K34" s="2">
        <v>49</v>
      </c>
      <c r="L34" s="2">
        <f t="shared" si="2"/>
        <v>4.4055</v>
      </c>
      <c r="M34" s="13">
        <f t="shared" si="5"/>
        <v>0.25394927845615234</v>
      </c>
      <c r="N34" s="15">
        <f t="shared" si="3"/>
        <v>990.31</v>
      </c>
      <c r="Q34" t="str">
        <f t="shared" si="4"/>
        <v>01/2004</v>
      </c>
      <c r="R34" s="9">
        <v>38016</v>
      </c>
      <c r="S34">
        <v>1131.1300000000001</v>
      </c>
      <c r="T34" s="10">
        <f t="shared" si="6"/>
        <v>1.7276422764227695E-2</v>
      </c>
    </row>
    <row r="35" spans="2:20" x14ac:dyDescent="0.25">
      <c r="B35" s="7">
        <v>37864</v>
      </c>
      <c r="C35" s="2">
        <v>51</v>
      </c>
      <c r="D35" s="2" t="str">
        <f t="shared" si="1"/>
        <v>08/2003</v>
      </c>
      <c r="F35" s="2" t="str">
        <f t="shared" si="0"/>
        <v>02/2002</v>
      </c>
      <c r="G35" s="7">
        <v>37315</v>
      </c>
      <c r="H35" s="2">
        <v>4.8769999999999998</v>
      </c>
      <c r="J35" s="2" t="s">
        <v>31</v>
      </c>
      <c r="K35" s="2">
        <v>51</v>
      </c>
      <c r="L35" s="2">
        <f t="shared" si="2"/>
        <v>4.4635999999999996</v>
      </c>
      <c r="M35" s="13">
        <f t="shared" si="5"/>
        <v>1.3188060379071498E-2</v>
      </c>
      <c r="N35" s="15">
        <f t="shared" si="3"/>
        <v>1008.01</v>
      </c>
      <c r="Q35" t="str">
        <f t="shared" si="4"/>
        <v>02/2004</v>
      </c>
      <c r="R35" s="9">
        <v>38044</v>
      </c>
      <c r="S35">
        <v>1144.94</v>
      </c>
      <c r="T35" s="10">
        <f t="shared" si="6"/>
        <v>1.2209029908144986E-2</v>
      </c>
    </row>
    <row r="36" spans="2:20" x14ac:dyDescent="0.25">
      <c r="B36" s="7">
        <v>37894</v>
      </c>
      <c r="C36" s="2">
        <v>53.2</v>
      </c>
      <c r="D36" s="2" t="str">
        <f t="shared" si="1"/>
        <v>09/2003</v>
      </c>
      <c r="F36" s="2" t="str">
        <f t="shared" si="0"/>
        <v>03/2002</v>
      </c>
      <c r="G36" s="7">
        <v>37344</v>
      </c>
      <c r="H36" s="2">
        <v>5.3959999999999999</v>
      </c>
      <c r="J36" s="2" t="s">
        <v>32</v>
      </c>
      <c r="K36" s="2">
        <v>53.2</v>
      </c>
      <c r="L36" s="2">
        <f t="shared" si="2"/>
        <v>3.9376000000000002</v>
      </c>
      <c r="M36" s="13">
        <f t="shared" si="5"/>
        <v>-0.11784210054664379</v>
      </c>
      <c r="N36" s="15">
        <f t="shared" si="3"/>
        <v>995.97</v>
      </c>
      <c r="Q36" t="str">
        <f t="shared" si="4"/>
        <v>03/2004</v>
      </c>
      <c r="R36" s="9">
        <v>38077</v>
      </c>
      <c r="S36">
        <v>1126.21</v>
      </c>
      <c r="T36" s="10">
        <f t="shared" si="6"/>
        <v>-1.6358935839432598E-2</v>
      </c>
    </row>
    <row r="37" spans="2:20" x14ac:dyDescent="0.25">
      <c r="B37" s="7">
        <v>37925</v>
      </c>
      <c r="C37" s="2">
        <v>52.4</v>
      </c>
      <c r="D37" s="2" t="str">
        <f t="shared" si="1"/>
        <v>10/2003</v>
      </c>
      <c r="F37" s="2" t="str">
        <f t="shared" si="0"/>
        <v>04/2002</v>
      </c>
      <c r="G37" s="7">
        <v>37376</v>
      </c>
      <c r="H37" s="2">
        <v>5.0846999999999998</v>
      </c>
      <c r="J37" s="2" t="s">
        <v>33</v>
      </c>
      <c r="K37" s="2">
        <v>52.4</v>
      </c>
      <c r="L37" s="2">
        <f t="shared" si="2"/>
        <v>4.2927</v>
      </c>
      <c r="M37" s="13">
        <f t="shared" si="5"/>
        <v>9.0181836651767489E-2</v>
      </c>
      <c r="N37" s="15">
        <f t="shared" si="3"/>
        <v>1050.71</v>
      </c>
      <c r="Q37" t="str">
        <f t="shared" si="4"/>
        <v>04/2004</v>
      </c>
      <c r="R37" s="9">
        <v>38107</v>
      </c>
      <c r="S37">
        <v>1107.31</v>
      </c>
      <c r="T37" s="10">
        <f t="shared" si="6"/>
        <v>-1.6781950080358099E-2</v>
      </c>
    </row>
    <row r="38" spans="2:20" x14ac:dyDescent="0.25">
      <c r="B38" s="7">
        <v>37955</v>
      </c>
      <c r="C38" s="2">
        <v>55.2</v>
      </c>
      <c r="D38" s="2" t="str">
        <f t="shared" si="1"/>
        <v>11/2003</v>
      </c>
      <c r="F38" s="2" t="str">
        <f t="shared" si="0"/>
        <v>05/2002</v>
      </c>
      <c r="G38" s="7">
        <v>37407</v>
      </c>
      <c r="H38" s="2">
        <v>5.0427</v>
      </c>
      <c r="J38" s="2" t="s">
        <v>34</v>
      </c>
      <c r="K38" s="2">
        <v>55.2</v>
      </c>
      <c r="L38" s="2">
        <f t="shared" si="2"/>
        <v>4.3315999999999999</v>
      </c>
      <c r="M38" s="13">
        <f t="shared" si="5"/>
        <v>9.0618957765509212E-3</v>
      </c>
      <c r="N38" s="15">
        <f t="shared" si="3"/>
        <v>1058.2</v>
      </c>
      <c r="Q38" t="str">
        <f t="shared" si="4"/>
        <v>05/2004</v>
      </c>
      <c r="R38" s="9">
        <v>38138</v>
      </c>
      <c r="S38">
        <v>1120.68</v>
      </c>
      <c r="T38" s="10">
        <f t="shared" si="6"/>
        <v>1.2074306201515395E-2</v>
      </c>
    </row>
    <row r="39" spans="2:20" x14ac:dyDescent="0.25">
      <c r="B39" s="7">
        <v>37986</v>
      </c>
      <c r="C39" s="2">
        <v>58.4</v>
      </c>
      <c r="D39" s="2" t="str">
        <f t="shared" si="1"/>
        <v>12/2003</v>
      </c>
      <c r="F39" s="2" t="str">
        <f t="shared" si="0"/>
        <v>06/2002</v>
      </c>
      <c r="G39" s="7">
        <v>37435</v>
      </c>
      <c r="H39" s="2">
        <v>4.7965</v>
      </c>
      <c r="J39" s="2" t="s">
        <v>35</v>
      </c>
      <c r="K39" s="2">
        <v>58.4</v>
      </c>
      <c r="L39" s="2">
        <f t="shared" si="2"/>
        <v>4.2454999999999998</v>
      </c>
      <c r="M39" s="13">
        <f t="shared" si="5"/>
        <v>-1.9877181641887565E-2</v>
      </c>
      <c r="N39" s="15">
        <f t="shared" si="3"/>
        <v>1111.92</v>
      </c>
      <c r="Q39" t="str">
        <f t="shared" si="4"/>
        <v>06/2004</v>
      </c>
      <c r="R39" s="9">
        <v>38168</v>
      </c>
      <c r="S39">
        <v>1140.8399999999999</v>
      </c>
      <c r="T39" s="10">
        <f t="shared" si="6"/>
        <v>1.7989078059749364E-2</v>
      </c>
    </row>
    <row r="40" spans="2:20" x14ac:dyDescent="0.25">
      <c r="B40" s="7">
        <v>38017</v>
      </c>
      <c r="C40" s="2">
        <v>60.1</v>
      </c>
      <c r="D40" s="2" t="str">
        <f t="shared" si="1"/>
        <v>01/2004</v>
      </c>
      <c r="F40" s="2" t="str">
        <f t="shared" si="0"/>
        <v>07/2002</v>
      </c>
      <c r="G40" s="7">
        <v>37468</v>
      </c>
      <c r="H40" s="2">
        <v>4.4588000000000001</v>
      </c>
      <c r="J40" s="2" t="s">
        <v>36</v>
      </c>
      <c r="K40" s="2">
        <v>60.1</v>
      </c>
      <c r="L40" s="2">
        <f t="shared" si="2"/>
        <v>4.1318999999999999</v>
      </c>
      <c r="M40" s="13">
        <f t="shared" si="5"/>
        <v>-2.6757743493110331E-2</v>
      </c>
      <c r="N40" s="15">
        <f t="shared" si="3"/>
        <v>1131.1300000000001</v>
      </c>
      <c r="Q40" t="str">
        <f t="shared" si="4"/>
        <v>07/2004</v>
      </c>
      <c r="R40" s="9">
        <v>38198</v>
      </c>
      <c r="S40">
        <v>1101.72</v>
      </c>
      <c r="T40" s="10">
        <f t="shared" si="6"/>
        <v>-3.4290522772693732E-2</v>
      </c>
    </row>
    <row r="41" spans="2:20" x14ac:dyDescent="0.25">
      <c r="B41" s="7">
        <v>38046</v>
      </c>
      <c r="C41" s="2">
        <v>60.8</v>
      </c>
      <c r="D41" s="2" t="str">
        <f t="shared" si="1"/>
        <v>02/2004</v>
      </c>
      <c r="F41" s="2" t="str">
        <f t="shared" si="0"/>
        <v>08/2002</v>
      </c>
      <c r="G41" s="7">
        <v>37498</v>
      </c>
      <c r="H41" s="2">
        <v>4.1409000000000002</v>
      </c>
      <c r="J41" s="2" t="s">
        <v>37</v>
      </c>
      <c r="K41" s="2">
        <v>60.8</v>
      </c>
      <c r="L41" s="2">
        <f t="shared" si="2"/>
        <v>3.9710999999999999</v>
      </c>
      <c r="M41" s="13">
        <f t="shared" si="5"/>
        <v>-3.8916721121033948E-2</v>
      </c>
      <c r="N41" s="15">
        <f t="shared" si="3"/>
        <v>1144.94</v>
      </c>
      <c r="Q41" t="str">
        <f t="shared" si="4"/>
        <v>08/2004</v>
      </c>
      <c r="R41" s="9">
        <v>38230</v>
      </c>
      <c r="S41">
        <v>1104.24</v>
      </c>
      <c r="T41" s="10">
        <f t="shared" si="6"/>
        <v>2.2873325345822426E-3</v>
      </c>
    </row>
    <row r="42" spans="2:20" x14ac:dyDescent="0.25">
      <c r="B42" s="7">
        <v>38077</v>
      </c>
      <c r="C42" s="2">
        <v>59.9</v>
      </c>
      <c r="D42" s="2" t="str">
        <f t="shared" si="1"/>
        <v>03/2004</v>
      </c>
      <c r="F42" s="2" t="str">
        <f t="shared" si="0"/>
        <v>09/2002</v>
      </c>
      <c r="G42" s="7">
        <v>37529</v>
      </c>
      <c r="H42" s="2">
        <v>3.5941999999999998</v>
      </c>
      <c r="J42" s="2" t="s">
        <v>38</v>
      </c>
      <c r="K42" s="2">
        <v>59.9</v>
      </c>
      <c r="L42" s="2">
        <f t="shared" si="2"/>
        <v>3.8348</v>
      </c>
      <c r="M42" s="13">
        <f t="shared" si="5"/>
        <v>-3.4322983556193454E-2</v>
      </c>
      <c r="N42" s="15">
        <f t="shared" si="3"/>
        <v>1126.21</v>
      </c>
      <c r="Q42" t="str">
        <f t="shared" si="4"/>
        <v>09/2004</v>
      </c>
      <c r="R42" s="9">
        <v>38260</v>
      </c>
      <c r="S42">
        <v>1114.58</v>
      </c>
      <c r="T42" s="10">
        <f t="shared" si="6"/>
        <v>9.3639063971600045E-3</v>
      </c>
    </row>
    <row r="43" spans="2:20" x14ac:dyDescent="0.25">
      <c r="B43" s="7">
        <v>38107</v>
      </c>
      <c r="C43" s="2">
        <v>60.6</v>
      </c>
      <c r="D43" s="2" t="str">
        <f t="shared" si="1"/>
        <v>04/2004</v>
      </c>
      <c r="F43" s="2" t="str">
        <f t="shared" si="0"/>
        <v>10/2002</v>
      </c>
      <c r="G43" s="7">
        <v>37560</v>
      </c>
      <c r="H43" s="2">
        <v>3.8925000000000001</v>
      </c>
      <c r="J43" s="2" t="s">
        <v>39</v>
      </c>
      <c r="K43" s="2">
        <v>60.6</v>
      </c>
      <c r="L43" s="2">
        <f t="shared" si="2"/>
        <v>4.5053000000000001</v>
      </c>
      <c r="M43" s="13">
        <f t="shared" si="5"/>
        <v>0.17484614582246794</v>
      </c>
      <c r="N43" s="15">
        <f t="shared" si="3"/>
        <v>1107.31</v>
      </c>
      <c r="Q43" t="str">
        <f t="shared" si="4"/>
        <v>10/2004</v>
      </c>
      <c r="R43" s="9">
        <v>38289</v>
      </c>
      <c r="S43">
        <v>1130.2</v>
      </c>
      <c r="T43" s="10">
        <f t="shared" si="6"/>
        <v>1.4014247519245071E-2</v>
      </c>
    </row>
    <row r="44" spans="2:20" x14ac:dyDescent="0.25">
      <c r="B44" s="7">
        <v>38138</v>
      </c>
      <c r="C44" s="2">
        <v>60.6</v>
      </c>
      <c r="D44" s="2" t="str">
        <f t="shared" si="1"/>
        <v>05/2004</v>
      </c>
      <c r="F44" s="2" t="str">
        <f t="shared" si="0"/>
        <v>11/2002</v>
      </c>
      <c r="G44" s="7">
        <v>37589</v>
      </c>
      <c r="H44" s="2">
        <v>4.2051999999999996</v>
      </c>
      <c r="J44" s="2" t="s">
        <v>40</v>
      </c>
      <c r="K44" s="2">
        <v>60.6</v>
      </c>
      <c r="L44" s="2">
        <f t="shared" si="2"/>
        <v>4.6467999999999998</v>
      </c>
      <c r="M44" s="13">
        <f t="shared" si="5"/>
        <v>3.1407453443721867E-2</v>
      </c>
      <c r="N44" s="15">
        <f t="shared" si="3"/>
        <v>1120.68</v>
      </c>
      <c r="Q44" t="str">
        <f t="shared" si="4"/>
        <v>11/2004</v>
      </c>
      <c r="R44" s="9">
        <v>38321</v>
      </c>
      <c r="S44">
        <v>1173.82</v>
      </c>
      <c r="T44" s="10">
        <f t="shared" si="6"/>
        <v>3.8594938948858459E-2</v>
      </c>
    </row>
    <row r="45" spans="2:20" x14ac:dyDescent="0.25">
      <c r="B45" s="7">
        <v>38168</v>
      </c>
      <c r="C45" s="2">
        <v>61.4</v>
      </c>
      <c r="D45" s="2" t="str">
        <f t="shared" si="1"/>
        <v>06/2004</v>
      </c>
      <c r="F45" s="2" t="str">
        <f t="shared" si="0"/>
        <v>12/2002</v>
      </c>
      <c r="G45" s="7">
        <v>37621</v>
      </c>
      <c r="H45" s="2">
        <v>3.8159999999999998</v>
      </c>
      <c r="J45" s="2" t="s">
        <v>41</v>
      </c>
      <c r="K45" s="2">
        <v>61.4</v>
      </c>
      <c r="L45" s="2">
        <f t="shared" si="2"/>
        <v>4.5805999999999996</v>
      </c>
      <c r="M45" s="13">
        <f t="shared" si="5"/>
        <v>-1.4246363088577185E-2</v>
      </c>
      <c r="N45" s="15">
        <f t="shared" si="3"/>
        <v>1140.8399999999999</v>
      </c>
      <c r="Q45" t="str">
        <f t="shared" si="4"/>
        <v>12/2004</v>
      </c>
      <c r="R45" s="9">
        <v>38352</v>
      </c>
      <c r="S45">
        <v>1211.92</v>
      </c>
      <c r="T45" s="10">
        <f t="shared" si="6"/>
        <v>3.2458128162750732E-2</v>
      </c>
    </row>
    <row r="46" spans="2:20" x14ac:dyDescent="0.25">
      <c r="B46" s="7">
        <v>38199</v>
      </c>
      <c r="C46" s="2">
        <v>60.5</v>
      </c>
      <c r="D46" s="2" t="str">
        <f t="shared" si="1"/>
        <v>07/2004</v>
      </c>
      <c r="F46" s="2" t="str">
        <f t="shared" si="0"/>
        <v>01/2003</v>
      </c>
      <c r="G46" s="7">
        <v>37652</v>
      </c>
      <c r="H46" s="2">
        <v>3.9624999999999999</v>
      </c>
      <c r="J46" s="2" t="s">
        <v>42</v>
      </c>
      <c r="K46" s="2">
        <v>60.5</v>
      </c>
      <c r="L46" s="2">
        <f t="shared" si="2"/>
        <v>4.4747000000000003</v>
      </c>
      <c r="M46" s="13">
        <f t="shared" si="5"/>
        <v>-2.3119242020695818E-2</v>
      </c>
      <c r="N46" s="15">
        <f t="shared" si="3"/>
        <v>1101.72</v>
      </c>
      <c r="Q46" t="str">
        <f t="shared" si="4"/>
        <v>01/2005</v>
      </c>
      <c r="R46" s="9">
        <v>38383</v>
      </c>
      <c r="S46">
        <v>1181.27</v>
      </c>
      <c r="T46" s="10">
        <f t="shared" si="6"/>
        <v>-2.5290448214403627E-2</v>
      </c>
    </row>
    <row r="47" spans="2:20" x14ac:dyDescent="0.25">
      <c r="B47" s="7">
        <v>38230</v>
      </c>
      <c r="C47" s="2">
        <v>59.9</v>
      </c>
      <c r="D47" s="2" t="str">
        <f t="shared" si="1"/>
        <v>08/2004</v>
      </c>
      <c r="F47" s="2" t="str">
        <f t="shared" si="0"/>
        <v>02/2003</v>
      </c>
      <c r="G47" s="7">
        <v>37680</v>
      </c>
      <c r="H47" s="2">
        <v>3.6897000000000002</v>
      </c>
      <c r="J47" s="2" t="s">
        <v>43</v>
      </c>
      <c r="K47" s="2">
        <v>59.9</v>
      </c>
      <c r="L47" s="2">
        <f t="shared" si="2"/>
        <v>4.1166999999999998</v>
      </c>
      <c r="M47" s="13">
        <f t="shared" si="5"/>
        <v>-8.0005363488055203E-2</v>
      </c>
      <c r="N47" s="15">
        <f t="shared" si="3"/>
        <v>1104.24</v>
      </c>
      <c r="Q47" t="str">
        <f t="shared" si="4"/>
        <v>02/2005</v>
      </c>
      <c r="R47" s="9">
        <v>38411</v>
      </c>
      <c r="S47">
        <v>1203.5999999999999</v>
      </c>
      <c r="T47" s="10">
        <f t="shared" si="6"/>
        <v>1.8903383646414307E-2</v>
      </c>
    </row>
    <row r="48" spans="2:20" x14ac:dyDescent="0.25">
      <c r="B48" s="7">
        <v>38260</v>
      </c>
      <c r="C48" s="2">
        <v>58.5</v>
      </c>
      <c r="D48" s="2" t="str">
        <f t="shared" si="1"/>
        <v>09/2004</v>
      </c>
      <c r="F48" s="2" t="str">
        <f t="shared" si="0"/>
        <v>03/2003</v>
      </c>
      <c r="G48" s="7">
        <v>37711</v>
      </c>
      <c r="H48" s="2">
        <v>3.7959999999999998</v>
      </c>
      <c r="J48" s="2" t="s">
        <v>44</v>
      </c>
      <c r="K48" s="2">
        <v>58.5</v>
      </c>
      <c r="L48" s="2">
        <f t="shared" si="2"/>
        <v>4.1193999999999997</v>
      </c>
      <c r="M48" s="13">
        <f t="shared" si="5"/>
        <v>6.5586513469528818E-4</v>
      </c>
      <c r="N48" s="15">
        <f t="shared" si="3"/>
        <v>1114.58</v>
      </c>
      <c r="Q48" t="str">
        <f t="shared" si="4"/>
        <v>03/2005</v>
      </c>
      <c r="R48" s="9">
        <v>38442</v>
      </c>
      <c r="S48">
        <v>1180.5899999999999</v>
      </c>
      <c r="T48" s="10">
        <f t="shared" si="6"/>
        <v>-1.9117647058823573E-2</v>
      </c>
    </row>
    <row r="49" spans="2:20" x14ac:dyDescent="0.25">
      <c r="B49" s="7">
        <v>38291</v>
      </c>
      <c r="C49" s="2">
        <v>57.4</v>
      </c>
      <c r="D49" s="2" t="str">
        <f t="shared" si="1"/>
        <v>10/2004</v>
      </c>
      <c r="F49" s="2" t="str">
        <f t="shared" si="0"/>
        <v>04/2003</v>
      </c>
      <c r="G49" s="7">
        <v>37741</v>
      </c>
      <c r="H49" s="2">
        <v>3.8359000000000001</v>
      </c>
      <c r="J49" s="2" t="s">
        <v>45</v>
      </c>
      <c r="K49" s="2">
        <v>57.4</v>
      </c>
      <c r="L49" s="2">
        <f t="shared" si="2"/>
        <v>4.0235000000000003</v>
      </c>
      <c r="M49" s="13">
        <f t="shared" si="5"/>
        <v>-2.328008933339798E-2</v>
      </c>
      <c r="N49" s="15">
        <f t="shared" si="3"/>
        <v>1130.2</v>
      </c>
      <c r="Q49" t="str">
        <f t="shared" si="4"/>
        <v>04/2005</v>
      </c>
      <c r="R49" s="9">
        <v>38471</v>
      </c>
      <c r="S49">
        <v>1156.8499999999999</v>
      </c>
      <c r="T49" s="10">
        <f t="shared" si="6"/>
        <v>-2.010858977291019E-2</v>
      </c>
    </row>
    <row r="50" spans="2:20" x14ac:dyDescent="0.25">
      <c r="B50" s="7">
        <v>38321</v>
      </c>
      <c r="C50" s="2">
        <v>56.3</v>
      </c>
      <c r="D50" s="2" t="str">
        <f t="shared" si="1"/>
        <v>11/2004</v>
      </c>
      <c r="F50" s="2" t="str">
        <f t="shared" si="0"/>
        <v>05/2003</v>
      </c>
      <c r="G50" s="7">
        <v>37771</v>
      </c>
      <c r="H50" s="2">
        <v>3.3698999999999999</v>
      </c>
      <c r="J50" s="2" t="s">
        <v>46</v>
      </c>
      <c r="K50" s="2">
        <v>56.3</v>
      </c>
      <c r="L50" s="2">
        <f t="shared" si="2"/>
        <v>4.3491999999999997</v>
      </c>
      <c r="M50" s="13">
        <f t="shared" si="5"/>
        <v>8.0949422144898531E-2</v>
      </c>
      <c r="N50" s="15">
        <f t="shared" si="3"/>
        <v>1173.82</v>
      </c>
      <c r="Q50" t="str">
        <f t="shared" si="4"/>
        <v>05/2005</v>
      </c>
      <c r="R50" s="9">
        <v>38503</v>
      </c>
      <c r="S50">
        <v>1191.5</v>
      </c>
      <c r="T50" s="10">
        <f t="shared" si="6"/>
        <v>2.9952024895189666E-2</v>
      </c>
    </row>
    <row r="51" spans="2:20" x14ac:dyDescent="0.25">
      <c r="B51" s="7">
        <v>38352</v>
      </c>
      <c r="C51" s="2">
        <v>56.2</v>
      </c>
      <c r="D51" s="2" t="str">
        <f t="shared" si="1"/>
        <v>12/2004</v>
      </c>
      <c r="F51" s="2" t="str">
        <f t="shared" si="0"/>
        <v>06/2003</v>
      </c>
      <c r="G51" s="7">
        <v>37802</v>
      </c>
      <c r="H51" s="2">
        <v>3.5133000000000001</v>
      </c>
      <c r="J51" s="2" t="s">
        <v>47</v>
      </c>
      <c r="K51" s="2">
        <v>56.2</v>
      </c>
      <c r="L51" s="2">
        <f t="shared" si="2"/>
        <v>4.2182000000000004</v>
      </c>
      <c r="M51" s="13">
        <f t="shared" si="5"/>
        <v>-3.0120481927710663E-2</v>
      </c>
      <c r="N51" s="15">
        <f t="shared" si="3"/>
        <v>1211.92</v>
      </c>
      <c r="Q51" t="str">
        <f t="shared" si="4"/>
        <v>06/2005</v>
      </c>
      <c r="R51" s="9">
        <v>38533</v>
      </c>
      <c r="S51">
        <v>1191.33</v>
      </c>
      <c r="T51" s="10">
        <f t="shared" si="6"/>
        <v>-1.4267729752415192E-4</v>
      </c>
    </row>
    <row r="52" spans="2:20" x14ac:dyDescent="0.25">
      <c r="B52" s="7">
        <v>38383</v>
      </c>
      <c r="C52" s="2">
        <v>57.2</v>
      </c>
      <c r="D52" s="2" t="str">
        <f t="shared" si="1"/>
        <v>01/2005</v>
      </c>
      <c r="F52" s="2" t="str">
        <f t="shared" si="0"/>
        <v>07/2003</v>
      </c>
      <c r="G52" s="7">
        <v>37833</v>
      </c>
      <c r="H52" s="2">
        <v>4.4055</v>
      </c>
      <c r="J52" s="2" t="s">
        <v>48</v>
      </c>
      <c r="K52" s="2">
        <v>57.2</v>
      </c>
      <c r="L52" s="2">
        <f t="shared" si="2"/>
        <v>4.1280000000000001</v>
      </c>
      <c r="M52" s="13">
        <f t="shared" si="5"/>
        <v>-2.138352851927372E-2</v>
      </c>
      <c r="N52" s="15">
        <f t="shared" si="3"/>
        <v>1181.27</v>
      </c>
      <c r="Q52" t="str">
        <f t="shared" si="4"/>
        <v>07/2005</v>
      </c>
      <c r="R52" s="9">
        <v>38562</v>
      </c>
      <c r="S52">
        <v>1234.18</v>
      </c>
      <c r="T52" s="10">
        <f t="shared" si="6"/>
        <v>3.5968203604375137E-2</v>
      </c>
    </row>
    <row r="53" spans="2:20" x14ac:dyDescent="0.25">
      <c r="B53" s="7">
        <v>38411</v>
      </c>
      <c r="C53" s="2">
        <v>56.8</v>
      </c>
      <c r="D53" s="2" t="str">
        <f t="shared" si="1"/>
        <v>02/2005</v>
      </c>
      <c r="F53" s="2" t="str">
        <f t="shared" si="0"/>
        <v>08/2003</v>
      </c>
      <c r="G53" s="7">
        <v>37862</v>
      </c>
      <c r="H53" s="2">
        <v>4.4635999999999996</v>
      </c>
      <c r="J53" s="2" t="s">
        <v>49</v>
      </c>
      <c r="K53" s="2">
        <v>56.8</v>
      </c>
      <c r="L53" s="2">
        <f t="shared" si="2"/>
        <v>4.3765999999999998</v>
      </c>
      <c r="M53" s="13">
        <f t="shared" si="5"/>
        <v>6.0222868217054248E-2</v>
      </c>
      <c r="N53" s="15">
        <f t="shared" si="3"/>
        <v>1203.5999999999999</v>
      </c>
      <c r="Q53" t="str">
        <f t="shared" si="4"/>
        <v>08/2005</v>
      </c>
      <c r="R53" s="9">
        <v>38595</v>
      </c>
      <c r="S53">
        <v>1220.33</v>
      </c>
      <c r="T53" s="10">
        <f t="shared" si="6"/>
        <v>-1.1222025960556881E-2</v>
      </c>
    </row>
    <row r="54" spans="2:20" x14ac:dyDescent="0.25">
      <c r="B54" s="7">
        <v>38442</v>
      </c>
      <c r="C54" s="2">
        <v>55.5</v>
      </c>
      <c r="D54" s="2" t="str">
        <f t="shared" si="1"/>
        <v>03/2005</v>
      </c>
      <c r="F54" s="2" t="str">
        <f t="shared" si="0"/>
        <v>09/2003</v>
      </c>
      <c r="G54" s="7">
        <v>37894</v>
      </c>
      <c r="H54" s="2">
        <v>3.9376000000000002</v>
      </c>
      <c r="J54" s="2" t="s">
        <v>50</v>
      </c>
      <c r="K54" s="2">
        <v>55.5</v>
      </c>
      <c r="L54" s="2">
        <f t="shared" si="2"/>
        <v>4.4814999999999996</v>
      </c>
      <c r="M54" s="13">
        <f t="shared" si="5"/>
        <v>2.3968377279166342E-2</v>
      </c>
      <c r="N54" s="15">
        <f t="shared" si="3"/>
        <v>1180.5899999999999</v>
      </c>
      <c r="Q54" t="str">
        <f t="shared" si="4"/>
        <v>09/2005</v>
      </c>
      <c r="R54" s="9">
        <v>38625</v>
      </c>
      <c r="S54">
        <v>1228.81</v>
      </c>
      <c r="T54" s="10">
        <f t="shared" si="6"/>
        <v>6.9489400408087043E-3</v>
      </c>
    </row>
    <row r="55" spans="2:20" x14ac:dyDescent="0.25">
      <c r="B55" s="7">
        <v>38472</v>
      </c>
      <c r="C55" s="2">
        <v>55.2</v>
      </c>
      <c r="D55" s="2" t="str">
        <f t="shared" si="1"/>
        <v>04/2005</v>
      </c>
      <c r="F55" s="2" t="str">
        <f t="shared" si="0"/>
        <v>10/2003</v>
      </c>
      <c r="G55" s="7">
        <v>37925</v>
      </c>
      <c r="H55" s="2">
        <v>4.2927</v>
      </c>
      <c r="J55" s="2" t="s">
        <v>51</v>
      </c>
      <c r="K55" s="2">
        <v>55.2</v>
      </c>
      <c r="L55" s="2">
        <f t="shared" si="2"/>
        <v>4.1976000000000004</v>
      </c>
      <c r="M55" s="13">
        <f t="shared" si="5"/>
        <v>-6.3349325002789114E-2</v>
      </c>
      <c r="N55" s="15">
        <f t="shared" si="3"/>
        <v>1156.8499999999999</v>
      </c>
      <c r="Q55" t="str">
        <f t="shared" si="4"/>
        <v>10/2005</v>
      </c>
      <c r="R55" s="9">
        <v>38656</v>
      </c>
      <c r="S55">
        <v>1207.01</v>
      </c>
      <c r="T55" s="10">
        <f t="shared" si="6"/>
        <v>-1.7740741042146402E-2</v>
      </c>
    </row>
    <row r="56" spans="2:20" x14ac:dyDescent="0.25">
      <c r="B56" s="7">
        <v>38503</v>
      </c>
      <c r="C56" s="2">
        <v>52.2</v>
      </c>
      <c r="D56" s="2" t="str">
        <f t="shared" si="1"/>
        <v>05/2005</v>
      </c>
      <c r="F56" s="2" t="str">
        <f t="shared" si="0"/>
        <v>11/2003</v>
      </c>
      <c r="G56" s="7">
        <v>37953</v>
      </c>
      <c r="H56" s="2">
        <v>4.3315999999999999</v>
      </c>
      <c r="J56" s="2" t="s">
        <v>52</v>
      </c>
      <c r="K56" s="2">
        <v>52.2</v>
      </c>
      <c r="L56" s="2">
        <f t="shared" si="2"/>
        <v>3.9809999999999999</v>
      </c>
      <c r="M56" s="13">
        <f t="shared" si="5"/>
        <v>-5.1600914808462073E-2</v>
      </c>
      <c r="N56" s="15">
        <f t="shared" si="3"/>
        <v>1191.5</v>
      </c>
      <c r="Q56" t="str">
        <f t="shared" si="4"/>
        <v>11/2005</v>
      </c>
      <c r="R56" s="9">
        <v>38686</v>
      </c>
      <c r="S56">
        <v>1249.48</v>
      </c>
      <c r="T56" s="10">
        <f t="shared" si="6"/>
        <v>3.518612107604735E-2</v>
      </c>
    </row>
    <row r="57" spans="2:20" x14ac:dyDescent="0.25">
      <c r="B57" s="7">
        <v>38533</v>
      </c>
      <c r="C57" s="2">
        <v>50.8</v>
      </c>
      <c r="D57" s="2" t="str">
        <f t="shared" si="1"/>
        <v>06/2005</v>
      </c>
      <c r="F57" s="2" t="str">
        <f t="shared" si="0"/>
        <v>12/2003</v>
      </c>
      <c r="G57" s="7">
        <v>37986</v>
      </c>
      <c r="H57" s="2">
        <v>4.2454999999999998</v>
      </c>
      <c r="J57" s="2" t="s">
        <v>53</v>
      </c>
      <c r="K57" s="2">
        <v>50.8</v>
      </c>
      <c r="L57" s="2">
        <f t="shared" si="2"/>
        <v>3.9129999999999998</v>
      </c>
      <c r="M57" s="13">
        <f t="shared" si="5"/>
        <v>-1.7081135393117286E-2</v>
      </c>
      <c r="N57" s="15">
        <f t="shared" si="3"/>
        <v>1191.33</v>
      </c>
      <c r="Q57" t="str">
        <f t="shared" si="4"/>
        <v>12/2005</v>
      </c>
      <c r="R57" s="9">
        <v>38716</v>
      </c>
      <c r="S57">
        <v>1248.29</v>
      </c>
      <c r="T57" s="10">
        <f t="shared" si="6"/>
        <v>-9.5239619681797283E-4</v>
      </c>
    </row>
    <row r="58" spans="2:20" x14ac:dyDescent="0.25">
      <c r="B58" s="7">
        <v>38564</v>
      </c>
      <c r="C58" s="2">
        <v>52.4</v>
      </c>
      <c r="D58" s="2" t="str">
        <f t="shared" si="1"/>
        <v>07/2005</v>
      </c>
      <c r="F58" s="2" t="str">
        <f t="shared" si="0"/>
        <v>01/2004</v>
      </c>
      <c r="G58" s="7">
        <v>38016</v>
      </c>
      <c r="H58" s="2">
        <v>4.1318999999999999</v>
      </c>
      <c r="J58" s="2" t="s">
        <v>54</v>
      </c>
      <c r="K58" s="2">
        <v>52.4</v>
      </c>
      <c r="L58" s="2">
        <f t="shared" si="2"/>
        <v>4.2759999999999998</v>
      </c>
      <c r="M58" s="13">
        <f t="shared" si="5"/>
        <v>9.2767697418860262E-2</v>
      </c>
      <c r="N58" s="15">
        <f t="shared" si="3"/>
        <v>1234.18</v>
      </c>
      <c r="Q58" t="str">
        <f t="shared" si="4"/>
        <v>01/2006</v>
      </c>
      <c r="R58" s="9">
        <v>38748</v>
      </c>
      <c r="S58">
        <v>1280.0899999999999</v>
      </c>
      <c r="T58" s="10">
        <f t="shared" si="6"/>
        <v>2.5474849594244953E-2</v>
      </c>
    </row>
    <row r="59" spans="2:20" x14ac:dyDescent="0.25">
      <c r="B59" s="7">
        <v>38595</v>
      </c>
      <c r="C59" s="2">
        <v>52.8</v>
      </c>
      <c r="D59" s="2" t="str">
        <f t="shared" si="1"/>
        <v>08/2005</v>
      </c>
      <c r="F59" s="2" t="str">
        <f t="shared" si="0"/>
        <v>02/2004</v>
      </c>
      <c r="G59" s="7">
        <v>38044</v>
      </c>
      <c r="H59" s="2">
        <v>3.9710999999999999</v>
      </c>
      <c r="J59" s="2" t="s">
        <v>55</v>
      </c>
      <c r="K59" s="2">
        <v>52.8</v>
      </c>
      <c r="L59" s="2">
        <f t="shared" si="2"/>
        <v>4.0137</v>
      </c>
      <c r="M59" s="13">
        <f t="shared" si="5"/>
        <v>-6.134237605238535E-2</v>
      </c>
      <c r="N59" s="15">
        <f t="shared" si="3"/>
        <v>1220.33</v>
      </c>
      <c r="Q59" t="str">
        <f t="shared" si="4"/>
        <v>02/2006</v>
      </c>
      <c r="R59" s="9">
        <v>38776</v>
      </c>
      <c r="S59">
        <v>1280.6600000000001</v>
      </c>
      <c r="T59" s="10">
        <f t="shared" si="6"/>
        <v>4.452811911663801E-4</v>
      </c>
    </row>
    <row r="60" spans="2:20" x14ac:dyDescent="0.25">
      <c r="B60" s="7">
        <v>38625</v>
      </c>
      <c r="C60" s="2">
        <v>52.4</v>
      </c>
      <c r="D60" s="2" t="str">
        <f t="shared" si="1"/>
        <v>09/2005</v>
      </c>
      <c r="F60" s="2" t="str">
        <f t="shared" si="0"/>
        <v>03/2004</v>
      </c>
      <c r="G60" s="7">
        <v>38077</v>
      </c>
      <c r="H60" s="2">
        <v>3.8348</v>
      </c>
      <c r="J60" s="2" t="s">
        <v>56</v>
      </c>
      <c r="K60" s="2">
        <v>52.4</v>
      </c>
      <c r="L60" s="2">
        <f t="shared" si="2"/>
        <v>4.3239999999999998</v>
      </c>
      <c r="M60" s="13">
        <f t="shared" si="5"/>
        <v>7.7310212522111676E-2</v>
      </c>
      <c r="N60" s="15">
        <f t="shared" si="3"/>
        <v>1228.81</v>
      </c>
      <c r="Q60" t="str">
        <f t="shared" si="4"/>
        <v>03/2006</v>
      </c>
      <c r="R60" s="9">
        <v>38807</v>
      </c>
      <c r="S60">
        <v>1294.83</v>
      </c>
      <c r="T60" s="10">
        <f t="shared" si="6"/>
        <v>1.1064607311854768E-2</v>
      </c>
    </row>
    <row r="61" spans="2:20" x14ac:dyDescent="0.25">
      <c r="B61" s="7">
        <v>38656</v>
      </c>
      <c r="C61" s="2">
        <v>56.8</v>
      </c>
      <c r="D61" s="2" t="str">
        <f t="shared" si="1"/>
        <v>10/2005</v>
      </c>
      <c r="F61" s="2" t="str">
        <f t="shared" si="0"/>
        <v>04/2004</v>
      </c>
      <c r="G61" s="7">
        <v>38107</v>
      </c>
      <c r="H61" s="2">
        <v>4.5053000000000001</v>
      </c>
      <c r="J61" s="2" t="s">
        <v>57</v>
      </c>
      <c r="K61" s="2">
        <v>56.8</v>
      </c>
      <c r="L61" s="2">
        <f t="shared" si="2"/>
        <v>4.5506000000000002</v>
      </c>
      <c r="M61" s="13">
        <f t="shared" si="5"/>
        <v>5.240518038852926E-2</v>
      </c>
      <c r="N61" s="15">
        <f t="shared" si="3"/>
        <v>1207.01</v>
      </c>
      <c r="Q61" t="str">
        <f t="shared" si="4"/>
        <v>04/2006</v>
      </c>
      <c r="R61" s="9">
        <v>38835</v>
      </c>
      <c r="S61">
        <v>1310.6099999999999</v>
      </c>
      <c r="T61" s="10">
        <f t="shared" si="6"/>
        <v>1.2186928013716125E-2</v>
      </c>
    </row>
    <row r="62" spans="2:20" x14ac:dyDescent="0.25">
      <c r="B62" s="7">
        <v>38686</v>
      </c>
      <c r="C62" s="2">
        <v>57.2</v>
      </c>
      <c r="D62" s="2" t="str">
        <f t="shared" si="1"/>
        <v>11/2005</v>
      </c>
      <c r="F62" s="2" t="str">
        <f t="shared" si="0"/>
        <v>05/2004</v>
      </c>
      <c r="G62" s="7">
        <v>38138</v>
      </c>
      <c r="H62" s="2">
        <v>4.6467999999999998</v>
      </c>
      <c r="J62" s="2" t="s">
        <v>58</v>
      </c>
      <c r="K62" s="2">
        <v>57.2</v>
      </c>
      <c r="L62" s="2">
        <f t="shared" si="2"/>
        <v>4.484</v>
      </c>
      <c r="M62" s="13">
        <f t="shared" si="5"/>
        <v>-1.4635432690194738E-2</v>
      </c>
      <c r="N62" s="15">
        <f t="shared" si="3"/>
        <v>1249.48</v>
      </c>
      <c r="Q62" t="str">
        <f t="shared" si="4"/>
        <v>05/2006</v>
      </c>
      <c r="R62" s="9">
        <v>38868</v>
      </c>
      <c r="S62">
        <v>1270.0899999999999</v>
      </c>
      <c r="T62" s="10">
        <f t="shared" si="6"/>
        <v>-3.091690129023883E-2</v>
      </c>
    </row>
    <row r="63" spans="2:20" x14ac:dyDescent="0.25">
      <c r="B63" s="7">
        <v>38717</v>
      </c>
      <c r="C63" s="2">
        <v>56.7</v>
      </c>
      <c r="D63" s="2" t="str">
        <f t="shared" si="1"/>
        <v>12/2005</v>
      </c>
      <c r="F63" s="2" t="str">
        <f t="shared" si="0"/>
        <v>06/2004</v>
      </c>
      <c r="G63" s="7">
        <v>38168</v>
      </c>
      <c r="H63" s="2">
        <v>4.5805999999999996</v>
      </c>
      <c r="J63" s="2" t="s">
        <v>59</v>
      </c>
      <c r="K63" s="2">
        <v>56.7</v>
      </c>
      <c r="L63" s="2">
        <f t="shared" si="2"/>
        <v>4.3910999999999998</v>
      </c>
      <c r="M63" s="13">
        <f t="shared" si="5"/>
        <v>-2.0718108831400572E-2</v>
      </c>
      <c r="N63" s="15">
        <f t="shared" si="3"/>
        <v>1248.29</v>
      </c>
      <c r="Q63" t="str">
        <f t="shared" si="4"/>
        <v>06/2006</v>
      </c>
      <c r="R63" s="9">
        <v>38898</v>
      </c>
      <c r="S63">
        <v>1270.2</v>
      </c>
      <c r="T63" s="10">
        <f t="shared" si="6"/>
        <v>8.6608035651192239E-5</v>
      </c>
    </row>
    <row r="64" spans="2:20" x14ac:dyDescent="0.25">
      <c r="B64" s="7">
        <v>38748</v>
      </c>
      <c r="C64" s="2">
        <v>55.1</v>
      </c>
      <c r="D64" s="2" t="str">
        <f t="shared" si="1"/>
        <v>01/2006</v>
      </c>
      <c r="F64" s="2" t="str">
        <f t="shared" si="0"/>
        <v>07/2004</v>
      </c>
      <c r="G64" s="7">
        <v>38198</v>
      </c>
      <c r="H64" s="2">
        <v>4.4747000000000003</v>
      </c>
      <c r="J64" s="2" t="s">
        <v>60</v>
      </c>
      <c r="K64" s="2">
        <v>55.1</v>
      </c>
      <c r="L64" s="2">
        <f t="shared" si="2"/>
        <v>4.5152000000000001</v>
      </c>
      <c r="M64" s="13">
        <f t="shared" si="5"/>
        <v>2.8261711188540595E-2</v>
      </c>
      <c r="N64" s="15">
        <f t="shared" si="3"/>
        <v>1280.0899999999999</v>
      </c>
      <c r="Q64" t="str">
        <f t="shared" si="4"/>
        <v>07/2006</v>
      </c>
      <c r="R64" s="9">
        <v>38929</v>
      </c>
      <c r="S64">
        <v>1276.6600000000001</v>
      </c>
      <c r="T64" s="10">
        <f t="shared" si="6"/>
        <v>5.0858132577547011E-3</v>
      </c>
    </row>
    <row r="65" spans="2:20" x14ac:dyDescent="0.25">
      <c r="B65" s="7">
        <v>38776</v>
      </c>
      <c r="C65" s="2">
        <v>55</v>
      </c>
      <c r="D65" s="2" t="str">
        <f t="shared" si="1"/>
        <v>02/2006</v>
      </c>
      <c r="F65" s="2" t="str">
        <f t="shared" si="0"/>
        <v>08/2004</v>
      </c>
      <c r="G65" s="7">
        <v>38230</v>
      </c>
      <c r="H65" s="2">
        <v>4.1166999999999998</v>
      </c>
      <c r="J65" s="2" t="s">
        <v>61</v>
      </c>
      <c r="K65" s="2">
        <v>55</v>
      </c>
      <c r="L65" s="2">
        <f t="shared" si="2"/>
        <v>4.5510000000000002</v>
      </c>
      <c r="M65" s="13">
        <f t="shared" si="5"/>
        <v>7.9287739192062112E-3</v>
      </c>
      <c r="N65" s="15">
        <f t="shared" si="3"/>
        <v>1280.6600000000001</v>
      </c>
      <c r="Q65" t="str">
        <f t="shared" si="4"/>
        <v>08/2006</v>
      </c>
      <c r="R65" s="9">
        <v>38960</v>
      </c>
      <c r="S65">
        <v>1303.82</v>
      </c>
      <c r="T65" s="10">
        <f t="shared" si="6"/>
        <v>2.1274262528785837E-2</v>
      </c>
    </row>
    <row r="66" spans="2:20" x14ac:dyDescent="0.25">
      <c r="B66" s="7">
        <v>38807</v>
      </c>
      <c r="C66" s="2">
        <v>55.8</v>
      </c>
      <c r="D66" s="2" t="str">
        <f t="shared" si="1"/>
        <v>03/2006</v>
      </c>
      <c r="F66" s="2" t="str">
        <f t="shared" si="0"/>
        <v>09/2004</v>
      </c>
      <c r="G66" s="7">
        <v>38260</v>
      </c>
      <c r="H66" s="2">
        <v>4.1193999999999997</v>
      </c>
      <c r="J66" s="2" t="s">
        <v>62</v>
      </c>
      <c r="K66" s="2">
        <v>55.8</v>
      </c>
      <c r="L66" s="2">
        <f t="shared" si="2"/>
        <v>4.8472</v>
      </c>
      <c r="M66" s="13">
        <f t="shared" si="5"/>
        <v>6.5084596791913807E-2</v>
      </c>
      <c r="N66" s="15">
        <f t="shared" si="3"/>
        <v>1294.83</v>
      </c>
      <c r="Q66" t="str">
        <f t="shared" si="4"/>
        <v>09/2006</v>
      </c>
      <c r="R66" s="9">
        <v>38989</v>
      </c>
      <c r="S66">
        <v>1335.85</v>
      </c>
      <c r="T66" s="10">
        <f t="shared" si="6"/>
        <v>2.4566274485741779E-2</v>
      </c>
    </row>
    <row r="67" spans="2:20" x14ac:dyDescent="0.25">
      <c r="B67" s="7">
        <v>38837</v>
      </c>
      <c r="C67" s="2">
        <v>54.3</v>
      </c>
      <c r="D67" s="2" t="str">
        <f t="shared" si="1"/>
        <v>04/2006</v>
      </c>
      <c r="F67" s="2" t="str">
        <f t="shared" si="0"/>
        <v>10/2004</v>
      </c>
      <c r="G67" s="7">
        <v>38289</v>
      </c>
      <c r="H67" s="2">
        <v>4.0235000000000003</v>
      </c>
      <c r="J67" s="2" t="s">
        <v>63</v>
      </c>
      <c r="K67" s="2">
        <v>54.3</v>
      </c>
      <c r="L67" s="2">
        <f t="shared" si="2"/>
        <v>5.0505000000000004</v>
      </c>
      <c r="M67" s="13">
        <f t="shared" si="5"/>
        <v>4.1941739560983793E-2</v>
      </c>
      <c r="N67" s="15">
        <f t="shared" si="3"/>
        <v>1310.6099999999999</v>
      </c>
      <c r="Q67" t="str">
        <f t="shared" si="4"/>
        <v>10/2006</v>
      </c>
      <c r="R67" s="9">
        <v>39021</v>
      </c>
      <c r="S67">
        <v>1377.94</v>
      </c>
      <c r="T67" s="10">
        <f t="shared" si="6"/>
        <v>3.1508028596025195E-2</v>
      </c>
    </row>
    <row r="68" spans="2:20" x14ac:dyDescent="0.25">
      <c r="B68" s="7">
        <v>38868</v>
      </c>
      <c r="C68" s="2">
        <v>55.2</v>
      </c>
      <c r="D68" s="2" t="str">
        <f t="shared" si="1"/>
        <v>05/2006</v>
      </c>
      <c r="F68" s="2" t="str">
        <f t="shared" si="0"/>
        <v>11/2004</v>
      </c>
      <c r="G68" s="7">
        <v>38321</v>
      </c>
      <c r="H68" s="2">
        <v>4.3491999999999997</v>
      </c>
      <c r="J68" s="2" t="s">
        <v>64</v>
      </c>
      <c r="K68" s="2">
        <v>55.2</v>
      </c>
      <c r="L68" s="2">
        <f t="shared" si="2"/>
        <v>5.1185999999999998</v>
      </c>
      <c r="M68" s="13">
        <f t="shared" si="5"/>
        <v>1.3483813483813334E-2</v>
      </c>
      <c r="N68" s="15">
        <f t="shared" si="3"/>
        <v>1270.0899999999999</v>
      </c>
      <c r="Q68" t="str">
        <f t="shared" si="4"/>
        <v>11/2006</v>
      </c>
      <c r="R68" s="9">
        <v>39051</v>
      </c>
      <c r="S68">
        <v>1400.63</v>
      </c>
      <c r="T68" s="10">
        <f t="shared" si="6"/>
        <v>1.6466609576614388E-2</v>
      </c>
    </row>
    <row r="69" spans="2:20" x14ac:dyDescent="0.25">
      <c r="B69" s="7">
        <v>38898</v>
      </c>
      <c r="C69" s="2">
        <v>53.7</v>
      </c>
      <c r="D69" s="2" t="str">
        <f t="shared" si="1"/>
        <v>06/2006</v>
      </c>
      <c r="F69" s="2" t="str">
        <f t="shared" si="0"/>
        <v>12/2004</v>
      </c>
      <c r="G69" s="7">
        <v>38352</v>
      </c>
      <c r="H69" s="2">
        <v>4.2182000000000004</v>
      </c>
      <c r="J69" s="2" t="s">
        <v>65</v>
      </c>
      <c r="K69" s="2">
        <v>53.7</v>
      </c>
      <c r="L69" s="2">
        <f t="shared" si="2"/>
        <v>5.1364000000000001</v>
      </c>
      <c r="M69" s="13">
        <f t="shared" si="5"/>
        <v>3.4775133825655224E-3</v>
      </c>
      <c r="N69" s="15">
        <f t="shared" si="3"/>
        <v>1270.2</v>
      </c>
      <c r="Q69" t="str">
        <f t="shared" si="4"/>
        <v>12/2006</v>
      </c>
      <c r="R69" s="9">
        <v>39080</v>
      </c>
      <c r="S69">
        <v>1418.3</v>
      </c>
      <c r="T69" s="10">
        <f t="shared" si="6"/>
        <v>1.2615751483260995E-2</v>
      </c>
    </row>
    <row r="70" spans="2:20" x14ac:dyDescent="0.25">
      <c r="B70" s="7">
        <v>38929</v>
      </c>
      <c r="C70" s="2">
        <v>52</v>
      </c>
      <c r="D70" s="2" t="str">
        <f t="shared" si="1"/>
        <v>07/2006</v>
      </c>
      <c r="F70" s="2" t="str">
        <f t="shared" si="0"/>
        <v>01/2005</v>
      </c>
      <c r="G70" s="7">
        <v>38383</v>
      </c>
      <c r="H70" s="2">
        <v>4.1280000000000001</v>
      </c>
      <c r="J70" s="2" t="s">
        <v>66</v>
      </c>
      <c r="K70" s="2">
        <v>52</v>
      </c>
      <c r="L70" s="2">
        <f t="shared" si="2"/>
        <v>4.9794</v>
      </c>
      <c r="M70" s="13">
        <f t="shared" si="5"/>
        <v>-3.0566155283856422E-2</v>
      </c>
      <c r="N70" s="15">
        <f t="shared" si="3"/>
        <v>1276.6600000000001</v>
      </c>
      <c r="Q70" t="str">
        <f t="shared" si="4"/>
        <v>01/2007</v>
      </c>
      <c r="R70" s="9">
        <v>39113</v>
      </c>
      <c r="S70">
        <v>1438.24</v>
      </c>
      <c r="T70" s="10">
        <f t="shared" si="6"/>
        <v>1.4059084819854739E-2</v>
      </c>
    </row>
    <row r="71" spans="2:20" x14ac:dyDescent="0.25">
      <c r="B71" s="7">
        <v>38960</v>
      </c>
      <c r="C71" s="2">
        <v>53</v>
      </c>
      <c r="D71" s="2" t="str">
        <f t="shared" si="1"/>
        <v>08/2006</v>
      </c>
      <c r="F71" s="2" t="str">
        <f t="shared" si="0"/>
        <v>02/2005</v>
      </c>
      <c r="G71" s="7">
        <v>38411</v>
      </c>
      <c r="H71" s="2">
        <v>4.3765999999999998</v>
      </c>
      <c r="J71" s="2" t="s">
        <v>67</v>
      </c>
      <c r="K71" s="2">
        <v>53</v>
      </c>
      <c r="L71" s="2">
        <f t="shared" si="2"/>
        <v>4.7257999999999996</v>
      </c>
      <c r="M71" s="13">
        <f t="shared" si="5"/>
        <v>-5.0929830903321816E-2</v>
      </c>
      <c r="N71" s="15">
        <f t="shared" si="3"/>
        <v>1303.82</v>
      </c>
      <c r="Q71" t="str">
        <f t="shared" si="4"/>
        <v>02/2007</v>
      </c>
      <c r="R71" s="9">
        <v>39141</v>
      </c>
      <c r="S71">
        <v>1406.82</v>
      </c>
      <c r="T71" s="10">
        <f t="shared" si="6"/>
        <v>-2.1846145288686225E-2</v>
      </c>
    </row>
    <row r="72" spans="2:20" x14ac:dyDescent="0.25">
      <c r="B72" s="7">
        <v>38990</v>
      </c>
      <c r="C72" s="2">
        <v>53.7</v>
      </c>
      <c r="D72" s="2" t="str">
        <f t="shared" si="1"/>
        <v>09/2006</v>
      </c>
      <c r="F72" s="2" t="str">
        <f t="shared" si="0"/>
        <v>03/2005</v>
      </c>
      <c r="G72" s="7">
        <v>38442</v>
      </c>
      <c r="H72" s="2">
        <v>4.4814999999999996</v>
      </c>
      <c r="J72" s="2" t="s">
        <v>68</v>
      </c>
      <c r="K72" s="2">
        <v>53.7</v>
      </c>
      <c r="L72" s="2">
        <f t="shared" si="2"/>
        <v>4.6276000000000002</v>
      </c>
      <c r="M72" s="13">
        <f t="shared" si="5"/>
        <v>-2.0779550552287307E-2</v>
      </c>
      <c r="N72" s="15">
        <f t="shared" si="3"/>
        <v>1335.85</v>
      </c>
      <c r="Q72" t="str">
        <f t="shared" si="4"/>
        <v>03/2007</v>
      </c>
      <c r="R72" s="9">
        <v>39171</v>
      </c>
      <c r="S72">
        <v>1420.86</v>
      </c>
      <c r="T72" s="10">
        <f t="shared" si="6"/>
        <v>9.9799547916576969E-3</v>
      </c>
    </row>
    <row r="73" spans="2:20" x14ac:dyDescent="0.25">
      <c r="B73" s="7">
        <v>39021</v>
      </c>
      <c r="C73" s="2">
        <v>52.2</v>
      </c>
      <c r="D73" s="2" t="str">
        <f t="shared" si="1"/>
        <v>10/2006</v>
      </c>
      <c r="F73" s="2" t="str">
        <f t="shared" si="0"/>
        <v>04/2005</v>
      </c>
      <c r="G73" s="7">
        <v>38471</v>
      </c>
      <c r="H73" s="2">
        <v>4.1976000000000004</v>
      </c>
      <c r="J73" s="2" t="s">
        <v>69</v>
      </c>
      <c r="K73" s="2">
        <v>52.2</v>
      </c>
      <c r="L73" s="2">
        <f t="shared" si="2"/>
        <v>4.5980999999999996</v>
      </c>
      <c r="M73" s="13">
        <f t="shared" si="5"/>
        <v>-6.3747947100010194E-3</v>
      </c>
      <c r="N73" s="15">
        <f t="shared" si="3"/>
        <v>1377.94</v>
      </c>
      <c r="Q73" t="str">
        <f t="shared" si="4"/>
        <v>04/2007</v>
      </c>
      <c r="R73" s="9">
        <v>39202</v>
      </c>
      <c r="S73">
        <v>1482.37</v>
      </c>
      <c r="T73" s="10">
        <f t="shared" si="6"/>
        <v>4.3290683107413797E-2</v>
      </c>
    </row>
    <row r="74" spans="2:20" x14ac:dyDescent="0.25">
      <c r="B74" s="7">
        <v>39051</v>
      </c>
      <c r="C74" s="2">
        <v>51.4</v>
      </c>
      <c r="D74" s="2" t="str">
        <f t="shared" si="1"/>
        <v>11/2006</v>
      </c>
      <c r="F74" s="2" t="str">
        <f t="shared" ref="F74:F137" si="7">TEXT(G74, "mm/aaaa")</f>
        <v>05/2005</v>
      </c>
      <c r="G74" s="7">
        <v>38503</v>
      </c>
      <c r="H74" s="2">
        <v>3.9809999999999999</v>
      </c>
      <c r="J74" s="2" t="s">
        <v>70</v>
      </c>
      <c r="K74" s="2">
        <v>51.4</v>
      </c>
      <c r="L74" s="2">
        <f t="shared" si="2"/>
        <v>4.4581</v>
      </c>
      <c r="M74" s="13">
        <f t="shared" si="5"/>
        <v>-3.0447358691633397E-2</v>
      </c>
      <c r="N74" s="15">
        <f t="shared" si="3"/>
        <v>1400.63</v>
      </c>
      <c r="Q74" t="str">
        <f t="shared" si="4"/>
        <v>05/2007</v>
      </c>
      <c r="R74" s="9">
        <v>39233</v>
      </c>
      <c r="S74">
        <v>1530.62</v>
      </c>
      <c r="T74" s="10">
        <f t="shared" si="6"/>
        <v>3.2549228600146973E-2</v>
      </c>
    </row>
    <row r="75" spans="2:20" x14ac:dyDescent="0.25">
      <c r="B75" s="7">
        <v>39082</v>
      </c>
      <c r="C75" s="2">
        <v>50.3</v>
      </c>
      <c r="D75" s="2" t="str">
        <f t="shared" ref="D75:D138" si="8">TEXT(B75, "mm/aaaa")</f>
        <v>12/2006</v>
      </c>
      <c r="F75" s="2" t="str">
        <f t="shared" si="7"/>
        <v>06/2005</v>
      </c>
      <c r="G75" s="7">
        <v>38533</v>
      </c>
      <c r="H75" s="2">
        <v>3.9129999999999998</v>
      </c>
      <c r="J75" s="2" t="s">
        <v>71</v>
      </c>
      <c r="K75" s="2">
        <v>50.3</v>
      </c>
      <c r="L75" s="2">
        <f t="shared" ref="L75:L138" si="9">VLOOKUP(J75,F74:H380,3,FALSE)</f>
        <v>4.7022000000000004</v>
      </c>
      <c r="M75" s="13">
        <f t="shared" si="5"/>
        <v>5.4754267513066113E-2</v>
      </c>
      <c r="N75" s="15">
        <f t="shared" ref="N75:N138" si="10">VLOOKUP(J75,$Q$10:$S$290,3,FALSE)</f>
        <v>1418.3</v>
      </c>
      <c r="Q75" t="str">
        <f t="shared" ref="Q75:Q138" si="11">TEXT(R75, "mm/aaaa")</f>
        <v>06/2007</v>
      </c>
      <c r="R75" s="9">
        <v>39262</v>
      </c>
      <c r="S75">
        <v>1503.35</v>
      </c>
      <c r="T75" s="10">
        <f t="shared" si="6"/>
        <v>-1.7816309730697366E-2</v>
      </c>
    </row>
    <row r="76" spans="2:20" x14ac:dyDescent="0.25">
      <c r="B76" s="7">
        <v>39113</v>
      </c>
      <c r="C76" s="2">
        <v>51.4</v>
      </c>
      <c r="D76" s="2" t="str">
        <f t="shared" si="8"/>
        <v>01/2007</v>
      </c>
      <c r="F76" s="2" t="str">
        <f t="shared" si="7"/>
        <v>07/2005</v>
      </c>
      <c r="G76" s="7">
        <v>38562</v>
      </c>
      <c r="H76" s="2">
        <v>4.2759999999999998</v>
      </c>
      <c r="J76" s="2" t="s">
        <v>72</v>
      </c>
      <c r="K76" s="2">
        <v>51.4</v>
      </c>
      <c r="L76" s="2">
        <f t="shared" si="9"/>
        <v>4.8079999999999998</v>
      </c>
      <c r="M76" s="13">
        <f t="shared" ref="M76:M139" si="12">L76/L75-1</f>
        <v>2.2500106333205538E-2</v>
      </c>
      <c r="N76" s="15">
        <f t="shared" si="10"/>
        <v>1438.24</v>
      </c>
      <c r="Q76" t="str">
        <f t="shared" si="11"/>
        <v>07/2007</v>
      </c>
      <c r="R76" s="9">
        <v>39294</v>
      </c>
      <c r="S76">
        <v>1455.28</v>
      </c>
      <c r="T76" s="10">
        <f t="shared" ref="T76:T139" si="13">S76/S75-1</f>
        <v>-3.1975255263245406E-2</v>
      </c>
    </row>
    <row r="77" spans="2:20" x14ac:dyDescent="0.25">
      <c r="B77" s="7">
        <v>39141</v>
      </c>
      <c r="C77" s="2">
        <v>50.4</v>
      </c>
      <c r="D77" s="2" t="str">
        <f t="shared" si="8"/>
        <v>02/2007</v>
      </c>
      <c r="F77" s="2" t="str">
        <f t="shared" si="7"/>
        <v>08/2005</v>
      </c>
      <c r="G77" s="7">
        <v>38595</v>
      </c>
      <c r="H77" s="2">
        <v>4.0137</v>
      </c>
      <c r="J77" s="2" t="s">
        <v>73</v>
      </c>
      <c r="K77" s="2">
        <v>50.4</v>
      </c>
      <c r="L77" s="2">
        <f t="shared" si="9"/>
        <v>4.5656999999999996</v>
      </c>
      <c r="M77" s="13">
        <f t="shared" si="12"/>
        <v>-5.0395174708818713E-2</v>
      </c>
      <c r="N77" s="15">
        <f t="shared" si="10"/>
        <v>1406.82</v>
      </c>
      <c r="Q77" t="str">
        <f t="shared" si="11"/>
        <v>08/2007</v>
      </c>
      <c r="R77" s="9">
        <v>39325</v>
      </c>
      <c r="S77">
        <v>1473.99</v>
      </c>
      <c r="T77" s="10">
        <f t="shared" si="13"/>
        <v>1.2856632400637613E-2</v>
      </c>
    </row>
    <row r="78" spans="2:20" x14ac:dyDescent="0.25">
      <c r="B78" s="7">
        <v>39172</v>
      </c>
      <c r="C78" s="2">
        <v>54.1</v>
      </c>
      <c r="D78" s="2" t="str">
        <f t="shared" si="8"/>
        <v>03/2007</v>
      </c>
      <c r="F78" s="2" t="str">
        <f t="shared" si="7"/>
        <v>09/2005</v>
      </c>
      <c r="G78" s="7">
        <v>38625</v>
      </c>
      <c r="H78" s="2">
        <v>4.3239999999999998</v>
      </c>
      <c r="J78" s="2" t="s">
        <v>74</v>
      </c>
      <c r="K78" s="2">
        <v>54.1</v>
      </c>
      <c r="L78" s="2">
        <f t="shared" si="9"/>
        <v>4.6443000000000003</v>
      </c>
      <c r="M78" s="13">
        <f t="shared" si="12"/>
        <v>1.7215322951573908E-2</v>
      </c>
      <c r="N78" s="15">
        <f t="shared" si="10"/>
        <v>1420.86</v>
      </c>
      <c r="Q78" t="str">
        <f t="shared" si="11"/>
        <v>09/2007</v>
      </c>
      <c r="R78" s="9">
        <v>39353</v>
      </c>
      <c r="S78">
        <v>1526.75</v>
      </c>
      <c r="T78" s="10">
        <f t="shared" si="13"/>
        <v>3.579400131615551E-2</v>
      </c>
    </row>
    <row r="79" spans="2:20" x14ac:dyDescent="0.25">
      <c r="B79" s="7">
        <v>39202</v>
      </c>
      <c r="C79" s="2">
        <v>52.8</v>
      </c>
      <c r="D79" s="2" t="str">
        <f t="shared" si="8"/>
        <v>04/2007</v>
      </c>
      <c r="F79" s="2" t="str">
        <f t="shared" si="7"/>
        <v>10/2005</v>
      </c>
      <c r="G79" s="7">
        <v>38656</v>
      </c>
      <c r="H79" s="2">
        <v>4.5506000000000002</v>
      </c>
      <c r="J79" s="2" t="s">
        <v>75</v>
      </c>
      <c r="K79" s="2">
        <v>52.8</v>
      </c>
      <c r="L79" s="2">
        <f t="shared" si="9"/>
        <v>4.6222000000000003</v>
      </c>
      <c r="M79" s="13">
        <f t="shared" si="12"/>
        <v>-4.7585211980276654E-3</v>
      </c>
      <c r="N79" s="15">
        <f t="shared" si="10"/>
        <v>1482.37</v>
      </c>
      <c r="Q79" t="str">
        <f t="shared" si="11"/>
        <v>10/2007</v>
      </c>
      <c r="R79" s="9">
        <v>39386</v>
      </c>
      <c r="S79">
        <v>1549.38</v>
      </c>
      <c r="T79" s="10">
        <f t="shared" si="13"/>
        <v>1.4822335025380884E-2</v>
      </c>
    </row>
    <row r="80" spans="2:20" x14ac:dyDescent="0.25">
      <c r="B80" s="7">
        <v>39233</v>
      </c>
      <c r="C80" s="2">
        <v>52.7</v>
      </c>
      <c r="D80" s="2" t="str">
        <f t="shared" si="8"/>
        <v>05/2007</v>
      </c>
      <c r="F80" s="2" t="str">
        <f t="shared" si="7"/>
        <v>11/2005</v>
      </c>
      <c r="G80" s="7">
        <v>38686</v>
      </c>
      <c r="H80" s="2">
        <v>4.484</v>
      </c>
      <c r="J80" s="2" t="s">
        <v>76</v>
      </c>
      <c r="K80" s="2">
        <v>52.7</v>
      </c>
      <c r="L80" s="2">
        <f t="shared" si="9"/>
        <v>4.8879000000000001</v>
      </c>
      <c r="M80" s="13">
        <f t="shared" si="12"/>
        <v>5.7483449439660772E-2</v>
      </c>
      <c r="N80" s="15">
        <f t="shared" si="10"/>
        <v>1530.62</v>
      </c>
      <c r="Q80" t="str">
        <f t="shared" si="11"/>
        <v>11/2007</v>
      </c>
      <c r="R80" s="9">
        <v>39416</v>
      </c>
      <c r="S80">
        <v>1481.14</v>
      </c>
      <c r="T80" s="10">
        <f t="shared" si="13"/>
        <v>-4.4043423821141348E-2</v>
      </c>
    </row>
    <row r="81" spans="2:20" x14ac:dyDescent="0.25">
      <c r="B81" s="7">
        <v>39263</v>
      </c>
      <c r="C81" s="2">
        <v>53.1</v>
      </c>
      <c r="D81" s="2" t="str">
        <f t="shared" si="8"/>
        <v>06/2007</v>
      </c>
      <c r="F81" s="2" t="str">
        <f t="shared" si="7"/>
        <v>12/2005</v>
      </c>
      <c r="G81" s="7">
        <v>38716</v>
      </c>
      <c r="H81" s="2">
        <v>4.3910999999999998</v>
      </c>
      <c r="J81" s="2" t="s">
        <v>77</v>
      </c>
      <c r="K81" s="2">
        <v>53.1</v>
      </c>
      <c r="L81" s="2">
        <f t="shared" si="9"/>
        <v>5.0244</v>
      </c>
      <c r="M81" s="13">
        <f t="shared" si="12"/>
        <v>2.7926103234517941E-2</v>
      </c>
      <c r="N81" s="15">
        <f t="shared" si="10"/>
        <v>1503.35</v>
      </c>
      <c r="Q81" t="str">
        <f t="shared" si="11"/>
        <v>12/2007</v>
      </c>
      <c r="R81" s="9">
        <v>39447</v>
      </c>
      <c r="S81">
        <v>1468.36</v>
      </c>
      <c r="T81" s="10">
        <f t="shared" si="13"/>
        <v>-8.628488866683881E-3</v>
      </c>
    </row>
    <row r="82" spans="2:20" x14ac:dyDescent="0.25">
      <c r="B82" s="7">
        <v>39294</v>
      </c>
      <c r="C82" s="2">
        <v>54</v>
      </c>
      <c r="D82" s="2" t="str">
        <f t="shared" si="8"/>
        <v>07/2007</v>
      </c>
      <c r="F82" s="2" t="str">
        <f t="shared" si="7"/>
        <v>01/2006</v>
      </c>
      <c r="G82" s="7">
        <v>38748</v>
      </c>
      <c r="H82" s="2">
        <v>4.5152000000000001</v>
      </c>
      <c r="J82" s="2" t="s">
        <v>78</v>
      </c>
      <c r="K82" s="2">
        <v>54</v>
      </c>
      <c r="L82" s="2">
        <f t="shared" si="9"/>
        <v>4.7388000000000003</v>
      </c>
      <c r="M82" s="13">
        <f t="shared" si="12"/>
        <v>-5.684260807260566E-2</v>
      </c>
      <c r="N82" s="15">
        <f t="shared" si="10"/>
        <v>1455.28</v>
      </c>
      <c r="Q82" t="str">
        <f t="shared" si="11"/>
        <v>01/2008</v>
      </c>
      <c r="R82" s="9">
        <v>39478</v>
      </c>
      <c r="S82">
        <v>1378.55</v>
      </c>
      <c r="T82" s="10">
        <f t="shared" si="13"/>
        <v>-6.1163474897164116E-2</v>
      </c>
    </row>
    <row r="83" spans="2:20" x14ac:dyDescent="0.25">
      <c r="B83" s="7">
        <v>39325</v>
      </c>
      <c r="C83" s="2">
        <v>51.8</v>
      </c>
      <c r="D83" s="2" t="str">
        <f t="shared" si="8"/>
        <v>08/2007</v>
      </c>
      <c r="F83" s="2" t="str">
        <f t="shared" si="7"/>
        <v>02/2006</v>
      </c>
      <c r="G83" s="7">
        <v>38776</v>
      </c>
      <c r="H83" s="2">
        <v>4.5510000000000002</v>
      </c>
      <c r="J83" s="2" t="s">
        <v>79</v>
      </c>
      <c r="K83" s="2">
        <v>51.8</v>
      </c>
      <c r="L83" s="2">
        <f t="shared" si="9"/>
        <v>4.5292000000000003</v>
      </c>
      <c r="M83" s="13">
        <f t="shared" si="12"/>
        <v>-4.4230606904701597E-2</v>
      </c>
      <c r="N83" s="15">
        <f t="shared" si="10"/>
        <v>1473.99</v>
      </c>
      <c r="Q83" t="str">
        <f t="shared" si="11"/>
        <v>02/2008</v>
      </c>
      <c r="R83" s="9">
        <v>39507</v>
      </c>
      <c r="S83">
        <v>1330.63</v>
      </c>
      <c r="T83" s="10">
        <f t="shared" si="13"/>
        <v>-3.4761162090602316E-2</v>
      </c>
    </row>
    <row r="84" spans="2:20" x14ac:dyDescent="0.25">
      <c r="B84" s="7">
        <v>39355</v>
      </c>
      <c r="C84" s="2">
        <v>52.2</v>
      </c>
      <c r="D84" s="2" t="str">
        <f t="shared" si="8"/>
        <v>09/2007</v>
      </c>
      <c r="F84" s="2" t="str">
        <f t="shared" si="7"/>
        <v>03/2006</v>
      </c>
      <c r="G84" s="7">
        <v>38807</v>
      </c>
      <c r="H84" s="2">
        <v>4.8472</v>
      </c>
      <c r="J84" s="2" t="s">
        <v>80</v>
      </c>
      <c r="K84" s="2">
        <v>52.2</v>
      </c>
      <c r="L84" s="2">
        <f t="shared" si="9"/>
        <v>4.5865</v>
      </c>
      <c r="M84" s="13">
        <f t="shared" si="12"/>
        <v>1.2651240837233901E-2</v>
      </c>
      <c r="N84" s="15">
        <f t="shared" si="10"/>
        <v>1526.75</v>
      </c>
      <c r="Q84" t="str">
        <f t="shared" si="11"/>
        <v>03/2008</v>
      </c>
      <c r="R84" s="9">
        <v>39538</v>
      </c>
      <c r="S84">
        <v>1322.7</v>
      </c>
      <c r="T84" s="10">
        <f t="shared" si="13"/>
        <v>-5.9595830546433914E-3</v>
      </c>
    </row>
    <row r="85" spans="2:20" x14ac:dyDescent="0.25">
      <c r="B85" s="7">
        <v>39386</v>
      </c>
      <c r="C85" s="2">
        <v>53.8</v>
      </c>
      <c r="D85" s="2" t="str">
        <f t="shared" si="8"/>
        <v>10/2007</v>
      </c>
      <c r="F85" s="2" t="str">
        <f t="shared" si="7"/>
        <v>04/2006</v>
      </c>
      <c r="G85" s="7">
        <v>38835</v>
      </c>
      <c r="H85" s="2">
        <v>5.0505000000000004</v>
      </c>
      <c r="J85" s="2" t="s">
        <v>81</v>
      </c>
      <c r="K85" s="2">
        <v>53.8</v>
      </c>
      <c r="L85" s="2">
        <f t="shared" si="9"/>
        <v>4.4707999999999997</v>
      </c>
      <c r="M85" s="13">
        <f t="shared" si="12"/>
        <v>-2.5226207347650798E-2</v>
      </c>
      <c r="N85" s="15">
        <f t="shared" si="10"/>
        <v>1549.38</v>
      </c>
      <c r="Q85" t="str">
        <f t="shared" si="11"/>
        <v>04/2008</v>
      </c>
      <c r="R85" s="9">
        <v>39568</v>
      </c>
      <c r="S85">
        <v>1385.59</v>
      </c>
      <c r="T85" s="10">
        <f t="shared" si="13"/>
        <v>4.7546684811370588E-2</v>
      </c>
    </row>
    <row r="86" spans="2:20" x14ac:dyDescent="0.25">
      <c r="B86" s="7">
        <v>39416</v>
      </c>
      <c r="C86" s="2">
        <v>52.8</v>
      </c>
      <c r="D86" s="2" t="str">
        <f t="shared" si="8"/>
        <v>11/2007</v>
      </c>
      <c r="F86" s="2" t="str">
        <f t="shared" si="7"/>
        <v>05/2006</v>
      </c>
      <c r="G86" s="7">
        <v>38868</v>
      </c>
      <c r="H86" s="2">
        <v>5.1185999999999998</v>
      </c>
      <c r="J86" s="2" t="s">
        <v>82</v>
      </c>
      <c r="K86" s="2">
        <v>52.8</v>
      </c>
      <c r="L86" s="2">
        <f t="shared" si="9"/>
        <v>3.9379</v>
      </c>
      <c r="M86" s="13">
        <f t="shared" si="12"/>
        <v>-0.11919566967880468</v>
      </c>
      <c r="N86" s="15">
        <f t="shared" si="10"/>
        <v>1481.14</v>
      </c>
      <c r="Q86" t="str">
        <f t="shared" si="11"/>
        <v>05/2008</v>
      </c>
      <c r="R86" s="9">
        <v>39598</v>
      </c>
      <c r="S86">
        <v>1400.38</v>
      </c>
      <c r="T86" s="10">
        <f t="shared" si="13"/>
        <v>1.0674153248796614E-2</v>
      </c>
    </row>
    <row r="87" spans="2:20" x14ac:dyDescent="0.25">
      <c r="B87" s="7">
        <v>39447</v>
      </c>
      <c r="C87" s="2">
        <v>51.5</v>
      </c>
      <c r="D87" s="2" t="str">
        <f t="shared" si="8"/>
        <v>12/2007</v>
      </c>
      <c r="F87" s="2" t="str">
        <f t="shared" si="7"/>
        <v>06/2006</v>
      </c>
      <c r="G87" s="7">
        <v>38898</v>
      </c>
      <c r="H87" s="2">
        <v>5.1364000000000001</v>
      </c>
      <c r="J87" s="2" t="s">
        <v>83</v>
      </c>
      <c r="K87" s="2">
        <v>51.5</v>
      </c>
      <c r="L87" s="2">
        <f t="shared" si="9"/>
        <v>4.0232000000000001</v>
      </c>
      <c r="M87" s="13">
        <f t="shared" si="12"/>
        <v>2.1661291551334561E-2</v>
      </c>
      <c r="N87" s="15">
        <f t="shared" si="10"/>
        <v>1468.36</v>
      </c>
      <c r="Q87" t="str">
        <f t="shared" si="11"/>
        <v>06/2008</v>
      </c>
      <c r="R87" s="9">
        <v>39629</v>
      </c>
      <c r="S87">
        <v>1280</v>
      </c>
      <c r="T87" s="10">
        <f t="shared" si="13"/>
        <v>-8.5962381639269392E-2</v>
      </c>
    </row>
    <row r="88" spans="2:20" x14ac:dyDescent="0.25">
      <c r="B88" s="7">
        <v>39478</v>
      </c>
      <c r="C88" s="2">
        <v>50.1</v>
      </c>
      <c r="D88" s="2" t="str">
        <f t="shared" si="8"/>
        <v>01/2008</v>
      </c>
      <c r="F88" s="2" t="str">
        <f t="shared" si="7"/>
        <v>07/2006</v>
      </c>
      <c r="G88" s="7">
        <v>38929</v>
      </c>
      <c r="H88" s="2">
        <v>4.9794</v>
      </c>
      <c r="J88" s="2" t="s">
        <v>84</v>
      </c>
      <c r="K88" s="2">
        <v>50.1</v>
      </c>
      <c r="L88" s="2">
        <f t="shared" si="9"/>
        <v>3.5931000000000002</v>
      </c>
      <c r="M88" s="13">
        <f t="shared" si="12"/>
        <v>-0.10690495128256117</v>
      </c>
      <c r="N88" s="15">
        <f t="shared" si="10"/>
        <v>1378.55</v>
      </c>
      <c r="Q88" t="str">
        <f t="shared" si="11"/>
        <v>07/2008</v>
      </c>
      <c r="R88" s="9">
        <v>39660</v>
      </c>
      <c r="S88">
        <v>1267.3800000000001</v>
      </c>
      <c r="T88" s="10">
        <f t="shared" si="13"/>
        <v>-9.8593749999998925E-3</v>
      </c>
    </row>
    <row r="89" spans="2:20" x14ac:dyDescent="0.25">
      <c r="B89" s="7">
        <v>39507</v>
      </c>
      <c r="C89" s="2">
        <v>50.9</v>
      </c>
      <c r="D89" s="2" t="str">
        <f t="shared" si="8"/>
        <v>02/2008</v>
      </c>
      <c r="F89" s="2" t="str">
        <f t="shared" si="7"/>
        <v>08/2006</v>
      </c>
      <c r="G89" s="7">
        <v>38960</v>
      </c>
      <c r="H89" s="2">
        <v>4.7257999999999996</v>
      </c>
      <c r="J89" s="2" t="s">
        <v>85</v>
      </c>
      <c r="K89" s="2">
        <v>50.9</v>
      </c>
      <c r="L89" s="2">
        <f t="shared" si="9"/>
        <v>3.5091999999999999</v>
      </c>
      <c r="M89" s="13">
        <f t="shared" si="12"/>
        <v>-2.3350310316996525E-2</v>
      </c>
      <c r="N89" s="15">
        <f t="shared" si="10"/>
        <v>1330.63</v>
      </c>
      <c r="Q89" t="str">
        <f t="shared" si="11"/>
        <v>08/2008</v>
      </c>
      <c r="R89" s="9">
        <v>39689</v>
      </c>
      <c r="S89">
        <v>1282.83</v>
      </c>
      <c r="T89" s="10">
        <f t="shared" si="13"/>
        <v>1.2190503242910378E-2</v>
      </c>
    </row>
    <row r="90" spans="2:20" x14ac:dyDescent="0.25">
      <c r="B90" s="7">
        <v>39538</v>
      </c>
      <c r="C90" s="2">
        <v>48.8</v>
      </c>
      <c r="D90" s="2" t="str">
        <f t="shared" si="8"/>
        <v>03/2008</v>
      </c>
      <c r="F90" s="2" t="str">
        <f t="shared" si="7"/>
        <v>09/2006</v>
      </c>
      <c r="G90" s="7">
        <v>38989</v>
      </c>
      <c r="H90" s="2">
        <v>4.6276000000000002</v>
      </c>
      <c r="J90" s="2" t="s">
        <v>86</v>
      </c>
      <c r="K90" s="2">
        <v>48.8</v>
      </c>
      <c r="L90" s="2">
        <f t="shared" si="9"/>
        <v>3.4096000000000002</v>
      </c>
      <c r="M90" s="13">
        <f t="shared" si="12"/>
        <v>-2.8382537330445601E-2</v>
      </c>
      <c r="N90" s="15">
        <f t="shared" si="10"/>
        <v>1322.7</v>
      </c>
      <c r="Q90" t="str">
        <f t="shared" si="11"/>
        <v>09/2008</v>
      </c>
      <c r="R90" s="9">
        <v>39721</v>
      </c>
      <c r="S90">
        <v>1166.3599999999999</v>
      </c>
      <c r="T90" s="10">
        <f t="shared" si="13"/>
        <v>-9.0791453271283018E-2</v>
      </c>
    </row>
    <row r="91" spans="2:20" x14ac:dyDescent="0.25">
      <c r="B91" s="7">
        <v>39568</v>
      </c>
      <c r="C91" s="2">
        <v>49.7</v>
      </c>
      <c r="D91" s="2" t="str">
        <f t="shared" si="8"/>
        <v>04/2008</v>
      </c>
      <c r="F91" s="2" t="str">
        <f t="shared" si="7"/>
        <v>10/2006</v>
      </c>
      <c r="G91" s="7">
        <v>39021</v>
      </c>
      <c r="H91" s="2">
        <v>4.5980999999999996</v>
      </c>
      <c r="J91" s="2" t="s">
        <v>87</v>
      </c>
      <c r="K91" s="2">
        <v>49.7</v>
      </c>
      <c r="L91" s="2">
        <f t="shared" si="9"/>
        <v>3.7279</v>
      </c>
      <c r="M91" s="13">
        <f t="shared" si="12"/>
        <v>9.3354059127170208E-2</v>
      </c>
      <c r="N91" s="15">
        <f t="shared" si="10"/>
        <v>1385.59</v>
      </c>
      <c r="Q91" t="str">
        <f t="shared" si="11"/>
        <v>10/2008</v>
      </c>
      <c r="R91" s="9">
        <v>39752</v>
      </c>
      <c r="S91">
        <v>968.75</v>
      </c>
      <c r="T91" s="10">
        <f t="shared" si="13"/>
        <v>-0.16942453444905514</v>
      </c>
    </row>
    <row r="92" spans="2:20" x14ac:dyDescent="0.25">
      <c r="B92" s="7">
        <v>39599</v>
      </c>
      <c r="C92" s="2">
        <v>48.5</v>
      </c>
      <c r="D92" s="2" t="str">
        <f t="shared" si="8"/>
        <v>05/2008</v>
      </c>
      <c r="F92" s="2" t="str">
        <f t="shared" si="7"/>
        <v>11/2006</v>
      </c>
      <c r="G92" s="7">
        <v>39051</v>
      </c>
      <c r="H92" s="2">
        <v>4.4581</v>
      </c>
      <c r="J92" s="2" t="s">
        <v>88</v>
      </c>
      <c r="K92" s="2">
        <v>48.5</v>
      </c>
      <c r="L92" s="2">
        <f t="shared" si="9"/>
        <v>4.0594999999999999</v>
      </c>
      <c r="M92" s="13">
        <f t="shared" si="12"/>
        <v>8.8950883875640319E-2</v>
      </c>
      <c r="N92" s="15">
        <f t="shared" si="10"/>
        <v>1400.38</v>
      </c>
      <c r="Q92" t="str">
        <f t="shared" si="11"/>
        <v>11/2008</v>
      </c>
      <c r="R92" s="9">
        <v>39780</v>
      </c>
      <c r="S92">
        <v>896.24</v>
      </c>
      <c r="T92" s="10">
        <f t="shared" si="13"/>
        <v>-7.4849032258064496E-2</v>
      </c>
    </row>
    <row r="93" spans="2:20" x14ac:dyDescent="0.25">
      <c r="B93" s="7">
        <v>39629</v>
      </c>
      <c r="C93" s="2">
        <v>48.9</v>
      </c>
      <c r="D93" s="2" t="str">
        <f t="shared" si="8"/>
        <v>06/2008</v>
      </c>
      <c r="F93" s="2" t="str">
        <f t="shared" si="7"/>
        <v>12/2006</v>
      </c>
      <c r="G93" s="7">
        <v>39080</v>
      </c>
      <c r="H93" s="2">
        <v>4.7022000000000004</v>
      </c>
      <c r="J93" s="2" t="s">
        <v>89</v>
      </c>
      <c r="K93" s="2">
        <v>48.9</v>
      </c>
      <c r="L93" s="2">
        <f t="shared" si="9"/>
        <v>3.9689999999999999</v>
      </c>
      <c r="M93" s="13">
        <f t="shared" si="12"/>
        <v>-2.2293385884961214E-2</v>
      </c>
      <c r="N93" s="15">
        <f t="shared" si="10"/>
        <v>1280</v>
      </c>
      <c r="Q93" t="str">
        <f t="shared" si="11"/>
        <v>12/2008</v>
      </c>
      <c r="R93" s="9">
        <v>39813</v>
      </c>
      <c r="S93">
        <v>903.25</v>
      </c>
      <c r="T93" s="10">
        <f t="shared" si="13"/>
        <v>7.8215656520574939E-3</v>
      </c>
    </row>
    <row r="94" spans="2:20" x14ac:dyDescent="0.25">
      <c r="B94" s="7">
        <v>39660</v>
      </c>
      <c r="C94" s="2">
        <v>49.9</v>
      </c>
      <c r="D94" s="2" t="str">
        <f t="shared" si="8"/>
        <v>07/2008</v>
      </c>
      <c r="F94" s="2" t="str">
        <f t="shared" si="7"/>
        <v>01/2007</v>
      </c>
      <c r="G94" s="7">
        <v>39113</v>
      </c>
      <c r="H94" s="2">
        <v>4.8079999999999998</v>
      </c>
      <c r="J94" s="2" t="s">
        <v>90</v>
      </c>
      <c r="K94" s="2">
        <v>49.9</v>
      </c>
      <c r="L94" s="2">
        <f t="shared" si="9"/>
        <v>3.9462000000000002</v>
      </c>
      <c r="M94" s="13">
        <f t="shared" si="12"/>
        <v>-5.7445200302342903E-3</v>
      </c>
      <c r="N94" s="15">
        <f t="shared" si="10"/>
        <v>1267.3800000000001</v>
      </c>
      <c r="Q94" t="str">
        <f t="shared" si="11"/>
        <v>01/2009</v>
      </c>
      <c r="R94" s="9">
        <v>39843</v>
      </c>
      <c r="S94">
        <v>825.88</v>
      </c>
      <c r="T94" s="10">
        <f t="shared" si="13"/>
        <v>-8.5657348463880401E-2</v>
      </c>
    </row>
    <row r="95" spans="2:20" x14ac:dyDescent="0.25">
      <c r="B95" s="7">
        <v>39691</v>
      </c>
      <c r="C95" s="2">
        <v>50.8</v>
      </c>
      <c r="D95" s="2" t="str">
        <f t="shared" si="8"/>
        <v>08/2008</v>
      </c>
      <c r="F95" s="2" t="str">
        <f t="shared" si="7"/>
        <v>02/2007</v>
      </c>
      <c r="G95" s="7">
        <v>39141</v>
      </c>
      <c r="H95" s="2">
        <v>4.5656999999999996</v>
      </c>
      <c r="J95" s="2" t="s">
        <v>91</v>
      </c>
      <c r="K95" s="2">
        <v>50.8</v>
      </c>
      <c r="L95" s="2">
        <f t="shared" si="9"/>
        <v>3.8115999999999999</v>
      </c>
      <c r="M95" s="13">
        <f t="shared" si="12"/>
        <v>-3.4108762860473485E-2</v>
      </c>
      <c r="N95" s="15">
        <f t="shared" si="10"/>
        <v>1282.83</v>
      </c>
      <c r="Q95" t="str">
        <f t="shared" si="11"/>
        <v>02/2009</v>
      </c>
      <c r="R95" s="9">
        <v>39871</v>
      </c>
      <c r="S95">
        <v>735.09</v>
      </c>
      <c r="T95" s="10">
        <f t="shared" si="13"/>
        <v>-0.10993122487528451</v>
      </c>
    </row>
    <row r="96" spans="2:20" x14ac:dyDescent="0.25">
      <c r="B96" s="7">
        <v>39721</v>
      </c>
      <c r="C96" s="2">
        <v>50.1</v>
      </c>
      <c r="D96" s="2" t="str">
        <f t="shared" si="8"/>
        <v>09/2008</v>
      </c>
      <c r="F96" s="2" t="str">
        <f t="shared" si="7"/>
        <v>03/2007</v>
      </c>
      <c r="G96" s="7">
        <v>39171</v>
      </c>
      <c r="H96" s="2">
        <v>4.6443000000000003</v>
      </c>
      <c r="J96" s="2" t="s">
        <v>92</v>
      </c>
      <c r="K96" s="2">
        <v>50.1</v>
      </c>
      <c r="L96" s="2">
        <f t="shared" si="9"/>
        <v>3.8233999999999999</v>
      </c>
      <c r="M96" s="13">
        <f t="shared" si="12"/>
        <v>3.0958127820337467E-3</v>
      </c>
      <c r="N96" s="15">
        <f t="shared" si="10"/>
        <v>1166.3599999999999</v>
      </c>
      <c r="Q96" t="str">
        <f t="shared" si="11"/>
        <v>03/2009</v>
      </c>
      <c r="R96" s="9">
        <v>39903</v>
      </c>
      <c r="S96">
        <v>797.87</v>
      </c>
      <c r="T96" s="10">
        <f t="shared" si="13"/>
        <v>8.5404508291501591E-2</v>
      </c>
    </row>
    <row r="97" spans="2:20" x14ac:dyDescent="0.25">
      <c r="B97" s="7">
        <v>39752</v>
      </c>
      <c r="C97" s="2">
        <v>47.2</v>
      </c>
      <c r="D97" s="2" t="str">
        <f t="shared" si="8"/>
        <v>10/2008</v>
      </c>
      <c r="F97" s="2" t="str">
        <f t="shared" si="7"/>
        <v>04/2007</v>
      </c>
      <c r="G97" s="7">
        <v>39202</v>
      </c>
      <c r="H97" s="2">
        <v>4.6222000000000003</v>
      </c>
      <c r="J97" s="2" t="s">
        <v>93</v>
      </c>
      <c r="K97" s="2">
        <v>47.2</v>
      </c>
      <c r="L97" s="2">
        <f t="shared" si="9"/>
        <v>3.9529999999999998</v>
      </c>
      <c r="M97" s="13">
        <f t="shared" si="12"/>
        <v>3.3896531882617653E-2</v>
      </c>
      <c r="N97" s="15">
        <f t="shared" si="10"/>
        <v>968.75</v>
      </c>
      <c r="Q97" t="str">
        <f t="shared" si="11"/>
        <v>04/2009</v>
      </c>
      <c r="R97" s="9">
        <v>39933</v>
      </c>
      <c r="S97">
        <v>872.81</v>
      </c>
      <c r="T97" s="10">
        <f t="shared" si="13"/>
        <v>9.3925075513554779E-2</v>
      </c>
    </row>
    <row r="98" spans="2:20" x14ac:dyDescent="0.25">
      <c r="B98" s="7">
        <v>39782</v>
      </c>
      <c r="C98" s="2">
        <v>38.200000000000003</v>
      </c>
      <c r="D98" s="2" t="str">
        <f t="shared" si="8"/>
        <v>11/2008</v>
      </c>
      <c r="F98" s="2" t="str">
        <f t="shared" si="7"/>
        <v>05/2007</v>
      </c>
      <c r="G98" s="7">
        <v>39233</v>
      </c>
      <c r="H98" s="2">
        <v>4.8879000000000001</v>
      </c>
      <c r="J98" s="2" t="s">
        <v>94</v>
      </c>
      <c r="K98" s="2">
        <v>38.200000000000003</v>
      </c>
      <c r="L98" s="2">
        <f t="shared" si="9"/>
        <v>2.92</v>
      </c>
      <c r="M98" s="13">
        <f t="shared" si="12"/>
        <v>-0.26132051606374906</v>
      </c>
      <c r="N98" s="15">
        <f t="shared" si="10"/>
        <v>896.24</v>
      </c>
      <c r="Q98" t="str">
        <f t="shared" si="11"/>
        <v>05/2009</v>
      </c>
      <c r="R98" s="9">
        <v>39962</v>
      </c>
      <c r="S98">
        <v>919.14</v>
      </c>
      <c r="T98" s="10">
        <f t="shared" si="13"/>
        <v>5.3081426656431674E-2</v>
      </c>
    </row>
    <row r="99" spans="2:20" x14ac:dyDescent="0.25">
      <c r="B99" s="7">
        <v>39813</v>
      </c>
      <c r="C99" s="2">
        <v>39</v>
      </c>
      <c r="D99" s="2" t="str">
        <f t="shared" si="8"/>
        <v>12/2008</v>
      </c>
      <c r="F99" s="2" t="str">
        <f t="shared" si="7"/>
        <v>06/2007</v>
      </c>
      <c r="G99" s="7">
        <v>39262</v>
      </c>
      <c r="H99" s="2">
        <v>5.0244</v>
      </c>
      <c r="J99" s="2" t="s">
        <v>95</v>
      </c>
      <c r="K99" s="2">
        <v>39</v>
      </c>
      <c r="L99" s="2">
        <f t="shared" si="9"/>
        <v>2.2122999999999999</v>
      </c>
      <c r="M99" s="13">
        <f t="shared" si="12"/>
        <v>-0.24236301369863011</v>
      </c>
      <c r="N99" s="15">
        <f t="shared" si="10"/>
        <v>903.25</v>
      </c>
      <c r="Q99" t="str">
        <f t="shared" si="11"/>
        <v>06/2009</v>
      </c>
      <c r="R99" s="9">
        <v>39994</v>
      </c>
      <c r="S99">
        <v>919.32</v>
      </c>
      <c r="T99" s="10">
        <f t="shared" si="13"/>
        <v>1.9583523728705643E-4</v>
      </c>
    </row>
    <row r="100" spans="2:20" x14ac:dyDescent="0.25">
      <c r="B100" s="7">
        <v>39844</v>
      </c>
      <c r="C100" s="2">
        <v>34.5</v>
      </c>
      <c r="D100" s="2" t="str">
        <f t="shared" si="8"/>
        <v>01/2009</v>
      </c>
      <c r="F100" s="2" t="str">
        <f t="shared" si="7"/>
        <v>07/2007</v>
      </c>
      <c r="G100" s="7">
        <v>39294</v>
      </c>
      <c r="H100" s="2">
        <v>4.7388000000000003</v>
      </c>
      <c r="J100" s="2" t="s">
        <v>96</v>
      </c>
      <c r="K100" s="2">
        <v>34.5</v>
      </c>
      <c r="L100" s="2">
        <f t="shared" si="9"/>
        <v>2.8403</v>
      </c>
      <c r="M100" s="13">
        <f t="shared" si="12"/>
        <v>0.28386746824571718</v>
      </c>
      <c r="N100" s="15">
        <f t="shared" si="10"/>
        <v>825.88</v>
      </c>
      <c r="Q100" t="str">
        <f t="shared" si="11"/>
        <v>07/2009</v>
      </c>
      <c r="R100" s="9">
        <v>40025</v>
      </c>
      <c r="S100">
        <v>987.48</v>
      </c>
      <c r="T100" s="10">
        <f t="shared" si="13"/>
        <v>7.4141756950789617E-2</v>
      </c>
    </row>
    <row r="101" spans="2:20" x14ac:dyDescent="0.25">
      <c r="B101" s="7">
        <v>39872</v>
      </c>
      <c r="C101" s="2">
        <v>36.4</v>
      </c>
      <c r="D101" s="2" t="str">
        <f t="shared" si="8"/>
        <v>02/2009</v>
      </c>
      <c r="F101" s="2" t="str">
        <f t="shared" si="7"/>
        <v>08/2007</v>
      </c>
      <c r="G101" s="7">
        <v>39325</v>
      </c>
      <c r="H101" s="2">
        <v>4.5292000000000003</v>
      </c>
      <c r="J101" s="2" t="s">
        <v>97</v>
      </c>
      <c r="K101" s="2">
        <v>36.4</v>
      </c>
      <c r="L101" s="2">
        <f t="shared" si="9"/>
        <v>3.0131000000000001</v>
      </c>
      <c r="M101" s="13">
        <f t="shared" si="12"/>
        <v>6.0838643805231962E-2</v>
      </c>
      <c r="N101" s="15">
        <f t="shared" si="10"/>
        <v>735.09</v>
      </c>
      <c r="Q101" t="str">
        <f t="shared" si="11"/>
        <v>08/2009</v>
      </c>
      <c r="R101" s="9">
        <v>40056</v>
      </c>
      <c r="S101">
        <v>1020.63</v>
      </c>
      <c r="T101" s="10">
        <f t="shared" si="13"/>
        <v>3.3570300157977906E-2</v>
      </c>
    </row>
    <row r="102" spans="2:20" x14ac:dyDescent="0.25">
      <c r="B102" s="7">
        <v>39903</v>
      </c>
      <c r="C102" s="2">
        <v>36.6</v>
      </c>
      <c r="D102" s="2" t="str">
        <f t="shared" si="8"/>
        <v>03/2009</v>
      </c>
      <c r="F102" s="2" t="str">
        <f t="shared" si="7"/>
        <v>09/2007</v>
      </c>
      <c r="G102" s="7">
        <v>39353</v>
      </c>
      <c r="H102" s="2">
        <v>4.5865</v>
      </c>
      <c r="J102" s="2" t="s">
        <v>98</v>
      </c>
      <c r="K102" s="2">
        <v>36.6</v>
      </c>
      <c r="L102" s="2">
        <f t="shared" si="9"/>
        <v>2.6629</v>
      </c>
      <c r="M102" s="13">
        <f t="shared" si="12"/>
        <v>-0.11622581394577014</v>
      </c>
      <c r="N102" s="15">
        <f t="shared" si="10"/>
        <v>797.87</v>
      </c>
      <c r="Q102" t="str">
        <f t="shared" si="11"/>
        <v>09/2009</v>
      </c>
      <c r="R102" s="9">
        <v>40086</v>
      </c>
      <c r="S102">
        <v>1057.08</v>
      </c>
      <c r="T102" s="10">
        <f t="shared" si="13"/>
        <v>3.5713235942506083E-2</v>
      </c>
    </row>
    <row r="103" spans="2:20" x14ac:dyDescent="0.25">
      <c r="B103" s="7">
        <v>39933</v>
      </c>
      <c r="C103" s="2">
        <v>37.200000000000003</v>
      </c>
      <c r="D103" s="2" t="str">
        <f t="shared" si="8"/>
        <v>04/2009</v>
      </c>
      <c r="F103" s="2" t="str">
        <f t="shared" si="7"/>
        <v>10/2007</v>
      </c>
      <c r="G103" s="7">
        <v>39386</v>
      </c>
      <c r="H103" s="2">
        <v>4.4707999999999997</v>
      </c>
      <c r="J103" s="2" t="s">
        <v>99</v>
      </c>
      <c r="K103" s="2">
        <v>37.200000000000003</v>
      </c>
      <c r="L103" s="2">
        <f t="shared" si="9"/>
        <v>3.1187</v>
      </c>
      <c r="M103" s="13">
        <f t="shared" si="12"/>
        <v>0.17116677306695705</v>
      </c>
      <c r="N103" s="15">
        <f t="shared" si="10"/>
        <v>872.81</v>
      </c>
      <c r="Q103" t="str">
        <f t="shared" si="11"/>
        <v>10/2009</v>
      </c>
      <c r="R103" s="9">
        <v>40116</v>
      </c>
      <c r="S103">
        <v>1036.2</v>
      </c>
      <c r="T103" s="10">
        <f t="shared" si="13"/>
        <v>-1.9752525825859846E-2</v>
      </c>
    </row>
    <row r="104" spans="2:20" x14ac:dyDescent="0.25">
      <c r="B104" s="7">
        <v>39964</v>
      </c>
      <c r="C104" s="2">
        <v>39.9</v>
      </c>
      <c r="D104" s="2" t="str">
        <f t="shared" si="8"/>
        <v>05/2009</v>
      </c>
      <c r="F104" s="2" t="str">
        <f t="shared" si="7"/>
        <v>11/2007</v>
      </c>
      <c r="G104" s="7">
        <v>39416</v>
      </c>
      <c r="H104" s="2">
        <v>3.9379</v>
      </c>
      <c r="J104" s="2" t="s">
        <v>100</v>
      </c>
      <c r="K104" s="2">
        <v>39.9</v>
      </c>
      <c r="L104" s="2">
        <f t="shared" si="9"/>
        <v>3.4594</v>
      </c>
      <c r="M104" s="13">
        <f t="shared" si="12"/>
        <v>0.10924423638054326</v>
      </c>
      <c r="N104" s="15">
        <f t="shared" si="10"/>
        <v>919.14</v>
      </c>
      <c r="Q104" t="str">
        <f t="shared" si="11"/>
        <v>11/2009</v>
      </c>
      <c r="R104" s="9">
        <v>40147</v>
      </c>
      <c r="S104">
        <v>1095.6300000000001</v>
      </c>
      <c r="T104" s="10">
        <f t="shared" si="13"/>
        <v>5.7353792704111228E-2</v>
      </c>
    </row>
    <row r="105" spans="2:20" x14ac:dyDescent="0.25">
      <c r="B105" s="7">
        <v>39994</v>
      </c>
      <c r="C105" s="2">
        <v>44.1</v>
      </c>
      <c r="D105" s="2" t="str">
        <f t="shared" si="8"/>
        <v>06/2009</v>
      </c>
      <c r="F105" s="2" t="str">
        <f t="shared" si="7"/>
        <v>12/2007</v>
      </c>
      <c r="G105" s="7">
        <v>39447</v>
      </c>
      <c r="H105" s="2">
        <v>4.0232000000000001</v>
      </c>
      <c r="J105" s="2" t="s">
        <v>101</v>
      </c>
      <c r="K105" s="2">
        <v>44.1</v>
      </c>
      <c r="L105" s="2">
        <f t="shared" si="9"/>
        <v>3.5326</v>
      </c>
      <c r="M105" s="13">
        <f t="shared" si="12"/>
        <v>2.1159738683008689E-2</v>
      </c>
      <c r="N105" s="15">
        <f t="shared" si="10"/>
        <v>919.32</v>
      </c>
      <c r="Q105" t="str">
        <f t="shared" si="11"/>
        <v>12/2009</v>
      </c>
      <c r="R105" s="9">
        <v>40178</v>
      </c>
      <c r="S105">
        <v>1115.0999999999999</v>
      </c>
      <c r="T105" s="10">
        <f t="shared" si="13"/>
        <v>1.7770597738287375E-2</v>
      </c>
    </row>
    <row r="106" spans="2:20" x14ac:dyDescent="0.25">
      <c r="B106" s="7">
        <v>40025</v>
      </c>
      <c r="C106" s="2">
        <v>46.3</v>
      </c>
      <c r="D106" s="2" t="str">
        <f t="shared" si="8"/>
        <v>07/2009</v>
      </c>
      <c r="F106" s="2" t="str">
        <f t="shared" si="7"/>
        <v>01/2008</v>
      </c>
      <c r="G106" s="7">
        <v>39478</v>
      </c>
      <c r="H106" s="2">
        <v>3.5931000000000002</v>
      </c>
      <c r="J106" s="2" t="s">
        <v>102</v>
      </c>
      <c r="K106" s="2">
        <v>46.3</v>
      </c>
      <c r="L106" s="2">
        <f t="shared" si="9"/>
        <v>3.4796</v>
      </c>
      <c r="M106" s="13">
        <f t="shared" si="12"/>
        <v>-1.5003113853818695E-2</v>
      </c>
      <c r="N106" s="15">
        <f t="shared" si="10"/>
        <v>987.48</v>
      </c>
      <c r="Q106" t="str">
        <f t="shared" si="11"/>
        <v>01/2010</v>
      </c>
      <c r="R106" s="9">
        <v>40207</v>
      </c>
      <c r="S106">
        <v>1073.8699999999999</v>
      </c>
      <c r="T106" s="10">
        <f t="shared" si="13"/>
        <v>-3.6974262397991176E-2</v>
      </c>
    </row>
    <row r="107" spans="2:20" x14ac:dyDescent="0.25">
      <c r="B107" s="7">
        <v>40056</v>
      </c>
      <c r="C107" s="2">
        <v>49.7</v>
      </c>
      <c r="D107" s="2" t="str">
        <f t="shared" si="8"/>
        <v>08/2009</v>
      </c>
      <c r="F107" s="2" t="str">
        <f t="shared" si="7"/>
        <v>02/2008</v>
      </c>
      <c r="G107" s="7">
        <v>39507</v>
      </c>
      <c r="H107" s="2">
        <v>3.5091999999999999</v>
      </c>
      <c r="J107" s="2" t="s">
        <v>103</v>
      </c>
      <c r="K107" s="2">
        <v>49.7</v>
      </c>
      <c r="L107" s="2">
        <f t="shared" si="9"/>
        <v>3.3975</v>
      </c>
      <c r="M107" s="13">
        <f t="shared" si="12"/>
        <v>-2.3594666053569413E-2</v>
      </c>
      <c r="N107" s="15">
        <f t="shared" si="10"/>
        <v>1020.63</v>
      </c>
      <c r="Q107" t="str">
        <f t="shared" si="11"/>
        <v>02/2010</v>
      </c>
      <c r="R107" s="9">
        <v>40235</v>
      </c>
      <c r="S107">
        <v>1104.49</v>
      </c>
      <c r="T107" s="10">
        <f t="shared" si="13"/>
        <v>2.8513693463827261E-2</v>
      </c>
    </row>
    <row r="108" spans="2:20" x14ac:dyDescent="0.25">
      <c r="B108" s="7">
        <v>40086</v>
      </c>
      <c r="C108" s="2">
        <v>53.4</v>
      </c>
      <c r="D108" s="2" t="str">
        <f t="shared" si="8"/>
        <v>09/2009</v>
      </c>
      <c r="F108" s="2" t="str">
        <f t="shared" si="7"/>
        <v>03/2008</v>
      </c>
      <c r="G108" s="7">
        <v>39538</v>
      </c>
      <c r="H108" s="2">
        <v>3.4096000000000002</v>
      </c>
      <c r="J108" s="2" t="s">
        <v>104</v>
      </c>
      <c r="K108" s="2">
        <v>53.4</v>
      </c>
      <c r="L108" s="2">
        <f t="shared" si="9"/>
        <v>3.3052999999999999</v>
      </c>
      <c r="M108" s="13">
        <f t="shared" si="12"/>
        <v>-2.7137601177336323E-2</v>
      </c>
      <c r="N108" s="15">
        <f t="shared" si="10"/>
        <v>1057.08</v>
      </c>
      <c r="Q108" t="str">
        <f t="shared" si="11"/>
        <v>03/2010</v>
      </c>
      <c r="R108" s="9">
        <v>40268</v>
      </c>
      <c r="S108">
        <v>1169.43</v>
      </c>
      <c r="T108" s="10">
        <f t="shared" si="13"/>
        <v>5.8796367554255768E-2</v>
      </c>
    </row>
    <row r="109" spans="2:20" x14ac:dyDescent="0.25">
      <c r="B109" s="7">
        <v>40117</v>
      </c>
      <c r="C109" s="2">
        <v>54.9</v>
      </c>
      <c r="D109" s="2" t="str">
        <f t="shared" si="8"/>
        <v>10/2009</v>
      </c>
      <c r="F109" s="2" t="str">
        <f t="shared" si="7"/>
        <v>04/2008</v>
      </c>
      <c r="G109" s="7">
        <v>39568</v>
      </c>
      <c r="H109" s="2">
        <v>3.7279</v>
      </c>
      <c r="J109" s="2" t="s">
        <v>105</v>
      </c>
      <c r="K109" s="2">
        <v>54.9</v>
      </c>
      <c r="L109" s="2">
        <f t="shared" si="9"/>
        <v>3.3828</v>
      </c>
      <c r="M109" s="13">
        <f t="shared" si="12"/>
        <v>2.3447190875260926E-2</v>
      </c>
      <c r="N109" s="15">
        <f t="shared" si="10"/>
        <v>1036.2</v>
      </c>
      <c r="Q109" t="str">
        <f t="shared" si="11"/>
        <v>04/2010</v>
      </c>
      <c r="R109" s="9">
        <v>40298</v>
      </c>
      <c r="S109">
        <v>1186.69</v>
      </c>
      <c r="T109" s="10">
        <f t="shared" si="13"/>
        <v>1.4759327193589966E-2</v>
      </c>
    </row>
    <row r="110" spans="2:20" x14ac:dyDescent="0.25">
      <c r="B110" s="7">
        <v>40147</v>
      </c>
      <c r="C110" s="2">
        <v>57.6</v>
      </c>
      <c r="D110" s="2" t="str">
        <f t="shared" si="8"/>
        <v>11/2009</v>
      </c>
      <c r="F110" s="2" t="str">
        <f t="shared" si="7"/>
        <v>05/2008</v>
      </c>
      <c r="G110" s="7">
        <v>39598</v>
      </c>
      <c r="H110" s="2">
        <v>4.0594999999999999</v>
      </c>
      <c r="J110" s="2" t="s">
        <v>106</v>
      </c>
      <c r="K110" s="2">
        <v>57.6</v>
      </c>
      <c r="L110" s="2">
        <f t="shared" si="9"/>
        <v>3.1978</v>
      </c>
      <c r="M110" s="13">
        <f t="shared" si="12"/>
        <v>-5.4688423790942409E-2</v>
      </c>
      <c r="N110" s="15">
        <f t="shared" si="10"/>
        <v>1095.6300000000001</v>
      </c>
      <c r="Q110" t="str">
        <f t="shared" si="11"/>
        <v>05/2010</v>
      </c>
      <c r="R110" s="9">
        <v>40329</v>
      </c>
      <c r="S110">
        <v>1089.4100000000001</v>
      </c>
      <c r="T110" s="10">
        <f t="shared" si="13"/>
        <v>-8.1975916203894883E-2</v>
      </c>
    </row>
    <row r="111" spans="2:20" x14ac:dyDescent="0.25">
      <c r="B111" s="7">
        <v>40178</v>
      </c>
      <c r="C111" s="2">
        <v>55.4</v>
      </c>
      <c r="D111" s="2" t="str">
        <f t="shared" si="8"/>
        <v>12/2009</v>
      </c>
      <c r="F111" s="2" t="str">
        <f t="shared" si="7"/>
        <v>06/2008</v>
      </c>
      <c r="G111" s="7">
        <v>39629</v>
      </c>
      <c r="H111" s="2">
        <v>3.9689999999999999</v>
      </c>
      <c r="J111" s="2" t="s">
        <v>107</v>
      </c>
      <c r="K111" s="2">
        <v>55.4</v>
      </c>
      <c r="L111" s="2">
        <f t="shared" si="9"/>
        <v>3.8368000000000002</v>
      </c>
      <c r="M111" s="13">
        <f t="shared" si="12"/>
        <v>0.19982487960472839</v>
      </c>
      <c r="N111" s="15">
        <f t="shared" si="10"/>
        <v>1115.0999999999999</v>
      </c>
      <c r="Q111" t="str">
        <f t="shared" si="11"/>
        <v>06/2010</v>
      </c>
      <c r="R111" s="9">
        <v>40359</v>
      </c>
      <c r="S111">
        <v>1030.71</v>
      </c>
      <c r="T111" s="10">
        <f t="shared" si="13"/>
        <v>-5.3882376699314394E-2</v>
      </c>
    </row>
    <row r="112" spans="2:20" x14ac:dyDescent="0.25">
      <c r="B112" s="7">
        <v>40209</v>
      </c>
      <c r="C112" s="2">
        <v>55.8</v>
      </c>
      <c r="D112" s="2" t="str">
        <f t="shared" si="8"/>
        <v>01/2010</v>
      </c>
      <c r="F112" s="2" t="str">
        <f t="shared" si="7"/>
        <v>07/2008</v>
      </c>
      <c r="G112" s="7">
        <v>39660</v>
      </c>
      <c r="H112" s="2">
        <v>3.9462000000000002</v>
      </c>
      <c r="J112" s="2" t="s">
        <v>108</v>
      </c>
      <c r="K112" s="2">
        <v>55.8</v>
      </c>
      <c r="L112" s="2">
        <f t="shared" si="9"/>
        <v>3.5844</v>
      </c>
      <c r="M112" s="13">
        <f t="shared" si="12"/>
        <v>-6.57839866555463E-2</v>
      </c>
      <c r="N112" s="15">
        <f t="shared" si="10"/>
        <v>1073.8699999999999</v>
      </c>
      <c r="Q112" t="str">
        <f t="shared" si="11"/>
        <v>07/2010</v>
      </c>
      <c r="R112" s="9">
        <v>40389</v>
      </c>
      <c r="S112">
        <v>1101.5999999999999</v>
      </c>
      <c r="T112" s="10">
        <f t="shared" si="13"/>
        <v>6.8777832756061308E-2</v>
      </c>
    </row>
    <row r="113" spans="2:20" x14ac:dyDescent="0.25">
      <c r="B113" s="7">
        <v>40237</v>
      </c>
      <c r="C113" s="2">
        <v>56.3</v>
      </c>
      <c r="D113" s="2" t="str">
        <f t="shared" si="8"/>
        <v>02/2010</v>
      </c>
      <c r="F113" s="2" t="str">
        <f t="shared" si="7"/>
        <v>08/2008</v>
      </c>
      <c r="G113" s="7">
        <v>39689</v>
      </c>
      <c r="H113" s="2">
        <v>3.8115999999999999</v>
      </c>
      <c r="J113" s="2" t="s">
        <v>109</v>
      </c>
      <c r="K113" s="2">
        <v>56.3</v>
      </c>
      <c r="L113" s="2">
        <f t="shared" si="9"/>
        <v>3.6116999999999999</v>
      </c>
      <c r="M113" s="13">
        <f t="shared" si="12"/>
        <v>7.6163374623368085E-3</v>
      </c>
      <c r="N113" s="15">
        <f t="shared" si="10"/>
        <v>1104.49</v>
      </c>
      <c r="Q113" t="str">
        <f t="shared" si="11"/>
        <v>08/2010</v>
      </c>
      <c r="R113" s="9">
        <v>40421</v>
      </c>
      <c r="S113">
        <v>1049.33</v>
      </c>
      <c r="T113" s="10">
        <f t="shared" si="13"/>
        <v>-4.7449164851125603E-2</v>
      </c>
    </row>
    <row r="114" spans="2:20" x14ac:dyDescent="0.25">
      <c r="B114" s="7">
        <v>40268</v>
      </c>
      <c r="C114" s="2">
        <v>55.5</v>
      </c>
      <c r="D114" s="2" t="str">
        <f t="shared" si="8"/>
        <v>03/2010</v>
      </c>
      <c r="F114" s="2" t="str">
        <f t="shared" si="7"/>
        <v>09/2008</v>
      </c>
      <c r="G114" s="7">
        <v>39721</v>
      </c>
      <c r="H114" s="2">
        <v>3.8233999999999999</v>
      </c>
      <c r="J114" s="2" t="s">
        <v>110</v>
      </c>
      <c r="K114" s="2">
        <v>55.5</v>
      </c>
      <c r="L114" s="2">
        <f t="shared" si="9"/>
        <v>3.8256999999999999</v>
      </c>
      <c r="M114" s="13">
        <f t="shared" si="12"/>
        <v>5.9251875847938562E-2</v>
      </c>
      <c r="N114" s="15">
        <f t="shared" si="10"/>
        <v>1169.43</v>
      </c>
      <c r="Q114" t="str">
        <f t="shared" si="11"/>
        <v>09/2010</v>
      </c>
      <c r="R114" s="9">
        <v>40451</v>
      </c>
      <c r="S114">
        <v>1141.2</v>
      </c>
      <c r="T114" s="10">
        <f t="shared" si="13"/>
        <v>8.7551104037814742E-2</v>
      </c>
    </row>
    <row r="115" spans="2:20" x14ac:dyDescent="0.25">
      <c r="B115" s="7">
        <v>40298</v>
      </c>
      <c r="C115" s="2">
        <v>58.8</v>
      </c>
      <c r="D115" s="2" t="str">
        <f t="shared" si="8"/>
        <v>04/2010</v>
      </c>
      <c r="F115" s="2" t="str">
        <f t="shared" si="7"/>
        <v>10/2008</v>
      </c>
      <c r="G115" s="7">
        <v>39752</v>
      </c>
      <c r="H115" s="2">
        <v>3.9529999999999998</v>
      </c>
      <c r="J115" s="2" t="s">
        <v>111</v>
      </c>
      <c r="K115" s="2">
        <v>58.8</v>
      </c>
      <c r="L115" s="2">
        <f t="shared" si="9"/>
        <v>3.6532</v>
      </c>
      <c r="M115" s="13">
        <f t="shared" si="12"/>
        <v>-4.5089787489871136E-2</v>
      </c>
      <c r="N115" s="15">
        <f t="shared" si="10"/>
        <v>1186.69</v>
      </c>
      <c r="Q115" t="str">
        <f t="shared" si="11"/>
        <v>10/2010</v>
      </c>
      <c r="R115" s="9">
        <v>40480</v>
      </c>
      <c r="S115">
        <v>1183.26</v>
      </c>
      <c r="T115" s="10">
        <f t="shared" si="13"/>
        <v>3.6855941114616098E-2</v>
      </c>
    </row>
    <row r="116" spans="2:20" x14ac:dyDescent="0.25">
      <c r="B116" s="7">
        <v>40329</v>
      </c>
      <c r="C116" s="2">
        <v>58.1</v>
      </c>
      <c r="D116" s="2" t="str">
        <f t="shared" si="8"/>
        <v>05/2010</v>
      </c>
      <c r="F116" s="2" t="str">
        <f t="shared" si="7"/>
        <v>11/2008</v>
      </c>
      <c r="G116" s="7">
        <v>39780</v>
      </c>
      <c r="H116" s="2">
        <v>2.92</v>
      </c>
      <c r="J116" s="2" t="s">
        <v>112</v>
      </c>
      <c r="K116" s="2">
        <v>58.1</v>
      </c>
      <c r="L116" s="2">
        <f t="shared" si="9"/>
        <v>3.2848000000000002</v>
      </c>
      <c r="M116" s="13">
        <f t="shared" si="12"/>
        <v>-0.10084309646337453</v>
      </c>
      <c r="N116" s="15">
        <f t="shared" si="10"/>
        <v>1089.4100000000001</v>
      </c>
      <c r="Q116" t="str">
        <f t="shared" si="11"/>
        <v>11/2010</v>
      </c>
      <c r="R116" s="9">
        <v>40512</v>
      </c>
      <c r="S116">
        <v>1180.55</v>
      </c>
      <c r="T116" s="10">
        <f t="shared" si="13"/>
        <v>-2.2902827780877377E-3</v>
      </c>
    </row>
    <row r="117" spans="2:20" x14ac:dyDescent="0.25">
      <c r="B117" s="7">
        <v>40359</v>
      </c>
      <c r="C117" s="2">
        <v>57.4</v>
      </c>
      <c r="D117" s="2" t="str">
        <f t="shared" si="8"/>
        <v>06/2010</v>
      </c>
      <c r="F117" s="2" t="str">
        <f t="shared" si="7"/>
        <v>12/2008</v>
      </c>
      <c r="G117" s="7">
        <v>39813</v>
      </c>
      <c r="H117" s="2">
        <v>2.2122999999999999</v>
      </c>
      <c r="J117" s="2" t="s">
        <v>113</v>
      </c>
      <c r="K117" s="2">
        <v>57.4</v>
      </c>
      <c r="L117" s="2">
        <f t="shared" si="9"/>
        <v>2.9310999999999998</v>
      </c>
      <c r="M117" s="13">
        <f t="shared" si="12"/>
        <v>-0.10767778860204591</v>
      </c>
      <c r="N117" s="15">
        <f t="shared" si="10"/>
        <v>1030.71</v>
      </c>
      <c r="Q117" t="str">
        <f t="shared" si="11"/>
        <v>12/2010</v>
      </c>
      <c r="R117" s="9">
        <v>40543</v>
      </c>
      <c r="S117">
        <v>1257.6400000000001</v>
      </c>
      <c r="T117" s="10">
        <f t="shared" si="13"/>
        <v>6.5300072000338938E-2</v>
      </c>
    </row>
    <row r="118" spans="2:20" x14ac:dyDescent="0.25">
      <c r="B118" s="7">
        <v>40390</v>
      </c>
      <c r="C118" s="2">
        <v>56.5</v>
      </c>
      <c r="D118" s="2" t="str">
        <f t="shared" si="8"/>
        <v>07/2010</v>
      </c>
      <c r="F118" s="2" t="str">
        <f t="shared" si="7"/>
        <v>01/2009</v>
      </c>
      <c r="G118" s="7">
        <v>39843</v>
      </c>
      <c r="H118" s="2">
        <v>2.8403</v>
      </c>
      <c r="J118" s="2" t="s">
        <v>114</v>
      </c>
      <c r="K118" s="2">
        <v>56.5</v>
      </c>
      <c r="L118" s="2">
        <f t="shared" si="9"/>
        <v>2.9051999999999998</v>
      </c>
      <c r="M118" s="13">
        <f t="shared" si="12"/>
        <v>-8.8362730715431104E-3</v>
      </c>
      <c r="N118" s="15">
        <f t="shared" si="10"/>
        <v>1101.5999999999999</v>
      </c>
      <c r="Q118" t="str">
        <f t="shared" si="11"/>
        <v>01/2011</v>
      </c>
      <c r="R118" s="9">
        <v>40574</v>
      </c>
      <c r="S118">
        <v>1286.1199999999999</v>
      </c>
      <c r="T118" s="10">
        <f t="shared" si="13"/>
        <v>2.2645590152984729E-2</v>
      </c>
    </row>
    <row r="119" spans="2:20" x14ac:dyDescent="0.25">
      <c r="B119" s="7">
        <v>40421</v>
      </c>
      <c r="C119" s="2">
        <v>56.1</v>
      </c>
      <c r="D119" s="2" t="str">
        <f t="shared" si="8"/>
        <v>08/2010</v>
      </c>
      <c r="F119" s="2" t="str">
        <f t="shared" si="7"/>
        <v>02/2009</v>
      </c>
      <c r="G119" s="7">
        <v>39871</v>
      </c>
      <c r="H119" s="2">
        <v>3.0131000000000001</v>
      </c>
      <c r="J119" s="2" t="s">
        <v>115</v>
      </c>
      <c r="K119" s="2">
        <v>56.1</v>
      </c>
      <c r="L119" s="2">
        <f t="shared" si="9"/>
        <v>2.4683000000000002</v>
      </c>
      <c r="M119" s="13">
        <f t="shared" si="12"/>
        <v>-0.15038551562715119</v>
      </c>
      <c r="N119" s="15">
        <f t="shared" si="10"/>
        <v>1049.33</v>
      </c>
      <c r="Q119" t="str">
        <f t="shared" si="11"/>
        <v>02/2011</v>
      </c>
      <c r="R119" s="9">
        <v>40602</v>
      </c>
      <c r="S119">
        <v>1327.22</v>
      </c>
      <c r="T119" s="10">
        <f t="shared" si="13"/>
        <v>3.1956582589494076E-2</v>
      </c>
    </row>
    <row r="120" spans="2:20" x14ac:dyDescent="0.25">
      <c r="B120" s="7">
        <v>40451</v>
      </c>
      <c r="C120" s="2">
        <v>56.4</v>
      </c>
      <c r="D120" s="2" t="str">
        <f t="shared" si="8"/>
        <v>09/2010</v>
      </c>
      <c r="F120" s="2" t="str">
        <f t="shared" si="7"/>
        <v>03/2009</v>
      </c>
      <c r="G120" s="7">
        <v>39903</v>
      </c>
      <c r="H120" s="2">
        <v>2.6629</v>
      </c>
      <c r="J120" s="2" t="s">
        <v>116</v>
      </c>
      <c r="K120" s="2">
        <v>56.4</v>
      </c>
      <c r="L120" s="2">
        <f t="shared" si="9"/>
        <v>2.5097999999999998</v>
      </c>
      <c r="M120" s="13">
        <f t="shared" si="12"/>
        <v>1.6813191265243166E-2</v>
      </c>
      <c r="N120" s="15">
        <f t="shared" si="10"/>
        <v>1141.2</v>
      </c>
      <c r="Q120" t="str">
        <f t="shared" si="11"/>
        <v>03/2011</v>
      </c>
      <c r="R120" s="9">
        <v>40633</v>
      </c>
      <c r="S120">
        <v>1325.83</v>
      </c>
      <c r="T120" s="10">
        <f t="shared" si="13"/>
        <v>-1.0473018791158362E-3</v>
      </c>
    </row>
    <row r="121" spans="2:20" x14ac:dyDescent="0.25">
      <c r="B121" s="7">
        <v>40482</v>
      </c>
      <c r="C121" s="2">
        <v>55.3</v>
      </c>
      <c r="D121" s="2" t="str">
        <f t="shared" si="8"/>
        <v>10/2010</v>
      </c>
      <c r="F121" s="2" t="str">
        <f t="shared" si="7"/>
        <v>04/2009</v>
      </c>
      <c r="G121" s="7">
        <v>39933</v>
      </c>
      <c r="H121" s="2">
        <v>3.1187</v>
      </c>
      <c r="J121" s="2" t="s">
        <v>117</v>
      </c>
      <c r="K121" s="2">
        <v>55.3</v>
      </c>
      <c r="L121" s="2">
        <f t="shared" si="9"/>
        <v>2.5992999999999999</v>
      </c>
      <c r="M121" s="13">
        <f t="shared" si="12"/>
        <v>3.5660211969081201E-2</v>
      </c>
      <c r="N121" s="15">
        <f t="shared" si="10"/>
        <v>1183.26</v>
      </c>
      <c r="Q121" t="str">
        <f t="shared" si="11"/>
        <v>04/2011</v>
      </c>
      <c r="R121" s="9">
        <v>40662</v>
      </c>
      <c r="S121">
        <v>1363.61</v>
      </c>
      <c r="T121" s="10">
        <f t="shared" si="13"/>
        <v>2.8495357625034856E-2</v>
      </c>
    </row>
    <row r="122" spans="2:20" x14ac:dyDescent="0.25">
      <c r="B122" s="7">
        <v>40512</v>
      </c>
      <c r="C122" s="2">
        <v>56.9</v>
      </c>
      <c r="D122" s="2" t="str">
        <f t="shared" si="8"/>
        <v>11/2010</v>
      </c>
      <c r="F122" s="2" t="str">
        <f t="shared" si="7"/>
        <v>05/2009</v>
      </c>
      <c r="G122" s="7">
        <v>39962</v>
      </c>
      <c r="H122" s="2">
        <v>3.4594</v>
      </c>
      <c r="J122" s="2" t="s">
        <v>118</v>
      </c>
      <c r="K122" s="2">
        <v>56.9</v>
      </c>
      <c r="L122" s="2">
        <f t="shared" si="9"/>
        <v>2.7968000000000002</v>
      </c>
      <c r="M122" s="13">
        <f t="shared" si="12"/>
        <v>7.5981995152541115E-2</v>
      </c>
      <c r="N122" s="15">
        <f t="shared" si="10"/>
        <v>1180.55</v>
      </c>
      <c r="Q122" t="str">
        <f t="shared" si="11"/>
        <v>05/2011</v>
      </c>
      <c r="R122" s="9">
        <v>40694</v>
      </c>
      <c r="S122">
        <v>1345.2</v>
      </c>
      <c r="T122" s="10">
        <f t="shared" si="13"/>
        <v>-1.350092768460176E-2</v>
      </c>
    </row>
    <row r="123" spans="2:20" x14ac:dyDescent="0.25">
      <c r="B123" s="7">
        <v>40543</v>
      </c>
      <c r="C123" s="2">
        <v>57.3</v>
      </c>
      <c r="D123" s="2" t="str">
        <f t="shared" si="8"/>
        <v>12/2010</v>
      </c>
      <c r="F123" s="2" t="str">
        <f t="shared" si="7"/>
        <v>06/2009</v>
      </c>
      <c r="G123" s="7">
        <v>39994</v>
      </c>
      <c r="H123" s="2">
        <v>3.5326</v>
      </c>
      <c r="J123" s="2" t="s">
        <v>119</v>
      </c>
      <c r="K123" s="2">
        <v>57.3</v>
      </c>
      <c r="L123" s="2">
        <f t="shared" si="9"/>
        <v>3.2934999999999999</v>
      </c>
      <c r="M123" s="13">
        <f t="shared" si="12"/>
        <v>0.17759582379862682</v>
      </c>
      <c r="N123" s="15">
        <f t="shared" si="10"/>
        <v>1257.6400000000001</v>
      </c>
      <c r="Q123" t="str">
        <f t="shared" si="11"/>
        <v>06/2011</v>
      </c>
      <c r="R123" s="9">
        <v>40724</v>
      </c>
      <c r="S123">
        <v>1320.64</v>
      </c>
      <c r="T123" s="10">
        <f t="shared" si="13"/>
        <v>-1.8257508177222714E-2</v>
      </c>
    </row>
    <row r="124" spans="2:20" x14ac:dyDescent="0.25">
      <c r="B124" s="7">
        <v>40574</v>
      </c>
      <c r="C124" s="2">
        <v>56.6</v>
      </c>
      <c r="D124" s="2" t="str">
        <f t="shared" si="8"/>
        <v>01/2011</v>
      </c>
      <c r="F124" s="2" t="str">
        <f t="shared" si="7"/>
        <v>07/2009</v>
      </c>
      <c r="G124" s="7">
        <v>40025</v>
      </c>
      <c r="H124" s="2">
        <v>3.4796</v>
      </c>
      <c r="J124" s="2" t="s">
        <v>120</v>
      </c>
      <c r="K124" s="2">
        <v>56.6</v>
      </c>
      <c r="L124" s="2">
        <f t="shared" si="9"/>
        <v>3.3704000000000001</v>
      </c>
      <c r="M124" s="13">
        <f t="shared" si="12"/>
        <v>2.334902079854273E-2</v>
      </c>
      <c r="N124" s="15">
        <f t="shared" si="10"/>
        <v>1286.1199999999999</v>
      </c>
      <c r="Q124" t="str">
        <f t="shared" si="11"/>
        <v>07/2011</v>
      </c>
      <c r="R124" s="9">
        <v>40753</v>
      </c>
      <c r="S124">
        <v>1292.28</v>
      </c>
      <c r="T124" s="10">
        <f t="shared" si="13"/>
        <v>-2.1474436636782279E-2</v>
      </c>
    </row>
    <row r="125" spans="2:20" x14ac:dyDescent="0.25">
      <c r="B125" s="7">
        <v>40602</v>
      </c>
      <c r="C125" s="2">
        <v>59.1</v>
      </c>
      <c r="D125" s="2" t="str">
        <f t="shared" si="8"/>
        <v>02/2011</v>
      </c>
      <c r="F125" s="2" t="str">
        <f t="shared" si="7"/>
        <v>08/2009</v>
      </c>
      <c r="G125" s="7">
        <v>40056</v>
      </c>
      <c r="H125" s="2">
        <v>3.3975</v>
      </c>
      <c r="J125" s="2" t="s">
        <v>121</v>
      </c>
      <c r="K125" s="2">
        <v>59.1</v>
      </c>
      <c r="L125" s="2">
        <f t="shared" si="9"/>
        <v>3.4272</v>
      </c>
      <c r="M125" s="13">
        <f t="shared" si="12"/>
        <v>1.6852599098029941E-2</v>
      </c>
      <c r="N125" s="15">
        <f t="shared" si="10"/>
        <v>1327.22</v>
      </c>
      <c r="Q125" t="str">
        <f t="shared" si="11"/>
        <v>08/2011</v>
      </c>
      <c r="R125" s="9">
        <v>40786</v>
      </c>
      <c r="S125">
        <v>1218.8900000000001</v>
      </c>
      <c r="T125" s="10">
        <f t="shared" si="13"/>
        <v>-5.6791097904478782E-2</v>
      </c>
    </row>
    <row r="126" spans="2:20" x14ac:dyDescent="0.25">
      <c r="B126" s="7">
        <v>40633</v>
      </c>
      <c r="C126" s="2">
        <v>59.2</v>
      </c>
      <c r="D126" s="2" t="str">
        <f t="shared" si="8"/>
        <v>03/2011</v>
      </c>
      <c r="F126" s="2" t="str">
        <f t="shared" si="7"/>
        <v>09/2009</v>
      </c>
      <c r="G126" s="7">
        <v>40086</v>
      </c>
      <c r="H126" s="2">
        <v>3.3052999999999999</v>
      </c>
      <c r="J126" s="2" t="s">
        <v>122</v>
      </c>
      <c r="K126" s="2">
        <v>59.2</v>
      </c>
      <c r="L126" s="2">
        <f t="shared" si="9"/>
        <v>3.4702999999999999</v>
      </c>
      <c r="M126" s="13">
        <f t="shared" si="12"/>
        <v>1.2575863678804922E-2</v>
      </c>
      <c r="N126" s="15">
        <f t="shared" si="10"/>
        <v>1325.83</v>
      </c>
      <c r="Q126" t="str">
        <f t="shared" si="11"/>
        <v>09/2011</v>
      </c>
      <c r="R126" s="9">
        <v>40816</v>
      </c>
      <c r="S126">
        <v>1131.42</v>
      </c>
      <c r="T126" s="10">
        <f t="shared" si="13"/>
        <v>-7.1762012979021961E-2</v>
      </c>
    </row>
    <row r="127" spans="2:20" x14ac:dyDescent="0.25">
      <c r="B127" s="7">
        <v>40663</v>
      </c>
      <c r="C127" s="2">
        <v>58.4</v>
      </c>
      <c r="D127" s="2" t="str">
        <f t="shared" si="8"/>
        <v>04/2011</v>
      </c>
      <c r="F127" s="2" t="str">
        <f t="shared" si="7"/>
        <v>10/2009</v>
      </c>
      <c r="G127" s="7">
        <v>40116</v>
      </c>
      <c r="H127" s="2">
        <v>3.3828</v>
      </c>
      <c r="J127" s="2" t="s">
        <v>123</v>
      </c>
      <c r="K127" s="2">
        <v>58.4</v>
      </c>
      <c r="L127" s="2">
        <f t="shared" si="9"/>
        <v>3.2863000000000002</v>
      </c>
      <c r="M127" s="13">
        <f t="shared" si="12"/>
        <v>-5.3021352620810758E-2</v>
      </c>
      <c r="N127" s="15">
        <f t="shared" si="10"/>
        <v>1363.61</v>
      </c>
      <c r="Q127" t="str">
        <f t="shared" si="11"/>
        <v>10/2011</v>
      </c>
      <c r="R127" s="9">
        <v>40847</v>
      </c>
      <c r="S127">
        <v>1253.3</v>
      </c>
      <c r="T127" s="10">
        <f t="shared" si="13"/>
        <v>0.10772303830584562</v>
      </c>
    </row>
    <row r="128" spans="2:20" x14ac:dyDescent="0.25">
      <c r="B128" s="7">
        <v>40694</v>
      </c>
      <c r="C128" s="2">
        <v>57.9</v>
      </c>
      <c r="D128" s="2" t="str">
        <f t="shared" si="8"/>
        <v>05/2011</v>
      </c>
      <c r="F128" s="2" t="str">
        <f t="shared" si="7"/>
        <v>11/2009</v>
      </c>
      <c r="G128" s="7">
        <v>40147</v>
      </c>
      <c r="H128" s="2">
        <v>3.1978</v>
      </c>
      <c r="J128" s="2" t="s">
        <v>124</v>
      </c>
      <c r="K128" s="2">
        <v>57.9</v>
      </c>
      <c r="L128" s="2">
        <f t="shared" si="9"/>
        <v>3.0607000000000002</v>
      </c>
      <c r="M128" s="13">
        <f t="shared" si="12"/>
        <v>-6.8648632200346893E-2</v>
      </c>
      <c r="N128" s="15">
        <f t="shared" si="10"/>
        <v>1345.2</v>
      </c>
      <c r="Q128" t="str">
        <f t="shared" si="11"/>
        <v>11/2011</v>
      </c>
      <c r="R128" s="9">
        <v>40877</v>
      </c>
      <c r="S128">
        <v>1246.96</v>
      </c>
      <c r="T128" s="10">
        <f t="shared" si="13"/>
        <v>-5.0586451767333784E-3</v>
      </c>
    </row>
    <row r="129" spans="2:20" x14ac:dyDescent="0.25">
      <c r="B129" s="7">
        <v>40724</v>
      </c>
      <c r="C129" s="2">
        <v>54.8</v>
      </c>
      <c r="D129" s="2" t="str">
        <f t="shared" si="8"/>
        <v>06/2011</v>
      </c>
      <c r="F129" s="2" t="str">
        <f t="shared" si="7"/>
        <v>12/2009</v>
      </c>
      <c r="G129" s="7">
        <v>40178</v>
      </c>
      <c r="H129" s="2">
        <v>3.8368000000000002</v>
      </c>
      <c r="J129" s="2" t="s">
        <v>125</v>
      </c>
      <c r="K129" s="2">
        <v>54.8</v>
      </c>
      <c r="L129" s="2">
        <f t="shared" si="9"/>
        <v>3.16</v>
      </c>
      <c r="M129" s="13">
        <f t="shared" si="12"/>
        <v>3.2443558663050931E-2</v>
      </c>
      <c r="N129" s="15">
        <f t="shared" si="10"/>
        <v>1320.64</v>
      </c>
      <c r="Q129" t="str">
        <f t="shared" si="11"/>
        <v>12/2011</v>
      </c>
      <c r="R129" s="9">
        <v>40907</v>
      </c>
      <c r="S129">
        <v>1257.6099999999999</v>
      </c>
      <c r="T129" s="10">
        <f t="shared" si="13"/>
        <v>8.5407711554499333E-3</v>
      </c>
    </row>
    <row r="130" spans="2:20" x14ac:dyDescent="0.25">
      <c r="B130" s="7">
        <v>40755</v>
      </c>
      <c r="C130" s="2">
        <v>55.8</v>
      </c>
      <c r="D130" s="2" t="str">
        <f t="shared" si="8"/>
        <v>07/2011</v>
      </c>
      <c r="F130" s="2" t="str">
        <f t="shared" si="7"/>
        <v>01/2010</v>
      </c>
      <c r="G130" s="7">
        <v>40207</v>
      </c>
      <c r="H130" s="2">
        <v>3.5844</v>
      </c>
      <c r="J130" s="2" t="s">
        <v>126</v>
      </c>
      <c r="K130" s="2">
        <v>55.8</v>
      </c>
      <c r="L130" s="2">
        <f t="shared" si="9"/>
        <v>2.7961</v>
      </c>
      <c r="M130" s="13">
        <f t="shared" si="12"/>
        <v>-0.11515822784810126</v>
      </c>
      <c r="N130" s="15">
        <f t="shared" si="10"/>
        <v>1292.28</v>
      </c>
      <c r="Q130" t="str">
        <f t="shared" si="11"/>
        <v>01/2012</v>
      </c>
      <c r="R130" s="9">
        <v>40939</v>
      </c>
      <c r="S130">
        <v>1312.41</v>
      </c>
      <c r="T130" s="10">
        <f t="shared" si="13"/>
        <v>4.3574717122160544E-2</v>
      </c>
    </row>
    <row r="131" spans="2:20" x14ac:dyDescent="0.25">
      <c r="B131" s="7">
        <v>40786</v>
      </c>
      <c r="C131" s="2">
        <v>52.9</v>
      </c>
      <c r="D131" s="2" t="str">
        <f t="shared" si="8"/>
        <v>08/2011</v>
      </c>
      <c r="F131" s="2" t="str">
        <f t="shared" si="7"/>
        <v>02/2010</v>
      </c>
      <c r="G131" s="7">
        <v>40235</v>
      </c>
      <c r="H131" s="2">
        <v>3.6116999999999999</v>
      </c>
      <c r="J131" s="2" t="s">
        <v>127</v>
      </c>
      <c r="K131" s="2">
        <v>52.9</v>
      </c>
      <c r="L131" s="2">
        <f t="shared" si="9"/>
        <v>2.2233999999999998</v>
      </c>
      <c r="M131" s="13">
        <f t="shared" si="12"/>
        <v>-0.20482100067951792</v>
      </c>
      <c r="N131" s="15">
        <f t="shared" si="10"/>
        <v>1218.8900000000001</v>
      </c>
      <c r="Q131" t="str">
        <f t="shared" si="11"/>
        <v>02/2012</v>
      </c>
      <c r="R131" s="9">
        <v>40968</v>
      </c>
      <c r="S131">
        <v>1365.68</v>
      </c>
      <c r="T131" s="10">
        <f t="shared" si="13"/>
        <v>4.0589449943234213E-2</v>
      </c>
    </row>
    <row r="132" spans="2:20" x14ac:dyDescent="0.25">
      <c r="B132" s="7">
        <v>40816</v>
      </c>
      <c r="C132" s="2">
        <v>52.6</v>
      </c>
      <c r="D132" s="2" t="str">
        <f t="shared" si="8"/>
        <v>09/2011</v>
      </c>
      <c r="F132" s="2" t="str">
        <f t="shared" si="7"/>
        <v>03/2010</v>
      </c>
      <c r="G132" s="7">
        <v>40268</v>
      </c>
      <c r="H132" s="2">
        <v>3.8256999999999999</v>
      </c>
      <c r="J132" s="2" t="s">
        <v>128</v>
      </c>
      <c r="K132" s="2">
        <v>52.6</v>
      </c>
      <c r="L132" s="2">
        <f t="shared" si="9"/>
        <v>1.9154</v>
      </c>
      <c r="M132" s="13">
        <f t="shared" si="12"/>
        <v>-0.13852658091211656</v>
      </c>
      <c r="N132" s="15">
        <f t="shared" si="10"/>
        <v>1131.42</v>
      </c>
      <c r="Q132" t="str">
        <f t="shared" si="11"/>
        <v>03/2012</v>
      </c>
      <c r="R132" s="9">
        <v>40998</v>
      </c>
      <c r="S132">
        <v>1408.47</v>
      </c>
      <c r="T132" s="10">
        <f t="shared" si="13"/>
        <v>3.1332376545017748E-2</v>
      </c>
    </row>
    <row r="133" spans="2:20" x14ac:dyDescent="0.25">
      <c r="B133" s="7">
        <v>40847</v>
      </c>
      <c r="C133" s="2">
        <v>53.7</v>
      </c>
      <c r="D133" s="2" t="str">
        <f t="shared" si="8"/>
        <v>10/2011</v>
      </c>
      <c r="F133" s="2" t="str">
        <f t="shared" si="7"/>
        <v>04/2010</v>
      </c>
      <c r="G133" s="7">
        <v>40298</v>
      </c>
      <c r="H133" s="2">
        <v>3.6532</v>
      </c>
      <c r="J133" s="2" t="s">
        <v>129</v>
      </c>
      <c r="K133" s="2">
        <v>53.7</v>
      </c>
      <c r="L133" s="2">
        <f t="shared" si="9"/>
        <v>2.1133000000000002</v>
      </c>
      <c r="M133" s="13">
        <f t="shared" si="12"/>
        <v>0.10332045525738764</v>
      </c>
      <c r="N133" s="15">
        <f t="shared" si="10"/>
        <v>1253.3</v>
      </c>
      <c r="Q133" t="str">
        <f t="shared" si="11"/>
        <v>04/2012</v>
      </c>
      <c r="R133" s="9">
        <v>41029</v>
      </c>
      <c r="S133">
        <v>1397.91</v>
      </c>
      <c r="T133" s="10">
        <f t="shared" si="13"/>
        <v>-7.497497284287169E-3</v>
      </c>
    </row>
    <row r="134" spans="2:20" x14ac:dyDescent="0.25">
      <c r="B134" s="7">
        <v>40877</v>
      </c>
      <c r="C134" s="2">
        <v>51.4</v>
      </c>
      <c r="D134" s="2" t="str">
        <f t="shared" si="8"/>
        <v>11/2011</v>
      </c>
      <c r="F134" s="2" t="str">
        <f t="shared" si="7"/>
        <v>05/2010</v>
      </c>
      <c r="G134" s="7">
        <v>40329</v>
      </c>
      <c r="H134" s="2">
        <v>3.2848000000000002</v>
      </c>
      <c r="J134" s="2" t="s">
        <v>130</v>
      </c>
      <c r="K134" s="2">
        <v>51.4</v>
      </c>
      <c r="L134" s="2">
        <f t="shared" si="9"/>
        <v>2.0680000000000001</v>
      </c>
      <c r="M134" s="13">
        <f t="shared" si="12"/>
        <v>-2.1435669332323881E-2</v>
      </c>
      <c r="N134" s="15">
        <f t="shared" si="10"/>
        <v>1246.96</v>
      </c>
      <c r="Q134" t="str">
        <f t="shared" si="11"/>
        <v>05/2012</v>
      </c>
      <c r="R134" s="9">
        <v>41060</v>
      </c>
      <c r="S134">
        <v>1310.33</v>
      </c>
      <c r="T134" s="10">
        <f t="shared" si="13"/>
        <v>-6.2650671359386623E-2</v>
      </c>
    </row>
    <row r="135" spans="2:20" x14ac:dyDescent="0.25">
      <c r="B135" s="7">
        <v>40908</v>
      </c>
      <c r="C135" s="2">
        <v>51.8</v>
      </c>
      <c r="D135" s="2" t="str">
        <f t="shared" si="8"/>
        <v>12/2011</v>
      </c>
      <c r="F135" s="2" t="str">
        <f t="shared" si="7"/>
        <v>06/2010</v>
      </c>
      <c r="G135" s="7">
        <v>40359</v>
      </c>
      <c r="H135" s="2">
        <v>2.9310999999999998</v>
      </c>
      <c r="J135" s="2" t="s">
        <v>131</v>
      </c>
      <c r="K135" s="2">
        <v>51.8</v>
      </c>
      <c r="L135" s="2">
        <f t="shared" si="9"/>
        <v>1.8762000000000001</v>
      </c>
      <c r="M135" s="13">
        <f t="shared" si="12"/>
        <v>-9.2746615087040629E-2</v>
      </c>
      <c r="N135" s="15">
        <f t="shared" si="10"/>
        <v>1257.6099999999999</v>
      </c>
      <c r="Q135" t="str">
        <f t="shared" si="11"/>
        <v>06/2012</v>
      </c>
      <c r="R135" s="9">
        <v>41089</v>
      </c>
      <c r="S135">
        <v>1362.16</v>
      </c>
      <c r="T135" s="10">
        <f t="shared" si="13"/>
        <v>3.9554921279372435E-2</v>
      </c>
    </row>
    <row r="136" spans="2:20" x14ac:dyDescent="0.25">
      <c r="B136" s="7">
        <v>40939</v>
      </c>
      <c r="C136" s="2">
        <v>53</v>
      </c>
      <c r="D136" s="2" t="str">
        <f t="shared" si="8"/>
        <v>01/2012</v>
      </c>
      <c r="F136" s="2" t="str">
        <f t="shared" si="7"/>
        <v>07/2010</v>
      </c>
      <c r="G136" s="7">
        <v>40389</v>
      </c>
      <c r="H136" s="2">
        <v>2.9051999999999998</v>
      </c>
      <c r="J136" s="2" t="s">
        <v>132</v>
      </c>
      <c r="K136" s="2">
        <v>53</v>
      </c>
      <c r="L136" s="2">
        <f t="shared" si="9"/>
        <v>1.7970999999999999</v>
      </c>
      <c r="M136" s="13">
        <f t="shared" si="12"/>
        <v>-4.2159684468606851E-2</v>
      </c>
      <c r="N136" s="15">
        <f t="shared" si="10"/>
        <v>1312.41</v>
      </c>
      <c r="Q136" t="str">
        <f t="shared" si="11"/>
        <v>07/2012</v>
      </c>
      <c r="R136" s="9">
        <v>41121</v>
      </c>
      <c r="S136">
        <v>1379.32</v>
      </c>
      <c r="T136" s="10">
        <f t="shared" si="13"/>
        <v>1.2597639043871345E-2</v>
      </c>
    </row>
    <row r="137" spans="2:20" x14ac:dyDescent="0.25">
      <c r="B137" s="7">
        <v>40968</v>
      </c>
      <c r="C137" s="2">
        <v>54.2</v>
      </c>
      <c r="D137" s="2" t="str">
        <f t="shared" si="8"/>
        <v>02/2012</v>
      </c>
      <c r="F137" s="2" t="str">
        <f t="shared" si="7"/>
        <v>08/2010</v>
      </c>
      <c r="G137" s="7">
        <v>40421</v>
      </c>
      <c r="H137" s="2">
        <v>2.4683000000000002</v>
      </c>
      <c r="J137" s="2" t="s">
        <v>133</v>
      </c>
      <c r="K137" s="2">
        <v>54.2</v>
      </c>
      <c r="L137" s="2">
        <f t="shared" si="9"/>
        <v>1.9704999999999999</v>
      </c>
      <c r="M137" s="13">
        <f t="shared" si="12"/>
        <v>9.6488787490957684E-2</v>
      </c>
      <c r="N137" s="15">
        <f t="shared" si="10"/>
        <v>1365.68</v>
      </c>
      <c r="Q137" t="str">
        <f t="shared" si="11"/>
        <v>08/2012</v>
      </c>
      <c r="R137" s="9">
        <v>41152</v>
      </c>
      <c r="S137">
        <v>1406.58</v>
      </c>
      <c r="T137" s="10">
        <f t="shared" si="13"/>
        <v>1.9763361656468303E-2</v>
      </c>
    </row>
    <row r="138" spans="2:20" x14ac:dyDescent="0.25">
      <c r="B138" s="7">
        <v>40999</v>
      </c>
      <c r="C138" s="2">
        <v>53.3</v>
      </c>
      <c r="D138" s="2" t="str">
        <f t="shared" si="8"/>
        <v>03/2012</v>
      </c>
      <c r="F138" s="2" t="str">
        <f t="shared" ref="F138:F201" si="14">TEXT(G138, "mm/aaaa")</f>
        <v>09/2010</v>
      </c>
      <c r="G138" s="7">
        <v>40451</v>
      </c>
      <c r="H138" s="2">
        <v>2.5097999999999998</v>
      </c>
      <c r="J138" s="2" t="s">
        <v>134</v>
      </c>
      <c r="K138" s="2">
        <v>53.3</v>
      </c>
      <c r="L138" s="2">
        <f t="shared" si="9"/>
        <v>2.2088000000000001</v>
      </c>
      <c r="M138" s="13">
        <f t="shared" si="12"/>
        <v>0.12093377315402187</v>
      </c>
      <c r="N138" s="15">
        <f t="shared" si="10"/>
        <v>1408.47</v>
      </c>
      <c r="Q138" t="str">
        <f t="shared" si="11"/>
        <v>09/2012</v>
      </c>
      <c r="R138" s="9">
        <v>41180</v>
      </c>
      <c r="S138">
        <v>1440.67</v>
      </c>
      <c r="T138" s="10">
        <f t="shared" si="13"/>
        <v>2.4236090375236552E-2</v>
      </c>
    </row>
    <row r="139" spans="2:20" x14ac:dyDescent="0.25">
      <c r="B139" s="7">
        <v>41029</v>
      </c>
      <c r="C139" s="2">
        <v>53.5</v>
      </c>
      <c r="D139" s="2" t="str">
        <f t="shared" ref="D139:D202" si="15">TEXT(B139, "mm/aaaa")</f>
        <v>04/2012</v>
      </c>
      <c r="F139" s="2" t="str">
        <f t="shared" si="14"/>
        <v>10/2010</v>
      </c>
      <c r="G139" s="7">
        <v>40480</v>
      </c>
      <c r="H139" s="2">
        <v>2.5992999999999999</v>
      </c>
      <c r="J139" s="2" t="s">
        <v>135</v>
      </c>
      <c r="K139" s="2">
        <v>53.5</v>
      </c>
      <c r="L139" s="2">
        <f t="shared" ref="L139:L202" si="16">VLOOKUP(J139,F138:H444,3,FALSE)</f>
        <v>1.9137</v>
      </c>
      <c r="M139" s="13">
        <f t="shared" si="12"/>
        <v>-0.13360195581311129</v>
      </c>
      <c r="N139" s="15">
        <f t="shared" ref="N139:N202" si="17">VLOOKUP(J139,$Q$10:$S$290,3,FALSE)</f>
        <v>1397.91</v>
      </c>
      <c r="Q139" t="str">
        <f t="shared" ref="Q139:Q202" si="18">TEXT(R139, "mm/aaaa")</f>
        <v>10/2012</v>
      </c>
      <c r="R139" s="9">
        <v>41213</v>
      </c>
      <c r="S139">
        <v>1412.16</v>
      </c>
      <c r="T139" s="10">
        <f t="shared" si="13"/>
        <v>-1.9789403541407791E-2</v>
      </c>
    </row>
    <row r="140" spans="2:20" x14ac:dyDescent="0.25">
      <c r="B140" s="7">
        <v>41060</v>
      </c>
      <c r="C140" s="2">
        <v>55.2</v>
      </c>
      <c r="D140" s="2" t="str">
        <f t="shared" si="15"/>
        <v>05/2012</v>
      </c>
      <c r="F140" s="2" t="str">
        <f t="shared" si="14"/>
        <v>11/2010</v>
      </c>
      <c r="G140" s="7">
        <v>40512</v>
      </c>
      <c r="H140" s="2">
        <v>2.7968000000000002</v>
      </c>
      <c r="J140" s="2" t="s">
        <v>136</v>
      </c>
      <c r="K140" s="2">
        <v>55.2</v>
      </c>
      <c r="L140" s="2">
        <f t="shared" si="16"/>
        <v>1.5578000000000001</v>
      </c>
      <c r="M140" s="13">
        <f t="shared" ref="M140:M203" si="19">L140/L139-1</f>
        <v>-0.18597481318911002</v>
      </c>
      <c r="N140" s="15">
        <f t="shared" si="17"/>
        <v>1310.33</v>
      </c>
      <c r="Q140" t="str">
        <f t="shared" si="18"/>
        <v>11/2012</v>
      </c>
      <c r="R140" s="9">
        <v>41243</v>
      </c>
      <c r="S140">
        <v>1416.18</v>
      </c>
      <c r="T140" s="10">
        <f t="shared" ref="T140:T203" si="20">S140/S139-1</f>
        <v>2.8467029231815655E-3</v>
      </c>
    </row>
    <row r="141" spans="2:20" x14ac:dyDescent="0.25">
      <c r="B141" s="7">
        <v>41090</v>
      </c>
      <c r="C141" s="2">
        <v>53.2</v>
      </c>
      <c r="D141" s="2" t="str">
        <f t="shared" si="15"/>
        <v>06/2012</v>
      </c>
      <c r="F141" s="2" t="str">
        <f t="shared" si="14"/>
        <v>12/2010</v>
      </c>
      <c r="G141" s="7">
        <v>40543</v>
      </c>
      <c r="H141" s="2">
        <v>3.2934999999999999</v>
      </c>
      <c r="J141" s="2" t="s">
        <v>137</v>
      </c>
      <c r="K141" s="2">
        <v>53.2</v>
      </c>
      <c r="L141" s="2">
        <f t="shared" si="16"/>
        <v>1.6449</v>
      </c>
      <c r="M141" s="13">
        <f t="shared" si="19"/>
        <v>5.5912183849017749E-2</v>
      </c>
      <c r="N141" s="15">
        <f t="shared" si="17"/>
        <v>1362.16</v>
      </c>
      <c r="Q141" t="str">
        <f t="shared" si="18"/>
        <v>12/2012</v>
      </c>
      <c r="R141" s="9">
        <v>41274</v>
      </c>
      <c r="S141">
        <v>1426.19</v>
      </c>
      <c r="T141" s="10">
        <f t="shared" si="20"/>
        <v>7.0683105254980561E-3</v>
      </c>
    </row>
    <row r="142" spans="2:20" x14ac:dyDescent="0.25">
      <c r="B142" s="7">
        <v>41121</v>
      </c>
      <c r="C142" s="2">
        <v>49.5</v>
      </c>
      <c r="D142" s="2" t="str">
        <f t="shared" si="15"/>
        <v>07/2012</v>
      </c>
      <c r="F142" s="2" t="str">
        <f t="shared" si="14"/>
        <v>01/2011</v>
      </c>
      <c r="G142" s="7">
        <v>40574</v>
      </c>
      <c r="H142" s="2">
        <v>3.3704000000000001</v>
      </c>
      <c r="J142" s="2" t="s">
        <v>138</v>
      </c>
      <c r="K142" s="2">
        <v>49.5</v>
      </c>
      <c r="L142" s="2">
        <f t="shared" si="16"/>
        <v>1.4679</v>
      </c>
      <c r="M142" s="13">
        <f t="shared" si="19"/>
        <v>-0.10760532555170532</v>
      </c>
      <c r="N142" s="15">
        <f t="shared" si="17"/>
        <v>1379.32</v>
      </c>
      <c r="Q142" t="str">
        <f t="shared" si="18"/>
        <v>01/2013</v>
      </c>
      <c r="R142" s="9">
        <v>41305</v>
      </c>
      <c r="S142">
        <v>1498.11</v>
      </c>
      <c r="T142" s="10">
        <f t="shared" si="20"/>
        <v>5.0428063581991145E-2</v>
      </c>
    </row>
    <row r="143" spans="2:20" x14ac:dyDescent="0.25">
      <c r="B143" s="7">
        <v>41152</v>
      </c>
      <c r="C143" s="2">
        <v>49.6</v>
      </c>
      <c r="D143" s="2" t="str">
        <f t="shared" si="15"/>
        <v>08/2012</v>
      </c>
      <c r="F143" s="2" t="str">
        <f t="shared" si="14"/>
        <v>02/2011</v>
      </c>
      <c r="G143" s="7">
        <v>40602</v>
      </c>
      <c r="H143" s="2">
        <v>3.4272</v>
      </c>
      <c r="J143" s="2" t="s">
        <v>139</v>
      </c>
      <c r="K143" s="2">
        <v>49.6</v>
      </c>
      <c r="L143" s="2">
        <f t="shared" si="16"/>
        <v>1.5484</v>
      </c>
      <c r="M143" s="13">
        <f t="shared" si="19"/>
        <v>5.4840247973295231E-2</v>
      </c>
      <c r="N143" s="15">
        <f t="shared" si="17"/>
        <v>1406.58</v>
      </c>
      <c r="Q143" t="str">
        <f t="shared" si="18"/>
        <v>02/2013</v>
      </c>
      <c r="R143" s="9">
        <v>41333</v>
      </c>
      <c r="S143">
        <v>1514.68</v>
      </c>
      <c r="T143" s="10">
        <f t="shared" si="20"/>
        <v>1.1060603026480154E-2</v>
      </c>
    </row>
    <row r="144" spans="2:20" x14ac:dyDescent="0.25">
      <c r="B144" s="7">
        <v>41182</v>
      </c>
      <c r="C144" s="2">
        <v>49</v>
      </c>
      <c r="D144" s="2" t="str">
        <f t="shared" si="15"/>
        <v>09/2012</v>
      </c>
      <c r="F144" s="2" t="str">
        <f t="shared" si="14"/>
        <v>03/2011</v>
      </c>
      <c r="G144" s="7">
        <v>40633</v>
      </c>
      <c r="H144" s="2">
        <v>3.4702999999999999</v>
      </c>
      <c r="J144" s="2" t="s">
        <v>140</v>
      </c>
      <c r="K144" s="2">
        <v>49</v>
      </c>
      <c r="L144" s="2">
        <f t="shared" si="16"/>
        <v>1.6335</v>
      </c>
      <c r="M144" s="13">
        <f t="shared" si="19"/>
        <v>5.4959958667011088E-2</v>
      </c>
      <c r="N144" s="15">
        <f t="shared" si="17"/>
        <v>1440.67</v>
      </c>
      <c r="Q144" t="str">
        <f t="shared" si="18"/>
        <v>03/2013</v>
      </c>
      <c r="R144" s="9">
        <v>41362</v>
      </c>
      <c r="S144">
        <v>1569.19</v>
      </c>
      <c r="T144" s="10">
        <f t="shared" si="20"/>
        <v>3.5987799403174314E-2</v>
      </c>
    </row>
    <row r="145" spans="2:20" x14ac:dyDescent="0.25">
      <c r="B145" s="7">
        <v>41213</v>
      </c>
      <c r="C145" s="2">
        <v>50.8</v>
      </c>
      <c r="D145" s="2" t="str">
        <f t="shared" si="15"/>
        <v>10/2012</v>
      </c>
      <c r="F145" s="2" t="str">
        <f t="shared" si="14"/>
        <v>04/2011</v>
      </c>
      <c r="G145" s="7">
        <v>40662</v>
      </c>
      <c r="H145" s="2">
        <v>3.2863000000000002</v>
      </c>
      <c r="J145" s="2" t="s">
        <v>141</v>
      </c>
      <c r="K145" s="2">
        <v>50.8</v>
      </c>
      <c r="L145" s="2">
        <f t="shared" si="16"/>
        <v>1.6900999999999999</v>
      </c>
      <c r="M145" s="13">
        <f t="shared" si="19"/>
        <v>3.4649525558616556E-2</v>
      </c>
      <c r="N145" s="15">
        <f t="shared" si="17"/>
        <v>1412.16</v>
      </c>
      <c r="Q145" t="str">
        <f t="shared" si="18"/>
        <v>04/2013</v>
      </c>
      <c r="R145" s="9">
        <v>41394</v>
      </c>
      <c r="S145">
        <v>1597.57</v>
      </c>
      <c r="T145" s="10">
        <f t="shared" si="20"/>
        <v>1.8085763992887971E-2</v>
      </c>
    </row>
    <row r="146" spans="2:20" x14ac:dyDescent="0.25">
      <c r="B146" s="7">
        <v>41243</v>
      </c>
      <c r="C146" s="2">
        <v>50.5</v>
      </c>
      <c r="D146" s="2" t="str">
        <f t="shared" si="15"/>
        <v>11/2012</v>
      </c>
      <c r="F146" s="2" t="str">
        <f t="shared" si="14"/>
        <v>05/2011</v>
      </c>
      <c r="G146" s="7">
        <v>40694</v>
      </c>
      <c r="H146" s="2">
        <v>3.0607000000000002</v>
      </c>
      <c r="J146" s="2" t="s">
        <v>142</v>
      </c>
      <c r="K146" s="2">
        <v>50.5</v>
      </c>
      <c r="L146" s="2">
        <f t="shared" si="16"/>
        <v>1.6155999999999999</v>
      </c>
      <c r="M146" s="13">
        <f t="shared" si="19"/>
        <v>-4.4080231938938508E-2</v>
      </c>
      <c r="N146" s="15">
        <f t="shared" si="17"/>
        <v>1416.18</v>
      </c>
      <c r="Q146" t="str">
        <f t="shared" si="18"/>
        <v>05/2013</v>
      </c>
      <c r="R146" s="9">
        <v>41425</v>
      </c>
      <c r="S146">
        <v>1630.74</v>
      </c>
      <c r="T146" s="10">
        <f t="shared" si="20"/>
        <v>2.0762783477406455E-2</v>
      </c>
    </row>
    <row r="147" spans="2:20" x14ac:dyDescent="0.25">
      <c r="B147" s="7">
        <v>41274</v>
      </c>
      <c r="C147" s="2">
        <v>48</v>
      </c>
      <c r="D147" s="2" t="str">
        <f t="shared" si="15"/>
        <v>12/2012</v>
      </c>
      <c r="F147" s="2" t="str">
        <f t="shared" si="14"/>
        <v>06/2011</v>
      </c>
      <c r="G147" s="7">
        <v>40724</v>
      </c>
      <c r="H147" s="2">
        <v>3.16</v>
      </c>
      <c r="J147" s="2" t="s">
        <v>143</v>
      </c>
      <c r="K147" s="2">
        <v>48</v>
      </c>
      <c r="L147" s="2">
        <f t="shared" si="16"/>
        <v>1.7574000000000001</v>
      </c>
      <c r="M147" s="13">
        <f t="shared" si="19"/>
        <v>8.7769249814310557E-2</v>
      </c>
      <c r="N147" s="15">
        <f t="shared" si="17"/>
        <v>1426.19</v>
      </c>
      <c r="Q147" t="str">
        <f t="shared" si="18"/>
        <v>06/2013</v>
      </c>
      <c r="R147" s="9">
        <v>41453</v>
      </c>
      <c r="S147">
        <v>1606.28</v>
      </c>
      <c r="T147" s="10">
        <f t="shared" si="20"/>
        <v>-1.499932545960736E-2</v>
      </c>
    </row>
    <row r="148" spans="2:20" x14ac:dyDescent="0.25">
      <c r="B148" s="7">
        <v>41305</v>
      </c>
      <c r="C148" s="2">
        <v>50.1</v>
      </c>
      <c r="D148" s="2" t="str">
        <f t="shared" si="15"/>
        <v>01/2013</v>
      </c>
      <c r="F148" s="2" t="str">
        <f t="shared" si="14"/>
        <v>07/2011</v>
      </c>
      <c r="G148" s="7">
        <v>40753</v>
      </c>
      <c r="H148" s="2">
        <v>2.7961</v>
      </c>
      <c r="J148" s="2" t="s">
        <v>144</v>
      </c>
      <c r="K148" s="2">
        <v>50.1</v>
      </c>
      <c r="L148" s="2">
        <f t="shared" si="16"/>
        <v>1.9849000000000001</v>
      </c>
      <c r="M148" s="13">
        <f t="shared" si="19"/>
        <v>0.12945260043245699</v>
      </c>
      <c r="N148" s="15">
        <f t="shared" si="17"/>
        <v>1498.11</v>
      </c>
      <c r="Q148" t="str">
        <f t="shared" si="18"/>
        <v>07/2013</v>
      </c>
      <c r="R148" s="9">
        <v>41486</v>
      </c>
      <c r="S148">
        <v>1685.73</v>
      </c>
      <c r="T148" s="10">
        <f t="shared" si="20"/>
        <v>4.9462111213487203E-2</v>
      </c>
    </row>
    <row r="149" spans="2:20" x14ac:dyDescent="0.25">
      <c r="B149" s="7">
        <v>41333</v>
      </c>
      <c r="C149" s="2">
        <v>53.3</v>
      </c>
      <c r="D149" s="2" t="str">
        <f t="shared" si="15"/>
        <v>02/2013</v>
      </c>
      <c r="F149" s="2" t="str">
        <f t="shared" si="14"/>
        <v>08/2011</v>
      </c>
      <c r="G149" s="7">
        <v>40786</v>
      </c>
      <c r="H149" s="2">
        <v>2.2233999999999998</v>
      </c>
      <c r="J149" s="2" t="s">
        <v>145</v>
      </c>
      <c r="K149" s="2">
        <v>53.3</v>
      </c>
      <c r="L149" s="2">
        <f t="shared" si="16"/>
        <v>1.8755999999999999</v>
      </c>
      <c r="M149" s="13">
        <f t="shared" si="19"/>
        <v>-5.5065746385208447E-2</v>
      </c>
      <c r="N149" s="15">
        <f t="shared" si="17"/>
        <v>1514.68</v>
      </c>
      <c r="Q149" t="str">
        <f t="shared" si="18"/>
        <v>08/2013</v>
      </c>
      <c r="R149" s="9">
        <v>41516</v>
      </c>
      <c r="S149">
        <v>1632.97</v>
      </c>
      <c r="T149" s="10">
        <f t="shared" si="20"/>
        <v>-3.1298013323604601E-2</v>
      </c>
    </row>
    <row r="150" spans="2:20" x14ac:dyDescent="0.25">
      <c r="B150" s="7">
        <v>41364</v>
      </c>
      <c r="C150" s="2">
        <v>54.2</v>
      </c>
      <c r="D150" s="2" t="str">
        <f t="shared" si="15"/>
        <v>03/2013</v>
      </c>
      <c r="F150" s="2" t="str">
        <f t="shared" si="14"/>
        <v>09/2011</v>
      </c>
      <c r="G150" s="7">
        <v>40816</v>
      </c>
      <c r="H150" s="2">
        <v>1.9154</v>
      </c>
      <c r="J150" s="2" t="s">
        <v>146</v>
      </c>
      <c r="K150" s="2">
        <v>54.2</v>
      </c>
      <c r="L150" s="2">
        <f t="shared" si="16"/>
        <v>1.8486</v>
      </c>
      <c r="M150" s="13">
        <f t="shared" si="19"/>
        <v>-1.4395393474088247E-2</v>
      </c>
      <c r="N150" s="15">
        <f t="shared" si="17"/>
        <v>1569.19</v>
      </c>
      <c r="Q150" t="str">
        <f t="shared" si="18"/>
        <v>09/2013</v>
      </c>
      <c r="R150" s="9">
        <v>41547</v>
      </c>
      <c r="S150">
        <v>1681.55</v>
      </c>
      <c r="T150" s="10">
        <f t="shared" si="20"/>
        <v>2.9749474883188354E-2</v>
      </c>
    </row>
    <row r="151" spans="2:20" x14ac:dyDescent="0.25">
      <c r="B151" s="7">
        <v>41394</v>
      </c>
      <c r="C151" s="2">
        <v>51.9</v>
      </c>
      <c r="D151" s="2" t="str">
        <f t="shared" si="15"/>
        <v>04/2013</v>
      </c>
      <c r="F151" s="2" t="str">
        <f t="shared" si="14"/>
        <v>10/2011</v>
      </c>
      <c r="G151" s="7">
        <v>40847</v>
      </c>
      <c r="H151" s="2">
        <v>2.1133000000000002</v>
      </c>
      <c r="J151" s="2" t="s">
        <v>147</v>
      </c>
      <c r="K151" s="2">
        <v>51.9</v>
      </c>
      <c r="L151" s="2">
        <f t="shared" si="16"/>
        <v>1.6717</v>
      </c>
      <c r="M151" s="13">
        <f t="shared" si="19"/>
        <v>-9.5694038732013431E-2</v>
      </c>
      <c r="N151" s="15">
        <f t="shared" si="17"/>
        <v>1597.57</v>
      </c>
      <c r="Q151" t="str">
        <f t="shared" si="18"/>
        <v>10/2013</v>
      </c>
      <c r="R151" s="9">
        <v>41578</v>
      </c>
      <c r="S151">
        <v>1756.54</v>
      </c>
      <c r="T151" s="10">
        <f t="shared" si="20"/>
        <v>4.4595759864410889E-2</v>
      </c>
    </row>
    <row r="152" spans="2:20" x14ac:dyDescent="0.25">
      <c r="B152" s="7">
        <v>41425</v>
      </c>
      <c r="C152" s="2">
        <v>51</v>
      </c>
      <c r="D152" s="2" t="str">
        <f t="shared" si="15"/>
        <v>05/2013</v>
      </c>
      <c r="F152" s="2" t="str">
        <f t="shared" si="14"/>
        <v>11/2011</v>
      </c>
      <c r="G152" s="7">
        <v>40877</v>
      </c>
      <c r="H152" s="2">
        <v>2.0680000000000001</v>
      </c>
      <c r="J152" s="2" t="s">
        <v>148</v>
      </c>
      <c r="K152" s="2">
        <v>51</v>
      </c>
      <c r="L152" s="2">
        <f t="shared" si="16"/>
        <v>2.1282000000000001</v>
      </c>
      <c r="M152" s="13">
        <f t="shared" si="19"/>
        <v>0.27307531255608075</v>
      </c>
      <c r="N152" s="15">
        <f t="shared" si="17"/>
        <v>1630.74</v>
      </c>
      <c r="Q152" t="str">
        <f t="shared" si="18"/>
        <v>11/2013</v>
      </c>
      <c r="R152" s="9">
        <v>41607</v>
      </c>
      <c r="S152">
        <v>1805.81</v>
      </c>
      <c r="T152" s="10">
        <f t="shared" si="20"/>
        <v>2.804946087194149E-2</v>
      </c>
    </row>
    <row r="153" spans="2:20" x14ac:dyDescent="0.25">
      <c r="B153" s="7">
        <v>41455</v>
      </c>
      <c r="C153" s="2">
        <v>50.8</v>
      </c>
      <c r="D153" s="2" t="str">
        <f t="shared" si="15"/>
        <v>06/2013</v>
      </c>
      <c r="F153" s="2" t="str">
        <f t="shared" si="14"/>
        <v>12/2011</v>
      </c>
      <c r="G153" s="7">
        <v>40907</v>
      </c>
      <c r="H153" s="2">
        <v>1.8762000000000001</v>
      </c>
      <c r="J153" s="2" t="s">
        <v>149</v>
      </c>
      <c r="K153" s="2">
        <v>50.8</v>
      </c>
      <c r="L153" s="2">
        <f t="shared" si="16"/>
        <v>2.4857</v>
      </c>
      <c r="M153" s="13">
        <f t="shared" si="19"/>
        <v>0.16798233248754801</v>
      </c>
      <c r="N153" s="15">
        <f t="shared" si="17"/>
        <v>1606.28</v>
      </c>
      <c r="Q153" t="str">
        <f t="shared" si="18"/>
        <v>12/2013</v>
      </c>
      <c r="R153" s="9">
        <v>41639</v>
      </c>
      <c r="S153">
        <v>1848.36</v>
      </c>
      <c r="T153" s="10">
        <f t="shared" si="20"/>
        <v>2.3562833299184183E-2</v>
      </c>
    </row>
    <row r="154" spans="2:20" x14ac:dyDescent="0.25">
      <c r="B154" s="7">
        <v>41486</v>
      </c>
      <c r="C154" s="2">
        <v>51.1</v>
      </c>
      <c r="D154" s="2" t="str">
        <f t="shared" si="15"/>
        <v>07/2013</v>
      </c>
      <c r="F154" s="2" t="str">
        <f t="shared" si="14"/>
        <v>01/2012</v>
      </c>
      <c r="G154" s="7">
        <v>40939</v>
      </c>
      <c r="H154" s="2">
        <v>1.7970999999999999</v>
      </c>
      <c r="J154" s="2" t="s">
        <v>150</v>
      </c>
      <c r="K154" s="2">
        <v>51.1</v>
      </c>
      <c r="L154" s="2">
        <f t="shared" si="16"/>
        <v>2.5762</v>
      </c>
      <c r="M154" s="13">
        <f t="shared" si="19"/>
        <v>3.6408255219857688E-2</v>
      </c>
      <c r="N154" s="15">
        <f t="shared" si="17"/>
        <v>1685.73</v>
      </c>
      <c r="Q154" t="str">
        <f t="shared" si="18"/>
        <v>01/2014</v>
      </c>
      <c r="R154" s="9">
        <v>41670</v>
      </c>
      <c r="S154">
        <v>1782.59</v>
      </c>
      <c r="T154" s="10">
        <f t="shared" si="20"/>
        <v>-3.5582895107013734E-2</v>
      </c>
    </row>
    <row r="155" spans="2:20" x14ac:dyDescent="0.25">
      <c r="B155" s="7">
        <v>41517</v>
      </c>
      <c r="C155" s="2">
        <v>53.8</v>
      </c>
      <c r="D155" s="2" t="str">
        <f t="shared" si="15"/>
        <v>08/2013</v>
      </c>
      <c r="F155" s="2" t="str">
        <f t="shared" si="14"/>
        <v>02/2012</v>
      </c>
      <c r="G155" s="7">
        <v>40968</v>
      </c>
      <c r="H155" s="2">
        <v>1.9704999999999999</v>
      </c>
      <c r="J155" s="2" t="s">
        <v>151</v>
      </c>
      <c r="K155" s="2">
        <v>53.8</v>
      </c>
      <c r="L155" s="2">
        <f t="shared" si="16"/>
        <v>2.7839</v>
      </c>
      <c r="M155" s="13">
        <f t="shared" si="19"/>
        <v>8.0622622467199756E-2</v>
      </c>
      <c r="N155" s="15">
        <f t="shared" si="17"/>
        <v>1632.97</v>
      </c>
      <c r="Q155" t="str">
        <f t="shared" si="18"/>
        <v>02/2014</v>
      </c>
      <c r="R155" s="9">
        <v>41698</v>
      </c>
      <c r="S155">
        <v>1859.45</v>
      </c>
      <c r="T155" s="10">
        <f t="shared" si="20"/>
        <v>4.3117037568930705E-2</v>
      </c>
    </row>
    <row r="156" spans="2:20" x14ac:dyDescent="0.25">
      <c r="B156" s="7">
        <v>41547</v>
      </c>
      <c r="C156" s="2">
        <v>54</v>
      </c>
      <c r="D156" s="2" t="str">
        <f t="shared" si="15"/>
        <v>09/2013</v>
      </c>
      <c r="F156" s="2" t="str">
        <f t="shared" si="14"/>
        <v>03/2012</v>
      </c>
      <c r="G156" s="7">
        <v>40998</v>
      </c>
      <c r="H156" s="2">
        <v>2.2088000000000001</v>
      </c>
      <c r="J156" s="2" t="s">
        <v>152</v>
      </c>
      <c r="K156" s="2">
        <v>54</v>
      </c>
      <c r="L156" s="2">
        <f t="shared" si="16"/>
        <v>2.61</v>
      </c>
      <c r="M156" s="13">
        <f t="shared" si="19"/>
        <v>-6.246632422141607E-2</v>
      </c>
      <c r="N156" s="15">
        <f t="shared" si="17"/>
        <v>1681.55</v>
      </c>
      <c r="Q156" t="str">
        <f t="shared" si="18"/>
        <v>03/2014</v>
      </c>
      <c r="R156" s="9">
        <v>41729</v>
      </c>
      <c r="S156">
        <v>1872.34</v>
      </c>
      <c r="T156" s="10">
        <f t="shared" si="20"/>
        <v>6.9321573583585039E-3</v>
      </c>
    </row>
    <row r="157" spans="2:20" x14ac:dyDescent="0.25">
      <c r="B157" s="7">
        <v>41578</v>
      </c>
      <c r="C157" s="2">
        <v>54.6</v>
      </c>
      <c r="D157" s="2" t="str">
        <f t="shared" si="15"/>
        <v>10/2013</v>
      </c>
      <c r="F157" s="2" t="str">
        <f t="shared" si="14"/>
        <v>04/2012</v>
      </c>
      <c r="G157" s="7">
        <v>41029</v>
      </c>
      <c r="H157" s="2">
        <v>1.9137</v>
      </c>
      <c r="J157" s="2" t="s">
        <v>153</v>
      </c>
      <c r="K157" s="2">
        <v>54.6</v>
      </c>
      <c r="L157" s="2">
        <f t="shared" si="16"/>
        <v>2.5541999999999998</v>
      </c>
      <c r="M157" s="13">
        <f t="shared" si="19"/>
        <v>-2.1379310344827651E-2</v>
      </c>
      <c r="N157" s="15">
        <f t="shared" si="17"/>
        <v>1756.54</v>
      </c>
      <c r="Q157" t="str">
        <f t="shared" si="18"/>
        <v>04/2014</v>
      </c>
      <c r="R157" s="9">
        <v>41759</v>
      </c>
      <c r="S157">
        <v>1883.95</v>
      </c>
      <c r="T157" s="10">
        <f t="shared" si="20"/>
        <v>6.2007968638175814E-3</v>
      </c>
    </row>
    <row r="158" spans="2:20" x14ac:dyDescent="0.25">
      <c r="B158" s="7">
        <v>41608</v>
      </c>
      <c r="C158" s="2">
        <v>54.6</v>
      </c>
      <c r="D158" s="2" t="str">
        <f t="shared" si="15"/>
        <v>11/2013</v>
      </c>
      <c r="F158" s="2" t="str">
        <f t="shared" si="14"/>
        <v>05/2012</v>
      </c>
      <c r="G158" s="7">
        <v>41060</v>
      </c>
      <c r="H158" s="2">
        <v>1.5578000000000001</v>
      </c>
      <c r="J158" s="2" t="s">
        <v>154</v>
      </c>
      <c r="K158" s="2">
        <v>54.6</v>
      </c>
      <c r="L158" s="2">
        <f t="shared" si="16"/>
        <v>2.7444999999999999</v>
      </c>
      <c r="M158" s="13">
        <f t="shared" si="19"/>
        <v>7.4504737295435053E-2</v>
      </c>
      <c r="N158" s="15">
        <f t="shared" si="17"/>
        <v>1805.81</v>
      </c>
      <c r="Q158" t="str">
        <f t="shared" si="18"/>
        <v>05/2014</v>
      </c>
      <c r="R158" s="9">
        <v>41789</v>
      </c>
      <c r="S158">
        <v>1923.57</v>
      </c>
      <c r="T158" s="10">
        <f t="shared" si="20"/>
        <v>2.1030282120013677E-2</v>
      </c>
    </row>
    <row r="159" spans="2:20" x14ac:dyDescent="0.25">
      <c r="B159" s="7">
        <v>41639</v>
      </c>
      <c r="C159" s="2">
        <v>55.5</v>
      </c>
      <c r="D159" s="2" t="str">
        <f t="shared" si="15"/>
        <v>12/2013</v>
      </c>
      <c r="F159" s="2" t="str">
        <f t="shared" si="14"/>
        <v>06/2012</v>
      </c>
      <c r="G159" s="7">
        <v>41089</v>
      </c>
      <c r="H159" s="2">
        <v>1.6449</v>
      </c>
      <c r="J159" s="2" t="s">
        <v>155</v>
      </c>
      <c r="K159" s="2">
        <v>55.5</v>
      </c>
      <c r="L159" s="2">
        <f t="shared" si="16"/>
        <v>3.0282</v>
      </c>
      <c r="M159" s="13">
        <f t="shared" si="19"/>
        <v>0.10337037711787223</v>
      </c>
      <c r="N159" s="15">
        <f t="shared" si="17"/>
        <v>1848.36</v>
      </c>
      <c r="Q159" t="str">
        <f t="shared" si="18"/>
        <v>06/2014</v>
      </c>
      <c r="R159" s="9">
        <v>41820</v>
      </c>
      <c r="S159">
        <v>1960.23</v>
      </c>
      <c r="T159" s="10">
        <f t="shared" si="20"/>
        <v>1.9058313448431896E-2</v>
      </c>
    </row>
    <row r="160" spans="2:20" x14ac:dyDescent="0.25">
      <c r="B160" s="7">
        <v>41670</v>
      </c>
      <c r="C160" s="2">
        <v>56.5</v>
      </c>
      <c r="D160" s="2" t="str">
        <f t="shared" si="15"/>
        <v>01/2014</v>
      </c>
      <c r="F160" s="2" t="str">
        <f t="shared" si="14"/>
        <v>07/2012</v>
      </c>
      <c r="G160" s="7">
        <v>41121</v>
      </c>
      <c r="H160" s="2">
        <v>1.4679</v>
      </c>
      <c r="J160" s="2" t="s">
        <v>156</v>
      </c>
      <c r="K160" s="2">
        <v>56.5</v>
      </c>
      <c r="L160" s="2">
        <f t="shared" si="16"/>
        <v>2.6440000000000001</v>
      </c>
      <c r="M160" s="13">
        <f t="shared" si="19"/>
        <v>-0.12687405059111023</v>
      </c>
      <c r="N160" s="15">
        <f t="shared" si="17"/>
        <v>1782.59</v>
      </c>
      <c r="Q160" t="str">
        <f t="shared" si="18"/>
        <v>07/2014</v>
      </c>
      <c r="R160" s="9">
        <v>41851</v>
      </c>
      <c r="S160">
        <v>1930.67</v>
      </c>
      <c r="T160" s="10">
        <f t="shared" si="20"/>
        <v>-1.5079863077291922E-2</v>
      </c>
    </row>
    <row r="161" spans="2:20" x14ac:dyDescent="0.25">
      <c r="B161" s="7">
        <v>41698</v>
      </c>
      <c r="C161" s="2">
        <v>52.5</v>
      </c>
      <c r="D161" s="2" t="str">
        <f t="shared" si="15"/>
        <v>02/2014</v>
      </c>
      <c r="F161" s="2" t="str">
        <f t="shared" si="14"/>
        <v>08/2012</v>
      </c>
      <c r="G161" s="7">
        <v>41152</v>
      </c>
      <c r="H161" s="2">
        <v>1.5484</v>
      </c>
      <c r="J161" s="2" t="s">
        <v>157</v>
      </c>
      <c r="K161" s="2">
        <v>52.5</v>
      </c>
      <c r="L161" s="2">
        <f t="shared" si="16"/>
        <v>2.6476000000000002</v>
      </c>
      <c r="M161" s="13">
        <f t="shared" si="19"/>
        <v>1.3615733736762614E-3</v>
      </c>
      <c r="N161" s="15">
        <f t="shared" si="17"/>
        <v>1859.45</v>
      </c>
      <c r="Q161" t="str">
        <f t="shared" si="18"/>
        <v>08/2014</v>
      </c>
      <c r="R161" s="9">
        <v>41880</v>
      </c>
      <c r="S161">
        <v>2003.37</v>
      </c>
      <c r="T161" s="10">
        <f t="shared" si="20"/>
        <v>3.7655321727690261E-2</v>
      </c>
    </row>
    <row r="162" spans="2:20" x14ac:dyDescent="0.25">
      <c r="B162" s="7">
        <v>41729</v>
      </c>
      <c r="C162" s="2">
        <v>55</v>
      </c>
      <c r="D162" s="2" t="str">
        <f t="shared" si="15"/>
        <v>03/2014</v>
      </c>
      <c r="F162" s="2" t="str">
        <f t="shared" si="14"/>
        <v>09/2012</v>
      </c>
      <c r="G162" s="7">
        <v>41180</v>
      </c>
      <c r="H162" s="2">
        <v>1.6335</v>
      </c>
      <c r="J162" s="2" t="s">
        <v>158</v>
      </c>
      <c r="K162" s="2">
        <v>55</v>
      </c>
      <c r="L162" s="2">
        <f t="shared" si="16"/>
        <v>2.718</v>
      </c>
      <c r="M162" s="13">
        <f t="shared" si="19"/>
        <v>2.6590119353376629E-2</v>
      </c>
      <c r="N162" s="15">
        <f t="shared" si="17"/>
        <v>1872.34</v>
      </c>
      <c r="Q162" t="str">
        <f t="shared" si="18"/>
        <v>09/2014</v>
      </c>
      <c r="R162" s="9">
        <v>41912</v>
      </c>
      <c r="S162">
        <v>1972.29</v>
      </c>
      <c r="T162" s="10">
        <f t="shared" si="20"/>
        <v>-1.5513859147336717E-2</v>
      </c>
    </row>
    <row r="163" spans="2:20" x14ac:dyDescent="0.25">
      <c r="B163" s="7">
        <v>41759</v>
      </c>
      <c r="C163" s="2">
        <v>55.9</v>
      </c>
      <c r="D163" s="2" t="str">
        <f t="shared" si="15"/>
        <v>04/2014</v>
      </c>
      <c r="F163" s="2" t="str">
        <f t="shared" si="14"/>
        <v>10/2012</v>
      </c>
      <c r="G163" s="7">
        <v>41213</v>
      </c>
      <c r="H163" s="2">
        <v>1.6900999999999999</v>
      </c>
      <c r="J163" s="2" t="s">
        <v>159</v>
      </c>
      <c r="K163" s="2">
        <v>55.9</v>
      </c>
      <c r="L163" s="2">
        <f t="shared" si="16"/>
        <v>2.6459000000000001</v>
      </c>
      <c r="M163" s="13">
        <f t="shared" si="19"/>
        <v>-2.6526857983811603E-2</v>
      </c>
      <c r="N163" s="15">
        <f t="shared" si="17"/>
        <v>1883.95</v>
      </c>
      <c r="Q163" t="str">
        <f t="shared" si="18"/>
        <v>10/2014</v>
      </c>
      <c r="R163" s="9">
        <v>41943</v>
      </c>
      <c r="S163">
        <v>2018.05</v>
      </c>
      <c r="T163" s="10">
        <f t="shared" si="20"/>
        <v>2.3201456175308888E-2</v>
      </c>
    </row>
    <row r="164" spans="2:20" x14ac:dyDescent="0.25">
      <c r="B164" s="7">
        <v>41790</v>
      </c>
      <c r="C164" s="2">
        <v>56.6</v>
      </c>
      <c r="D164" s="2" t="str">
        <f t="shared" si="15"/>
        <v>05/2014</v>
      </c>
      <c r="F164" s="2" t="str">
        <f t="shared" si="14"/>
        <v>11/2012</v>
      </c>
      <c r="G164" s="7">
        <v>41243</v>
      </c>
      <c r="H164" s="2">
        <v>1.6155999999999999</v>
      </c>
      <c r="J164" s="2" t="s">
        <v>160</v>
      </c>
      <c r="K164" s="2">
        <v>56.6</v>
      </c>
      <c r="L164" s="2">
        <f t="shared" si="16"/>
        <v>2.4759000000000002</v>
      </c>
      <c r="M164" s="13">
        <f t="shared" si="19"/>
        <v>-6.425034959749043E-2</v>
      </c>
      <c r="N164" s="15">
        <f t="shared" si="17"/>
        <v>1923.57</v>
      </c>
      <c r="Q164" t="str">
        <f t="shared" si="18"/>
        <v>11/2014</v>
      </c>
      <c r="R164" s="9">
        <v>41971</v>
      </c>
      <c r="S164">
        <v>2067.56</v>
      </c>
      <c r="T164" s="10">
        <f t="shared" si="20"/>
        <v>2.4533584400783015E-2</v>
      </c>
    </row>
    <row r="165" spans="2:20" x14ac:dyDescent="0.25">
      <c r="B165" s="7">
        <v>41820</v>
      </c>
      <c r="C165" s="2">
        <v>55.7</v>
      </c>
      <c r="D165" s="2" t="str">
        <f t="shared" si="15"/>
        <v>06/2014</v>
      </c>
      <c r="F165" s="2" t="str">
        <f t="shared" si="14"/>
        <v>12/2012</v>
      </c>
      <c r="G165" s="7">
        <v>41274</v>
      </c>
      <c r="H165" s="2">
        <v>1.7574000000000001</v>
      </c>
      <c r="J165" s="2" t="s">
        <v>161</v>
      </c>
      <c r="K165" s="2">
        <v>55.7</v>
      </c>
      <c r="L165" s="2">
        <f t="shared" si="16"/>
        <v>2.5304000000000002</v>
      </c>
      <c r="M165" s="13">
        <f t="shared" si="19"/>
        <v>2.2012197584716731E-2</v>
      </c>
      <c r="N165" s="15">
        <f t="shared" si="17"/>
        <v>1960.23</v>
      </c>
      <c r="Q165" t="str">
        <f t="shared" si="18"/>
        <v>12/2014</v>
      </c>
      <c r="R165" s="9">
        <v>42004</v>
      </c>
      <c r="S165">
        <v>2058.9</v>
      </c>
      <c r="T165" s="10">
        <f t="shared" si="20"/>
        <v>-4.1885120625277938E-3</v>
      </c>
    </row>
    <row r="166" spans="2:20" x14ac:dyDescent="0.25">
      <c r="B166" s="7">
        <v>41851</v>
      </c>
      <c r="C166" s="2">
        <v>55</v>
      </c>
      <c r="D166" s="2" t="str">
        <f t="shared" si="15"/>
        <v>07/2014</v>
      </c>
      <c r="F166" s="2" t="str">
        <f t="shared" si="14"/>
        <v>01/2013</v>
      </c>
      <c r="G166" s="7">
        <v>41305</v>
      </c>
      <c r="H166" s="2">
        <v>1.9849000000000001</v>
      </c>
      <c r="J166" s="2" t="s">
        <v>162</v>
      </c>
      <c r="K166" s="2">
        <v>55</v>
      </c>
      <c r="L166" s="2">
        <f t="shared" si="16"/>
        <v>2.5577999999999999</v>
      </c>
      <c r="M166" s="13">
        <f t="shared" si="19"/>
        <v>1.082832753714813E-2</v>
      </c>
      <c r="N166" s="15">
        <f t="shared" si="17"/>
        <v>1930.67</v>
      </c>
      <c r="Q166" t="str">
        <f t="shared" si="18"/>
        <v>01/2015</v>
      </c>
      <c r="R166" s="9">
        <v>42034</v>
      </c>
      <c r="S166">
        <v>1994.99</v>
      </c>
      <c r="T166" s="10">
        <f t="shared" si="20"/>
        <v>-3.1040847054252363E-2</v>
      </c>
    </row>
    <row r="167" spans="2:20" x14ac:dyDescent="0.25">
      <c r="B167" s="7">
        <v>41882</v>
      </c>
      <c r="C167" s="2">
        <v>55.1</v>
      </c>
      <c r="D167" s="2" t="str">
        <f t="shared" si="15"/>
        <v>08/2014</v>
      </c>
      <c r="F167" s="2" t="str">
        <f t="shared" si="14"/>
        <v>02/2013</v>
      </c>
      <c r="G167" s="7">
        <v>41333</v>
      </c>
      <c r="H167" s="2">
        <v>1.8755999999999999</v>
      </c>
      <c r="J167" s="2" t="s">
        <v>163</v>
      </c>
      <c r="K167" s="2">
        <v>55.1</v>
      </c>
      <c r="L167" s="2">
        <f t="shared" si="16"/>
        <v>2.3431000000000002</v>
      </c>
      <c r="M167" s="13">
        <f t="shared" si="19"/>
        <v>-8.3939322855578924E-2</v>
      </c>
      <c r="N167" s="15">
        <f t="shared" si="17"/>
        <v>2003.37</v>
      </c>
      <c r="Q167" t="str">
        <f t="shared" si="18"/>
        <v>02/2015</v>
      </c>
      <c r="R167" s="9">
        <v>42062</v>
      </c>
      <c r="S167">
        <v>2104.5</v>
      </c>
      <c r="T167" s="10">
        <f t="shared" si="20"/>
        <v>5.4892505726845675E-2</v>
      </c>
    </row>
    <row r="168" spans="2:20" x14ac:dyDescent="0.25">
      <c r="B168" s="7">
        <v>41912</v>
      </c>
      <c r="C168" s="2">
        <v>56.3</v>
      </c>
      <c r="D168" s="2" t="str">
        <f t="shared" si="15"/>
        <v>09/2014</v>
      </c>
      <c r="F168" s="2" t="str">
        <f t="shared" si="14"/>
        <v>03/2013</v>
      </c>
      <c r="G168" s="7">
        <v>41362</v>
      </c>
      <c r="H168" s="2">
        <v>1.8486</v>
      </c>
      <c r="J168" s="2" t="s">
        <v>164</v>
      </c>
      <c r="K168" s="2">
        <v>56.3</v>
      </c>
      <c r="L168" s="2">
        <f t="shared" si="16"/>
        <v>2.4887999999999999</v>
      </c>
      <c r="M168" s="13">
        <f t="shared" si="19"/>
        <v>6.2182578635141317E-2</v>
      </c>
      <c r="N168" s="15">
        <f t="shared" si="17"/>
        <v>1972.29</v>
      </c>
      <c r="Q168" t="str">
        <f t="shared" si="18"/>
        <v>03/2015</v>
      </c>
      <c r="R168" s="9">
        <v>42094</v>
      </c>
      <c r="S168">
        <v>2067.89</v>
      </c>
      <c r="T168" s="10">
        <f t="shared" si="20"/>
        <v>-1.7396056070325572E-2</v>
      </c>
    </row>
    <row r="169" spans="2:20" x14ac:dyDescent="0.25">
      <c r="B169" s="7">
        <v>41943</v>
      </c>
      <c r="C169" s="2">
        <v>55.7</v>
      </c>
      <c r="D169" s="2" t="str">
        <f t="shared" si="15"/>
        <v>10/2014</v>
      </c>
      <c r="F169" s="2" t="str">
        <f t="shared" si="14"/>
        <v>04/2013</v>
      </c>
      <c r="G169" s="7">
        <v>41394</v>
      </c>
      <c r="H169" s="2">
        <v>1.6717</v>
      </c>
      <c r="J169" s="2" t="s">
        <v>165</v>
      </c>
      <c r="K169" s="2">
        <v>55.7</v>
      </c>
      <c r="L169" s="2">
        <f t="shared" si="16"/>
        <v>2.3353000000000002</v>
      </c>
      <c r="M169" s="13">
        <f t="shared" si="19"/>
        <v>-6.1676309868209489E-2</v>
      </c>
      <c r="N169" s="15">
        <f t="shared" si="17"/>
        <v>2018.05</v>
      </c>
      <c r="Q169" t="str">
        <f t="shared" si="18"/>
        <v>04/2015</v>
      </c>
      <c r="R169" s="9">
        <v>42124</v>
      </c>
      <c r="S169">
        <v>2085.5100000000002</v>
      </c>
      <c r="T169" s="10">
        <f t="shared" si="20"/>
        <v>8.5207627098153882E-3</v>
      </c>
    </row>
    <row r="170" spans="2:20" x14ac:dyDescent="0.25">
      <c r="B170" s="7">
        <v>41973</v>
      </c>
      <c r="C170" s="2">
        <v>56.2</v>
      </c>
      <c r="D170" s="2" t="str">
        <f t="shared" si="15"/>
        <v>11/2014</v>
      </c>
      <c r="F170" s="2" t="str">
        <f t="shared" si="14"/>
        <v>05/2013</v>
      </c>
      <c r="G170" s="7">
        <v>41425</v>
      </c>
      <c r="H170" s="2">
        <v>2.1282000000000001</v>
      </c>
      <c r="J170" s="2" t="s">
        <v>166</v>
      </c>
      <c r="K170" s="2">
        <v>56.2</v>
      </c>
      <c r="L170" s="2">
        <f t="shared" si="16"/>
        <v>2.1640000000000001</v>
      </c>
      <c r="M170" s="13">
        <f t="shared" si="19"/>
        <v>-7.3352460069370129E-2</v>
      </c>
      <c r="N170" s="15">
        <f t="shared" si="17"/>
        <v>2067.56</v>
      </c>
      <c r="Q170" t="str">
        <f t="shared" si="18"/>
        <v>05/2015</v>
      </c>
      <c r="R170" s="9">
        <v>42153</v>
      </c>
      <c r="S170">
        <v>2107.39</v>
      </c>
      <c r="T170" s="10">
        <f t="shared" si="20"/>
        <v>1.0491438545008114E-2</v>
      </c>
    </row>
    <row r="171" spans="2:20" x14ac:dyDescent="0.25">
      <c r="B171" s="7">
        <v>42004</v>
      </c>
      <c r="C171" s="2">
        <v>56.3</v>
      </c>
      <c r="D171" s="2" t="str">
        <f t="shared" si="15"/>
        <v>12/2014</v>
      </c>
      <c r="F171" s="2" t="str">
        <f t="shared" si="14"/>
        <v>06/2013</v>
      </c>
      <c r="G171" s="7">
        <v>41453</v>
      </c>
      <c r="H171" s="2">
        <v>2.4857</v>
      </c>
      <c r="J171" s="2" t="s">
        <v>167</v>
      </c>
      <c r="K171" s="2">
        <v>56.3</v>
      </c>
      <c r="L171" s="2">
        <f t="shared" si="16"/>
        <v>2.1711999999999998</v>
      </c>
      <c r="M171" s="13">
        <f t="shared" si="19"/>
        <v>3.3271719038814318E-3</v>
      </c>
      <c r="N171" s="15">
        <f t="shared" si="17"/>
        <v>2058.9</v>
      </c>
      <c r="Q171" t="str">
        <f t="shared" si="18"/>
        <v>06/2015</v>
      </c>
      <c r="R171" s="9">
        <v>42185</v>
      </c>
      <c r="S171">
        <v>2063.11</v>
      </c>
      <c r="T171" s="10">
        <f t="shared" si="20"/>
        <v>-2.10117728564716E-2</v>
      </c>
    </row>
    <row r="172" spans="2:20" x14ac:dyDescent="0.25">
      <c r="B172" s="7">
        <v>42035</v>
      </c>
      <c r="C172" s="2">
        <v>55.7</v>
      </c>
      <c r="D172" s="2" t="str">
        <f t="shared" si="15"/>
        <v>01/2015</v>
      </c>
      <c r="F172" s="2" t="str">
        <f t="shared" si="14"/>
        <v>07/2013</v>
      </c>
      <c r="G172" s="7">
        <v>41486</v>
      </c>
      <c r="H172" s="2">
        <v>2.5762</v>
      </c>
      <c r="J172" s="2" t="s">
        <v>168</v>
      </c>
      <c r="K172" s="2">
        <v>55.7</v>
      </c>
      <c r="L172" s="2">
        <f t="shared" si="16"/>
        <v>1.6407</v>
      </c>
      <c r="M172" s="13">
        <f t="shared" si="19"/>
        <v>-0.24433492999263073</v>
      </c>
      <c r="N172" s="15">
        <f t="shared" si="17"/>
        <v>1994.99</v>
      </c>
      <c r="Q172" t="str">
        <f t="shared" si="18"/>
        <v>07/2015</v>
      </c>
      <c r="R172" s="9">
        <v>42216</v>
      </c>
      <c r="S172">
        <v>2103.84</v>
      </c>
      <c r="T172" s="10">
        <f t="shared" si="20"/>
        <v>1.9742039930008559E-2</v>
      </c>
    </row>
    <row r="173" spans="2:20" x14ac:dyDescent="0.25">
      <c r="B173" s="7">
        <v>42063</v>
      </c>
      <c r="C173" s="2">
        <v>53.9</v>
      </c>
      <c r="D173" s="2" t="str">
        <f t="shared" si="15"/>
        <v>02/2015</v>
      </c>
      <c r="F173" s="2" t="str">
        <f t="shared" si="14"/>
        <v>08/2013</v>
      </c>
      <c r="G173" s="7">
        <v>41516</v>
      </c>
      <c r="H173" s="2">
        <v>2.7839</v>
      </c>
      <c r="J173" s="2" t="s">
        <v>169</v>
      </c>
      <c r="K173" s="2">
        <v>53.9</v>
      </c>
      <c r="L173" s="2">
        <f t="shared" si="16"/>
        <v>1.9930000000000001</v>
      </c>
      <c r="M173" s="13">
        <f t="shared" si="19"/>
        <v>0.21472542207594314</v>
      </c>
      <c r="N173" s="15">
        <f t="shared" si="17"/>
        <v>2104.5</v>
      </c>
      <c r="Q173" t="str">
        <f t="shared" si="18"/>
        <v>08/2015</v>
      </c>
      <c r="R173" s="9">
        <v>42247</v>
      </c>
      <c r="S173">
        <v>1972.18</v>
      </c>
      <c r="T173" s="10">
        <f t="shared" si="20"/>
        <v>-6.258080462392579E-2</v>
      </c>
    </row>
    <row r="174" spans="2:20" x14ac:dyDescent="0.25">
      <c r="B174" s="7">
        <v>42094</v>
      </c>
      <c r="C174" s="2">
        <v>53</v>
      </c>
      <c r="D174" s="2" t="str">
        <f t="shared" si="15"/>
        <v>03/2015</v>
      </c>
      <c r="F174" s="2" t="str">
        <f t="shared" si="14"/>
        <v>09/2013</v>
      </c>
      <c r="G174" s="7">
        <v>41547</v>
      </c>
      <c r="H174" s="2">
        <v>2.61</v>
      </c>
      <c r="J174" s="2" t="s">
        <v>170</v>
      </c>
      <c r="K174" s="2">
        <v>53</v>
      </c>
      <c r="L174" s="2">
        <f t="shared" si="16"/>
        <v>1.9231</v>
      </c>
      <c r="M174" s="13">
        <f t="shared" si="19"/>
        <v>-3.5072754641244375E-2</v>
      </c>
      <c r="N174" s="15">
        <f t="shared" si="17"/>
        <v>2067.89</v>
      </c>
      <c r="Q174" t="str">
        <f t="shared" si="18"/>
        <v>09/2015</v>
      </c>
      <c r="R174" s="9">
        <v>42277</v>
      </c>
      <c r="S174">
        <v>1920.03</v>
      </c>
      <c r="T174" s="10">
        <f t="shared" si="20"/>
        <v>-2.6442819620927094E-2</v>
      </c>
    </row>
    <row r="175" spans="2:20" x14ac:dyDescent="0.25">
      <c r="B175" s="7">
        <v>42124</v>
      </c>
      <c r="C175" s="2">
        <v>52.1</v>
      </c>
      <c r="D175" s="2" t="str">
        <f t="shared" si="15"/>
        <v>04/2015</v>
      </c>
      <c r="F175" s="2" t="str">
        <f t="shared" si="14"/>
        <v>10/2013</v>
      </c>
      <c r="G175" s="7">
        <v>41578</v>
      </c>
      <c r="H175" s="2">
        <v>2.5541999999999998</v>
      </c>
      <c r="J175" s="2" t="s">
        <v>171</v>
      </c>
      <c r="K175" s="2">
        <v>52.1</v>
      </c>
      <c r="L175" s="2">
        <f t="shared" si="16"/>
        <v>2.0316999999999998</v>
      </c>
      <c r="M175" s="13">
        <f t="shared" si="19"/>
        <v>5.6471322344131769E-2</v>
      </c>
      <c r="N175" s="15">
        <f t="shared" si="17"/>
        <v>2085.5100000000002</v>
      </c>
      <c r="Q175" t="str">
        <f t="shared" si="18"/>
        <v>10/2015</v>
      </c>
      <c r="R175" s="9">
        <v>42307</v>
      </c>
      <c r="S175">
        <v>2079.36</v>
      </c>
      <c r="T175" s="10">
        <f t="shared" si="20"/>
        <v>8.2983078389400333E-2</v>
      </c>
    </row>
    <row r="176" spans="2:20" x14ac:dyDescent="0.25">
      <c r="B176" s="7">
        <v>42155</v>
      </c>
      <c r="C176" s="2">
        <v>51.9</v>
      </c>
      <c r="D176" s="2" t="str">
        <f t="shared" si="15"/>
        <v>05/2015</v>
      </c>
      <c r="F176" s="2" t="str">
        <f t="shared" si="14"/>
        <v>11/2013</v>
      </c>
      <c r="G176" s="7">
        <v>41607</v>
      </c>
      <c r="H176" s="2">
        <v>2.7444999999999999</v>
      </c>
      <c r="J176" s="2" t="s">
        <v>172</v>
      </c>
      <c r="K176" s="2">
        <v>51.9</v>
      </c>
      <c r="L176" s="2">
        <f t="shared" si="16"/>
        <v>2.1214</v>
      </c>
      <c r="M176" s="13">
        <f t="shared" si="19"/>
        <v>4.4150219028399995E-2</v>
      </c>
      <c r="N176" s="15">
        <f t="shared" si="17"/>
        <v>2107.39</v>
      </c>
      <c r="Q176" t="str">
        <f t="shared" si="18"/>
        <v>11/2015</v>
      </c>
      <c r="R176" s="9">
        <v>42338</v>
      </c>
      <c r="S176">
        <v>2080.41</v>
      </c>
      <c r="T176" s="10">
        <f t="shared" si="20"/>
        <v>5.0496306555847248E-4</v>
      </c>
    </row>
    <row r="177" spans="2:20" x14ac:dyDescent="0.25">
      <c r="B177" s="7">
        <v>42185</v>
      </c>
      <c r="C177" s="2">
        <v>52.9</v>
      </c>
      <c r="D177" s="2" t="str">
        <f t="shared" si="15"/>
        <v>06/2015</v>
      </c>
      <c r="F177" s="2" t="str">
        <f t="shared" si="14"/>
        <v>12/2013</v>
      </c>
      <c r="G177" s="7">
        <v>41639</v>
      </c>
      <c r="H177" s="2">
        <v>3.0282</v>
      </c>
      <c r="J177" s="2" t="s">
        <v>173</v>
      </c>
      <c r="K177" s="2">
        <v>52.9</v>
      </c>
      <c r="L177" s="2">
        <f t="shared" si="16"/>
        <v>2.3531</v>
      </c>
      <c r="M177" s="13">
        <f t="shared" si="19"/>
        <v>0.10922032619967936</v>
      </c>
      <c r="N177" s="15">
        <f t="shared" si="17"/>
        <v>2063.11</v>
      </c>
      <c r="Q177" t="str">
        <f t="shared" si="18"/>
        <v>12/2015</v>
      </c>
      <c r="R177" s="9">
        <v>42369</v>
      </c>
      <c r="S177">
        <v>2043.94</v>
      </c>
      <c r="T177" s="10">
        <f t="shared" si="20"/>
        <v>-1.7530198374358763E-2</v>
      </c>
    </row>
    <row r="178" spans="2:20" x14ac:dyDescent="0.25">
      <c r="B178" s="7">
        <v>42216</v>
      </c>
      <c r="C178" s="2">
        <v>52.5</v>
      </c>
      <c r="D178" s="2" t="str">
        <f t="shared" si="15"/>
        <v>07/2015</v>
      </c>
      <c r="F178" s="2" t="str">
        <f t="shared" si="14"/>
        <v>01/2014</v>
      </c>
      <c r="G178" s="7">
        <v>41670</v>
      </c>
      <c r="H178" s="2">
        <v>2.6440000000000001</v>
      </c>
      <c r="J178" s="2" t="s">
        <v>174</v>
      </c>
      <c r="K178" s="2">
        <v>52.5</v>
      </c>
      <c r="L178" s="2">
        <f t="shared" si="16"/>
        <v>2.1800999999999999</v>
      </c>
      <c r="M178" s="13">
        <f t="shared" si="19"/>
        <v>-7.3520037397475702E-2</v>
      </c>
      <c r="N178" s="15">
        <f t="shared" si="17"/>
        <v>2103.84</v>
      </c>
      <c r="Q178" t="str">
        <f t="shared" si="18"/>
        <v>01/2016</v>
      </c>
      <c r="R178" s="9">
        <v>42398</v>
      </c>
      <c r="S178">
        <v>1940.24</v>
      </c>
      <c r="T178" s="10">
        <f t="shared" si="20"/>
        <v>-5.0735344481736222E-2</v>
      </c>
    </row>
    <row r="179" spans="2:20" x14ac:dyDescent="0.25">
      <c r="B179" s="7">
        <v>42247</v>
      </c>
      <c r="C179" s="2">
        <v>52</v>
      </c>
      <c r="D179" s="2" t="str">
        <f t="shared" si="15"/>
        <v>08/2015</v>
      </c>
      <c r="F179" s="2" t="str">
        <f t="shared" si="14"/>
        <v>02/2014</v>
      </c>
      <c r="G179" s="7">
        <v>41698</v>
      </c>
      <c r="H179" s="2">
        <v>2.6476000000000002</v>
      </c>
      <c r="J179" s="2" t="s">
        <v>175</v>
      </c>
      <c r="K179" s="2">
        <v>52</v>
      </c>
      <c r="L179" s="2">
        <f t="shared" si="16"/>
        <v>2.2179000000000002</v>
      </c>
      <c r="M179" s="13">
        <f t="shared" si="19"/>
        <v>1.7338654190174996E-2</v>
      </c>
      <c r="N179" s="15">
        <f t="shared" si="17"/>
        <v>1972.18</v>
      </c>
      <c r="Q179" t="str">
        <f t="shared" si="18"/>
        <v>02/2016</v>
      </c>
      <c r="R179" s="9">
        <v>42429</v>
      </c>
      <c r="S179">
        <v>1932.23</v>
      </c>
      <c r="T179" s="10">
        <f t="shared" si="20"/>
        <v>-4.1283552550199776E-3</v>
      </c>
    </row>
    <row r="180" spans="2:20" x14ac:dyDescent="0.25">
      <c r="B180" s="7">
        <v>42277</v>
      </c>
      <c r="C180" s="2">
        <v>50.2</v>
      </c>
      <c r="D180" s="2" t="str">
        <f t="shared" si="15"/>
        <v>09/2015</v>
      </c>
      <c r="F180" s="2" t="str">
        <f t="shared" si="14"/>
        <v>03/2014</v>
      </c>
      <c r="G180" s="7">
        <v>41729</v>
      </c>
      <c r="H180" s="2">
        <v>2.718</v>
      </c>
      <c r="J180" s="2" t="s">
        <v>176</v>
      </c>
      <c r="K180" s="2">
        <v>50.2</v>
      </c>
      <c r="L180" s="2">
        <f t="shared" si="16"/>
        <v>2.0367999999999999</v>
      </c>
      <c r="M180" s="13">
        <f t="shared" si="19"/>
        <v>-8.1653816673429969E-2</v>
      </c>
      <c r="N180" s="15">
        <f t="shared" si="17"/>
        <v>1920.03</v>
      </c>
      <c r="Q180" t="str">
        <f t="shared" si="18"/>
        <v>03/2016</v>
      </c>
      <c r="R180" s="9">
        <v>42460</v>
      </c>
      <c r="S180">
        <v>2059.7399999999998</v>
      </c>
      <c r="T180" s="10">
        <f t="shared" si="20"/>
        <v>6.5991108718941094E-2</v>
      </c>
    </row>
    <row r="181" spans="2:20" x14ac:dyDescent="0.25">
      <c r="B181" s="7">
        <v>42308</v>
      </c>
      <c r="C181" s="2">
        <v>50.1</v>
      </c>
      <c r="D181" s="2" t="str">
        <f t="shared" si="15"/>
        <v>10/2015</v>
      </c>
      <c r="F181" s="2" t="str">
        <f t="shared" si="14"/>
        <v>04/2014</v>
      </c>
      <c r="G181" s="7">
        <v>41759</v>
      </c>
      <c r="H181" s="2">
        <v>2.6459000000000001</v>
      </c>
      <c r="J181" s="2" t="s">
        <v>177</v>
      </c>
      <c r="K181" s="2">
        <v>50.1</v>
      </c>
      <c r="L181" s="2">
        <f t="shared" si="16"/>
        <v>2.1421000000000001</v>
      </c>
      <c r="M181" s="13">
        <f t="shared" si="19"/>
        <v>5.1698743126473046E-2</v>
      </c>
      <c r="N181" s="15">
        <f t="shared" si="17"/>
        <v>2079.36</v>
      </c>
      <c r="Q181" t="str">
        <f t="shared" si="18"/>
        <v>04/2016</v>
      </c>
      <c r="R181" s="9">
        <v>42489</v>
      </c>
      <c r="S181">
        <v>2065.3000000000002</v>
      </c>
      <c r="T181" s="10">
        <f t="shared" si="20"/>
        <v>2.69936982337593E-3</v>
      </c>
    </row>
    <row r="182" spans="2:20" x14ac:dyDescent="0.25">
      <c r="B182" s="7">
        <v>42338</v>
      </c>
      <c r="C182" s="2">
        <v>49.1</v>
      </c>
      <c r="D182" s="2" t="str">
        <f t="shared" si="15"/>
        <v>11/2015</v>
      </c>
      <c r="F182" s="2" t="str">
        <f t="shared" si="14"/>
        <v>05/2014</v>
      </c>
      <c r="G182" s="7">
        <v>41789</v>
      </c>
      <c r="H182" s="2">
        <v>2.4759000000000002</v>
      </c>
      <c r="J182" s="2" t="s">
        <v>178</v>
      </c>
      <c r="K182" s="2">
        <v>49.1</v>
      </c>
      <c r="L182" s="2">
        <f t="shared" si="16"/>
        <v>2.206</v>
      </c>
      <c r="M182" s="13">
        <f t="shared" si="19"/>
        <v>2.9830540124177185E-2</v>
      </c>
      <c r="N182" s="15">
        <f t="shared" si="17"/>
        <v>2080.41</v>
      </c>
      <c r="Q182" t="str">
        <f t="shared" si="18"/>
        <v>05/2016</v>
      </c>
      <c r="R182" s="9">
        <v>42521</v>
      </c>
      <c r="S182">
        <v>2096.96</v>
      </c>
      <c r="T182" s="10">
        <f t="shared" si="20"/>
        <v>1.5329492083474561E-2</v>
      </c>
    </row>
    <row r="183" spans="2:20" x14ac:dyDescent="0.25">
      <c r="B183" s="7">
        <v>42369</v>
      </c>
      <c r="C183" s="2">
        <v>49.1</v>
      </c>
      <c r="D183" s="2" t="str">
        <f t="shared" si="15"/>
        <v>12/2015</v>
      </c>
      <c r="F183" s="2" t="str">
        <f t="shared" si="14"/>
        <v>06/2014</v>
      </c>
      <c r="G183" s="7">
        <v>41820</v>
      </c>
      <c r="H183" s="2">
        <v>2.5304000000000002</v>
      </c>
      <c r="J183" s="2" t="s">
        <v>179</v>
      </c>
      <c r="K183" s="2">
        <v>49.1</v>
      </c>
      <c r="L183" s="2">
        <f t="shared" si="16"/>
        <v>2.2694000000000001</v>
      </c>
      <c r="M183" s="13">
        <f t="shared" si="19"/>
        <v>2.8739800543970961E-2</v>
      </c>
      <c r="N183" s="15">
        <f t="shared" si="17"/>
        <v>2043.94</v>
      </c>
      <c r="Q183" t="str">
        <f t="shared" si="18"/>
        <v>06/2016</v>
      </c>
      <c r="R183" s="9">
        <v>42551</v>
      </c>
      <c r="S183">
        <v>2098.86</v>
      </c>
      <c r="T183" s="10">
        <f t="shared" si="20"/>
        <v>9.0607355409733081E-4</v>
      </c>
    </row>
    <row r="184" spans="2:20" x14ac:dyDescent="0.25">
      <c r="B184" s="7">
        <v>42400</v>
      </c>
      <c r="C184" s="2">
        <v>48.7</v>
      </c>
      <c r="D184" s="2" t="str">
        <f t="shared" si="15"/>
        <v>01/2016</v>
      </c>
      <c r="F184" s="2" t="str">
        <f t="shared" si="14"/>
        <v>07/2014</v>
      </c>
      <c r="G184" s="7">
        <v>41851</v>
      </c>
      <c r="H184" s="2">
        <v>2.5577999999999999</v>
      </c>
      <c r="J184" s="2" t="s">
        <v>180</v>
      </c>
      <c r="K184" s="2">
        <v>48.7</v>
      </c>
      <c r="L184" s="2">
        <f t="shared" si="16"/>
        <v>1.9209000000000001</v>
      </c>
      <c r="M184" s="13">
        <f t="shared" si="19"/>
        <v>-0.15356481889486207</v>
      </c>
      <c r="N184" s="15">
        <f t="shared" si="17"/>
        <v>1940.24</v>
      </c>
      <c r="Q184" t="str">
        <f t="shared" si="18"/>
        <v>07/2016</v>
      </c>
      <c r="R184" s="9">
        <v>42580</v>
      </c>
      <c r="S184">
        <v>2173.6</v>
      </c>
      <c r="T184" s="10">
        <f t="shared" si="20"/>
        <v>3.5609807228685897E-2</v>
      </c>
    </row>
    <row r="185" spans="2:20" x14ac:dyDescent="0.25">
      <c r="B185" s="7">
        <v>42429</v>
      </c>
      <c r="C185" s="2">
        <v>47.6</v>
      </c>
      <c r="D185" s="2" t="str">
        <f t="shared" si="15"/>
        <v>02/2016</v>
      </c>
      <c r="F185" s="2" t="str">
        <f t="shared" si="14"/>
        <v>08/2014</v>
      </c>
      <c r="G185" s="7">
        <v>41880</v>
      </c>
      <c r="H185" s="2">
        <v>2.3431000000000002</v>
      </c>
      <c r="J185" s="2" t="s">
        <v>181</v>
      </c>
      <c r="K185" s="2">
        <v>47.6</v>
      </c>
      <c r="L185" s="2">
        <f t="shared" si="16"/>
        <v>1.7346999999999999</v>
      </c>
      <c r="M185" s="13">
        <f t="shared" si="19"/>
        <v>-9.6933728981206779E-2</v>
      </c>
      <c r="N185" s="15">
        <f t="shared" si="17"/>
        <v>1932.23</v>
      </c>
      <c r="Q185" t="str">
        <f t="shared" si="18"/>
        <v>08/2016</v>
      </c>
      <c r="R185" s="9">
        <v>42613</v>
      </c>
      <c r="S185">
        <v>2170.9499999999998</v>
      </c>
      <c r="T185" s="10">
        <f t="shared" si="20"/>
        <v>-1.2191755612808164E-3</v>
      </c>
    </row>
    <row r="186" spans="2:20" x14ac:dyDescent="0.25">
      <c r="B186" s="7">
        <v>42460</v>
      </c>
      <c r="C186" s="2">
        <v>49.2</v>
      </c>
      <c r="D186" s="2" t="str">
        <f t="shared" si="15"/>
        <v>03/2016</v>
      </c>
      <c r="F186" s="2" t="str">
        <f t="shared" si="14"/>
        <v>09/2014</v>
      </c>
      <c r="G186" s="7">
        <v>41912</v>
      </c>
      <c r="H186" s="2">
        <v>2.4887999999999999</v>
      </c>
      <c r="J186" s="2" t="s">
        <v>182</v>
      </c>
      <c r="K186" s="2">
        <v>49.2</v>
      </c>
      <c r="L186" s="2">
        <f t="shared" si="16"/>
        <v>1.7686999999999999</v>
      </c>
      <c r="M186" s="13">
        <f t="shared" si="19"/>
        <v>1.9599930823773537E-2</v>
      </c>
      <c r="N186" s="15">
        <f t="shared" si="17"/>
        <v>2059.7399999999998</v>
      </c>
      <c r="Q186" t="str">
        <f t="shared" si="18"/>
        <v>09/2016</v>
      </c>
      <c r="R186" s="9">
        <v>42643</v>
      </c>
      <c r="S186">
        <v>2168.27</v>
      </c>
      <c r="T186" s="10">
        <f t="shared" si="20"/>
        <v>-1.2344825997834263E-3</v>
      </c>
    </row>
    <row r="187" spans="2:20" x14ac:dyDescent="0.25">
      <c r="B187" s="7">
        <v>42490</v>
      </c>
      <c r="C187" s="2">
        <v>51</v>
      </c>
      <c r="D187" s="2" t="str">
        <f t="shared" si="15"/>
        <v>04/2016</v>
      </c>
      <c r="F187" s="2" t="str">
        <f t="shared" si="14"/>
        <v>10/2014</v>
      </c>
      <c r="G187" s="7">
        <v>41943</v>
      </c>
      <c r="H187" s="2">
        <v>2.3353000000000002</v>
      </c>
      <c r="J187" s="2" t="s">
        <v>183</v>
      </c>
      <c r="K187" s="2">
        <v>51</v>
      </c>
      <c r="L187" s="2">
        <f t="shared" si="16"/>
        <v>1.8332999999999999</v>
      </c>
      <c r="M187" s="13">
        <f t="shared" si="19"/>
        <v>3.6524000678464397E-2</v>
      </c>
      <c r="N187" s="15">
        <f t="shared" si="17"/>
        <v>2065.3000000000002</v>
      </c>
      <c r="Q187" t="str">
        <f t="shared" si="18"/>
        <v>10/2016</v>
      </c>
      <c r="R187" s="9">
        <v>42674</v>
      </c>
      <c r="S187">
        <v>2126.15</v>
      </c>
      <c r="T187" s="10">
        <f t="shared" si="20"/>
        <v>-1.9425625037472249E-2</v>
      </c>
    </row>
    <row r="188" spans="2:20" x14ac:dyDescent="0.25">
      <c r="B188" s="7">
        <v>42521</v>
      </c>
      <c r="C188" s="2">
        <v>51.3</v>
      </c>
      <c r="D188" s="2" t="str">
        <f t="shared" si="15"/>
        <v>05/2016</v>
      </c>
      <c r="F188" s="2" t="str">
        <f t="shared" si="14"/>
        <v>11/2014</v>
      </c>
      <c r="G188" s="7">
        <v>41971</v>
      </c>
      <c r="H188" s="2">
        <v>2.1640000000000001</v>
      </c>
      <c r="J188" s="2" t="s">
        <v>184</v>
      </c>
      <c r="K188" s="2">
        <v>51.3</v>
      </c>
      <c r="L188" s="2">
        <f t="shared" si="16"/>
        <v>1.8458000000000001</v>
      </c>
      <c r="M188" s="13">
        <f t="shared" si="19"/>
        <v>6.8183057873780761E-3</v>
      </c>
      <c r="N188" s="15">
        <f t="shared" si="17"/>
        <v>2096.96</v>
      </c>
      <c r="Q188" t="str">
        <f t="shared" si="18"/>
        <v>11/2016</v>
      </c>
      <c r="R188" s="9">
        <v>42704</v>
      </c>
      <c r="S188">
        <v>2198.81</v>
      </c>
      <c r="T188" s="10">
        <f t="shared" si="20"/>
        <v>3.4174446769983158E-2</v>
      </c>
    </row>
    <row r="189" spans="2:20" x14ac:dyDescent="0.25">
      <c r="B189" s="7">
        <v>42551</v>
      </c>
      <c r="C189" s="2">
        <v>51.4</v>
      </c>
      <c r="D189" s="2" t="str">
        <f t="shared" si="15"/>
        <v>06/2016</v>
      </c>
      <c r="F189" s="2" t="str">
        <f t="shared" si="14"/>
        <v>12/2014</v>
      </c>
      <c r="G189" s="7">
        <v>42004</v>
      </c>
      <c r="H189" s="2">
        <v>2.1711999999999998</v>
      </c>
      <c r="J189" s="2" t="s">
        <v>185</v>
      </c>
      <c r="K189" s="2">
        <v>51.4</v>
      </c>
      <c r="L189" s="2">
        <f t="shared" si="16"/>
        <v>1.4697</v>
      </c>
      <c r="M189" s="13">
        <f t="shared" si="19"/>
        <v>-0.20375988731173478</v>
      </c>
      <c r="N189" s="15">
        <f t="shared" si="17"/>
        <v>2098.86</v>
      </c>
      <c r="Q189" t="str">
        <f t="shared" si="18"/>
        <v>12/2016</v>
      </c>
      <c r="R189" s="9">
        <v>42734</v>
      </c>
      <c r="S189">
        <v>2238.83</v>
      </c>
      <c r="T189" s="10">
        <f t="shared" si="20"/>
        <v>1.8200754044233047E-2</v>
      </c>
    </row>
    <row r="190" spans="2:20" x14ac:dyDescent="0.25">
      <c r="B190" s="7">
        <v>42582</v>
      </c>
      <c r="C190" s="2">
        <v>52.2</v>
      </c>
      <c r="D190" s="2" t="str">
        <f t="shared" si="15"/>
        <v>07/2016</v>
      </c>
      <c r="F190" s="2" t="str">
        <f t="shared" si="14"/>
        <v>01/2015</v>
      </c>
      <c r="G190" s="7">
        <v>42034</v>
      </c>
      <c r="H190" s="2">
        <v>1.6407</v>
      </c>
      <c r="J190" s="2" t="s">
        <v>186</v>
      </c>
      <c r="K190" s="2">
        <v>52.2</v>
      </c>
      <c r="L190" s="2">
        <f t="shared" si="16"/>
        <v>1.4531000000000001</v>
      </c>
      <c r="M190" s="13">
        <f t="shared" si="19"/>
        <v>-1.1294822072531741E-2</v>
      </c>
      <c r="N190" s="15">
        <f t="shared" si="17"/>
        <v>2173.6</v>
      </c>
      <c r="Q190" t="str">
        <f t="shared" si="18"/>
        <v>01/2017</v>
      </c>
      <c r="R190" s="9">
        <v>42766</v>
      </c>
      <c r="S190">
        <v>2278.87</v>
      </c>
      <c r="T190" s="10">
        <f t="shared" si="20"/>
        <v>1.7884341374735824E-2</v>
      </c>
    </row>
    <row r="191" spans="2:20" x14ac:dyDescent="0.25">
      <c r="B191" s="7">
        <v>42613</v>
      </c>
      <c r="C191" s="2">
        <v>52.7</v>
      </c>
      <c r="D191" s="2" t="str">
        <f t="shared" si="15"/>
        <v>08/2016</v>
      </c>
      <c r="F191" s="2" t="str">
        <f t="shared" si="14"/>
        <v>02/2015</v>
      </c>
      <c r="G191" s="7">
        <v>42062</v>
      </c>
      <c r="H191" s="2">
        <v>1.9930000000000001</v>
      </c>
      <c r="J191" s="2" t="s">
        <v>187</v>
      </c>
      <c r="K191" s="2">
        <v>52.7</v>
      </c>
      <c r="L191" s="2">
        <f t="shared" si="16"/>
        <v>1.58</v>
      </c>
      <c r="M191" s="13">
        <f t="shared" si="19"/>
        <v>8.7330534718876862E-2</v>
      </c>
      <c r="N191" s="15">
        <f t="shared" si="17"/>
        <v>2170.9499999999998</v>
      </c>
      <c r="Q191" t="str">
        <f t="shared" si="18"/>
        <v>02/2017</v>
      </c>
      <c r="R191" s="9">
        <v>42794</v>
      </c>
      <c r="S191">
        <v>2363.64</v>
      </c>
      <c r="T191" s="10">
        <f t="shared" si="20"/>
        <v>3.7198260541408734E-2</v>
      </c>
    </row>
    <row r="192" spans="2:20" x14ac:dyDescent="0.25">
      <c r="B192" s="7">
        <v>42643</v>
      </c>
      <c r="C192" s="2">
        <v>49.8</v>
      </c>
      <c r="D192" s="2" t="str">
        <f t="shared" si="15"/>
        <v>09/2016</v>
      </c>
      <c r="F192" s="2" t="str">
        <f t="shared" si="14"/>
        <v>03/2015</v>
      </c>
      <c r="G192" s="7">
        <v>42094</v>
      </c>
      <c r="H192" s="2">
        <v>1.9231</v>
      </c>
      <c r="J192" s="2" t="s">
        <v>188</v>
      </c>
      <c r="K192" s="2">
        <v>49.8</v>
      </c>
      <c r="L192" s="2">
        <f t="shared" si="16"/>
        <v>1.5944</v>
      </c>
      <c r="M192" s="13">
        <f t="shared" si="19"/>
        <v>9.1139240506328267E-3</v>
      </c>
      <c r="N192" s="15">
        <f t="shared" si="17"/>
        <v>2168.27</v>
      </c>
      <c r="Q192" t="str">
        <f t="shared" si="18"/>
        <v>03/2017</v>
      </c>
      <c r="R192" s="9">
        <v>42825</v>
      </c>
      <c r="S192">
        <v>2362.7199999999998</v>
      </c>
      <c r="T192" s="10">
        <f t="shared" si="20"/>
        <v>-3.8923017041514463E-4</v>
      </c>
    </row>
    <row r="193" spans="2:20" x14ac:dyDescent="0.25">
      <c r="B193" s="7">
        <v>42674</v>
      </c>
      <c r="C193" s="2">
        <v>51.1</v>
      </c>
      <c r="D193" s="2" t="str">
        <f t="shared" si="15"/>
        <v>10/2016</v>
      </c>
      <c r="F193" s="2" t="str">
        <f t="shared" si="14"/>
        <v>04/2015</v>
      </c>
      <c r="G193" s="7">
        <v>42124</v>
      </c>
      <c r="H193" s="2">
        <v>2.0316999999999998</v>
      </c>
      <c r="J193" s="2" t="s">
        <v>189</v>
      </c>
      <c r="K193" s="2">
        <v>51.1</v>
      </c>
      <c r="L193" s="2">
        <f t="shared" si="16"/>
        <v>1.8254999999999999</v>
      </c>
      <c r="M193" s="13">
        <f t="shared" si="19"/>
        <v>0.14494480682388344</v>
      </c>
      <c r="N193" s="15">
        <f t="shared" si="17"/>
        <v>2126.15</v>
      </c>
      <c r="Q193" t="str">
        <f t="shared" si="18"/>
        <v>04/2017</v>
      </c>
      <c r="R193" s="9">
        <v>42853</v>
      </c>
      <c r="S193">
        <v>2384.1999999999998</v>
      </c>
      <c r="T193" s="10">
        <f t="shared" si="20"/>
        <v>9.0912169025529899E-3</v>
      </c>
    </row>
    <row r="194" spans="2:20" x14ac:dyDescent="0.25">
      <c r="B194" s="7">
        <v>42704</v>
      </c>
      <c r="C194" s="2">
        <v>51.8</v>
      </c>
      <c r="D194" s="2" t="str">
        <f t="shared" si="15"/>
        <v>11/2016</v>
      </c>
      <c r="F194" s="2" t="str">
        <f t="shared" si="14"/>
        <v>05/2015</v>
      </c>
      <c r="G194" s="7">
        <v>42153</v>
      </c>
      <c r="H194" s="2">
        <v>2.1214</v>
      </c>
      <c r="J194" s="2" t="s">
        <v>190</v>
      </c>
      <c r="K194" s="2">
        <v>51.8</v>
      </c>
      <c r="L194" s="2">
        <f t="shared" si="16"/>
        <v>2.3809</v>
      </c>
      <c r="M194" s="13">
        <f t="shared" si="19"/>
        <v>0.30424541221583135</v>
      </c>
      <c r="N194" s="15">
        <f t="shared" si="17"/>
        <v>2198.81</v>
      </c>
      <c r="Q194" t="str">
        <f t="shared" si="18"/>
        <v>05/2017</v>
      </c>
      <c r="R194" s="9">
        <v>42886</v>
      </c>
      <c r="S194">
        <v>2411.8000000000002</v>
      </c>
      <c r="T194" s="10">
        <f t="shared" si="20"/>
        <v>1.1576210049492719E-2</v>
      </c>
    </row>
    <row r="195" spans="2:20" x14ac:dyDescent="0.25">
      <c r="B195" s="7">
        <v>42735</v>
      </c>
      <c r="C195" s="2">
        <v>53.2</v>
      </c>
      <c r="D195" s="2" t="str">
        <f t="shared" si="15"/>
        <v>12/2016</v>
      </c>
      <c r="F195" s="2" t="str">
        <f t="shared" si="14"/>
        <v>06/2015</v>
      </c>
      <c r="G195" s="7">
        <v>42185</v>
      </c>
      <c r="H195" s="2">
        <v>2.3531</v>
      </c>
      <c r="J195" s="2" t="s">
        <v>191</v>
      </c>
      <c r="K195" s="2">
        <v>53.2</v>
      </c>
      <c r="L195" s="2">
        <f t="shared" si="16"/>
        <v>2.4443000000000001</v>
      </c>
      <c r="M195" s="13">
        <f t="shared" si="19"/>
        <v>2.6628585828888385E-2</v>
      </c>
      <c r="N195" s="15">
        <f t="shared" si="17"/>
        <v>2238.83</v>
      </c>
      <c r="Q195" t="str">
        <f t="shared" si="18"/>
        <v>06/2017</v>
      </c>
      <c r="R195" s="9">
        <v>42916</v>
      </c>
      <c r="S195">
        <v>2423.41</v>
      </c>
      <c r="T195" s="10">
        <f t="shared" si="20"/>
        <v>4.8138319927024664E-3</v>
      </c>
    </row>
    <row r="196" spans="2:20" x14ac:dyDescent="0.25">
      <c r="B196" s="7">
        <v>42766</v>
      </c>
      <c r="C196" s="2">
        <v>54.4</v>
      </c>
      <c r="D196" s="2" t="str">
        <f t="shared" si="15"/>
        <v>01/2017</v>
      </c>
      <c r="F196" s="2" t="str">
        <f t="shared" si="14"/>
        <v>07/2015</v>
      </c>
      <c r="G196" s="7">
        <v>42216</v>
      </c>
      <c r="H196" s="2">
        <v>2.1800999999999999</v>
      </c>
      <c r="J196" s="2" t="s">
        <v>192</v>
      </c>
      <c r="K196" s="2">
        <v>54.4</v>
      </c>
      <c r="L196" s="2">
        <f t="shared" si="16"/>
        <v>2.4531000000000001</v>
      </c>
      <c r="M196" s="13">
        <f t="shared" si="19"/>
        <v>3.6002127398437889E-3</v>
      </c>
      <c r="N196" s="15">
        <f t="shared" si="17"/>
        <v>2278.87</v>
      </c>
      <c r="Q196" t="str">
        <f t="shared" si="18"/>
        <v>07/2017</v>
      </c>
      <c r="R196" s="9">
        <v>42947</v>
      </c>
      <c r="S196">
        <v>2470.3000000000002</v>
      </c>
      <c r="T196" s="10">
        <f t="shared" si="20"/>
        <v>1.9348768883515444E-2</v>
      </c>
    </row>
    <row r="197" spans="2:20" x14ac:dyDescent="0.25">
      <c r="B197" s="7">
        <v>42794</v>
      </c>
      <c r="C197" s="2">
        <v>55.7</v>
      </c>
      <c r="D197" s="2" t="str">
        <f t="shared" si="15"/>
        <v>02/2017</v>
      </c>
      <c r="F197" s="2" t="str">
        <f t="shared" si="14"/>
        <v>08/2015</v>
      </c>
      <c r="G197" s="7">
        <v>42247</v>
      </c>
      <c r="H197" s="2">
        <v>2.2179000000000002</v>
      </c>
      <c r="J197" s="2" t="s">
        <v>193</v>
      </c>
      <c r="K197" s="2">
        <v>55.7</v>
      </c>
      <c r="L197" s="2">
        <f t="shared" si="16"/>
        <v>2.3898999999999999</v>
      </c>
      <c r="M197" s="13">
        <f t="shared" si="19"/>
        <v>-2.5763319880967028E-2</v>
      </c>
      <c r="N197" s="15">
        <f t="shared" si="17"/>
        <v>2363.64</v>
      </c>
      <c r="Q197" t="str">
        <f t="shared" si="18"/>
        <v>08/2017</v>
      </c>
      <c r="R197" s="9">
        <v>42978</v>
      </c>
      <c r="S197">
        <v>2471.65</v>
      </c>
      <c r="T197" s="10">
        <f t="shared" si="20"/>
        <v>5.4649232886694321E-4</v>
      </c>
    </row>
    <row r="198" spans="2:20" x14ac:dyDescent="0.25">
      <c r="B198" s="7">
        <v>42825</v>
      </c>
      <c r="C198" s="2">
        <v>57.7</v>
      </c>
      <c r="D198" s="2" t="str">
        <f t="shared" si="15"/>
        <v>03/2017</v>
      </c>
      <c r="F198" s="2" t="str">
        <f t="shared" si="14"/>
        <v>09/2015</v>
      </c>
      <c r="G198" s="7">
        <v>42277</v>
      </c>
      <c r="H198" s="2">
        <v>2.0367999999999999</v>
      </c>
      <c r="J198" s="2" t="s">
        <v>194</v>
      </c>
      <c r="K198" s="2">
        <v>57.7</v>
      </c>
      <c r="L198" s="2">
        <f t="shared" si="16"/>
        <v>2.3874</v>
      </c>
      <c r="M198" s="13">
        <f t="shared" si="19"/>
        <v>-1.0460688731745993E-3</v>
      </c>
      <c r="N198" s="15">
        <f t="shared" si="17"/>
        <v>2362.7199999999998</v>
      </c>
      <c r="Q198" t="str">
        <f t="shared" si="18"/>
        <v>09/2017</v>
      </c>
      <c r="R198" s="9">
        <v>43007</v>
      </c>
      <c r="S198">
        <v>2519.36</v>
      </c>
      <c r="T198" s="10">
        <f t="shared" si="20"/>
        <v>1.9302894827342154E-2</v>
      </c>
    </row>
    <row r="199" spans="2:20" x14ac:dyDescent="0.25">
      <c r="B199" s="7">
        <v>42855</v>
      </c>
      <c r="C199" s="2">
        <v>56.5</v>
      </c>
      <c r="D199" s="2" t="str">
        <f t="shared" si="15"/>
        <v>04/2017</v>
      </c>
      <c r="F199" s="2" t="str">
        <f t="shared" si="14"/>
        <v>10/2015</v>
      </c>
      <c r="G199" s="7">
        <v>42307</v>
      </c>
      <c r="H199" s="2">
        <v>2.1421000000000001</v>
      </c>
      <c r="J199" s="2" t="s">
        <v>195</v>
      </c>
      <c r="K199" s="2">
        <v>56.5</v>
      </c>
      <c r="L199" s="2">
        <f t="shared" si="16"/>
        <v>2.2801999999999998</v>
      </c>
      <c r="M199" s="13">
        <f t="shared" si="19"/>
        <v>-4.4902404289185016E-2</v>
      </c>
      <c r="N199" s="15">
        <f t="shared" si="17"/>
        <v>2384.1999999999998</v>
      </c>
      <c r="Q199" t="str">
        <f t="shared" si="18"/>
        <v>10/2017</v>
      </c>
      <c r="R199" s="9">
        <v>43039</v>
      </c>
      <c r="S199">
        <v>2575.2600000000002</v>
      </c>
      <c r="T199" s="10">
        <f t="shared" si="20"/>
        <v>2.2188174774546043E-2</v>
      </c>
    </row>
    <row r="200" spans="2:20" x14ac:dyDescent="0.25">
      <c r="B200" s="7">
        <v>42886</v>
      </c>
      <c r="C200" s="2">
        <v>55.8</v>
      </c>
      <c r="D200" s="2" t="str">
        <f t="shared" si="15"/>
        <v>05/2017</v>
      </c>
      <c r="F200" s="2" t="str">
        <f t="shared" si="14"/>
        <v>11/2015</v>
      </c>
      <c r="G200" s="7">
        <v>42338</v>
      </c>
      <c r="H200" s="2">
        <v>2.206</v>
      </c>
      <c r="J200" s="2" t="s">
        <v>196</v>
      </c>
      <c r="K200" s="2">
        <v>55.8</v>
      </c>
      <c r="L200" s="2">
        <f t="shared" si="16"/>
        <v>2.2027999999999999</v>
      </c>
      <c r="M200" s="13">
        <f t="shared" si="19"/>
        <v>-3.3944390842908456E-2</v>
      </c>
      <c r="N200" s="15">
        <f t="shared" si="17"/>
        <v>2411.8000000000002</v>
      </c>
      <c r="Q200" t="str">
        <f t="shared" si="18"/>
        <v>11/2017</v>
      </c>
      <c r="R200" s="9">
        <v>43069</v>
      </c>
      <c r="S200">
        <v>2647.58</v>
      </c>
      <c r="T200" s="10">
        <f t="shared" si="20"/>
        <v>2.8082601368405458E-2</v>
      </c>
    </row>
    <row r="201" spans="2:20" x14ac:dyDescent="0.25">
      <c r="B201" s="7">
        <v>42916</v>
      </c>
      <c r="C201" s="2">
        <v>56.4</v>
      </c>
      <c r="D201" s="2" t="str">
        <f t="shared" si="15"/>
        <v>06/2017</v>
      </c>
      <c r="F201" s="2" t="str">
        <f t="shared" si="14"/>
        <v>12/2015</v>
      </c>
      <c r="G201" s="7">
        <v>42369</v>
      </c>
      <c r="H201" s="2">
        <v>2.2694000000000001</v>
      </c>
      <c r="J201" s="2" t="s">
        <v>197</v>
      </c>
      <c r="K201" s="2">
        <v>56.4</v>
      </c>
      <c r="L201" s="2">
        <f t="shared" si="16"/>
        <v>2.3037000000000001</v>
      </c>
      <c r="M201" s="13">
        <f t="shared" si="19"/>
        <v>4.5805338659887562E-2</v>
      </c>
      <c r="N201" s="15">
        <f t="shared" si="17"/>
        <v>2423.41</v>
      </c>
      <c r="Q201" t="str">
        <f t="shared" si="18"/>
        <v>12/2017</v>
      </c>
      <c r="R201" s="9">
        <v>43098</v>
      </c>
      <c r="S201">
        <v>2673.61</v>
      </c>
      <c r="T201" s="10">
        <f t="shared" si="20"/>
        <v>9.8316198188534987E-3</v>
      </c>
    </row>
    <row r="202" spans="2:20" x14ac:dyDescent="0.25">
      <c r="B202" s="7">
        <v>42947</v>
      </c>
      <c r="C202" s="2">
        <v>56.2</v>
      </c>
      <c r="D202" s="2" t="str">
        <f t="shared" si="15"/>
        <v>07/2017</v>
      </c>
      <c r="F202" s="2" t="str">
        <f t="shared" ref="F202:F265" si="21">TEXT(G202, "mm/aaaa")</f>
        <v>01/2016</v>
      </c>
      <c r="G202" s="7">
        <v>42398</v>
      </c>
      <c r="H202" s="2">
        <v>1.9209000000000001</v>
      </c>
      <c r="J202" s="2" t="s">
        <v>198</v>
      </c>
      <c r="K202" s="2">
        <v>56.2</v>
      </c>
      <c r="L202" s="2">
        <f t="shared" si="16"/>
        <v>2.2942</v>
      </c>
      <c r="M202" s="13">
        <f t="shared" si="19"/>
        <v>-4.1238008421236039E-3</v>
      </c>
      <c r="N202" s="15">
        <f t="shared" si="17"/>
        <v>2470.3000000000002</v>
      </c>
      <c r="Q202" t="str">
        <f t="shared" si="18"/>
        <v>01/2018</v>
      </c>
      <c r="R202" s="9">
        <v>43131</v>
      </c>
      <c r="S202">
        <v>2823.81</v>
      </c>
      <c r="T202" s="10">
        <f t="shared" si="20"/>
        <v>5.6178724645703726E-2</v>
      </c>
    </row>
    <row r="203" spans="2:20" x14ac:dyDescent="0.25">
      <c r="B203" s="7">
        <v>42978</v>
      </c>
      <c r="C203" s="2">
        <v>56.5</v>
      </c>
      <c r="D203" s="2" t="str">
        <f t="shared" ref="D203:D266" si="22">TEXT(B203, "mm/aaaa")</f>
        <v>08/2017</v>
      </c>
      <c r="F203" s="2" t="str">
        <f t="shared" si="21"/>
        <v>02/2016</v>
      </c>
      <c r="G203" s="7">
        <v>42429</v>
      </c>
      <c r="H203" s="2">
        <v>1.7346999999999999</v>
      </c>
      <c r="J203" s="2" t="s">
        <v>199</v>
      </c>
      <c r="K203" s="2">
        <v>56.5</v>
      </c>
      <c r="L203" s="2">
        <f t="shared" ref="L203:L266" si="23">VLOOKUP(J203,F202:H508,3,FALSE)</f>
        <v>2.117</v>
      </c>
      <c r="M203" s="13">
        <f t="shared" si="19"/>
        <v>-7.7238252985790234E-2</v>
      </c>
      <c r="N203" s="15">
        <f t="shared" ref="N203:N266" si="24">VLOOKUP(J203,$Q$10:$S$290,3,FALSE)</f>
        <v>2471.65</v>
      </c>
      <c r="Q203" t="str">
        <f t="shared" ref="Q203:Q266" si="25">TEXT(R203, "mm/aaaa")</f>
        <v>02/2018</v>
      </c>
      <c r="R203" s="9">
        <v>43159</v>
      </c>
      <c r="S203">
        <v>2713.83</v>
      </c>
      <c r="T203" s="10">
        <f t="shared" si="20"/>
        <v>-3.8947379604151844E-2</v>
      </c>
    </row>
    <row r="204" spans="2:20" x14ac:dyDescent="0.25">
      <c r="B204" s="7">
        <v>43008</v>
      </c>
      <c r="C204" s="2">
        <v>58.4</v>
      </c>
      <c r="D204" s="2" t="str">
        <f t="shared" si="22"/>
        <v>09/2017</v>
      </c>
      <c r="F204" s="2" t="str">
        <f t="shared" si="21"/>
        <v>03/2016</v>
      </c>
      <c r="G204" s="7">
        <v>42460</v>
      </c>
      <c r="H204" s="2">
        <v>1.7686999999999999</v>
      </c>
      <c r="J204" s="2" t="s">
        <v>200</v>
      </c>
      <c r="K204" s="2">
        <v>58.4</v>
      </c>
      <c r="L204" s="2">
        <f t="shared" si="23"/>
        <v>2.3336000000000001</v>
      </c>
      <c r="M204" s="13">
        <f t="shared" ref="M204:M267" si="26">L204/L203-1</f>
        <v>0.10231459612659433</v>
      </c>
      <c r="N204" s="15">
        <f t="shared" si="24"/>
        <v>2519.36</v>
      </c>
      <c r="Q204" t="str">
        <f t="shared" si="25"/>
        <v>03/2018</v>
      </c>
      <c r="R204" s="9">
        <v>43189</v>
      </c>
      <c r="S204">
        <v>2640.87</v>
      </c>
      <c r="T204" s="10">
        <f t="shared" ref="T204:T267" si="27">S204/S203-1</f>
        <v>-2.6884513768364315E-2</v>
      </c>
    </row>
    <row r="205" spans="2:20" x14ac:dyDescent="0.25">
      <c r="B205" s="7">
        <v>43039</v>
      </c>
      <c r="C205" s="2">
        <v>60</v>
      </c>
      <c r="D205" s="2" t="str">
        <f t="shared" si="22"/>
        <v>10/2017</v>
      </c>
      <c r="F205" s="2" t="str">
        <f t="shared" si="21"/>
        <v>04/2016</v>
      </c>
      <c r="G205" s="7">
        <v>42489</v>
      </c>
      <c r="H205" s="2">
        <v>1.8332999999999999</v>
      </c>
      <c r="J205" s="2" t="s">
        <v>201</v>
      </c>
      <c r="K205" s="2">
        <v>60</v>
      </c>
      <c r="L205" s="2">
        <f t="shared" si="23"/>
        <v>2.3793000000000002</v>
      </c>
      <c r="M205" s="13">
        <f t="shared" si="26"/>
        <v>1.9583476174151571E-2</v>
      </c>
      <c r="N205" s="15">
        <f t="shared" si="24"/>
        <v>2575.2600000000002</v>
      </c>
      <c r="Q205" t="str">
        <f t="shared" si="25"/>
        <v>04/2018</v>
      </c>
      <c r="R205" s="9">
        <v>43220</v>
      </c>
      <c r="S205">
        <v>2648.05</v>
      </c>
      <c r="T205" s="10">
        <f t="shared" si="27"/>
        <v>2.718801001185378E-3</v>
      </c>
    </row>
    <row r="206" spans="2:20" x14ac:dyDescent="0.25">
      <c r="B206" s="7">
        <v>43069</v>
      </c>
      <c r="C206" s="2">
        <v>58.6</v>
      </c>
      <c r="D206" s="2" t="str">
        <f t="shared" si="22"/>
        <v>11/2017</v>
      </c>
      <c r="F206" s="2" t="str">
        <f t="shared" si="21"/>
        <v>05/2016</v>
      </c>
      <c r="G206" s="7">
        <v>42521</v>
      </c>
      <c r="H206" s="2">
        <v>1.8458000000000001</v>
      </c>
      <c r="J206" s="2" t="s">
        <v>202</v>
      </c>
      <c r="K206" s="2">
        <v>58.6</v>
      </c>
      <c r="L206" s="2">
        <f t="shared" si="23"/>
        <v>2.4097</v>
      </c>
      <c r="M206" s="13">
        <f t="shared" si="26"/>
        <v>1.2776867145799065E-2</v>
      </c>
      <c r="N206" s="15">
        <f t="shared" si="24"/>
        <v>2647.58</v>
      </c>
      <c r="Q206" t="str">
        <f t="shared" si="25"/>
        <v>05/2018</v>
      </c>
      <c r="R206" s="9">
        <v>43251</v>
      </c>
      <c r="S206">
        <v>2705.27</v>
      </c>
      <c r="T206" s="10">
        <f t="shared" si="27"/>
        <v>2.1608353316591389E-2</v>
      </c>
    </row>
    <row r="207" spans="2:20" x14ac:dyDescent="0.25">
      <c r="B207" s="7">
        <v>43100</v>
      </c>
      <c r="C207" s="2">
        <v>57.6</v>
      </c>
      <c r="D207" s="2" t="str">
        <f t="shared" si="22"/>
        <v>12/2017</v>
      </c>
      <c r="F207" s="2" t="str">
        <f t="shared" si="21"/>
        <v>06/2016</v>
      </c>
      <c r="G207" s="7">
        <v>42551</v>
      </c>
      <c r="H207" s="2">
        <v>1.4697</v>
      </c>
      <c r="J207" s="2" t="s">
        <v>203</v>
      </c>
      <c r="K207" s="2">
        <v>57.6</v>
      </c>
      <c r="L207" s="2">
        <f t="shared" si="23"/>
        <v>2.4054000000000002</v>
      </c>
      <c r="M207" s="13">
        <f t="shared" si="26"/>
        <v>-1.7844544964102926E-3</v>
      </c>
      <c r="N207" s="15">
        <f t="shared" si="24"/>
        <v>2673.61</v>
      </c>
      <c r="Q207" t="str">
        <f t="shared" si="25"/>
        <v>06/2018</v>
      </c>
      <c r="R207" s="9">
        <v>43280</v>
      </c>
      <c r="S207">
        <v>2718.37</v>
      </c>
      <c r="T207" s="10">
        <f t="shared" si="27"/>
        <v>4.8424002040461378E-3</v>
      </c>
    </row>
    <row r="208" spans="2:20" x14ac:dyDescent="0.25">
      <c r="B208" s="7">
        <v>43131</v>
      </c>
      <c r="C208" s="2">
        <v>59.7</v>
      </c>
      <c r="D208" s="2" t="str">
        <f t="shared" si="22"/>
        <v>01/2018</v>
      </c>
      <c r="F208" s="2" t="str">
        <f t="shared" si="21"/>
        <v>07/2016</v>
      </c>
      <c r="G208" s="7">
        <v>42580</v>
      </c>
      <c r="H208" s="2">
        <v>1.4531000000000001</v>
      </c>
      <c r="J208" s="2" t="s">
        <v>204</v>
      </c>
      <c r="K208" s="2">
        <v>59.7</v>
      </c>
      <c r="L208" s="2">
        <f t="shared" si="23"/>
        <v>2.7050000000000001</v>
      </c>
      <c r="M208" s="13">
        <f t="shared" si="26"/>
        <v>0.12455308888334571</v>
      </c>
      <c r="N208" s="15">
        <f t="shared" si="24"/>
        <v>2823.81</v>
      </c>
      <c r="Q208" t="str">
        <f t="shared" si="25"/>
        <v>07/2018</v>
      </c>
      <c r="R208" s="9">
        <v>43312</v>
      </c>
      <c r="S208">
        <v>2816.29</v>
      </c>
      <c r="T208" s="10">
        <f t="shared" si="27"/>
        <v>3.6021586465418753E-2</v>
      </c>
    </row>
    <row r="209" spans="2:20" x14ac:dyDescent="0.25">
      <c r="B209" s="7">
        <v>43159</v>
      </c>
      <c r="C209" s="2">
        <v>59.4</v>
      </c>
      <c r="D209" s="2" t="str">
        <f t="shared" si="22"/>
        <v>02/2018</v>
      </c>
      <c r="F209" s="2" t="str">
        <f t="shared" si="21"/>
        <v>08/2016</v>
      </c>
      <c r="G209" s="7">
        <v>42613</v>
      </c>
      <c r="H209" s="2">
        <v>1.58</v>
      </c>
      <c r="J209" s="2" t="s">
        <v>205</v>
      </c>
      <c r="K209" s="2">
        <v>59.4</v>
      </c>
      <c r="L209" s="2">
        <f t="shared" si="23"/>
        <v>2.8605999999999998</v>
      </c>
      <c r="M209" s="13">
        <f t="shared" si="26"/>
        <v>5.7523105360443472E-2</v>
      </c>
      <c r="N209" s="15">
        <f t="shared" si="24"/>
        <v>2713.83</v>
      </c>
      <c r="Q209" t="str">
        <f t="shared" si="25"/>
        <v>08/2018</v>
      </c>
      <c r="R209" s="9">
        <v>43343</v>
      </c>
      <c r="S209">
        <v>2901.52</v>
      </c>
      <c r="T209" s="10">
        <f t="shared" si="27"/>
        <v>3.0263218631604083E-2</v>
      </c>
    </row>
    <row r="210" spans="2:20" x14ac:dyDescent="0.25">
      <c r="B210" s="7">
        <v>43190</v>
      </c>
      <c r="C210" s="2">
        <v>60.9</v>
      </c>
      <c r="D210" s="2" t="str">
        <f t="shared" si="22"/>
        <v>03/2018</v>
      </c>
      <c r="F210" s="2" t="str">
        <f t="shared" si="21"/>
        <v>09/2016</v>
      </c>
      <c r="G210" s="7">
        <v>42643</v>
      </c>
      <c r="H210" s="2">
        <v>1.5944</v>
      </c>
      <c r="J210" s="2" t="s">
        <v>206</v>
      </c>
      <c r="K210" s="2">
        <v>60.9</v>
      </c>
      <c r="L210" s="2">
        <f t="shared" si="23"/>
        <v>2.7389000000000001</v>
      </c>
      <c r="M210" s="13">
        <f t="shared" si="26"/>
        <v>-4.2543522337970985E-2</v>
      </c>
      <c r="N210" s="15">
        <f t="shared" si="24"/>
        <v>2640.87</v>
      </c>
      <c r="Q210" t="str">
        <f t="shared" si="25"/>
        <v>09/2018</v>
      </c>
      <c r="R210" s="9">
        <v>43371</v>
      </c>
      <c r="S210">
        <v>2913.98</v>
      </c>
      <c r="T210" s="10">
        <f t="shared" si="27"/>
        <v>4.2943009181395375E-3</v>
      </c>
    </row>
    <row r="211" spans="2:20" x14ac:dyDescent="0.25">
      <c r="B211" s="7">
        <v>43220</v>
      </c>
      <c r="C211" s="2">
        <v>58.8</v>
      </c>
      <c r="D211" s="2" t="str">
        <f t="shared" si="22"/>
        <v>04/2018</v>
      </c>
      <c r="F211" s="2" t="str">
        <f t="shared" si="21"/>
        <v>10/2016</v>
      </c>
      <c r="G211" s="7">
        <v>42674</v>
      </c>
      <c r="H211" s="2">
        <v>1.8254999999999999</v>
      </c>
      <c r="J211" s="2" t="s">
        <v>207</v>
      </c>
      <c r="K211" s="2">
        <v>58.8</v>
      </c>
      <c r="L211" s="2">
        <f t="shared" si="23"/>
        <v>2.9531000000000001</v>
      </c>
      <c r="M211" s="13">
        <f t="shared" si="26"/>
        <v>7.8206579283653932E-2</v>
      </c>
      <c r="N211" s="15">
        <f t="shared" si="24"/>
        <v>2648.05</v>
      </c>
      <c r="Q211" t="str">
        <f t="shared" si="25"/>
        <v>10/2018</v>
      </c>
      <c r="R211" s="9">
        <v>43404</v>
      </c>
      <c r="S211">
        <v>2711.74</v>
      </c>
      <c r="T211" s="10">
        <f t="shared" si="27"/>
        <v>-6.9403358979814644E-2</v>
      </c>
    </row>
    <row r="212" spans="2:20" x14ac:dyDescent="0.25">
      <c r="B212" s="7">
        <v>43251</v>
      </c>
      <c r="C212" s="2">
        <v>58.6</v>
      </c>
      <c r="D212" s="2" t="str">
        <f t="shared" si="22"/>
        <v>05/2018</v>
      </c>
      <c r="F212" s="2" t="str">
        <f t="shared" si="21"/>
        <v>11/2016</v>
      </c>
      <c r="G212" s="7">
        <v>42704</v>
      </c>
      <c r="H212" s="2">
        <v>2.3809</v>
      </c>
      <c r="J212" s="2" t="s">
        <v>208</v>
      </c>
      <c r="K212" s="2">
        <v>58.6</v>
      </c>
      <c r="L212" s="2">
        <f t="shared" si="23"/>
        <v>2.8586</v>
      </c>
      <c r="M212" s="13">
        <f t="shared" si="26"/>
        <v>-3.2000270901764272E-2</v>
      </c>
      <c r="N212" s="15">
        <f t="shared" si="24"/>
        <v>2705.27</v>
      </c>
      <c r="Q212" t="str">
        <f t="shared" si="25"/>
        <v>11/2018</v>
      </c>
      <c r="R212" s="9">
        <v>43434</v>
      </c>
      <c r="S212">
        <v>2760.17</v>
      </c>
      <c r="T212" s="10">
        <f t="shared" si="27"/>
        <v>1.785938179914015E-2</v>
      </c>
    </row>
    <row r="213" spans="2:20" x14ac:dyDescent="0.25">
      <c r="B213" s="7">
        <v>43281</v>
      </c>
      <c r="C213" s="2">
        <v>59</v>
      </c>
      <c r="D213" s="2" t="str">
        <f t="shared" si="22"/>
        <v>06/2018</v>
      </c>
      <c r="F213" s="2" t="str">
        <f t="shared" si="21"/>
        <v>12/2016</v>
      </c>
      <c r="G213" s="7">
        <v>42734</v>
      </c>
      <c r="H213" s="2">
        <v>2.4443000000000001</v>
      </c>
      <c r="J213" s="2" t="s">
        <v>209</v>
      </c>
      <c r="K213" s="2">
        <v>59</v>
      </c>
      <c r="L213" s="2">
        <f t="shared" si="23"/>
        <v>2.8601000000000001</v>
      </c>
      <c r="M213" s="13">
        <f t="shared" si="26"/>
        <v>5.2473238648298448E-4</v>
      </c>
      <c r="N213" s="15">
        <f t="shared" si="24"/>
        <v>2718.37</v>
      </c>
      <c r="Q213" t="str">
        <f t="shared" si="25"/>
        <v>12/2018</v>
      </c>
      <c r="R213" s="9">
        <v>43465</v>
      </c>
      <c r="S213">
        <v>2506.85</v>
      </c>
      <c r="T213" s="10">
        <f t="shared" si="27"/>
        <v>-9.1776955767217339E-2</v>
      </c>
    </row>
    <row r="214" spans="2:20" x14ac:dyDescent="0.25">
      <c r="B214" s="7">
        <v>43312</v>
      </c>
      <c r="C214" s="2">
        <v>59.9</v>
      </c>
      <c r="D214" s="2" t="str">
        <f t="shared" si="22"/>
        <v>07/2018</v>
      </c>
      <c r="F214" s="2" t="str">
        <f t="shared" si="21"/>
        <v>01/2017</v>
      </c>
      <c r="G214" s="7">
        <v>42766</v>
      </c>
      <c r="H214" s="2">
        <v>2.4531000000000001</v>
      </c>
      <c r="J214" s="2" t="s">
        <v>210</v>
      </c>
      <c r="K214" s="2">
        <v>59.9</v>
      </c>
      <c r="L214" s="2">
        <f t="shared" si="23"/>
        <v>2.9598</v>
      </c>
      <c r="M214" s="13">
        <f t="shared" si="26"/>
        <v>3.485892101674759E-2</v>
      </c>
      <c r="N214" s="15">
        <f t="shared" si="24"/>
        <v>2816.29</v>
      </c>
      <c r="Q214" t="str">
        <f t="shared" si="25"/>
        <v>01/2019</v>
      </c>
      <c r="R214" s="9">
        <v>43496</v>
      </c>
      <c r="S214">
        <v>2704.1</v>
      </c>
      <c r="T214" s="10">
        <f t="shared" si="27"/>
        <v>7.8684404731036883E-2</v>
      </c>
    </row>
    <row r="215" spans="2:20" x14ac:dyDescent="0.25">
      <c r="B215" s="7">
        <v>43343</v>
      </c>
      <c r="C215" s="2">
        <v>58.1</v>
      </c>
      <c r="D215" s="2" t="str">
        <f t="shared" si="22"/>
        <v>08/2018</v>
      </c>
      <c r="F215" s="2" t="str">
        <f t="shared" si="21"/>
        <v>02/2017</v>
      </c>
      <c r="G215" s="7">
        <v>42794</v>
      </c>
      <c r="H215" s="2">
        <v>2.3898999999999999</v>
      </c>
      <c r="J215" s="2" t="s">
        <v>211</v>
      </c>
      <c r="K215" s="2">
        <v>58.1</v>
      </c>
      <c r="L215" s="2">
        <f t="shared" si="23"/>
        <v>2.8603999999999998</v>
      </c>
      <c r="M215" s="13">
        <f t="shared" si="26"/>
        <v>-3.3583350226366715E-2</v>
      </c>
      <c r="N215" s="15">
        <f t="shared" si="24"/>
        <v>2901.52</v>
      </c>
      <c r="Q215" t="str">
        <f t="shared" si="25"/>
        <v>02/2019</v>
      </c>
      <c r="R215" s="9">
        <v>43524</v>
      </c>
      <c r="S215">
        <v>2784.49</v>
      </c>
      <c r="T215" s="10">
        <f t="shared" si="27"/>
        <v>2.9728930143116061E-2</v>
      </c>
    </row>
    <row r="216" spans="2:20" x14ac:dyDescent="0.25">
      <c r="B216" s="7">
        <v>43373</v>
      </c>
      <c r="C216" s="2">
        <v>60.5</v>
      </c>
      <c r="D216" s="2" t="str">
        <f t="shared" si="22"/>
        <v>09/2018</v>
      </c>
      <c r="F216" s="2" t="str">
        <f t="shared" si="21"/>
        <v>03/2017</v>
      </c>
      <c r="G216" s="7">
        <v>42825</v>
      </c>
      <c r="H216" s="2">
        <v>2.3874</v>
      </c>
      <c r="J216" s="2" t="s">
        <v>212</v>
      </c>
      <c r="K216" s="2">
        <v>60.5</v>
      </c>
      <c r="L216" s="2">
        <f t="shared" si="23"/>
        <v>3.0611999999999999</v>
      </c>
      <c r="M216" s="13">
        <f t="shared" si="26"/>
        <v>7.0199972031883773E-2</v>
      </c>
      <c r="N216" s="15">
        <f t="shared" si="24"/>
        <v>2913.98</v>
      </c>
      <c r="Q216" t="str">
        <f t="shared" si="25"/>
        <v>03/2019</v>
      </c>
      <c r="R216" s="9">
        <v>43553</v>
      </c>
      <c r="S216">
        <v>2834.4</v>
      </c>
      <c r="T216" s="10">
        <f t="shared" si="27"/>
        <v>1.7924287751078349E-2</v>
      </c>
    </row>
    <row r="217" spans="2:20" x14ac:dyDescent="0.25">
      <c r="B217" s="7">
        <v>43404</v>
      </c>
      <c r="C217" s="2">
        <v>59.3</v>
      </c>
      <c r="D217" s="2" t="str">
        <f t="shared" si="22"/>
        <v>10/2018</v>
      </c>
      <c r="F217" s="2" t="str">
        <f t="shared" si="21"/>
        <v>04/2017</v>
      </c>
      <c r="G217" s="7">
        <v>42853</v>
      </c>
      <c r="H217" s="2">
        <v>2.2801999999999998</v>
      </c>
      <c r="J217" s="2" t="s">
        <v>213</v>
      </c>
      <c r="K217" s="2">
        <v>59.3</v>
      </c>
      <c r="L217" s="2">
        <f t="shared" si="23"/>
        <v>3.1435</v>
      </c>
      <c r="M217" s="13">
        <f t="shared" si="26"/>
        <v>2.6884881745720568E-2</v>
      </c>
      <c r="N217" s="15">
        <f t="shared" si="24"/>
        <v>2711.74</v>
      </c>
      <c r="Q217" t="str">
        <f t="shared" si="25"/>
        <v>04/2019</v>
      </c>
      <c r="R217" s="9">
        <v>43585</v>
      </c>
      <c r="S217">
        <v>2945.83</v>
      </c>
      <c r="T217" s="10">
        <f t="shared" si="27"/>
        <v>3.9313434942139347E-2</v>
      </c>
    </row>
    <row r="218" spans="2:20" x14ac:dyDescent="0.25">
      <c r="B218" s="7">
        <v>43434</v>
      </c>
      <c r="C218" s="2">
        <v>58.1</v>
      </c>
      <c r="D218" s="2" t="str">
        <f t="shared" si="22"/>
        <v>11/2018</v>
      </c>
      <c r="F218" s="2" t="str">
        <f t="shared" si="21"/>
        <v>05/2017</v>
      </c>
      <c r="G218" s="7">
        <v>42886</v>
      </c>
      <c r="H218" s="2">
        <v>2.2027999999999999</v>
      </c>
      <c r="J218" s="2" t="s">
        <v>214</v>
      </c>
      <c r="K218" s="2">
        <v>58.1</v>
      </c>
      <c r="L218" s="2">
        <f t="shared" si="23"/>
        <v>2.9878999999999998</v>
      </c>
      <c r="M218" s="13">
        <f t="shared" si="26"/>
        <v>-4.9498966120566257E-2</v>
      </c>
      <c r="N218" s="15">
        <f t="shared" si="24"/>
        <v>2760.17</v>
      </c>
      <c r="Q218" t="str">
        <f t="shared" si="25"/>
        <v>05/2019</v>
      </c>
      <c r="R218" s="9">
        <v>43616</v>
      </c>
      <c r="S218">
        <v>2752.06</v>
      </c>
      <c r="T218" s="10">
        <f t="shared" si="27"/>
        <v>-6.5777726481161536E-2</v>
      </c>
    </row>
    <row r="219" spans="2:20" x14ac:dyDescent="0.25">
      <c r="B219" s="7">
        <v>43465</v>
      </c>
      <c r="C219" s="2">
        <v>58.6</v>
      </c>
      <c r="D219" s="2" t="str">
        <f t="shared" si="22"/>
        <v>12/2018</v>
      </c>
      <c r="F219" s="2" t="str">
        <f t="shared" si="21"/>
        <v>06/2017</v>
      </c>
      <c r="G219" s="7">
        <v>42916</v>
      </c>
      <c r="H219" s="2">
        <v>2.3037000000000001</v>
      </c>
      <c r="J219" s="2" t="s">
        <v>215</v>
      </c>
      <c r="K219" s="2">
        <v>58.6</v>
      </c>
      <c r="L219" s="2">
        <f t="shared" si="23"/>
        <v>2.6842000000000001</v>
      </c>
      <c r="M219" s="13">
        <f t="shared" si="26"/>
        <v>-0.10164329462164046</v>
      </c>
      <c r="N219" s="15">
        <f t="shared" si="24"/>
        <v>2506.85</v>
      </c>
      <c r="Q219" t="str">
        <f t="shared" si="25"/>
        <v>06/2019</v>
      </c>
      <c r="R219" s="9">
        <v>43644</v>
      </c>
      <c r="S219">
        <v>2941.76</v>
      </c>
      <c r="T219" s="10">
        <f t="shared" si="27"/>
        <v>6.8930183208214979E-2</v>
      </c>
    </row>
    <row r="220" spans="2:20" x14ac:dyDescent="0.25">
      <c r="B220" s="7">
        <v>43496</v>
      </c>
      <c r="C220" s="2">
        <v>54.9</v>
      </c>
      <c r="D220" s="2" t="str">
        <f t="shared" si="22"/>
        <v>01/2019</v>
      </c>
      <c r="F220" s="2" t="str">
        <f t="shared" si="21"/>
        <v>07/2017</v>
      </c>
      <c r="G220" s="7">
        <v>42947</v>
      </c>
      <c r="H220" s="2">
        <v>2.2942</v>
      </c>
      <c r="J220" s="2" t="s">
        <v>216</v>
      </c>
      <c r="K220" s="2">
        <v>54.9</v>
      </c>
      <c r="L220" s="2">
        <f t="shared" si="23"/>
        <v>2.6293000000000002</v>
      </c>
      <c r="M220" s="13">
        <f t="shared" si="26"/>
        <v>-2.0453021384397529E-2</v>
      </c>
      <c r="N220" s="15">
        <f t="shared" si="24"/>
        <v>2704.1</v>
      </c>
      <c r="Q220" t="str">
        <f t="shared" si="25"/>
        <v>07/2019</v>
      </c>
      <c r="R220" s="9">
        <v>43677</v>
      </c>
      <c r="S220">
        <v>2980.38</v>
      </c>
      <c r="T220" s="10">
        <f t="shared" si="27"/>
        <v>1.3128195366039375E-2</v>
      </c>
    </row>
    <row r="221" spans="2:20" x14ac:dyDescent="0.25">
      <c r="B221" s="7">
        <v>43524</v>
      </c>
      <c r="C221" s="2">
        <v>55.7</v>
      </c>
      <c r="D221" s="2" t="str">
        <f t="shared" si="22"/>
        <v>02/2019</v>
      </c>
      <c r="F221" s="2" t="str">
        <f t="shared" si="21"/>
        <v>08/2017</v>
      </c>
      <c r="G221" s="7">
        <v>42978</v>
      </c>
      <c r="H221" s="2">
        <v>2.117</v>
      </c>
      <c r="J221" s="2" t="s">
        <v>217</v>
      </c>
      <c r="K221" s="2">
        <v>55.7</v>
      </c>
      <c r="L221" s="2">
        <f t="shared" si="23"/>
        <v>2.7149999999999999</v>
      </c>
      <c r="M221" s="13">
        <f t="shared" si="26"/>
        <v>3.2594226600235698E-2</v>
      </c>
      <c r="N221" s="15">
        <f t="shared" si="24"/>
        <v>2784.49</v>
      </c>
      <c r="Q221" t="str">
        <f t="shared" si="25"/>
        <v>08/2019</v>
      </c>
      <c r="R221" s="9">
        <v>43707</v>
      </c>
      <c r="S221">
        <v>2926.46</v>
      </c>
      <c r="T221" s="10">
        <f t="shared" si="27"/>
        <v>-1.8091652742267761E-2</v>
      </c>
    </row>
    <row r="222" spans="2:20" x14ac:dyDescent="0.25">
      <c r="B222" s="7">
        <v>43555</v>
      </c>
      <c r="C222" s="2">
        <v>54.4</v>
      </c>
      <c r="D222" s="2" t="str">
        <f t="shared" si="22"/>
        <v>03/2019</v>
      </c>
      <c r="F222" s="2" t="str">
        <f t="shared" si="21"/>
        <v>09/2017</v>
      </c>
      <c r="G222" s="7">
        <v>43007</v>
      </c>
      <c r="H222" s="2">
        <v>2.3336000000000001</v>
      </c>
      <c r="J222" s="2" t="s">
        <v>218</v>
      </c>
      <c r="K222" s="2">
        <v>54.4</v>
      </c>
      <c r="L222" s="2">
        <f t="shared" si="23"/>
        <v>2.4049999999999998</v>
      </c>
      <c r="M222" s="13">
        <f t="shared" si="26"/>
        <v>-0.11418047882136284</v>
      </c>
      <c r="N222" s="15">
        <f t="shared" si="24"/>
        <v>2834.4</v>
      </c>
      <c r="Q222" t="str">
        <f t="shared" si="25"/>
        <v>09/2019</v>
      </c>
      <c r="R222" s="9">
        <v>43738</v>
      </c>
      <c r="S222">
        <v>2976.74</v>
      </c>
      <c r="T222" s="10">
        <f t="shared" si="27"/>
        <v>1.7181167690656807E-2</v>
      </c>
    </row>
    <row r="223" spans="2:20" x14ac:dyDescent="0.25">
      <c r="B223" s="7">
        <v>43585</v>
      </c>
      <c r="C223" s="2">
        <v>54.9</v>
      </c>
      <c r="D223" s="2" t="str">
        <f t="shared" si="22"/>
        <v>04/2019</v>
      </c>
      <c r="F223" s="2" t="str">
        <f t="shared" si="21"/>
        <v>10/2017</v>
      </c>
      <c r="G223" s="7">
        <v>43039</v>
      </c>
      <c r="H223" s="2">
        <v>2.3793000000000002</v>
      </c>
      <c r="J223" s="2" t="s">
        <v>219</v>
      </c>
      <c r="K223" s="2">
        <v>54.9</v>
      </c>
      <c r="L223" s="2">
        <f t="shared" si="23"/>
        <v>2.5017999999999998</v>
      </c>
      <c r="M223" s="13">
        <f t="shared" si="26"/>
        <v>4.0249480249480163E-2</v>
      </c>
      <c r="N223" s="15">
        <f t="shared" si="24"/>
        <v>2945.83</v>
      </c>
      <c r="Q223" t="str">
        <f t="shared" si="25"/>
        <v>10/2019</v>
      </c>
      <c r="R223" s="9">
        <v>43769</v>
      </c>
      <c r="S223">
        <v>3037.56</v>
      </c>
      <c r="T223" s="10">
        <f t="shared" si="27"/>
        <v>2.0431747482144935E-2</v>
      </c>
    </row>
    <row r="224" spans="2:20" x14ac:dyDescent="0.25">
      <c r="B224" s="7">
        <v>43616</v>
      </c>
      <c r="C224" s="2">
        <v>53.6</v>
      </c>
      <c r="D224" s="2" t="str">
        <f t="shared" si="22"/>
        <v>05/2019</v>
      </c>
      <c r="F224" s="2" t="str">
        <f t="shared" si="21"/>
        <v>11/2017</v>
      </c>
      <c r="G224" s="7">
        <v>43069</v>
      </c>
      <c r="H224" s="2">
        <v>2.4097</v>
      </c>
      <c r="J224" s="2" t="s">
        <v>220</v>
      </c>
      <c r="K224" s="2">
        <v>53.6</v>
      </c>
      <c r="L224" s="2">
        <f t="shared" si="23"/>
        <v>2.1246</v>
      </c>
      <c r="M224" s="13">
        <f t="shared" si="26"/>
        <v>-0.15077144455991676</v>
      </c>
      <c r="N224" s="15">
        <f t="shared" si="24"/>
        <v>2752.06</v>
      </c>
      <c r="Q224" t="str">
        <f t="shared" si="25"/>
        <v>11/2019</v>
      </c>
      <c r="R224" s="9">
        <v>43798</v>
      </c>
      <c r="S224">
        <v>3140.98</v>
      </c>
      <c r="T224" s="10">
        <f t="shared" si="27"/>
        <v>3.404706409091518E-2</v>
      </c>
    </row>
    <row r="225" spans="2:20" x14ac:dyDescent="0.25">
      <c r="B225" s="7">
        <v>43646</v>
      </c>
      <c r="C225" s="2">
        <v>52.6</v>
      </c>
      <c r="D225" s="2" t="str">
        <f t="shared" si="22"/>
        <v>06/2019</v>
      </c>
      <c r="F225" s="2" t="str">
        <f t="shared" si="21"/>
        <v>12/2017</v>
      </c>
      <c r="G225" s="7">
        <v>43098</v>
      </c>
      <c r="H225" s="2">
        <v>2.4054000000000002</v>
      </c>
      <c r="J225" s="2" t="s">
        <v>221</v>
      </c>
      <c r="K225" s="2">
        <v>52.6</v>
      </c>
      <c r="L225" s="2">
        <f t="shared" si="23"/>
        <v>2.0051000000000001</v>
      </c>
      <c r="M225" s="13">
        <f t="shared" si="26"/>
        <v>-5.6245881577708712E-2</v>
      </c>
      <c r="N225" s="15">
        <f t="shared" si="24"/>
        <v>2941.76</v>
      </c>
      <c r="Q225" t="str">
        <f t="shared" si="25"/>
        <v>12/2019</v>
      </c>
      <c r="R225" s="9">
        <v>43830</v>
      </c>
      <c r="S225">
        <v>3230.78</v>
      </c>
      <c r="T225" s="10">
        <f t="shared" si="27"/>
        <v>2.8589803182446305E-2</v>
      </c>
    </row>
    <row r="226" spans="2:20" x14ac:dyDescent="0.25">
      <c r="B226" s="7">
        <v>43677</v>
      </c>
      <c r="C226" s="2">
        <v>51.5</v>
      </c>
      <c r="D226" s="2" t="str">
        <f t="shared" si="22"/>
        <v>07/2019</v>
      </c>
      <c r="F226" s="2" t="str">
        <f t="shared" si="21"/>
        <v>01/2018</v>
      </c>
      <c r="G226" s="7">
        <v>43131</v>
      </c>
      <c r="H226" s="2">
        <v>2.7050000000000001</v>
      </c>
      <c r="J226" s="2" t="s">
        <v>222</v>
      </c>
      <c r="K226" s="2">
        <v>51.5</v>
      </c>
      <c r="L226" s="2">
        <f t="shared" si="23"/>
        <v>2.0144000000000002</v>
      </c>
      <c r="M226" s="13">
        <f t="shared" si="26"/>
        <v>4.6381726597177764E-3</v>
      </c>
      <c r="N226" s="15">
        <f t="shared" si="24"/>
        <v>2980.38</v>
      </c>
      <c r="Q226" t="str">
        <f t="shared" si="25"/>
        <v>01/2020</v>
      </c>
      <c r="R226" s="9">
        <v>43861</v>
      </c>
      <c r="S226">
        <v>3225.52</v>
      </c>
      <c r="T226" s="10">
        <f t="shared" si="27"/>
        <v>-1.6280898111292741E-3</v>
      </c>
    </row>
    <row r="227" spans="2:20" x14ac:dyDescent="0.25">
      <c r="B227" s="7">
        <v>43708</v>
      </c>
      <c r="C227" s="2">
        <v>51</v>
      </c>
      <c r="D227" s="2" t="str">
        <f t="shared" si="22"/>
        <v>08/2019</v>
      </c>
      <c r="F227" s="2" t="str">
        <f t="shared" si="21"/>
        <v>02/2018</v>
      </c>
      <c r="G227" s="7">
        <v>43159</v>
      </c>
      <c r="H227" s="2">
        <v>2.8605999999999998</v>
      </c>
      <c r="J227" s="2" t="s">
        <v>223</v>
      </c>
      <c r="K227" s="2">
        <v>51</v>
      </c>
      <c r="L227" s="2">
        <f t="shared" si="23"/>
        <v>1.4961</v>
      </c>
      <c r="M227" s="13">
        <f t="shared" si="26"/>
        <v>-0.25729745830023831</v>
      </c>
      <c r="N227" s="15">
        <f t="shared" si="24"/>
        <v>2926.46</v>
      </c>
      <c r="Q227" t="str">
        <f t="shared" si="25"/>
        <v>02/2020</v>
      </c>
      <c r="R227" s="9">
        <v>43889</v>
      </c>
      <c r="S227">
        <v>2954.22</v>
      </c>
      <c r="T227" s="10">
        <f t="shared" si="27"/>
        <v>-8.4110469009648137E-2</v>
      </c>
    </row>
    <row r="228" spans="2:20" x14ac:dyDescent="0.25">
      <c r="B228" s="7">
        <v>43738</v>
      </c>
      <c r="C228" s="2">
        <v>48.5</v>
      </c>
      <c r="D228" s="2" t="str">
        <f t="shared" si="22"/>
        <v>09/2019</v>
      </c>
      <c r="F228" s="2" t="str">
        <f t="shared" si="21"/>
        <v>03/2018</v>
      </c>
      <c r="G228" s="7">
        <v>43189</v>
      </c>
      <c r="H228" s="2">
        <v>2.7389000000000001</v>
      </c>
      <c r="J228" s="2" t="s">
        <v>224</v>
      </c>
      <c r="K228" s="2">
        <v>48.5</v>
      </c>
      <c r="L228" s="2">
        <f t="shared" si="23"/>
        <v>1.6646000000000001</v>
      </c>
      <c r="M228" s="13">
        <f t="shared" si="26"/>
        <v>0.11262616135285075</v>
      </c>
      <c r="N228" s="15">
        <f t="shared" si="24"/>
        <v>2976.74</v>
      </c>
      <c r="Q228" t="str">
        <f t="shared" si="25"/>
        <v>03/2020</v>
      </c>
      <c r="R228" s="9">
        <v>43921</v>
      </c>
      <c r="S228">
        <v>2584.59</v>
      </c>
      <c r="T228" s="10">
        <f t="shared" si="27"/>
        <v>-0.12511932083595656</v>
      </c>
    </row>
    <row r="229" spans="2:20" x14ac:dyDescent="0.25">
      <c r="B229" s="7">
        <v>43769</v>
      </c>
      <c r="C229" s="2">
        <v>48.1</v>
      </c>
      <c r="D229" s="2" t="str">
        <f t="shared" si="22"/>
        <v>10/2019</v>
      </c>
      <c r="F229" s="2" t="str">
        <f t="shared" si="21"/>
        <v>04/2018</v>
      </c>
      <c r="G229" s="7">
        <v>43220</v>
      </c>
      <c r="H229" s="2">
        <v>2.9531000000000001</v>
      </c>
      <c r="J229" s="2" t="s">
        <v>225</v>
      </c>
      <c r="K229" s="2">
        <v>48.1</v>
      </c>
      <c r="L229" s="2">
        <f t="shared" si="23"/>
        <v>1.6910000000000001</v>
      </c>
      <c r="M229" s="13">
        <f t="shared" si="26"/>
        <v>1.5859665985822335E-2</v>
      </c>
      <c r="N229" s="15">
        <f t="shared" si="24"/>
        <v>3037.56</v>
      </c>
      <c r="Q229" t="str">
        <f t="shared" si="25"/>
        <v>04/2020</v>
      </c>
      <c r="R229" s="9">
        <v>43951</v>
      </c>
      <c r="S229">
        <v>2912.43</v>
      </c>
      <c r="T229" s="10">
        <f t="shared" si="27"/>
        <v>0.12684410293315374</v>
      </c>
    </row>
    <row r="230" spans="2:20" x14ac:dyDescent="0.25">
      <c r="B230" s="7">
        <v>43799</v>
      </c>
      <c r="C230" s="2">
        <v>48.1</v>
      </c>
      <c r="D230" s="2" t="str">
        <f t="shared" si="22"/>
        <v>11/2019</v>
      </c>
      <c r="F230" s="2" t="str">
        <f t="shared" si="21"/>
        <v>05/2018</v>
      </c>
      <c r="G230" s="7">
        <v>43251</v>
      </c>
      <c r="H230" s="2">
        <v>2.8586</v>
      </c>
      <c r="J230" s="2" t="s">
        <v>226</v>
      </c>
      <c r="K230" s="2">
        <v>48.1</v>
      </c>
      <c r="L230" s="2">
        <f t="shared" si="23"/>
        <v>1.7758</v>
      </c>
      <c r="M230" s="13">
        <f t="shared" si="26"/>
        <v>5.0147841513897173E-2</v>
      </c>
      <c r="N230" s="15">
        <f t="shared" si="24"/>
        <v>3140.98</v>
      </c>
      <c r="Q230" t="str">
        <f t="shared" si="25"/>
        <v>05/2020</v>
      </c>
      <c r="R230" s="9">
        <v>43980</v>
      </c>
      <c r="S230">
        <v>3044.31</v>
      </c>
      <c r="T230" s="10">
        <f t="shared" si="27"/>
        <v>4.528177501261843E-2</v>
      </c>
    </row>
    <row r="231" spans="2:20" x14ac:dyDescent="0.25">
      <c r="B231" s="7">
        <v>43830</v>
      </c>
      <c r="C231" s="2">
        <v>48.1</v>
      </c>
      <c r="D231" s="2" t="str">
        <f t="shared" si="22"/>
        <v>12/2019</v>
      </c>
      <c r="F231" s="2" t="str">
        <f t="shared" si="21"/>
        <v>06/2018</v>
      </c>
      <c r="G231" s="7">
        <v>43280</v>
      </c>
      <c r="H231" s="2">
        <v>2.8601000000000001</v>
      </c>
      <c r="J231" s="2" t="s">
        <v>227</v>
      </c>
      <c r="K231" s="2">
        <v>48.1</v>
      </c>
      <c r="L231" s="2">
        <f t="shared" si="23"/>
        <v>1.9175</v>
      </c>
      <c r="M231" s="13">
        <f t="shared" si="26"/>
        <v>7.9795021961932555E-2</v>
      </c>
      <c r="N231" s="15">
        <f t="shared" si="24"/>
        <v>3230.78</v>
      </c>
      <c r="Q231" t="str">
        <f t="shared" si="25"/>
        <v>06/2020</v>
      </c>
      <c r="R231" s="9">
        <v>44012</v>
      </c>
      <c r="S231">
        <v>3100.29</v>
      </c>
      <c r="T231" s="10">
        <f t="shared" si="27"/>
        <v>1.8388403283502663E-2</v>
      </c>
    </row>
    <row r="232" spans="2:20" x14ac:dyDescent="0.25">
      <c r="B232" s="7">
        <v>43861</v>
      </c>
      <c r="C232" s="2">
        <v>47.9</v>
      </c>
      <c r="D232" s="2" t="str">
        <f t="shared" si="22"/>
        <v>01/2020</v>
      </c>
      <c r="F232" s="2" t="str">
        <f t="shared" si="21"/>
        <v>07/2018</v>
      </c>
      <c r="G232" s="7">
        <v>43312</v>
      </c>
      <c r="H232" s="2">
        <v>2.9598</v>
      </c>
      <c r="J232" s="2" t="s">
        <v>228</v>
      </c>
      <c r="K232" s="2">
        <v>47.9</v>
      </c>
      <c r="L232" s="2">
        <f t="shared" si="23"/>
        <v>1.5067999999999999</v>
      </c>
      <c r="M232" s="13">
        <f t="shared" si="26"/>
        <v>-0.21418513689700136</v>
      </c>
      <c r="N232" s="15">
        <f t="shared" si="24"/>
        <v>3225.52</v>
      </c>
      <c r="Q232" t="str">
        <f t="shared" si="25"/>
        <v>07/2020</v>
      </c>
      <c r="R232" s="9">
        <v>44043</v>
      </c>
      <c r="S232">
        <v>3271.12</v>
      </c>
      <c r="T232" s="10">
        <f t="shared" si="27"/>
        <v>5.5101296975444303E-2</v>
      </c>
    </row>
    <row r="233" spans="2:20" x14ac:dyDescent="0.25">
      <c r="B233" s="7">
        <v>43890</v>
      </c>
      <c r="C233" s="2">
        <v>51.4</v>
      </c>
      <c r="D233" s="2" t="str">
        <f t="shared" si="22"/>
        <v>02/2020</v>
      </c>
      <c r="F233" s="2" t="str">
        <f t="shared" si="21"/>
        <v>08/2018</v>
      </c>
      <c r="G233" s="7">
        <v>43343</v>
      </c>
      <c r="H233" s="2">
        <v>2.8603999999999998</v>
      </c>
      <c r="J233" s="2" t="s">
        <v>229</v>
      </c>
      <c r="K233" s="2">
        <v>51.4</v>
      </c>
      <c r="L233" s="2">
        <f t="shared" si="23"/>
        <v>1.1486000000000001</v>
      </c>
      <c r="M233" s="13">
        <f t="shared" si="26"/>
        <v>-0.23772232545792404</v>
      </c>
      <c r="N233" s="15">
        <f t="shared" si="24"/>
        <v>2954.22</v>
      </c>
      <c r="Q233" t="str">
        <f t="shared" si="25"/>
        <v>08/2020</v>
      </c>
      <c r="R233" s="9">
        <v>44074</v>
      </c>
      <c r="S233">
        <v>3500.31</v>
      </c>
      <c r="T233" s="10">
        <f t="shared" si="27"/>
        <v>7.0064687324219221E-2</v>
      </c>
    </row>
    <row r="234" spans="2:20" x14ac:dyDescent="0.25">
      <c r="B234" s="7">
        <v>43921</v>
      </c>
      <c r="C234" s="2">
        <v>50.1</v>
      </c>
      <c r="D234" s="2" t="str">
        <f t="shared" si="22"/>
        <v>03/2020</v>
      </c>
      <c r="F234" s="2" t="str">
        <f t="shared" si="21"/>
        <v>09/2018</v>
      </c>
      <c r="G234" s="7">
        <v>43371</v>
      </c>
      <c r="H234" s="2">
        <v>3.0611999999999999</v>
      </c>
      <c r="J234" s="2" t="s">
        <v>230</v>
      </c>
      <c r="K234" s="2">
        <v>50.1</v>
      </c>
      <c r="L234" s="2">
        <f t="shared" si="23"/>
        <v>0.66949999999999998</v>
      </c>
      <c r="M234" s="13">
        <f t="shared" si="26"/>
        <v>-0.41711648963956127</v>
      </c>
      <c r="N234" s="15">
        <f t="shared" si="24"/>
        <v>2584.59</v>
      </c>
      <c r="Q234" t="str">
        <f t="shared" si="25"/>
        <v>09/2020</v>
      </c>
      <c r="R234" s="9">
        <v>44104</v>
      </c>
      <c r="S234">
        <v>3363</v>
      </c>
      <c r="T234" s="10">
        <f t="shared" si="27"/>
        <v>-3.9227954095494399E-2</v>
      </c>
    </row>
    <row r="235" spans="2:20" x14ac:dyDescent="0.25">
      <c r="B235" s="7">
        <v>43951</v>
      </c>
      <c r="C235" s="2">
        <v>49</v>
      </c>
      <c r="D235" s="2" t="str">
        <f t="shared" si="22"/>
        <v>04/2020</v>
      </c>
      <c r="F235" s="2" t="str">
        <f t="shared" si="21"/>
        <v>10/2018</v>
      </c>
      <c r="G235" s="7">
        <v>43404</v>
      </c>
      <c r="H235" s="2">
        <v>3.1435</v>
      </c>
      <c r="J235" s="2" t="s">
        <v>231</v>
      </c>
      <c r="K235" s="2">
        <v>49</v>
      </c>
      <c r="L235" s="2">
        <f t="shared" si="23"/>
        <v>0.63929999999999998</v>
      </c>
      <c r="M235" s="13">
        <f t="shared" si="26"/>
        <v>-4.5108289768483911E-2</v>
      </c>
      <c r="N235" s="15">
        <f t="shared" si="24"/>
        <v>2912.43</v>
      </c>
      <c r="Q235" t="str">
        <f t="shared" si="25"/>
        <v>10/2020</v>
      </c>
      <c r="R235" s="9">
        <v>44134</v>
      </c>
      <c r="S235">
        <v>3269.96</v>
      </c>
      <c r="T235" s="10">
        <f t="shared" si="27"/>
        <v>-2.7665774606006499E-2</v>
      </c>
    </row>
    <row r="236" spans="2:20" x14ac:dyDescent="0.25">
      <c r="B236" s="7">
        <v>43982</v>
      </c>
      <c r="C236" s="2">
        <v>41.8</v>
      </c>
      <c r="D236" s="2" t="str">
        <f t="shared" si="22"/>
        <v>05/2020</v>
      </c>
      <c r="F236" s="2" t="str">
        <f t="shared" si="21"/>
        <v>11/2018</v>
      </c>
      <c r="G236" s="7">
        <v>43434</v>
      </c>
      <c r="H236" s="2">
        <v>2.9878999999999998</v>
      </c>
      <c r="J236" s="2" t="s">
        <v>232</v>
      </c>
      <c r="K236" s="2">
        <v>41.8</v>
      </c>
      <c r="L236" s="2">
        <f t="shared" si="23"/>
        <v>0.65259999999999996</v>
      </c>
      <c r="M236" s="13">
        <f t="shared" si="26"/>
        <v>2.0804004379790353E-2</v>
      </c>
      <c r="N236" s="15">
        <f t="shared" si="24"/>
        <v>3044.31</v>
      </c>
      <c r="Q236" t="str">
        <f t="shared" si="25"/>
        <v>11/2020</v>
      </c>
      <c r="R236" s="9">
        <v>44165</v>
      </c>
      <c r="S236">
        <v>3621.63</v>
      </c>
      <c r="T236" s="10">
        <f t="shared" si="27"/>
        <v>0.10754565805086314</v>
      </c>
    </row>
    <row r="237" spans="2:20" x14ac:dyDescent="0.25">
      <c r="B237" s="7">
        <v>44012</v>
      </c>
      <c r="C237" s="2">
        <v>43.5</v>
      </c>
      <c r="D237" s="2" t="str">
        <f t="shared" si="22"/>
        <v>06/2020</v>
      </c>
      <c r="F237" s="2" t="str">
        <f t="shared" si="21"/>
        <v>12/2018</v>
      </c>
      <c r="G237" s="7">
        <v>43465</v>
      </c>
      <c r="H237" s="2">
        <v>2.6842000000000001</v>
      </c>
      <c r="J237" s="2" t="s">
        <v>233</v>
      </c>
      <c r="K237" s="2">
        <v>43.5</v>
      </c>
      <c r="L237" s="2">
        <f t="shared" si="23"/>
        <v>0.65610000000000002</v>
      </c>
      <c r="M237" s="13">
        <f t="shared" si="26"/>
        <v>5.3631627336807597E-3</v>
      </c>
      <c r="N237" s="15">
        <f t="shared" si="24"/>
        <v>3100.29</v>
      </c>
      <c r="Q237" t="str">
        <f t="shared" si="25"/>
        <v>12/2020</v>
      </c>
      <c r="R237" s="9">
        <v>44196</v>
      </c>
      <c r="S237">
        <v>3756.07</v>
      </c>
      <c r="T237" s="10">
        <f t="shared" si="27"/>
        <v>3.712140665943231E-2</v>
      </c>
    </row>
    <row r="238" spans="2:20" x14ac:dyDescent="0.25">
      <c r="B238" s="7">
        <v>44043</v>
      </c>
      <c r="C238" s="2">
        <v>52.6</v>
      </c>
      <c r="D238" s="2" t="str">
        <f t="shared" si="22"/>
        <v>07/2020</v>
      </c>
      <c r="F238" s="2" t="str">
        <f t="shared" si="21"/>
        <v>01/2019</v>
      </c>
      <c r="G238" s="7">
        <v>43496</v>
      </c>
      <c r="H238" s="2">
        <v>2.6293000000000002</v>
      </c>
      <c r="J238" s="2" t="s">
        <v>234</v>
      </c>
      <c r="K238" s="2">
        <v>52.6</v>
      </c>
      <c r="L238" s="2">
        <f t="shared" si="23"/>
        <v>0.5282</v>
      </c>
      <c r="M238" s="13">
        <f t="shared" si="26"/>
        <v>-0.19493979576284104</v>
      </c>
      <c r="N238" s="15">
        <f t="shared" si="24"/>
        <v>3271.12</v>
      </c>
      <c r="Q238" t="str">
        <f t="shared" si="25"/>
        <v>01/2021</v>
      </c>
      <c r="R238" s="9">
        <v>44225</v>
      </c>
      <c r="S238">
        <v>3714.24</v>
      </c>
      <c r="T238" s="10">
        <f t="shared" si="27"/>
        <v>-1.1136640158463607E-2</v>
      </c>
    </row>
    <row r="239" spans="2:20" x14ac:dyDescent="0.25">
      <c r="B239" s="7">
        <v>44074</v>
      </c>
      <c r="C239" s="2">
        <v>53.8</v>
      </c>
      <c r="D239" s="2" t="str">
        <f t="shared" si="22"/>
        <v>08/2020</v>
      </c>
      <c r="F239" s="2" t="str">
        <f t="shared" si="21"/>
        <v>02/2019</v>
      </c>
      <c r="G239" s="7">
        <v>43524</v>
      </c>
      <c r="H239" s="2">
        <v>2.7149999999999999</v>
      </c>
      <c r="J239" s="2" t="s">
        <v>235</v>
      </c>
      <c r="K239" s="2">
        <v>53.8</v>
      </c>
      <c r="L239" s="2">
        <f t="shared" si="23"/>
        <v>0.70479999999999998</v>
      </c>
      <c r="M239" s="13">
        <f t="shared" si="26"/>
        <v>0.33434305187429003</v>
      </c>
      <c r="N239" s="15">
        <f t="shared" si="24"/>
        <v>3500.31</v>
      </c>
      <c r="Q239" t="str">
        <f t="shared" si="25"/>
        <v>02/2021</v>
      </c>
      <c r="R239" s="9">
        <v>44253</v>
      </c>
      <c r="S239">
        <v>3811.15</v>
      </c>
      <c r="T239" s="10">
        <f t="shared" si="27"/>
        <v>2.6091474971999817E-2</v>
      </c>
    </row>
    <row r="240" spans="2:20" x14ac:dyDescent="0.25">
      <c r="B240" s="7">
        <v>44104</v>
      </c>
      <c r="C240" s="2">
        <v>55.4</v>
      </c>
      <c r="D240" s="2" t="str">
        <f t="shared" si="22"/>
        <v>09/2020</v>
      </c>
      <c r="F240" s="2" t="str">
        <f t="shared" si="21"/>
        <v>03/2019</v>
      </c>
      <c r="G240" s="7">
        <v>43553</v>
      </c>
      <c r="H240" s="2">
        <v>2.4049999999999998</v>
      </c>
      <c r="J240" s="2" t="s">
        <v>236</v>
      </c>
      <c r="K240" s="2">
        <v>55.4</v>
      </c>
      <c r="L240" s="2">
        <f t="shared" si="23"/>
        <v>0.68400000000000005</v>
      </c>
      <c r="M240" s="13">
        <f t="shared" si="26"/>
        <v>-2.9511918274687798E-2</v>
      </c>
      <c r="N240" s="15">
        <f t="shared" si="24"/>
        <v>3363</v>
      </c>
      <c r="Q240" t="str">
        <f t="shared" si="25"/>
        <v>03/2021</v>
      </c>
      <c r="R240" s="9">
        <v>44286</v>
      </c>
      <c r="S240">
        <v>3972.89</v>
      </c>
      <c r="T240" s="10">
        <f t="shared" si="27"/>
        <v>4.2438634008107767E-2</v>
      </c>
    </row>
    <row r="241" spans="2:20" x14ac:dyDescent="0.25">
      <c r="B241" s="7">
        <v>44135</v>
      </c>
      <c r="C241" s="2">
        <v>55.5</v>
      </c>
      <c r="D241" s="2" t="str">
        <f t="shared" si="22"/>
        <v>10/2020</v>
      </c>
      <c r="F241" s="2" t="str">
        <f t="shared" si="21"/>
        <v>04/2019</v>
      </c>
      <c r="G241" s="7">
        <v>43585</v>
      </c>
      <c r="H241" s="2">
        <v>2.5017999999999998</v>
      </c>
      <c r="J241" s="2" t="s">
        <v>237</v>
      </c>
      <c r="K241" s="2">
        <v>55.5</v>
      </c>
      <c r="L241" s="2">
        <f t="shared" si="23"/>
        <v>0.87370000000000003</v>
      </c>
      <c r="M241" s="13">
        <f t="shared" si="26"/>
        <v>0.27733918128654955</v>
      </c>
      <c r="N241" s="15">
        <f t="shared" si="24"/>
        <v>3269.96</v>
      </c>
      <c r="Q241" t="str">
        <f t="shared" si="25"/>
        <v>04/2021</v>
      </c>
      <c r="R241" s="9">
        <v>44316</v>
      </c>
      <c r="S241">
        <v>4181.17</v>
      </c>
      <c r="T241" s="10">
        <f t="shared" si="27"/>
        <v>5.242531255584737E-2</v>
      </c>
    </row>
    <row r="242" spans="2:20" x14ac:dyDescent="0.25">
      <c r="B242" s="7">
        <v>44165</v>
      </c>
      <c r="C242" s="2">
        <v>58.7</v>
      </c>
      <c r="D242" s="2" t="str">
        <f t="shared" si="22"/>
        <v>11/2020</v>
      </c>
      <c r="F242" s="2" t="str">
        <f t="shared" si="21"/>
        <v>05/2019</v>
      </c>
      <c r="G242" s="7">
        <v>43616</v>
      </c>
      <c r="H242" s="2">
        <v>2.1246</v>
      </c>
      <c r="J242" s="2" t="s">
        <v>238</v>
      </c>
      <c r="K242" s="2">
        <v>58.7</v>
      </c>
      <c r="L242" s="2">
        <f t="shared" si="23"/>
        <v>0.83889999999999998</v>
      </c>
      <c r="M242" s="13">
        <f t="shared" si="26"/>
        <v>-3.9830605470985492E-2</v>
      </c>
      <c r="N242" s="15">
        <f t="shared" si="24"/>
        <v>3621.63</v>
      </c>
      <c r="Q242" t="str">
        <f t="shared" si="25"/>
        <v>05/2021</v>
      </c>
      <c r="R242" s="9">
        <v>44347</v>
      </c>
      <c r="S242">
        <v>4204.1099999999997</v>
      </c>
      <c r="T242" s="10">
        <f t="shared" si="27"/>
        <v>5.4865025818131574E-3</v>
      </c>
    </row>
    <row r="243" spans="2:20" x14ac:dyDescent="0.25">
      <c r="B243" s="7">
        <v>44196</v>
      </c>
      <c r="C243" s="2">
        <v>57.3</v>
      </c>
      <c r="D243" s="2" t="str">
        <f t="shared" si="22"/>
        <v>12/2020</v>
      </c>
      <c r="F243" s="2" t="str">
        <f t="shared" si="21"/>
        <v>06/2019</v>
      </c>
      <c r="G243" s="7">
        <v>43644</v>
      </c>
      <c r="H243" s="2">
        <v>2.0051000000000001</v>
      </c>
      <c r="J243" s="2" t="s">
        <v>239</v>
      </c>
      <c r="K243" s="2">
        <v>57.3</v>
      </c>
      <c r="L243" s="2">
        <f t="shared" si="23"/>
        <v>0.91320000000000001</v>
      </c>
      <c r="M243" s="13">
        <f t="shared" si="26"/>
        <v>8.856836333293594E-2</v>
      </c>
      <c r="N243" s="15">
        <f t="shared" si="24"/>
        <v>3756.07</v>
      </c>
      <c r="Q243" t="str">
        <f t="shared" si="25"/>
        <v>06/2021</v>
      </c>
      <c r="R243" s="9">
        <v>44377</v>
      </c>
      <c r="S243">
        <v>4297.5</v>
      </c>
      <c r="T243" s="10">
        <f t="shared" si="27"/>
        <v>2.221397632316946E-2</v>
      </c>
    </row>
    <row r="244" spans="2:20" x14ac:dyDescent="0.25">
      <c r="B244" s="7">
        <v>44227</v>
      </c>
      <c r="C244" s="2">
        <v>60.2</v>
      </c>
      <c r="D244" s="2" t="str">
        <f t="shared" si="22"/>
        <v>01/2021</v>
      </c>
      <c r="F244" s="2" t="str">
        <f t="shared" si="21"/>
        <v>07/2019</v>
      </c>
      <c r="G244" s="7">
        <v>43677</v>
      </c>
      <c r="H244" s="2">
        <v>2.0144000000000002</v>
      </c>
      <c r="J244" s="2" t="s">
        <v>240</v>
      </c>
      <c r="K244" s="2">
        <v>60.2</v>
      </c>
      <c r="L244" s="2">
        <f t="shared" si="23"/>
        <v>1.0654999999999999</v>
      </c>
      <c r="M244" s="13">
        <f t="shared" si="26"/>
        <v>0.16677617170389825</v>
      </c>
      <c r="N244" s="15">
        <f t="shared" si="24"/>
        <v>3714.24</v>
      </c>
      <c r="Q244" t="str">
        <f t="shared" si="25"/>
        <v>07/2021</v>
      </c>
      <c r="R244" s="9">
        <v>44407</v>
      </c>
      <c r="S244">
        <v>4395.26</v>
      </c>
      <c r="T244" s="10">
        <f t="shared" si="27"/>
        <v>2.274810936591054E-2</v>
      </c>
    </row>
    <row r="245" spans="2:20" x14ac:dyDescent="0.25">
      <c r="B245" s="7">
        <v>44255</v>
      </c>
      <c r="C245" s="2">
        <v>59.2</v>
      </c>
      <c r="D245" s="2" t="str">
        <f t="shared" si="22"/>
        <v>02/2021</v>
      </c>
      <c r="F245" s="2" t="str">
        <f t="shared" si="21"/>
        <v>08/2019</v>
      </c>
      <c r="G245" s="7">
        <v>43707</v>
      </c>
      <c r="H245" s="2">
        <v>1.4961</v>
      </c>
      <c r="J245" s="2" t="s">
        <v>241</v>
      </c>
      <c r="K245" s="2">
        <v>59.2</v>
      </c>
      <c r="L245" s="2">
        <f t="shared" si="23"/>
        <v>1.4049</v>
      </c>
      <c r="M245" s="13">
        <f t="shared" si="26"/>
        <v>0.31853589863913667</v>
      </c>
      <c r="N245" s="15">
        <f t="shared" si="24"/>
        <v>3811.15</v>
      </c>
      <c r="Q245" t="str">
        <f t="shared" si="25"/>
        <v>08/2021</v>
      </c>
      <c r="R245" s="9">
        <v>44439</v>
      </c>
      <c r="S245">
        <v>4522.68</v>
      </c>
      <c r="T245" s="10">
        <f t="shared" si="27"/>
        <v>2.8990321391681118E-2</v>
      </c>
    </row>
    <row r="246" spans="2:20" x14ac:dyDescent="0.25">
      <c r="B246" s="7">
        <v>44286</v>
      </c>
      <c r="C246" s="2">
        <v>60.4</v>
      </c>
      <c r="D246" s="2" t="str">
        <f t="shared" si="22"/>
        <v>03/2021</v>
      </c>
      <c r="F246" s="2" t="str">
        <f t="shared" si="21"/>
        <v>09/2019</v>
      </c>
      <c r="G246" s="7">
        <v>43738</v>
      </c>
      <c r="H246" s="2">
        <v>1.6646000000000001</v>
      </c>
      <c r="J246" s="2" t="s">
        <v>242</v>
      </c>
      <c r="K246" s="2">
        <v>60.4</v>
      </c>
      <c r="L246" s="2">
        <f t="shared" si="23"/>
        <v>1.7403999999999999</v>
      </c>
      <c r="M246" s="13">
        <f t="shared" si="26"/>
        <v>0.23880703252900548</v>
      </c>
      <c r="N246" s="15">
        <f t="shared" si="24"/>
        <v>3972.89</v>
      </c>
      <c r="Q246" t="str">
        <f t="shared" si="25"/>
        <v>09/2021</v>
      </c>
      <c r="R246" s="9">
        <v>44469</v>
      </c>
      <c r="S246">
        <v>4307.54</v>
      </c>
      <c r="T246" s="10">
        <f t="shared" si="27"/>
        <v>-4.7569140421166334E-2</v>
      </c>
    </row>
    <row r="247" spans="2:20" x14ac:dyDescent="0.25">
      <c r="B247" s="7">
        <v>44316</v>
      </c>
      <c r="C247" s="2">
        <v>63.8</v>
      </c>
      <c r="D247" s="2" t="str">
        <f t="shared" si="22"/>
        <v>04/2021</v>
      </c>
      <c r="F247" s="2" t="str">
        <f t="shared" si="21"/>
        <v>10/2019</v>
      </c>
      <c r="G247" s="7">
        <v>43769</v>
      </c>
      <c r="H247" s="2">
        <v>1.6910000000000001</v>
      </c>
      <c r="J247" s="2" t="s">
        <v>243</v>
      </c>
      <c r="K247" s="2">
        <v>63.8</v>
      </c>
      <c r="L247" s="2">
        <f t="shared" si="23"/>
        <v>1.6258999999999999</v>
      </c>
      <c r="M247" s="13">
        <f t="shared" si="26"/>
        <v>-6.5789473684210509E-2</v>
      </c>
      <c r="N247" s="15">
        <f t="shared" si="24"/>
        <v>4181.17</v>
      </c>
      <c r="Q247" t="str">
        <f t="shared" si="25"/>
        <v>10/2021</v>
      </c>
      <c r="R247" s="9">
        <v>44498</v>
      </c>
      <c r="S247">
        <v>4605.38</v>
      </c>
      <c r="T247" s="10">
        <f t="shared" si="27"/>
        <v>6.9143873301234615E-2</v>
      </c>
    </row>
    <row r="248" spans="2:20" x14ac:dyDescent="0.25">
      <c r="B248" s="7">
        <v>44347</v>
      </c>
      <c r="C248" s="2">
        <v>60.8</v>
      </c>
      <c r="D248" s="2" t="str">
        <f t="shared" si="22"/>
        <v>05/2021</v>
      </c>
      <c r="F248" s="2" t="str">
        <f t="shared" si="21"/>
        <v>11/2019</v>
      </c>
      <c r="G248" s="7">
        <v>43798</v>
      </c>
      <c r="H248" s="2">
        <v>1.7758</v>
      </c>
      <c r="J248" s="2" t="s">
        <v>244</v>
      </c>
      <c r="K248" s="2">
        <v>60.8</v>
      </c>
      <c r="L248" s="2">
        <f t="shared" si="23"/>
        <v>1.5943000000000001</v>
      </c>
      <c r="M248" s="13">
        <f t="shared" si="26"/>
        <v>-1.9435389630358513E-2</v>
      </c>
      <c r="N248" s="15">
        <f t="shared" si="24"/>
        <v>4204.1099999999997</v>
      </c>
      <c r="Q248" t="str">
        <f t="shared" si="25"/>
        <v>11/2021</v>
      </c>
      <c r="R248" s="9">
        <v>44530</v>
      </c>
      <c r="S248">
        <v>4567</v>
      </c>
      <c r="T248" s="10">
        <f t="shared" si="27"/>
        <v>-8.3337314184714906E-3</v>
      </c>
    </row>
    <row r="249" spans="2:20" x14ac:dyDescent="0.25">
      <c r="B249" s="7">
        <v>44377</v>
      </c>
      <c r="C249" s="2">
        <v>61.6</v>
      </c>
      <c r="D249" s="2" t="str">
        <f t="shared" si="22"/>
        <v>06/2021</v>
      </c>
      <c r="F249" s="2" t="str">
        <f t="shared" si="21"/>
        <v>12/2019</v>
      </c>
      <c r="G249" s="7">
        <v>43830</v>
      </c>
      <c r="H249" s="2">
        <v>1.9175</v>
      </c>
      <c r="J249" s="2" t="s">
        <v>245</v>
      </c>
      <c r="K249" s="2">
        <v>61.6</v>
      </c>
      <c r="L249" s="2">
        <f t="shared" si="23"/>
        <v>1.468</v>
      </c>
      <c r="M249" s="13">
        <f t="shared" si="26"/>
        <v>-7.9219720253402848E-2</v>
      </c>
      <c r="N249" s="15">
        <f t="shared" si="24"/>
        <v>4297.5</v>
      </c>
      <c r="Q249" t="str">
        <f t="shared" si="25"/>
        <v>12/2021</v>
      </c>
      <c r="R249" s="9">
        <v>44561</v>
      </c>
      <c r="S249">
        <v>4766.18</v>
      </c>
      <c r="T249" s="10">
        <f t="shared" si="27"/>
        <v>4.3612874972629889E-2</v>
      </c>
    </row>
    <row r="250" spans="2:20" x14ac:dyDescent="0.25">
      <c r="B250" s="7">
        <v>44408</v>
      </c>
      <c r="C250" s="2">
        <v>61.3</v>
      </c>
      <c r="D250" s="2" t="str">
        <f t="shared" si="22"/>
        <v>07/2021</v>
      </c>
      <c r="F250" s="2" t="str">
        <f t="shared" si="21"/>
        <v>01/2020</v>
      </c>
      <c r="G250" s="7">
        <v>43861</v>
      </c>
      <c r="H250" s="2">
        <v>1.5067999999999999</v>
      </c>
      <c r="J250" s="2" t="s">
        <v>246</v>
      </c>
      <c r="K250" s="2">
        <v>61.3</v>
      </c>
      <c r="L250" s="2">
        <f t="shared" si="23"/>
        <v>1.2222999999999999</v>
      </c>
      <c r="M250" s="13">
        <f t="shared" si="26"/>
        <v>-0.16737057220708451</v>
      </c>
      <c r="N250" s="15">
        <f t="shared" si="24"/>
        <v>4395.26</v>
      </c>
      <c r="Q250" t="str">
        <f t="shared" si="25"/>
        <v>01/2022</v>
      </c>
      <c r="R250" s="9">
        <v>44592</v>
      </c>
      <c r="S250">
        <v>4515.55</v>
      </c>
      <c r="T250" s="10">
        <f t="shared" si="27"/>
        <v>-5.2585089106999772E-2</v>
      </c>
    </row>
    <row r="251" spans="2:20" x14ac:dyDescent="0.25">
      <c r="B251" s="7">
        <v>44439</v>
      </c>
      <c r="C251" s="2">
        <v>60.2</v>
      </c>
      <c r="D251" s="2" t="str">
        <f t="shared" si="22"/>
        <v>08/2021</v>
      </c>
      <c r="F251" s="2" t="str">
        <f t="shared" si="21"/>
        <v>02/2020</v>
      </c>
      <c r="G251" s="7">
        <v>43889</v>
      </c>
      <c r="H251" s="2">
        <v>1.1486000000000001</v>
      </c>
      <c r="J251" s="2" t="s">
        <v>247</v>
      </c>
      <c r="K251" s="2">
        <v>60.2</v>
      </c>
      <c r="L251" s="2">
        <f t="shared" si="23"/>
        <v>1.3088</v>
      </c>
      <c r="M251" s="13">
        <f t="shared" si="26"/>
        <v>7.0768223840301125E-2</v>
      </c>
      <c r="N251" s="15">
        <f t="shared" si="24"/>
        <v>4522.68</v>
      </c>
      <c r="Q251" t="str">
        <f t="shared" si="25"/>
        <v>02/2022</v>
      </c>
      <c r="R251" s="9">
        <v>44620</v>
      </c>
      <c r="S251">
        <v>4373.9399999999996</v>
      </c>
      <c r="T251" s="10">
        <f t="shared" si="27"/>
        <v>-3.1360520866782648E-2</v>
      </c>
    </row>
    <row r="252" spans="2:20" x14ac:dyDescent="0.25">
      <c r="B252" s="7">
        <v>44469</v>
      </c>
      <c r="C252" s="2">
        <v>59.8</v>
      </c>
      <c r="D252" s="2" t="str">
        <f t="shared" si="22"/>
        <v>09/2021</v>
      </c>
      <c r="F252" s="2" t="str">
        <f t="shared" si="21"/>
        <v>03/2020</v>
      </c>
      <c r="G252" s="7">
        <v>43921</v>
      </c>
      <c r="H252" s="2">
        <v>0.66949999999999998</v>
      </c>
      <c r="J252" s="2" t="s">
        <v>248</v>
      </c>
      <c r="K252" s="2">
        <v>59.8</v>
      </c>
      <c r="L252" s="2">
        <f t="shared" si="23"/>
        <v>1.4873000000000001</v>
      </c>
      <c r="M252" s="13">
        <f t="shared" si="26"/>
        <v>0.13638447432762835</v>
      </c>
      <c r="N252" s="15">
        <f t="shared" si="24"/>
        <v>4307.54</v>
      </c>
      <c r="Q252" t="str">
        <f t="shared" si="25"/>
        <v>03/2022</v>
      </c>
      <c r="R252" s="9">
        <v>44651</v>
      </c>
      <c r="S252">
        <v>4530.41</v>
      </c>
      <c r="T252" s="10">
        <f t="shared" si="27"/>
        <v>3.5773238773280092E-2</v>
      </c>
    </row>
    <row r="253" spans="2:20" x14ac:dyDescent="0.25">
      <c r="B253" s="7">
        <v>44500</v>
      </c>
      <c r="C253" s="2">
        <v>60.8</v>
      </c>
      <c r="D253" s="2" t="str">
        <f t="shared" si="22"/>
        <v>10/2021</v>
      </c>
      <c r="F253" s="2" t="str">
        <f t="shared" si="21"/>
        <v>04/2020</v>
      </c>
      <c r="G253" s="7">
        <v>43951</v>
      </c>
      <c r="H253" s="2">
        <v>0.63929999999999998</v>
      </c>
      <c r="J253" s="2" t="s">
        <v>249</v>
      </c>
      <c r="K253" s="2">
        <v>60.8</v>
      </c>
      <c r="L253" s="2">
        <f t="shared" si="23"/>
        <v>1.5521</v>
      </c>
      <c r="M253" s="13">
        <f t="shared" si="26"/>
        <v>4.3568883211188014E-2</v>
      </c>
      <c r="N253" s="15">
        <f t="shared" si="24"/>
        <v>4605.38</v>
      </c>
      <c r="Q253" t="str">
        <f t="shared" si="25"/>
        <v>04/2022</v>
      </c>
      <c r="R253" s="9">
        <v>44680</v>
      </c>
      <c r="S253">
        <v>4131.93</v>
      </c>
      <c r="T253" s="10">
        <f t="shared" si="27"/>
        <v>-8.7956719149039353E-2</v>
      </c>
    </row>
    <row r="254" spans="2:20" x14ac:dyDescent="0.25">
      <c r="B254" s="7">
        <v>44530</v>
      </c>
      <c r="C254" s="2">
        <v>60.7</v>
      </c>
      <c r="D254" s="2" t="str">
        <f t="shared" si="22"/>
        <v>11/2021</v>
      </c>
      <c r="F254" s="2" t="str">
        <f t="shared" si="21"/>
        <v>05/2020</v>
      </c>
      <c r="G254" s="7">
        <v>43980</v>
      </c>
      <c r="H254" s="2">
        <v>0.65259999999999996</v>
      </c>
      <c r="J254" s="2" t="s">
        <v>250</v>
      </c>
      <c r="K254" s="2">
        <v>60.7</v>
      </c>
      <c r="L254" s="2">
        <f t="shared" si="23"/>
        <v>1.4442999999999999</v>
      </c>
      <c r="M254" s="13">
        <f t="shared" si="26"/>
        <v>-6.9454287739192155E-2</v>
      </c>
      <c r="N254" s="15">
        <f t="shared" si="24"/>
        <v>4567</v>
      </c>
      <c r="Q254" t="str">
        <f t="shared" si="25"/>
        <v>05/2022</v>
      </c>
      <c r="R254" s="9">
        <v>44712</v>
      </c>
      <c r="S254">
        <v>4132.1499999999996</v>
      </c>
      <c r="T254" s="10">
        <f t="shared" si="27"/>
        <v>5.3243883608722342E-5</v>
      </c>
    </row>
    <row r="255" spans="2:20" x14ac:dyDescent="0.25">
      <c r="B255" s="7">
        <v>44561</v>
      </c>
      <c r="C255" s="2">
        <v>60.8</v>
      </c>
      <c r="D255" s="2" t="str">
        <f t="shared" si="22"/>
        <v>12/2021</v>
      </c>
      <c r="F255" s="2" t="str">
        <f t="shared" si="21"/>
        <v>06/2020</v>
      </c>
      <c r="G255" s="7">
        <v>44012</v>
      </c>
      <c r="H255" s="2">
        <v>0.65610000000000002</v>
      </c>
      <c r="J255" s="2" t="s">
        <v>251</v>
      </c>
      <c r="K255" s="2">
        <v>60.8</v>
      </c>
      <c r="L255" s="2">
        <f t="shared" si="23"/>
        <v>1.5101</v>
      </c>
      <c r="M255" s="13">
        <f t="shared" si="26"/>
        <v>4.5558401994045594E-2</v>
      </c>
      <c r="N255" s="15">
        <f t="shared" si="24"/>
        <v>4766.18</v>
      </c>
      <c r="Q255" t="str">
        <f t="shared" si="25"/>
        <v>06/2022</v>
      </c>
      <c r="R255" s="9">
        <v>44742</v>
      </c>
      <c r="S255">
        <v>3785.38</v>
      </c>
      <c r="T255" s="10">
        <f t="shared" si="27"/>
        <v>-8.3919993223866451E-2</v>
      </c>
    </row>
    <row r="256" spans="2:20" x14ac:dyDescent="0.25">
      <c r="B256" s="7">
        <v>44592</v>
      </c>
      <c r="C256" s="2">
        <v>58.3</v>
      </c>
      <c r="D256" s="2" t="str">
        <f t="shared" si="22"/>
        <v>01/2022</v>
      </c>
      <c r="F256" s="2" t="str">
        <f t="shared" si="21"/>
        <v>07/2020</v>
      </c>
      <c r="G256" s="7">
        <v>44043</v>
      </c>
      <c r="H256" s="2">
        <v>0.5282</v>
      </c>
      <c r="J256" s="2" t="s">
        <v>252</v>
      </c>
      <c r="K256" s="2">
        <v>58.3</v>
      </c>
      <c r="L256" s="2">
        <f t="shared" si="23"/>
        <v>1.7766999999999999</v>
      </c>
      <c r="M256" s="13">
        <f t="shared" si="26"/>
        <v>0.17654459969538427</v>
      </c>
      <c r="N256" s="15">
        <f t="shared" si="24"/>
        <v>4515.55</v>
      </c>
      <c r="Q256" t="str">
        <f t="shared" si="25"/>
        <v>07/2022</v>
      </c>
      <c r="R256" s="9">
        <v>44771</v>
      </c>
      <c r="S256">
        <v>4130.29</v>
      </c>
      <c r="T256" s="10">
        <f t="shared" si="27"/>
        <v>9.1116347632205885E-2</v>
      </c>
    </row>
    <row r="257" spans="2:20" x14ac:dyDescent="0.25">
      <c r="B257" s="7">
        <v>44620</v>
      </c>
      <c r="C257" s="2">
        <v>57.4</v>
      </c>
      <c r="D257" s="2" t="str">
        <f t="shared" si="22"/>
        <v>02/2022</v>
      </c>
      <c r="F257" s="2" t="str">
        <f t="shared" si="21"/>
        <v>08/2020</v>
      </c>
      <c r="G257" s="7">
        <v>44074</v>
      </c>
      <c r="H257" s="2">
        <v>0.70479999999999998</v>
      </c>
      <c r="J257" s="2" t="s">
        <v>253</v>
      </c>
      <c r="K257" s="2">
        <v>57.4</v>
      </c>
      <c r="L257" s="2">
        <f t="shared" si="23"/>
        <v>1.825</v>
      </c>
      <c r="M257" s="13">
        <f t="shared" si="26"/>
        <v>2.7185231046321867E-2</v>
      </c>
      <c r="N257" s="15">
        <f t="shared" si="24"/>
        <v>4373.9399999999996</v>
      </c>
      <c r="Q257" t="str">
        <f t="shared" si="25"/>
        <v>08/2022</v>
      </c>
      <c r="R257" s="9">
        <v>44804</v>
      </c>
      <c r="S257">
        <v>3955</v>
      </c>
      <c r="T257" s="10">
        <f t="shared" si="27"/>
        <v>-4.2440119216810457E-2</v>
      </c>
    </row>
    <row r="258" spans="2:20" x14ac:dyDescent="0.25">
      <c r="B258" s="7">
        <v>44651</v>
      </c>
      <c r="C258" s="2">
        <v>58.1</v>
      </c>
      <c r="D258" s="2" t="str">
        <f t="shared" si="22"/>
        <v>03/2022</v>
      </c>
      <c r="F258" s="2" t="str">
        <f t="shared" si="21"/>
        <v>09/2020</v>
      </c>
      <c r="G258" s="7">
        <v>44104</v>
      </c>
      <c r="H258" s="2">
        <v>0.68400000000000005</v>
      </c>
      <c r="J258" s="2" t="s">
        <v>254</v>
      </c>
      <c r="K258" s="2">
        <v>58.1</v>
      </c>
      <c r="L258" s="2">
        <f t="shared" si="23"/>
        <v>2.3380000000000001</v>
      </c>
      <c r="M258" s="13">
        <f t="shared" si="26"/>
        <v>0.28109589041095906</v>
      </c>
      <c r="N258" s="15">
        <f t="shared" si="24"/>
        <v>4530.41</v>
      </c>
      <c r="Q258" t="str">
        <f t="shared" si="25"/>
        <v>09/2022</v>
      </c>
      <c r="R258" s="9">
        <v>44834</v>
      </c>
      <c r="S258">
        <v>3585.62</v>
      </c>
      <c r="T258" s="10">
        <f t="shared" si="27"/>
        <v>-9.3395701643489315E-2</v>
      </c>
    </row>
    <row r="259" spans="2:20" x14ac:dyDescent="0.25">
      <c r="B259" s="7">
        <v>44681</v>
      </c>
      <c r="C259" s="2">
        <v>57.2</v>
      </c>
      <c r="D259" s="2" t="str">
        <f t="shared" si="22"/>
        <v>04/2022</v>
      </c>
      <c r="F259" s="2" t="str">
        <f t="shared" si="21"/>
        <v>10/2020</v>
      </c>
      <c r="G259" s="7">
        <v>44134</v>
      </c>
      <c r="H259" s="2">
        <v>0.87370000000000003</v>
      </c>
      <c r="J259" s="2" t="s">
        <v>255</v>
      </c>
      <c r="K259" s="2">
        <v>57.2</v>
      </c>
      <c r="L259" s="2">
        <f t="shared" si="23"/>
        <v>2.9336000000000002</v>
      </c>
      <c r="M259" s="13">
        <f t="shared" si="26"/>
        <v>0.25474764756201895</v>
      </c>
      <c r="N259" s="15">
        <f t="shared" si="24"/>
        <v>4131.93</v>
      </c>
      <c r="Q259" t="str">
        <f t="shared" si="25"/>
        <v>10/2022</v>
      </c>
      <c r="R259" s="9">
        <v>44865</v>
      </c>
      <c r="S259">
        <v>3871.98</v>
      </c>
      <c r="T259" s="10">
        <f t="shared" si="27"/>
        <v>7.9863454576893256E-2</v>
      </c>
    </row>
    <row r="260" spans="2:20" x14ac:dyDescent="0.25">
      <c r="B260" s="7">
        <v>44712</v>
      </c>
      <c r="C260" s="2">
        <v>55.3</v>
      </c>
      <c r="D260" s="2" t="str">
        <f t="shared" si="22"/>
        <v>05/2022</v>
      </c>
      <c r="F260" s="2" t="str">
        <f t="shared" si="21"/>
        <v>11/2020</v>
      </c>
      <c r="G260" s="7">
        <v>44165</v>
      </c>
      <c r="H260" s="2">
        <v>0.83889999999999998</v>
      </c>
      <c r="J260" s="2" t="s">
        <v>256</v>
      </c>
      <c r="K260" s="2">
        <v>55.3</v>
      </c>
      <c r="L260" s="2">
        <f t="shared" si="23"/>
        <v>2.8441000000000001</v>
      </c>
      <c r="M260" s="13">
        <f t="shared" si="26"/>
        <v>-3.0508590128170199E-2</v>
      </c>
      <c r="N260" s="15">
        <f t="shared" si="24"/>
        <v>4132.1499999999996</v>
      </c>
      <c r="Q260" t="str">
        <f t="shared" si="25"/>
        <v>11/2022</v>
      </c>
      <c r="R260" s="9">
        <v>44895</v>
      </c>
      <c r="S260">
        <v>4080.11</v>
      </c>
      <c r="T260" s="10">
        <f t="shared" si="27"/>
        <v>5.3752860293699856E-2</v>
      </c>
    </row>
    <row r="261" spans="2:20" x14ac:dyDescent="0.25">
      <c r="B261" s="7">
        <v>44742</v>
      </c>
      <c r="C261" s="2">
        <v>55.9</v>
      </c>
      <c r="D261" s="2" t="str">
        <f t="shared" si="22"/>
        <v>06/2022</v>
      </c>
      <c r="F261" s="2" t="str">
        <f t="shared" si="21"/>
        <v>12/2020</v>
      </c>
      <c r="G261" s="7">
        <v>44196</v>
      </c>
      <c r="H261" s="2">
        <v>0.91320000000000001</v>
      </c>
      <c r="J261" s="2" t="s">
        <v>257</v>
      </c>
      <c r="K261" s="2">
        <v>55.9</v>
      </c>
      <c r="L261" s="2">
        <f t="shared" si="23"/>
        <v>3.0129000000000001</v>
      </c>
      <c r="M261" s="13">
        <f t="shared" si="26"/>
        <v>5.9350937027530692E-2</v>
      </c>
      <c r="N261" s="15">
        <f t="shared" si="24"/>
        <v>3785.38</v>
      </c>
      <c r="Q261" t="str">
        <f t="shared" si="25"/>
        <v>12/2022</v>
      </c>
      <c r="R261" s="9">
        <v>44925</v>
      </c>
      <c r="S261">
        <v>3839.5</v>
      </c>
      <c r="T261" s="10">
        <f t="shared" si="27"/>
        <v>-5.8971449299161094E-2</v>
      </c>
    </row>
    <row r="262" spans="2:20" x14ac:dyDescent="0.25">
      <c r="B262" s="7">
        <v>44773</v>
      </c>
      <c r="C262" s="2">
        <v>53.5</v>
      </c>
      <c r="D262" s="2" t="str">
        <f t="shared" si="22"/>
        <v>07/2022</v>
      </c>
      <c r="F262" s="2" t="str">
        <f t="shared" si="21"/>
        <v>01/2021</v>
      </c>
      <c r="G262" s="7">
        <v>44225</v>
      </c>
      <c r="H262" s="2">
        <v>1.0654999999999999</v>
      </c>
      <c r="J262" s="2" t="s">
        <v>258</v>
      </c>
      <c r="K262" s="2">
        <v>53.5</v>
      </c>
      <c r="L262" s="2">
        <f t="shared" si="23"/>
        <v>2.6486999999999998</v>
      </c>
      <c r="M262" s="13">
        <f t="shared" si="26"/>
        <v>-0.12088021507517688</v>
      </c>
      <c r="N262" s="15">
        <f t="shared" si="24"/>
        <v>4130.29</v>
      </c>
      <c r="Q262" t="str">
        <f t="shared" si="25"/>
        <v>01/2023</v>
      </c>
      <c r="R262" s="9">
        <v>44957</v>
      </c>
      <c r="S262">
        <v>4076.6</v>
      </c>
      <c r="T262" s="10">
        <f t="shared" si="27"/>
        <v>6.1752832400052027E-2</v>
      </c>
    </row>
    <row r="263" spans="2:20" x14ac:dyDescent="0.25">
      <c r="B263" s="7">
        <v>44804</v>
      </c>
      <c r="C263" s="2">
        <v>52.9</v>
      </c>
      <c r="D263" s="2" t="str">
        <f t="shared" si="22"/>
        <v>08/2022</v>
      </c>
      <c r="F263" s="2" t="str">
        <f t="shared" si="21"/>
        <v>02/2021</v>
      </c>
      <c r="G263" s="7">
        <v>44253</v>
      </c>
      <c r="H263" s="2">
        <v>1.4049</v>
      </c>
      <c r="J263" s="2" t="s">
        <v>259</v>
      </c>
      <c r="K263" s="2">
        <v>52.9</v>
      </c>
      <c r="L263" s="2">
        <f t="shared" si="23"/>
        <v>3.1926000000000001</v>
      </c>
      <c r="M263" s="13">
        <f t="shared" si="26"/>
        <v>0.20534601880167647</v>
      </c>
      <c r="N263" s="15">
        <f t="shared" si="24"/>
        <v>3955</v>
      </c>
      <c r="Q263" t="str">
        <f t="shared" si="25"/>
        <v>02/2023</v>
      </c>
      <c r="R263" s="9">
        <v>44985</v>
      </c>
      <c r="S263">
        <v>3970.15</v>
      </c>
      <c r="T263" s="10">
        <f t="shared" si="27"/>
        <v>-2.6112446646715304E-2</v>
      </c>
    </row>
    <row r="264" spans="2:20" x14ac:dyDescent="0.25">
      <c r="B264" s="7">
        <v>44834</v>
      </c>
      <c r="C264" s="2">
        <v>53</v>
      </c>
      <c r="D264" s="2" t="str">
        <f t="shared" si="22"/>
        <v>09/2022</v>
      </c>
      <c r="F264" s="2" t="str">
        <f t="shared" si="21"/>
        <v>03/2021</v>
      </c>
      <c r="G264" s="7">
        <v>44286</v>
      </c>
      <c r="H264" s="2">
        <v>1.7403999999999999</v>
      </c>
      <c r="J264" s="2" t="s">
        <v>260</v>
      </c>
      <c r="K264" s="2">
        <v>53</v>
      </c>
      <c r="L264" s="2">
        <f t="shared" si="23"/>
        <v>3.8285999999999998</v>
      </c>
      <c r="M264" s="13">
        <f t="shared" si="26"/>
        <v>0.19921067468520937</v>
      </c>
      <c r="N264" s="15">
        <f t="shared" si="24"/>
        <v>3585.62</v>
      </c>
      <c r="Q264" t="str">
        <f t="shared" si="25"/>
        <v>03/2023</v>
      </c>
      <c r="R264" s="9">
        <v>45016</v>
      </c>
      <c r="S264">
        <v>4109.3100000000004</v>
      </c>
      <c r="T264" s="10">
        <f t="shared" si="27"/>
        <v>3.5051572358727023E-2</v>
      </c>
    </row>
    <row r="265" spans="2:20" x14ac:dyDescent="0.25">
      <c r="B265" s="7">
        <v>44865</v>
      </c>
      <c r="C265" s="2">
        <v>51.1</v>
      </c>
      <c r="D265" s="2" t="str">
        <f t="shared" si="22"/>
        <v>10/2022</v>
      </c>
      <c r="F265" s="2" t="str">
        <f t="shared" si="21"/>
        <v>04/2021</v>
      </c>
      <c r="G265" s="7">
        <v>44316</v>
      </c>
      <c r="H265" s="2">
        <v>1.6258999999999999</v>
      </c>
      <c r="J265" s="2" t="s">
        <v>261</v>
      </c>
      <c r="K265" s="2">
        <v>51.1</v>
      </c>
      <c r="L265" s="2">
        <f t="shared" si="23"/>
        <v>4.0477999999999996</v>
      </c>
      <c r="M265" s="13">
        <f t="shared" si="26"/>
        <v>5.7253304079820211E-2</v>
      </c>
      <c r="N265" s="15">
        <f t="shared" si="24"/>
        <v>3871.98</v>
      </c>
      <c r="Q265" t="str">
        <f t="shared" si="25"/>
        <v>04/2023</v>
      </c>
      <c r="R265" s="9">
        <v>45044</v>
      </c>
      <c r="S265">
        <v>4169.4799999999996</v>
      </c>
      <c r="T265" s="10">
        <f t="shared" si="27"/>
        <v>1.464236088297044E-2</v>
      </c>
    </row>
    <row r="266" spans="2:20" x14ac:dyDescent="0.25">
      <c r="B266" s="7">
        <v>44895</v>
      </c>
      <c r="C266" s="2">
        <v>50.3</v>
      </c>
      <c r="D266" s="2" t="str">
        <f t="shared" si="22"/>
        <v>11/2022</v>
      </c>
      <c r="F266" s="2" t="str">
        <f t="shared" ref="F266:F314" si="28">TEXT(G266, "mm/aaaa")</f>
        <v>05/2021</v>
      </c>
      <c r="G266" s="7">
        <v>44347</v>
      </c>
      <c r="H266" s="2">
        <v>1.5943000000000001</v>
      </c>
      <c r="J266" s="2" t="s">
        <v>262</v>
      </c>
      <c r="K266" s="2">
        <v>50.3</v>
      </c>
      <c r="L266" s="2">
        <f t="shared" si="23"/>
        <v>3.6053999999999999</v>
      </c>
      <c r="M266" s="13">
        <f t="shared" si="26"/>
        <v>-0.10929393744750227</v>
      </c>
      <c r="N266" s="15">
        <f t="shared" si="24"/>
        <v>4080.11</v>
      </c>
      <c r="Q266" t="str">
        <f t="shared" si="25"/>
        <v>05/2023</v>
      </c>
      <c r="R266" s="9">
        <v>45077</v>
      </c>
      <c r="S266">
        <v>4179.83</v>
      </c>
      <c r="T266" s="10">
        <f t="shared" si="27"/>
        <v>2.4823239348792381E-3</v>
      </c>
    </row>
    <row r="267" spans="2:20" x14ac:dyDescent="0.25">
      <c r="B267" s="7">
        <v>44926</v>
      </c>
      <c r="C267" s="2">
        <v>49</v>
      </c>
      <c r="D267" s="2" t="str">
        <f t="shared" ref="D267:D296" si="29">TEXT(B267, "mm/aaaa")</f>
        <v>12/2022</v>
      </c>
      <c r="F267" s="2" t="str">
        <f t="shared" si="28"/>
        <v>06/2021</v>
      </c>
      <c r="G267" s="7">
        <v>44377</v>
      </c>
      <c r="H267" s="2">
        <v>1.468</v>
      </c>
      <c r="J267" s="2" t="s">
        <v>263</v>
      </c>
      <c r="K267" s="2">
        <v>49</v>
      </c>
      <c r="L267" s="2">
        <f t="shared" ref="L267:L296" si="30">VLOOKUP(J267,F266:H572,3,FALSE)</f>
        <v>3.8748</v>
      </c>
      <c r="M267" s="13">
        <f t="shared" si="26"/>
        <v>7.4721251456149052E-2</v>
      </c>
      <c r="N267" s="15">
        <f t="shared" ref="N267:N296" si="31">VLOOKUP(J267,$Q$10:$S$290,3,FALSE)</f>
        <v>3839.5</v>
      </c>
      <c r="Q267" t="str">
        <f t="shared" ref="Q267:Q290" si="32">TEXT(R267, "mm/aaaa")</f>
        <v>06/2023</v>
      </c>
      <c r="R267" s="9">
        <v>45107</v>
      </c>
      <c r="S267">
        <v>4450.38</v>
      </c>
      <c r="T267" s="10">
        <f t="shared" si="27"/>
        <v>6.4727512841431301E-2</v>
      </c>
    </row>
    <row r="268" spans="2:20" x14ac:dyDescent="0.25">
      <c r="B268" s="7">
        <v>44957</v>
      </c>
      <c r="C268" s="2">
        <v>48</v>
      </c>
      <c r="D268" s="2" t="str">
        <f t="shared" si="29"/>
        <v>01/2023</v>
      </c>
      <c r="F268" s="2" t="str">
        <f t="shared" si="28"/>
        <v>07/2021</v>
      </c>
      <c r="G268" s="7">
        <v>44407</v>
      </c>
      <c r="H268" s="2">
        <v>1.2222999999999999</v>
      </c>
      <c r="J268" s="2" t="s">
        <v>264</v>
      </c>
      <c r="K268" s="2">
        <v>48</v>
      </c>
      <c r="L268" s="2">
        <f t="shared" si="30"/>
        <v>3.5068999999999999</v>
      </c>
      <c r="M268" s="13">
        <f t="shared" ref="M268:M296" si="33">L268/L267-1</f>
        <v>-9.4946835965727283E-2</v>
      </c>
      <c r="N268" s="15">
        <f t="shared" si="31"/>
        <v>4076.6</v>
      </c>
      <c r="Q268" t="str">
        <f t="shared" si="32"/>
        <v>07/2023</v>
      </c>
      <c r="R268" s="9">
        <v>45138</v>
      </c>
      <c r="S268">
        <v>4588.96</v>
      </c>
      <c r="T268" s="10">
        <f t="shared" ref="T268:T290" si="34">S268/S267-1</f>
        <v>3.1138913980379268E-2</v>
      </c>
    </row>
    <row r="269" spans="2:20" x14ac:dyDescent="0.25">
      <c r="B269" s="7">
        <v>44985</v>
      </c>
      <c r="C269" s="2">
        <v>47.3</v>
      </c>
      <c r="D269" s="2" t="str">
        <f t="shared" si="29"/>
        <v>02/2023</v>
      </c>
      <c r="F269" s="2" t="str">
        <f t="shared" si="28"/>
        <v>08/2021</v>
      </c>
      <c r="G269" s="7">
        <v>44439</v>
      </c>
      <c r="H269" s="2">
        <v>1.3088</v>
      </c>
      <c r="J269" s="2" t="s">
        <v>265</v>
      </c>
      <c r="K269" s="2">
        <v>47.3</v>
      </c>
      <c r="L269" s="2">
        <f t="shared" si="30"/>
        <v>3.92</v>
      </c>
      <c r="M269" s="13">
        <f t="shared" si="33"/>
        <v>0.11779634434971054</v>
      </c>
      <c r="N269" s="15">
        <f t="shared" si="31"/>
        <v>3970.15</v>
      </c>
      <c r="Q269" t="str">
        <f t="shared" si="32"/>
        <v>08/2023</v>
      </c>
      <c r="R269" s="9">
        <v>45169</v>
      </c>
      <c r="S269">
        <v>4507.66</v>
      </c>
      <c r="T269" s="10">
        <f t="shared" si="34"/>
        <v>-1.771643248143373E-2</v>
      </c>
    </row>
    <row r="270" spans="2:20" x14ac:dyDescent="0.25">
      <c r="B270" s="7">
        <v>45016</v>
      </c>
      <c r="C270" s="2">
        <v>47.5</v>
      </c>
      <c r="D270" s="2" t="str">
        <f t="shared" si="29"/>
        <v>03/2023</v>
      </c>
      <c r="F270" s="2" t="str">
        <f t="shared" si="28"/>
        <v>09/2021</v>
      </c>
      <c r="G270" s="7">
        <v>44469</v>
      </c>
      <c r="H270" s="2">
        <v>1.4873000000000001</v>
      </c>
      <c r="J270" s="2" t="s">
        <v>266</v>
      </c>
      <c r="K270" s="2">
        <v>47.5</v>
      </c>
      <c r="L270" s="2">
        <f t="shared" si="30"/>
        <v>3.4676</v>
      </c>
      <c r="M270" s="13">
        <f t="shared" si="33"/>
        <v>-0.11540816326530612</v>
      </c>
      <c r="N270" s="15">
        <f t="shared" si="31"/>
        <v>4109.3100000000004</v>
      </c>
      <c r="Q270" t="str">
        <f t="shared" si="32"/>
        <v>09/2023</v>
      </c>
      <c r="R270" s="9">
        <v>45198</v>
      </c>
      <c r="S270">
        <v>4288.05</v>
      </c>
      <c r="T270" s="10">
        <f t="shared" si="34"/>
        <v>-4.871929116215501E-2</v>
      </c>
    </row>
    <row r="271" spans="2:20" x14ac:dyDescent="0.25">
      <c r="B271" s="7">
        <v>45046</v>
      </c>
      <c r="C271" s="2">
        <v>46.3</v>
      </c>
      <c r="D271" s="2" t="str">
        <f t="shared" si="29"/>
        <v>04/2023</v>
      </c>
      <c r="F271" s="2" t="str">
        <f t="shared" si="28"/>
        <v>10/2021</v>
      </c>
      <c r="G271" s="7">
        <v>44498</v>
      </c>
      <c r="H271" s="2">
        <v>1.5521</v>
      </c>
      <c r="J271" s="2" t="s">
        <v>267</v>
      </c>
      <c r="K271" s="2">
        <v>46.3</v>
      </c>
      <c r="L271" s="2">
        <f t="shared" si="30"/>
        <v>3.4220000000000002</v>
      </c>
      <c r="M271" s="13">
        <f t="shared" si="33"/>
        <v>-1.315030568693043E-2</v>
      </c>
      <c r="N271" s="15">
        <f t="shared" si="31"/>
        <v>4169.4799999999996</v>
      </c>
      <c r="Q271" t="str">
        <f t="shared" si="32"/>
        <v>10/2023</v>
      </c>
      <c r="R271" s="9">
        <v>45230</v>
      </c>
      <c r="S271">
        <v>4193.8</v>
      </c>
      <c r="T271" s="10">
        <f t="shared" si="34"/>
        <v>-2.1979687736850106E-2</v>
      </c>
    </row>
    <row r="272" spans="2:20" x14ac:dyDescent="0.25">
      <c r="B272" s="7">
        <v>45077</v>
      </c>
      <c r="C272" s="2">
        <v>46.7</v>
      </c>
      <c r="D272" s="2" t="str">
        <f t="shared" si="29"/>
        <v>05/2023</v>
      </c>
      <c r="F272" s="2" t="str">
        <f t="shared" si="28"/>
        <v>11/2021</v>
      </c>
      <c r="G272" s="7">
        <v>44530</v>
      </c>
      <c r="H272" s="2">
        <v>1.4442999999999999</v>
      </c>
      <c r="J272" s="2" t="s">
        <v>268</v>
      </c>
      <c r="K272" s="2">
        <v>46.7</v>
      </c>
      <c r="L272" s="2">
        <f t="shared" si="30"/>
        <v>3.6425999999999998</v>
      </c>
      <c r="M272" s="13">
        <f t="shared" si="33"/>
        <v>6.4465225014611161E-2</v>
      </c>
      <c r="N272" s="15">
        <f t="shared" si="31"/>
        <v>4179.83</v>
      </c>
      <c r="Q272" t="str">
        <f t="shared" si="32"/>
        <v>11/2023</v>
      </c>
      <c r="R272" s="9">
        <v>45260</v>
      </c>
      <c r="S272">
        <v>4567.8</v>
      </c>
      <c r="T272" s="10">
        <f t="shared" si="34"/>
        <v>8.9179264628737709E-2</v>
      </c>
    </row>
    <row r="273" spans="2:20" x14ac:dyDescent="0.25">
      <c r="B273" s="7">
        <v>45107</v>
      </c>
      <c r="C273" s="2">
        <v>46.4</v>
      </c>
      <c r="D273" s="2" t="str">
        <f t="shared" si="29"/>
        <v>06/2023</v>
      </c>
      <c r="F273" s="2" t="str">
        <f t="shared" si="28"/>
        <v>12/2021</v>
      </c>
      <c r="G273" s="7">
        <v>44561</v>
      </c>
      <c r="H273" s="2">
        <v>1.5101</v>
      </c>
      <c r="J273" s="2" t="s">
        <v>269</v>
      </c>
      <c r="K273" s="2">
        <v>46.4</v>
      </c>
      <c r="L273" s="2">
        <f t="shared" si="30"/>
        <v>3.8367</v>
      </c>
      <c r="M273" s="13">
        <f t="shared" si="33"/>
        <v>5.3286114313951582E-2</v>
      </c>
      <c r="N273" s="15">
        <f t="shared" si="31"/>
        <v>4450.38</v>
      </c>
      <c r="Q273" t="str">
        <f t="shared" si="32"/>
        <v>12/2023</v>
      </c>
      <c r="R273" s="9">
        <v>45289</v>
      </c>
      <c r="S273">
        <v>4769.83</v>
      </c>
      <c r="T273" s="10">
        <f t="shared" si="34"/>
        <v>4.4229169403213753E-2</v>
      </c>
    </row>
    <row r="274" spans="2:20" x14ac:dyDescent="0.25">
      <c r="B274" s="7">
        <v>45138</v>
      </c>
      <c r="C274" s="2">
        <v>46.3</v>
      </c>
      <c r="D274" s="2" t="str">
        <f t="shared" si="29"/>
        <v>07/2023</v>
      </c>
      <c r="F274" s="2" t="str">
        <f t="shared" si="28"/>
        <v>01/2022</v>
      </c>
      <c r="G274" s="7">
        <v>44592</v>
      </c>
      <c r="H274" s="2">
        <v>1.7766999999999999</v>
      </c>
      <c r="J274" s="2" t="s">
        <v>270</v>
      </c>
      <c r="K274" s="2">
        <v>46.3</v>
      </c>
      <c r="L274" s="2">
        <f t="shared" si="30"/>
        <v>3.9588000000000001</v>
      </c>
      <c r="M274" s="13">
        <f t="shared" si="33"/>
        <v>3.1824223942450658E-2</v>
      </c>
      <c r="N274" s="15">
        <f t="shared" si="31"/>
        <v>4588.96</v>
      </c>
      <c r="Q274" t="str">
        <f t="shared" si="32"/>
        <v>01/2024</v>
      </c>
      <c r="R274" s="9">
        <v>45322</v>
      </c>
      <c r="S274">
        <v>4845.6499999999996</v>
      </c>
      <c r="T274" s="10">
        <f t="shared" si="34"/>
        <v>1.5895744712075555E-2</v>
      </c>
    </row>
    <row r="275" spans="2:20" x14ac:dyDescent="0.25">
      <c r="B275" s="7">
        <v>45169</v>
      </c>
      <c r="C275" s="2">
        <v>46.7</v>
      </c>
      <c r="D275" s="2" t="str">
        <f t="shared" si="29"/>
        <v>08/2023</v>
      </c>
      <c r="F275" s="2" t="str">
        <f t="shared" si="28"/>
        <v>02/2022</v>
      </c>
      <c r="G275" s="7">
        <v>44620</v>
      </c>
      <c r="H275" s="2">
        <v>1.825</v>
      </c>
      <c r="J275" s="2" t="s">
        <v>271</v>
      </c>
      <c r="K275" s="2">
        <v>46.7</v>
      </c>
      <c r="L275" s="2">
        <f t="shared" si="30"/>
        <v>4.1081000000000003</v>
      </c>
      <c r="M275" s="13">
        <f t="shared" si="33"/>
        <v>3.7713448519753445E-2</v>
      </c>
      <c r="N275" s="15">
        <f t="shared" si="31"/>
        <v>4507.66</v>
      </c>
      <c r="Q275" t="str">
        <f t="shared" si="32"/>
        <v>02/2024</v>
      </c>
      <c r="R275" s="9">
        <v>45351</v>
      </c>
      <c r="S275">
        <v>5096.2700000000004</v>
      </c>
      <c r="T275" s="10">
        <f t="shared" si="34"/>
        <v>5.1720615397315317E-2</v>
      </c>
    </row>
    <row r="276" spans="2:20" x14ac:dyDescent="0.25">
      <c r="B276" s="7">
        <v>45199</v>
      </c>
      <c r="C276" s="2">
        <v>47.9</v>
      </c>
      <c r="D276" s="2" t="str">
        <f t="shared" si="29"/>
        <v>09/2023</v>
      </c>
      <c r="F276" s="2" t="str">
        <f t="shared" si="28"/>
        <v>03/2022</v>
      </c>
      <c r="G276" s="7">
        <v>44651</v>
      </c>
      <c r="H276" s="2">
        <v>2.3380000000000001</v>
      </c>
      <c r="J276" s="2" t="s">
        <v>272</v>
      </c>
      <c r="K276" s="2">
        <v>47.9</v>
      </c>
      <c r="L276" s="2">
        <f t="shared" si="30"/>
        <v>4.5711000000000004</v>
      </c>
      <c r="M276" s="13">
        <f t="shared" si="33"/>
        <v>0.11270416981086151</v>
      </c>
      <c r="N276" s="15">
        <f t="shared" si="31"/>
        <v>4288.05</v>
      </c>
      <c r="Q276" t="str">
        <f t="shared" si="32"/>
        <v>03/2024</v>
      </c>
      <c r="R276" s="9">
        <v>45380</v>
      </c>
      <c r="S276">
        <v>5254.35</v>
      </c>
      <c r="T276" s="10">
        <f t="shared" si="34"/>
        <v>3.1018764704381807E-2</v>
      </c>
    </row>
    <row r="277" spans="2:20" x14ac:dyDescent="0.25">
      <c r="B277" s="7">
        <v>45230</v>
      </c>
      <c r="C277" s="2">
        <v>48.9</v>
      </c>
      <c r="D277" s="2" t="str">
        <f t="shared" si="29"/>
        <v>10/2023</v>
      </c>
      <c r="F277" s="2" t="str">
        <f t="shared" si="28"/>
        <v>04/2022</v>
      </c>
      <c r="G277" s="7">
        <v>44680</v>
      </c>
      <c r="H277" s="2">
        <v>2.9336000000000002</v>
      </c>
      <c r="J277" s="2" t="s">
        <v>273</v>
      </c>
      <c r="K277" s="2">
        <v>48.9</v>
      </c>
      <c r="L277" s="2">
        <f t="shared" si="30"/>
        <v>4.9306999999999999</v>
      </c>
      <c r="M277" s="13">
        <f t="shared" si="33"/>
        <v>7.8668154273588309E-2</v>
      </c>
      <c r="N277" s="15">
        <f t="shared" si="31"/>
        <v>4193.8</v>
      </c>
      <c r="Q277" t="str">
        <f t="shared" si="32"/>
        <v>04/2024</v>
      </c>
      <c r="R277" s="9">
        <v>45412</v>
      </c>
      <c r="S277">
        <v>5035.6899999999996</v>
      </c>
      <c r="T277" s="10">
        <f t="shared" si="34"/>
        <v>-4.1615042774082567E-2</v>
      </c>
    </row>
    <row r="278" spans="2:20" x14ac:dyDescent="0.25">
      <c r="B278" s="7">
        <v>45260</v>
      </c>
      <c r="C278" s="2">
        <v>47.3</v>
      </c>
      <c r="D278" s="2" t="str">
        <f t="shared" si="29"/>
        <v>11/2023</v>
      </c>
      <c r="F278" s="2" t="str">
        <f t="shared" si="28"/>
        <v>05/2022</v>
      </c>
      <c r="G278" s="7">
        <v>44712</v>
      </c>
      <c r="H278" s="2">
        <v>2.8441000000000001</v>
      </c>
      <c r="J278" s="2" t="s">
        <v>274</v>
      </c>
      <c r="K278" s="2">
        <v>47.3</v>
      </c>
      <c r="L278" s="2">
        <f t="shared" si="30"/>
        <v>4.3263999999999996</v>
      </c>
      <c r="M278" s="13">
        <f t="shared" si="33"/>
        <v>-0.1225586630701524</v>
      </c>
      <c r="N278" s="15">
        <f t="shared" si="31"/>
        <v>4567.8</v>
      </c>
      <c r="Q278" t="str">
        <f t="shared" si="32"/>
        <v>05/2024</v>
      </c>
      <c r="R278" s="9">
        <v>45443</v>
      </c>
      <c r="S278">
        <v>5277.51</v>
      </c>
      <c r="T278" s="10">
        <f t="shared" si="34"/>
        <v>4.8021224499522619E-2</v>
      </c>
    </row>
    <row r="279" spans="2:20" x14ac:dyDescent="0.25">
      <c r="B279" s="7">
        <v>45291</v>
      </c>
      <c r="C279" s="2">
        <v>46.9</v>
      </c>
      <c r="D279" s="2" t="str">
        <f t="shared" si="29"/>
        <v>12/2023</v>
      </c>
      <c r="F279" s="2" t="str">
        <f t="shared" si="28"/>
        <v>06/2022</v>
      </c>
      <c r="G279" s="7">
        <v>44742</v>
      </c>
      <c r="H279" s="2">
        <v>3.0129000000000001</v>
      </c>
      <c r="J279" s="2" t="s">
        <v>275</v>
      </c>
      <c r="K279" s="2">
        <v>46.9</v>
      </c>
      <c r="L279" s="2">
        <f t="shared" si="30"/>
        <v>3.8791000000000002</v>
      </c>
      <c r="M279" s="13">
        <f t="shared" si="33"/>
        <v>-0.10338849852070997</v>
      </c>
      <c r="N279" s="15">
        <f t="shared" si="31"/>
        <v>4769.83</v>
      </c>
      <c r="Q279" t="str">
        <f t="shared" si="32"/>
        <v>06/2024</v>
      </c>
      <c r="R279" s="9">
        <v>45471</v>
      </c>
      <c r="S279">
        <v>5460.48</v>
      </c>
      <c r="T279" s="10">
        <f t="shared" si="34"/>
        <v>3.4669759034089864E-2</v>
      </c>
    </row>
    <row r="280" spans="2:20" x14ac:dyDescent="0.25">
      <c r="B280" s="7">
        <v>45322</v>
      </c>
      <c r="C280" s="2">
        <v>46.9</v>
      </c>
      <c r="D280" s="2" t="str">
        <f t="shared" si="29"/>
        <v>01/2024</v>
      </c>
      <c r="F280" s="2" t="str">
        <f t="shared" si="28"/>
        <v>07/2022</v>
      </c>
      <c r="G280" s="7">
        <v>44771</v>
      </c>
      <c r="H280" s="2">
        <v>2.6486999999999998</v>
      </c>
      <c r="J280" s="2" t="s">
        <v>276</v>
      </c>
      <c r="K280" s="2">
        <v>46.9</v>
      </c>
      <c r="L280" s="2">
        <f t="shared" si="30"/>
        <v>3.9123999999999999</v>
      </c>
      <c r="M280" s="13">
        <f t="shared" si="33"/>
        <v>8.5844654687943223E-3</v>
      </c>
      <c r="N280" s="15">
        <f t="shared" si="31"/>
        <v>4845.6499999999996</v>
      </c>
      <c r="Q280" t="str">
        <f t="shared" si="32"/>
        <v>07/2024</v>
      </c>
      <c r="R280" s="9">
        <v>45504</v>
      </c>
      <c r="S280">
        <v>5522.3</v>
      </c>
      <c r="T280" s="10">
        <f t="shared" si="34"/>
        <v>1.1321349038912354E-2</v>
      </c>
    </row>
    <row r="281" spans="2:20" x14ac:dyDescent="0.25">
      <c r="B281" s="7">
        <v>45351</v>
      </c>
      <c r="C281" s="2">
        <v>48.9</v>
      </c>
      <c r="D281" s="2" t="str">
        <f t="shared" si="29"/>
        <v>02/2024</v>
      </c>
      <c r="F281" s="2" t="str">
        <f t="shared" si="28"/>
        <v>08/2022</v>
      </c>
      <c r="G281" s="7">
        <v>44804</v>
      </c>
      <c r="H281" s="2">
        <v>3.1926000000000001</v>
      </c>
      <c r="J281" s="2" t="s">
        <v>277</v>
      </c>
      <c r="K281" s="2">
        <v>48.9</v>
      </c>
      <c r="L281" s="2">
        <f t="shared" si="30"/>
        <v>4.2502000000000004</v>
      </c>
      <c r="M281" s="13">
        <f t="shared" si="33"/>
        <v>8.6340864942235029E-2</v>
      </c>
      <c r="N281" s="15">
        <f t="shared" si="31"/>
        <v>5096.2700000000004</v>
      </c>
      <c r="Q281" t="str">
        <f t="shared" si="32"/>
        <v>08/2024</v>
      </c>
      <c r="R281" s="9">
        <v>45534</v>
      </c>
      <c r="S281">
        <v>5648.4</v>
      </c>
      <c r="T281" s="10">
        <f t="shared" si="34"/>
        <v>2.2834688445031892E-2</v>
      </c>
    </row>
    <row r="282" spans="2:20" x14ac:dyDescent="0.25">
      <c r="B282" s="7">
        <v>45382</v>
      </c>
      <c r="C282" s="2">
        <v>47.6</v>
      </c>
      <c r="D282" s="2" t="str">
        <f t="shared" si="29"/>
        <v>03/2024</v>
      </c>
      <c r="F282" s="2" t="str">
        <f t="shared" si="28"/>
        <v>09/2022</v>
      </c>
      <c r="G282" s="7">
        <v>44834</v>
      </c>
      <c r="H282" s="2">
        <v>3.8285999999999998</v>
      </c>
      <c r="J282" s="2" t="s">
        <v>278</v>
      </c>
      <c r="K282" s="2">
        <v>47.6</v>
      </c>
      <c r="L282" s="2">
        <f t="shared" si="30"/>
        <v>4.2003000000000004</v>
      </c>
      <c r="M282" s="13">
        <f t="shared" si="33"/>
        <v>-1.1740623970636688E-2</v>
      </c>
      <c r="N282" s="15">
        <f t="shared" si="31"/>
        <v>5254.35</v>
      </c>
      <c r="Q282" t="str">
        <f t="shared" si="32"/>
        <v>09/2024</v>
      </c>
      <c r="R282" s="9">
        <v>45565</v>
      </c>
      <c r="S282">
        <v>5762.48</v>
      </c>
      <c r="T282" s="10">
        <f t="shared" si="34"/>
        <v>2.0196869910062976E-2</v>
      </c>
    </row>
    <row r="283" spans="2:20" x14ac:dyDescent="0.25">
      <c r="B283" s="7">
        <v>45412</v>
      </c>
      <c r="C283" s="2">
        <v>49.8</v>
      </c>
      <c r="D283" s="2" t="str">
        <f t="shared" si="29"/>
        <v>04/2024</v>
      </c>
      <c r="F283" s="2" t="str">
        <f t="shared" si="28"/>
        <v>10/2022</v>
      </c>
      <c r="G283" s="7">
        <v>44865</v>
      </c>
      <c r="H283" s="2">
        <v>4.0477999999999996</v>
      </c>
      <c r="J283" s="2" t="s">
        <v>279</v>
      </c>
      <c r="K283" s="2">
        <v>49.8</v>
      </c>
      <c r="L283" s="2">
        <f t="shared" si="30"/>
        <v>4.6798000000000002</v>
      </c>
      <c r="M283" s="13">
        <f t="shared" si="33"/>
        <v>0.11415851248720332</v>
      </c>
      <c r="N283" s="15">
        <f t="shared" si="31"/>
        <v>5035.6899999999996</v>
      </c>
      <c r="Q283" t="str">
        <f t="shared" si="32"/>
        <v>10/2024</v>
      </c>
      <c r="R283" s="9">
        <v>45596</v>
      </c>
      <c r="S283">
        <v>5705.45</v>
      </c>
      <c r="T283" s="10">
        <f t="shared" si="34"/>
        <v>-9.8967805528175079E-3</v>
      </c>
    </row>
    <row r="284" spans="2:20" x14ac:dyDescent="0.25">
      <c r="B284" s="7">
        <v>45443</v>
      </c>
      <c r="C284" s="2">
        <v>48.8</v>
      </c>
      <c r="D284" s="2" t="str">
        <f t="shared" si="29"/>
        <v>05/2024</v>
      </c>
      <c r="F284" s="2" t="str">
        <f t="shared" si="28"/>
        <v>11/2022</v>
      </c>
      <c r="G284" s="7">
        <v>44895</v>
      </c>
      <c r="H284" s="2">
        <v>3.6053999999999999</v>
      </c>
      <c r="J284" s="2" t="s">
        <v>280</v>
      </c>
      <c r="K284" s="2">
        <v>48.8</v>
      </c>
      <c r="L284" s="2">
        <f t="shared" si="30"/>
        <v>4.4984999999999999</v>
      </c>
      <c r="M284" s="13">
        <f t="shared" si="33"/>
        <v>-3.8740971836403348E-2</v>
      </c>
      <c r="N284" s="15">
        <f t="shared" si="31"/>
        <v>5277.51</v>
      </c>
      <c r="Q284" t="str">
        <f t="shared" si="32"/>
        <v>11/2024</v>
      </c>
      <c r="R284" s="9">
        <v>45625</v>
      </c>
      <c r="S284">
        <v>6032.38</v>
      </c>
      <c r="T284" s="10">
        <f t="shared" si="34"/>
        <v>5.7301352215863854E-2</v>
      </c>
    </row>
    <row r="285" spans="2:20" x14ac:dyDescent="0.25">
      <c r="B285" s="7">
        <v>45473</v>
      </c>
      <c r="C285" s="2">
        <v>48.5</v>
      </c>
      <c r="D285" s="2" t="str">
        <f t="shared" si="29"/>
        <v>06/2024</v>
      </c>
      <c r="F285" s="2" t="str">
        <f t="shared" si="28"/>
        <v>12/2022</v>
      </c>
      <c r="G285" s="7">
        <v>44925</v>
      </c>
      <c r="H285" s="2">
        <v>3.8748</v>
      </c>
      <c r="J285" s="2" t="s">
        <v>281</v>
      </c>
      <c r="K285" s="2">
        <v>48.5</v>
      </c>
      <c r="L285" s="2">
        <f t="shared" si="30"/>
        <v>4.3960999999999997</v>
      </c>
      <c r="M285" s="13">
        <f t="shared" si="33"/>
        <v>-2.2763143269978969E-2</v>
      </c>
      <c r="N285" s="15">
        <f t="shared" si="31"/>
        <v>5460.48</v>
      </c>
      <c r="Q285" t="str">
        <f t="shared" si="32"/>
        <v>12/2024</v>
      </c>
      <c r="R285" s="9">
        <v>45657</v>
      </c>
      <c r="S285">
        <v>5881.63</v>
      </c>
      <c r="T285" s="10">
        <f t="shared" si="34"/>
        <v>-2.4990136563014964E-2</v>
      </c>
    </row>
    <row r="286" spans="2:20" x14ac:dyDescent="0.25">
      <c r="B286" s="7">
        <v>45504</v>
      </c>
      <c r="C286" s="2">
        <v>48.3</v>
      </c>
      <c r="D286" s="2" t="str">
        <f t="shared" si="29"/>
        <v>07/2024</v>
      </c>
      <c r="F286" s="2" t="str">
        <f t="shared" si="28"/>
        <v>01/2023</v>
      </c>
      <c r="G286" s="7">
        <v>44957</v>
      </c>
      <c r="H286" s="2">
        <v>3.5068999999999999</v>
      </c>
      <c r="J286" s="2" t="s">
        <v>282</v>
      </c>
      <c r="K286" s="2">
        <v>48.3</v>
      </c>
      <c r="L286" s="2">
        <f t="shared" si="30"/>
        <v>4.0296000000000003</v>
      </c>
      <c r="M286" s="13">
        <f t="shared" si="33"/>
        <v>-8.3369350105775397E-2</v>
      </c>
      <c r="N286" s="15">
        <f t="shared" si="31"/>
        <v>5522.3</v>
      </c>
      <c r="Q286" t="str">
        <f t="shared" si="32"/>
        <v>01/2025</v>
      </c>
      <c r="R286" s="9">
        <v>45688</v>
      </c>
      <c r="S286">
        <v>6040.53</v>
      </c>
      <c r="T286" s="10">
        <f t="shared" si="34"/>
        <v>2.7016320305765618E-2</v>
      </c>
    </row>
    <row r="287" spans="2:20" x14ac:dyDescent="0.25">
      <c r="B287" s="7">
        <v>45535</v>
      </c>
      <c r="C287" s="2">
        <v>47</v>
      </c>
      <c r="D287" s="2" t="str">
        <f t="shared" si="29"/>
        <v>08/2024</v>
      </c>
      <c r="F287" s="2" t="str">
        <f t="shared" si="28"/>
        <v>02/2023</v>
      </c>
      <c r="G287" s="7">
        <v>44985</v>
      </c>
      <c r="H287" s="2">
        <v>3.92</v>
      </c>
      <c r="J287" s="2" t="s">
        <v>283</v>
      </c>
      <c r="K287" s="2">
        <v>47</v>
      </c>
      <c r="L287" s="2">
        <f t="shared" si="30"/>
        <v>3.9034</v>
      </c>
      <c r="M287" s="13">
        <f t="shared" si="33"/>
        <v>-3.1318244987095567E-2</v>
      </c>
      <c r="N287" s="15">
        <f t="shared" si="31"/>
        <v>5648.4</v>
      </c>
      <c r="Q287" t="str">
        <f t="shared" si="32"/>
        <v>02/2025</v>
      </c>
      <c r="R287" s="9">
        <v>45716</v>
      </c>
      <c r="S287">
        <v>5954.5</v>
      </c>
      <c r="T287" s="10">
        <f t="shared" si="34"/>
        <v>-1.4242127760312417E-2</v>
      </c>
    </row>
    <row r="288" spans="2:20" x14ac:dyDescent="0.25">
      <c r="B288" s="7">
        <v>45565</v>
      </c>
      <c r="C288" s="2">
        <v>47.5</v>
      </c>
      <c r="D288" s="2" t="str">
        <f t="shared" si="29"/>
        <v>09/2024</v>
      </c>
      <c r="F288" s="2" t="str">
        <f t="shared" si="28"/>
        <v>03/2023</v>
      </c>
      <c r="G288" s="7">
        <v>45016</v>
      </c>
      <c r="H288" s="2">
        <v>3.4676</v>
      </c>
      <c r="J288" s="2" t="s">
        <v>284</v>
      </c>
      <c r="K288" s="2">
        <v>47.5</v>
      </c>
      <c r="L288" s="2">
        <f t="shared" si="30"/>
        <v>3.7808999999999999</v>
      </c>
      <c r="M288" s="13">
        <f t="shared" si="33"/>
        <v>-3.1382896961623219E-2</v>
      </c>
      <c r="N288" s="15">
        <f t="shared" si="31"/>
        <v>5762.48</v>
      </c>
      <c r="Q288" t="str">
        <f t="shared" si="32"/>
        <v>03/2025</v>
      </c>
      <c r="R288" s="9">
        <v>45747</v>
      </c>
      <c r="S288">
        <v>5611.85</v>
      </c>
      <c r="T288" s="10">
        <f t="shared" si="34"/>
        <v>-5.7544714081786852E-2</v>
      </c>
    </row>
    <row r="289" spans="2:20" x14ac:dyDescent="0.25">
      <c r="B289" s="7">
        <v>45596</v>
      </c>
      <c r="C289" s="2">
        <v>47.5</v>
      </c>
      <c r="D289" s="2" t="str">
        <f t="shared" si="29"/>
        <v>10/2024</v>
      </c>
      <c r="F289" s="2" t="str">
        <f t="shared" si="28"/>
        <v>04/2023</v>
      </c>
      <c r="G289" s="7">
        <v>45044</v>
      </c>
      <c r="H289" s="2">
        <v>3.4220000000000002</v>
      </c>
      <c r="J289" s="2" t="s">
        <v>285</v>
      </c>
      <c r="K289" s="2">
        <v>47.5</v>
      </c>
      <c r="L289" s="2">
        <f t="shared" si="30"/>
        <v>4.2843999999999998</v>
      </c>
      <c r="M289" s="13">
        <f t="shared" si="33"/>
        <v>0.13316935121267415</v>
      </c>
      <c r="N289" s="15">
        <f t="shared" si="31"/>
        <v>5705.45</v>
      </c>
      <c r="Q289" t="str">
        <f t="shared" si="32"/>
        <v>04/2025</v>
      </c>
      <c r="R289" s="9">
        <v>45777</v>
      </c>
      <c r="S289">
        <v>5569.06</v>
      </c>
      <c r="T289" s="10">
        <f t="shared" si="34"/>
        <v>-7.6249365182604611E-3</v>
      </c>
    </row>
    <row r="290" spans="2:20" x14ac:dyDescent="0.25">
      <c r="B290" s="7">
        <v>45626</v>
      </c>
      <c r="C290" s="2">
        <v>46.9</v>
      </c>
      <c r="D290" s="2" t="str">
        <f t="shared" si="29"/>
        <v>11/2024</v>
      </c>
      <c r="F290" s="2" t="str">
        <f t="shared" si="28"/>
        <v>05/2023</v>
      </c>
      <c r="G290" s="7">
        <v>45077</v>
      </c>
      <c r="H290" s="2">
        <v>3.6425999999999998</v>
      </c>
      <c r="J290" s="2" t="s">
        <v>286</v>
      </c>
      <c r="K290" s="2">
        <v>46.9</v>
      </c>
      <c r="L290" s="2">
        <f t="shared" si="30"/>
        <v>4.1684999999999999</v>
      </c>
      <c r="M290" s="13">
        <f t="shared" si="33"/>
        <v>-2.705162916627768E-2</v>
      </c>
      <c r="N290" s="15">
        <f t="shared" si="31"/>
        <v>6032.38</v>
      </c>
      <c r="Q290" t="str">
        <f t="shared" si="32"/>
        <v>05/2025</v>
      </c>
      <c r="R290" s="9">
        <v>45807</v>
      </c>
      <c r="S290">
        <v>5940.46</v>
      </c>
      <c r="T290" s="10">
        <f t="shared" si="34"/>
        <v>6.6689890214865599E-2</v>
      </c>
    </row>
    <row r="291" spans="2:20" x14ac:dyDescent="0.25">
      <c r="B291" s="7">
        <v>45657</v>
      </c>
      <c r="C291" s="2">
        <v>48.4</v>
      </c>
      <c r="D291" s="2" t="str">
        <f t="shared" si="29"/>
        <v>12/2024</v>
      </c>
      <c r="F291" s="2" t="str">
        <f t="shared" si="28"/>
        <v>06/2023</v>
      </c>
      <c r="G291" s="7">
        <v>45107</v>
      </c>
      <c r="H291" s="2">
        <v>3.8367</v>
      </c>
      <c r="J291" s="2" t="s">
        <v>287</v>
      </c>
      <c r="K291" s="2">
        <v>48.4</v>
      </c>
      <c r="L291" s="2">
        <f t="shared" si="30"/>
        <v>4.569</v>
      </c>
      <c r="M291" s="13">
        <f t="shared" si="33"/>
        <v>9.6077725800647773E-2</v>
      </c>
      <c r="N291" s="15">
        <f t="shared" si="31"/>
        <v>5881.63</v>
      </c>
    </row>
    <row r="292" spans="2:20" x14ac:dyDescent="0.25">
      <c r="B292" s="7">
        <v>45688</v>
      </c>
      <c r="C292" s="2">
        <v>49.2</v>
      </c>
      <c r="D292" s="2" t="str">
        <f t="shared" si="29"/>
        <v>01/2025</v>
      </c>
      <c r="F292" s="2" t="str">
        <f t="shared" si="28"/>
        <v>07/2023</v>
      </c>
      <c r="G292" s="7">
        <v>45138</v>
      </c>
      <c r="H292" s="2">
        <v>3.9588000000000001</v>
      </c>
      <c r="J292" s="2" t="s">
        <v>288</v>
      </c>
      <c r="K292" s="2">
        <v>49.2</v>
      </c>
      <c r="L292" s="2">
        <f t="shared" si="30"/>
        <v>4.5387000000000004</v>
      </c>
      <c r="M292" s="13">
        <f t="shared" si="33"/>
        <v>-6.6316480630334018E-3</v>
      </c>
      <c r="N292" s="15">
        <f t="shared" si="31"/>
        <v>6040.53</v>
      </c>
    </row>
    <row r="293" spans="2:20" x14ac:dyDescent="0.25">
      <c r="B293" s="7">
        <v>45716</v>
      </c>
      <c r="C293" s="2">
        <v>50.9</v>
      </c>
      <c r="D293" s="2" t="str">
        <f t="shared" si="29"/>
        <v>02/2025</v>
      </c>
      <c r="F293" s="2" t="str">
        <f t="shared" si="28"/>
        <v>08/2023</v>
      </c>
      <c r="G293" s="7">
        <v>45169</v>
      </c>
      <c r="H293" s="2">
        <v>4.1081000000000003</v>
      </c>
      <c r="J293" s="2" t="s">
        <v>289</v>
      </c>
      <c r="K293" s="2">
        <v>50.9</v>
      </c>
      <c r="L293" s="2">
        <f t="shared" si="30"/>
        <v>4.2081999999999997</v>
      </c>
      <c r="M293" s="13">
        <f t="shared" si="33"/>
        <v>-7.2818207856875428E-2</v>
      </c>
      <c r="N293" s="15">
        <f t="shared" si="31"/>
        <v>5954.5</v>
      </c>
    </row>
    <row r="294" spans="2:20" x14ac:dyDescent="0.25">
      <c r="B294" s="7">
        <v>45747</v>
      </c>
      <c r="C294" s="2">
        <v>50.3</v>
      </c>
      <c r="D294" s="2" t="str">
        <f t="shared" si="29"/>
        <v>03/2025</v>
      </c>
      <c r="F294" s="2" t="str">
        <f t="shared" si="28"/>
        <v>09/2023</v>
      </c>
      <c r="G294" s="7">
        <v>45198</v>
      </c>
      <c r="H294" s="2">
        <v>4.5711000000000004</v>
      </c>
      <c r="J294" s="2" t="s">
        <v>290</v>
      </c>
      <c r="K294" s="2">
        <v>50.3</v>
      </c>
      <c r="L294" s="2">
        <f t="shared" si="30"/>
        <v>4.2053000000000003</v>
      </c>
      <c r="M294" s="13">
        <f t="shared" si="33"/>
        <v>-6.8913074473631042E-4</v>
      </c>
      <c r="N294" s="15">
        <f t="shared" si="31"/>
        <v>5611.85</v>
      </c>
    </row>
    <row r="295" spans="2:20" x14ac:dyDescent="0.25">
      <c r="B295" s="7">
        <v>45777</v>
      </c>
      <c r="C295" s="2">
        <v>49</v>
      </c>
      <c r="D295" s="2" t="str">
        <f t="shared" si="29"/>
        <v>04/2025</v>
      </c>
      <c r="F295" s="2" t="str">
        <f t="shared" si="28"/>
        <v>10/2023</v>
      </c>
      <c r="G295" s="7">
        <v>45230</v>
      </c>
      <c r="H295" s="2">
        <v>4.9306999999999999</v>
      </c>
      <c r="J295" s="2" t="s">
        <v>291</v>
      </c>
      <c r="K295" s="2">
        <v>49</v>
      </c>
      <c r="L295" s="2">
        <f t="shared" si="30"/>
        <v>4.1619000000000002</v>
      </c>
      <c r="M295" s="13">
        <f t="shared" si="33"/>
        <v>-1.032031008489287E-2</v>
      </c>
      <c r="N295" s="15">
        <f t="shared" si="31"/>
        <v>5569.06</v>
      </c>
    </row>
    <row r="296" spans="2:20" x14ac:dyDescent="0.25">
      <c r="B296" s="7">
        <v>45808</v>
      </c>
      <c r="C296" s="2">
        <v>48.7</v>
      </c>
      <c r="D296" s="2" t="str">
        <f t="shared" si="29"/>
        <v>05/2025</v>
      </c>
      <c r="F296" s="2" t="str">
        <f t="shared" si="28"/>
        <v>11/2023</v>
      </c>
      <c r="G296" s="7">
        <v>45260</v>
      </c>
      <c r="H296" s="2">
        <v>4.3263999999999996</v>
      </c>
      <c r="J296" s="2" t="s">
        <v>292</v>
      </c>
      <c r="K296" s="2">
        <v>48.7</v>
      </c>
      <c r="L296" s="2">
        <f t="shared" si="30"/>
        <v>4.5385999999999997</v>
      </c>
      <c r="M296" s="13">
        <f t="shared" si="33"/>
        <v>9.0511545207717425E-2</v>
      </c>
      <c r="N296" s="15">
        <f t="shared" si="31"/>
        <v>5940.46</v>
      </c>
    </row>
    <row r="297" spans="2:20" x14ac:dyDescent="0.25">
      <c r="F297" s="2" t="str">
        <f t="shared" si="28"/>
        <v>12/2023</v>
      </c>
      <c r="G297" s="7">
        <v>45289</v>
      </c>
      <c r="H297" s="2">
        <v>3.8791000000000002</v>
      </c>
    </row>
    <row r="298" spans="2:20" x14ac:dyDescent="0.25">
      <c r="F298" s="2" t="str">
        <f t="shared" si="28"/>
        <v>01/2024</v>
      </c>
      <c r="G298" s="7">
        <v>45322</v>
      </c>
      <c r="H298" s="2">
        <v>3.9123999999999999</v>
      </c>
    </row>
    <row r="299" spans="2:20" x14ac:dyDescent="0.25">
      <c r="F299" s="2" t="str">
        <f t="shared" si="28"/>
        <v>02/2024</v>
      </c>
      <c r="G299" s="7">
        <v>45351</v>
      </c>
      <c r="H299" s="2">
        <v>4.2502000000000004</v>
      </c>
    </row>
    <row r="300" spans="2:20" x14ac:dyDescent="0.25">
      <c r="F300" s="2" t="str">
        <f t="shared" si="28"/>
        <v>03/2024</v>
      </c>
      <c r="G300" s="7">
        <v>45380</v>
      </c>
      <c r="H300" s="2">
        <v>4.2003000000000004</v>
      </c>
    </row>
    <row r="301" spans="2:20" x14ac:dyDescent="0.25">
      <c r="F301" s="2" t="str">
        <f t="shared" si="28"/>
        <v>04/2024</v>
      </c>
      <c r="G301" s="7">
        <v>45412</v>
      </c>
      <c r="H301" s="2">
        <v>4.6798000000000002</v>
      </c>
    </row>
    <row r="302" spans="2:20" x14ac:dyDescent="0.25">
      <c r="F302" s="2" t="str">
        <f t="shared" si="28"/>
        <v>05/2024</v>
      </c>
      <c r="G302" s="7">
        <v>45443</v>
      </c>
      <c r="H302" s="2">
        <v>4.4984999999999999</v>
      </c>
    </row>
    <row r="303" spans="2:20" x14ac:dyDescent="0.25">
      <c r="F303" s="2" t="str">
        <f t="shared" si="28"/>
        <v>06/2024</v>
      </c>
      <c r="G303" s="7">
        <v>45471</v>
      </c>
      <c r="H303" s="2">
        <v>4.3960999999999997</v>
      </c>
    </row>
    <row r="304" spans="2:20" x14ac:dyDescent="0.25">
      <c r="F304" s="2" t="str">
        <f t="shared" si="28"/>
        <v>07/2024</v>
      </c>
      <c r="G304" s="7">
        <v>45504</v>
      </c>
      <c r="H304" s="2">
        <v>4.0296000000000003</v>
      </c>
    </row>
    <row r="305" spans="6:8" x14ac:dyDescent="0.25">
      <c r="F305" s="2" t="str">
        <f t="shared" si="28"/>
        <v>08/2024</v>
      </c>
      <c r="G305" s="7">
        <v>45534</v>
      </c>
      <c r="H305" s="2">
        <v>3.9034</v>
      </c>
    </row>
    <row r="306" spans="6:8" x14ac:dyDescent="0.25">
      <c r="F306" s="2" t="str">
        <f t="shared" si="28"/>
        <v>09/2024</v>
      </c>
      <c r="G306" s="7">
        <v>45565</v>
      </c>
      <c r="H306" s="2">
        <v>3.7808999999999999</v>
      </c>
    </row>
    <row r="307" spans="6:8" x14ac:dyDescent="0.25">
      <c r="F307" s="2" t="str">
        <f t="shared" si="28"/>
        <v>10/2024</v>
      </c>
      <c r="G307" s="7">
        <v>45596</v>
      </c>
      <c r="H307" s="2">
        <v>4.2843999999999998</v>
      </c>
    </row>
    <row r="308" spans="6:8" x14ac:dyDescent="0.25">
      <c r="F308" s="2" t="str">
        <f t="shared" si="28"/>
        <v>11/2024</v>
      </c>
      <c r="G308" s="7">
        <v>45625</v>
      </c>
      <c r="H308" s="2">
        <v>4.1684999999999999</v>
      </c>
    </row>
    <row r="309" spans="6:8" x14ac:dyDescent="0.25">
      <c r="F309" s="2" t="str">
        <f t="shared" si="28"/>
        <v>12/2024</v>
      </c>
      <c r="G309" s="7">
        <v>45657</v>
      </c>
      <c r="H309" s="2">
        <v>4.569</v>
      </c>
    </row>
    <row r="310" spans="6:8" x14ac:dyDescent="0.25">
      <c r="F310" s="2" t="str">
        <f t="shared" si="28"/>
        <v>01/2025</v>
      </c>
      <c r="G310" s="7">
        <v>45688</v>
      </c>
      <c r="H310" s="2">
        <v>4.5387000000000004</v>
      </c>
    </row>
    <row r="311" spans="6:8" x14ac:dyDescent="0.25">
      <c r="F311" s="2" t="str">
        <f t="shared" si="28"/>
        <v>02/2025</v>
      </c>
      <c r="G311" s="7">
        <v>45716</v>
      </c>
      <c r="H311" s="2">
        <v>4.2081999999999997</v>
      </c>
    </row>
    <row r="312" spans="6:8" x14ac:dyDescent="0.25">
      <c r="F312" s="2" t="str">
        <f t="shared" si="28"/>
        <v>03/2025</v>
      </c>
      <c r="G312" s="7">
        <v>45747</v>
      </c>
      <c r="H312" s="2">
        <v>4.2053000000000003</v>
      </c>
    </row>
    <row r="313" spans="6:8" x14ac:dyDescent="0.25">
      <c r="F313" s="2" t="str">
        <f t="shared" si="28"/>
        <v>04/2025</v>
      </c>
      <c r="G313" s="7">
        <v>45777</v>
      </c>
      <c r="H313" s="2">
        <v>4.1619000000000002</v>
      </c>
    </row>
    <row r="314" spans="6:8" x14ac:dyDescent="0.25">
      <c r="F314" s="2" t="str">
        <f t="shared" si="28"/>
        <v>05/2025</v>
      </c>
      <c r="G314" s="7">
        <v>45807</v>
      </c>
      <c r="H314" s="2">
        <v>4.5385999999999997</v>
      </c>
    </row>
  </sheetData>
  <autoFilter ref="J9:L9" xr:uid="{AB64E0BC-69A8-45B2-88C5-CCEFF93C3EC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EB71B-208A-42EB-B89F-C1465A657C4B}">
  <dimension ref="B1:BD283"/>
  <sheetViews>
    <sheetView showGridLines="0" tabSelected="1" topLeftCell="G1" workbookViewId="0">
      <selection activeCell="R283" sqref="R283"/>
    </sheetView>
  </sheetViews>
  <sheetFormatPr baseColWidth="10" defaultRowHeight="15" x14ac:dyDescent="0.25"/>
  <cols>
    <col min="2" max="2" width="13.5703125" style="2" bestFit="1" customWidth="1"/>
    <col min="3" max="3" width="7.140625" style="26" bestFit="1" customWidth="1"/>
    <col min="4" max="4" width="7.85546875" style="13" bestFit="1" customWidth="1"/>
    <col min="5" max="5" width="7.42578125" style="15" bestFit="1" customWidth="1"/>
    <col min="6" max="6" width="13.5703125" style="15" bestFit="1" customWidth="1"/>
    <col min="7" max="7" width="11.7109375" style="26" bestFit="1" customWidth="1"/>
    <col min="8" max="8" width="8.7109375" style="12" bestFit="1" customWidth="1"/>
    <col min="9" max="9" width="7.42578125" style="15" bestFit="1" customWidth="1"/>
    <col min="10" max="10" width="13.5703125" style="15" bestFit="1" customWidth="1"/>
    <col min="11" max="11" width="8" style="26" bestFit="1" customWidth="1"/>
    <col min="12" max="12" width="7.7109375" style="12" bestFit="1" customWidth="1"/>
    <col min="13" max="13" width="7.42578125" style="15" bestFit="1" customWidth="1"/>
    <col min="14" max="14" width="13.5703125" style="30" bestFit="1" customWidth="1"/>
    <col min="15" max="15" width="27.42578125" bestFit="1" customWidth="1"/>
    <col min="16" max="16" width="9" bestFit="1" customWidth="1"/>
    <col min="18" max="18" width="7.140625" style="35" bestFit="1" customWidth="1"/>
    <col min="19" max="19" width="7.85546875" style="10" hidden="1" customWidth="1"/>
    <col min="20" max="20" width="7.140625" style="35" bestFit="1" customWidth="1"/>
    <col min="21" max="21" width="7.140625" style="10" hidden="1" customWidth="1"/>
    <col min="22" max="22" width="7.85546875" style="35" bestFit="1" customWidth="1"/>
    <col min="23" max="23" width="7.140625" style="10" hidden="1" customWidth="1"/>
    <col min="24" max="24" width="7.140625" style="35" bestFit="1" customWidth="1"/>
    <col min="25" max="25" width="7.140625" style="10" hidden="1" customWidth="1"/>
    <col min="26" max="26" width="8.28515625" style="10" bestFit="1" customWidth="1"/>
    <col min="27" max="27" width="7.85546875" style="35" bestFit="1" customWidth="1"/>
    <col min="28" max="28" width="7.85546875" style="10" hidden="1" customWidth="1"/>
    <col min="29" max="29" width="7.85546875" style="35" bestFit="1" customWidth="1"/>
    <col min="30" max="30" width="7.140625" style="10" hidden="1" customWidth="1"/>
    <col min="31" max="31" width="7.140625" style="35" bestFit="1" customWidth="1"/>
    <col min="32" max="32" width="7.140625" style="10" hidden="1" customWidth="1"/>
    <col min="33" max="33" width="7.85546875" style="35" bestFit="1" customWidth="1"/>
    <col min="34" max="34" width="8.28515625" style="10" hidden="1" customWidth="1"/>
    <col min="37" max="37" width="12.28515625" bestFit="1" customWidth="1"/>
    <col min="38" max="38" width="11.85546875" bestFit="1" customWidth="1"/>
    <col min="39" max="39" width="12.7109375" bestFit="1" customWidth="1"/>
    <col min="40" max="40" width="10.5703125" bestFit="1" customWidth="1"/>
    <col min="41" max="41" width="8.5703125" bestFit="1" customWidth="1"/>
  </cols>
  <sheetData>
    <row r="1" spans="2:56" x14ac:dyDescent="0.25">
      <c r="C1" s="2"/>
      <c r="G1" s="2"/>
      <c r="K1" s="12"/>
      <c r="L1" s="2"/>
      <c r="R1" s="10"/>
      <c r="T1" s="10"/>
      <c r="V1" s="10"/>
      <c r="X1" s="10"/>
      <c r="AA1" s="10"/>
      <c r="AC1" s="10"/>
      <c r="AE1" s="10"/>
      <c r="AG1" s="10"/>
    </row>
    <row r="2" spans="2:56" ht="15.75" thickBot="1" x14ac:dyDescent="0.3">
      <c r="B2" s="16" t="s">
        <v>5</v>
      </c>
      <c r="C2" s="16" t="s">
        <v>1</v>
      </c>
      <c r="D2" s="18" t="s">
        <v>305</v>
      </c>
      <c r="E2" s="27" t="s">
        <v>304</v>
      </c>
      <c r="F2" s="27" t="s">
        <v>308</v>
      </c>
      <c r="G2" s="16" t="s">
        <v>295</v>
      </c>
      <c r="H2" s="17" t="s">
        <v>306</v>
      </c>
      <c r="I2" s="27" t="s">
        <v>304</v>
      </c>
      <c r="J2" s="27" t="s">
        <v>308</v>
      </c>
      <c r="K2" s="16" t="s">
        <v>294</v>
      </c>
      <c r="L2" s="17" t="s">
        <v>307</v>
      </c>
      <c r="M2" s="27" t="s">
        <v>304</v>
      </c>
      <c r="N2" s="31" t="s">
        <v>308</v>
      </c>
      <c r="O2" s="16" t="s">
        <v>297</v>
      </c>
      <c r="P2" s="17" t="s">
        <v>293</v>
      </c>
      <c r="R2" s="10"/>
      <c r="T2" s="10"/>
      <c r="V2" s="10"/>
      <c r="X2" s="10"/>
      <c r="AA2" s="10"/>
      <c r="AC2" s="10"/>
      <c r="AE2" s="10"/>
      <c r="AG2" s="10"/>
    </row>
    <row r="3" spans="2:56" ht="15.75" thickBot="1" x14ac:dyDescent="0.3">
      <c r="B3" s="2" t="s">
        <v>12</v>
      </c>
      <c r="C3" s="26">
        <v>45.3</v>
      </c>
      <c r="G3" s="26">
        <v>5.0330000000000004</v>
      </c>
      <c r="H3" s="12">
        <v>-3.5636507622253122E-3</v>
      </c>
      <c r="K3" s="26">
        <v>1130.21</v>
      </c>
      <c r="R3" s="40" t="s">
        <v>309</v>
      </c>
      <c r="S3" s="41" t="s">
        <v>310</v>
      </c>
      <c r="T3" s="41" t="s">
        <v>309</v>
      </c>
      <c r="U3" s="41" t="s">
        <v>310</v>
      </c>
      <c r="V3" s="41" t="s">
        <v>309</v>
      </c>
      <c r="W3" s="41" t="s">
        <v>310</v>
      </c>
      <c r="X3" s="41" t="s">
        <v>309</v>
      </c>
      <c r="Y3" s="42" t="s">
        <v>310</v>
      </c>
      <c r="AA3" s="40" t="s">
        <v>309</v>
      </c>
      <c r="AB3" s="41" t="s">
        <v>310</v>
      </c>
      <c r="AC3" s="41" t="s">
        <v>309</v>
      </c>
      <c r="AD3" s="41" t="s">
        <v>310</v>
      </c>
      <c r="AE3" s="41" t="s">
        <v>309</v>
      </c>
      <c r="AF3" s="41" t="s">
        <v>310</v>
      </c>
      <c r="AG3" s="41" t="s">
        <v>309</v>
      </c>
      <c r="AH3" s="42" t="s">
        <v>310</v>
      </c>
      <c r="AK3" s="21"/>
      <c r="AL3" s="22" t="s">
        <v>303</v>
      </c>
      <c r="AM3" s="22"/>
      <c r="AN3" s="22"/>
      <c r="AO3" s="53" t="s">
        <v>311</v>
      </c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2:56" ht="15.75" thickBot="1" x14ac:dyDescent="0.3">
      <c r="B4" s="2" t="s">
        <v>13</v>
      </c>
      <c r="C4" s="26">
        <v>47.5</v>
      </c>
      <c r="D4" s="13">
        <f>C4/C3-1</f>
        <v>4.8565121412803558E-2</v>
      </c>
      <c r="G4" s="26">
        <v>4.8769999999999998</v>
      </c>
      <c r="H4" s="12">
        <f>G4/G3-1</f>
        <v>-3.0995430160937976E-2</v>
      </c>
      <c r="I4" s="28"/>
      <c r="J4" s="28"/>
      <c r="K4" s="26">
        <v>1106.73</v>
      </c>
      <c r="L4" s="12">
        <f>K4/K3-1</f>
        <v>-2.077490023977846E-2</v>
      </c>
      <c r="R4" s="36">
        <f>AVERAGEIF(R5:R283,"&lt;&gt;0",R5:R283)</f>
        <v>1.7137251376435542E-2</v>
      </c>
      <c r="S4" s="36">
        <f t="shared" ref="S4:Y4" si="0">AVERAGEIF(S5:S283,"&lt;&gt;0",S5:S283)</f>
        <v>2.0830290861255998E-3</v>
      </c>
      <c r="T4" s="36">
        <f t="shared" si="0"/>
        <v>1.3716684027036654E-2</v>
      </c>
      <c r="U4" s="36">
        <f t="shared" si="0"/>
        <v>7.8486032090037123E-4</v>
      </c>
      <c r="V4" s="36">
        <f t="shared" si="0"/>
        <v>6.1119574520944256E-3</v>
      </c>
      <c r="W4" s="36">
        <f t="shared" si="0"/>
        <v>1.3292108123169423E-2</v>
      </c>
      <c r="X4" s="36">
        <f t="shared" si="0"/>
        <v>2.3245440603869915E-2</v>
      </c>
      <c r="Y4" s="36">
        <f t="shared" si="0"/>
        <v>6.7788659112592254E-3</v>
      </c>
      <c r="AA4" s="36">
        <f>AVERAGEIF(AA5:AA283,"&lt;&gt;0",AA5:AA283)</f>
        <v>7.1195264644618062E-4</v>
      </c>
      <c r="AB4" s="36">
        <f t="shared" ref="AB4:AH4" si="1">AVERAGEIF(AB5:AB283,"&lt;&gt;0",AB5:AB283)</f>
        <v>-6.9835856096830148E-4</v>
      </c>
      <c r="AC4" s="36">
        <f t="shared" si="1"/>
        <v>5.5607730738367091E-4</v>
      </c>
      <c r="AD4" s="36">
        <f t="shared" si="1"/>
        <v>8.1393637424090632E-3</v>
      </c>
      <c r="AE4" s="36">
        <f t="shared" si="1"/>
        <v>1.6192908018167428E-2</v>
      </c>
      <c r="AF4" s="36">
        <f t="shared" si="1"/>
        <v>1.6354381259342476E-2</v>
      </c>
      <c r="AG4" s="36">
        <f t="shared" si="1"/>
        <v>2.5611901545323653E-3</v>
      </c>
      <c r="AH4" s="36" t="e">
        <f t="shared" si="1"/>
        <v>#DIV/0!</v>
      </c>
      <c r="AK4" s="24" t="s">
        <v>300</v>
      </c>
      <c r="AL4" s="25"/>
      <c r="AM4" s="24" t="s">
        <v>301</v>
      </c>
      <c r="AN4" s="33"/>
      <c r="AO4" s="54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2:56" ht="15.75" thickBot="1" x14ac:dyDescent="0.3">
      <c r="B5" s="2" t="s">
        <v>14</v>
      </c>
      <c r="C5" s="26">
        <v>50.7</v>
      </c>
      <c r="D5" s="13">
        <f t="shared" ref="D5:D68" si="2">C5/C4-1</f>
        <v>6.7368421052631744E-2</v>
      </c>
      <c r="E5" s="29">
        <f>AVERAGE(C3:C5)</f>
        <v>47.833333333333336</v>
      </c>
      <c r="F5" s="29"/>
      <c r="G5" s="26">
        <v>5.3959999999999999</v>
      </c>
      <c r="H5" s="12">
        <f t="shared" ref="H5:H68" si="3">G5/G4-1</f>
        <v>0.10641787984416662</v>
      </c>
      <c r="I5" s="28">
        <f>AVERAGE(G3:G5)</f>
        <v>5.1020000000000003</v>
      </c>
      <c r="J5" s="28"/>
      <c r="K5" s="26">
        <v>1147.3900000000001</v>
      </c>
      <c r="L5" s="12">
        <f t="shared" ref="L5:L68" si="4">K5/K4-1</f>
        <v>3.6738861330225081E-2</v>
      </c>
      <c r="M5" s="29">
        <f>AVERAGE(K3:K5)</f>
        <v>1128.1099999999999</v>
      </c>
      <c r="R5" s="43">
        <f t="shared" ref="R5:R68" si="5">IF(AND(C4&lt;50,D5&lt;0,H5&lt;0),L5,0)</f>
        <v>0</v>
      </c>
      <c r="S5" s="44">
        <f t="shared" ref="S5:S6" si="6">IF(AND(E4&lt;50,F5&lt;0,J5&lt;0),N5,0)</f>
        <v>0</v>
      </c>
      <c r="T5" s="45">
        <f t="shared" ref="T5:T68" si="7">IF(AND(C4&lt;50,D5&gt;0,H5&lt;0),L5,0)</f>
        <v>0</v>
      </c>
      <c r="U5" s="44">
        <f>IF(AND(E4&lt;50,F5&gt;0,J5&lt;0),N5,0)</f>
        <v>0</v>
      </c>
      <c r="V5" s="45">
        <f>IF(AND(C4&lt;50,D5&gt;0,H5&gt;0),L5,0)</f>
        <v>3.6738861330225081E-2</v>
      </c>
      <c r="W5" s="44">
        <f>IF(AND(E4&lt;50,F5&gt;0,J5&gt;0),N5,0)</f>
        <v>0</v>
      </c>
      <c r="X5" s="45">
        <f t="shared" ref="X5:X68" si="8">IF(AND(C4&lt;50,D5&lt;0,H5&gt;0),L5,0)</f>
        <v>0</v>
      </c>
      <c r="Y5" s="46">
        <f>IF(AND(E4&lt;50,F5&lt;0,J5&gt;0),N5,0)</f>
        <v>0</v>
      </c>
      <c r="AA5" s="43">
        <f>IF(AND(C4&gt;=50,D5&lt;0,H5&lt;0),L5,0)</f>
        <v>0</v>
      </c>
      <c r="AB5" s="44">
        <f>IF(AND(E4&gt;=50,F5&lt;0,J5&lt;0),N5,0)</f>
        <v>0</v>
      </c>
      <c r="AC5" s="45">
        <f>IF(AND(C4&gt;50,D5&gt;0,H5&lt;0),L5,0)</f>
        <v>0</v>
      </c>
      <c r="AD5" s="44">
        <f>IF(AND(E4&gt;50,F5&gt;0,J5&lt;0),N5,0)</f>
        <v>0</v>
      </c>
      <c r="AE5" s="45">
        <f>IF(AND(C4&gt;50,D5&gt;0,H5&gt;0),L5,0)</f>
        <v>0</v>
      </c>
      <c r="AF5" s="44">
        <f>IF(AND(E4&gt;50,F5&gt;0,J5&gt;0),N5,0)</f>
        <v>0</v>
      </c>
      <c r="AG5" s="45">
        <f>IF(AND(C4&gt;50,D5&lt;0,H5&gt;0),L5,0)</f>
        <v>0</v>
      </c>
      <c r="AH5" s="46">
        <f>IF(AND(D4&gt;50,E5&lt;0,I5&gt;0),M5,0)</f>
        <v>0</v>
      </c>
      <c r="AK5" s="19" t="s">
        <v>298</v>
      </c>
      <c r="AL5" s="19" t="s">
        <v>299</v>
      </c>
      <c r="AM5" s="19" t="s">
        <v>298</v>
      </c>
      <c r="AN5" s="21" t="s">
        <v>299</v>
      </c>
      <c r="AO5" s="54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2:56" ht="15.75" thickBot="1" x14ac:dyDescent="0.3">
      <c r="B6" s="2" t="s">
        <v>15</v>
      </c>
      <c r="C6" s="26">
        <v>52.4</v>
      </c>
      <c r="D6" s="13">
        <f t="shared" si="2"/>
        <v>3.3530571992110403E-2</v>
      </c>
      <c r="E6" s="29">
        <f t="shared" ref="E6:E69" si="9">AVERAGE(C4:C6)</f>
        <v>50.199999999999996</v>
      </c>
      <c r="F6" s="13">
        <f>E6/E5-1</f>
        <v>4.9477351916376255E-2</v>
      </c>
      <c r="G6" s="26">
        <v>5.0846999999999998</v>
      </c>
      <c r="H6" s="12">
        <f t="shared" si="3"/>
        <v>-5.76908821349148E-2</v>
      </c>
      <c r="I6" s="28">
        <f t="shared" ref="I6:I69" si="10">AVERAGE(G4:G6)</f>
        <v>5.1192333333333329</v>
      </c>
      <c r="J6" s="28">
        <f>I6/I5-1</f>
        <v>3.3777603554159263E-3</v>
      </c>
      <c r="K6" s="26">
        <v>1076.92</v>
      </c>
      <c r="L6" s="12">
        <f t="shared" si="4"/>
        <v>-6.1417652236815723E-2</v>
      </c>
      <c r="M6" s="29">
        <f t="shared" ref="M6:M69" si="11">AVERAGE(K4:K6)</f>
        <v>1110.3466666666666</v>
      </c>
      <c r="N6" s="30">
        <f>M6/M5-1</f>
        <v>-1.5746100409830044E-2</v>
      </c>
      <c r="R6" s="43">
        <f t="shared" si="5"/>
        <v>0</v>
      </c>
      <c r="S6" s="44">
        <f t="shared" si="6"/>
        <v>0</v>
      </c>
      <c r="T6" s="45">
        <f t="shared" si="7"/>
        <v>0</v>
      </c>
      <c r="U6" s="44">
        <f t="shared" ref="U6:U69" si="12">IF(AND(E5&lt;50,F6&gt;0,J6&lt;0),N6,0)</f>
        <v>0</v>
      </c>
      <c r="V6" s="45">
        <f t="shared" ref="V6:V68" si="13">IF(AND(C5&lt;50,D6&gt;0,H6&gt;0),L6,0)</f>
        <v>0</v>
      </c>
      <c r="W6" s="44">
        <f>IF(AND(E5&lt;50,F6&gt;0,J6&gt;0),N6,0)</f>
        <v>-1.5746100409830044E-2</v>
      </c>
      <c r="X6" s="45">
        <f t="shared" si="8"/>
        <v>0</v>
      </c>
      <c r="Y6" s="46">
        <f t="shared" ref="Y6:Y69" si="14">IF(AND(E5&lt;50,F6&lt;0,J6&gt;0),N6,0)</f>
        <v>0</v>
      </c>
      <c r="AA6" s="43">
        <f t="shared" ref="AA6:AA69" si="15">IF(AND(C5&gt;=50,D6&lt;0,H6&lt;0),L6,0)</f>
        <v>0</v>
      </c>
      <c r="AB6" s="44">
        <f t="shared" ref="AB6:AB69" si="16">IF(AND(E5&gt;=50,F6&lt;0,J6&lt;0),N6,0)</f>
        <v>0</v>
      </c>
      <c r="AC6" s="45">
        <f t="shared" ref="AC6:AC69" si="17">IF(AND(C5&gt;50,D6&gt;0,H6&lt;0),L6,0)</f>
        <v>-6.1417652236815723E-2</v>
      </c>
      <c r="AD6" s="44">
        <f t="shared" ref="AD6:AD69" si="18">IF(AND(E5&gt;50,F6&gt;0,J6&lt;0),N6,0)</f>
        <v>0</v>
      </c>
      <c r="AE6" s="45">
        <f t="shared" ref="AE6:AE69" si="19">IF(AND(C5&gt;50,D6&gt;0,H6&gt;0),L6,0)</f>
        <v>0</v>
      </c>
      <c r="AF6" s="44">
        <f t="shared" ref="AF6:AF69" si="20">IF(AND(E5&gt;50,F6&gt;0,J6&gt;0),N6,0)</f>
        <v>0</v>
      </c>
      <c r="AG6" s="45">
        <f t="shared" ref="AG6:AG69" si="21">IF(AND(C5&gt;50,D6&lt;0,H6&gt;0),L6,0)</f>
        <v>0</v>
      </c>
      <c r="AH6" s="46">
        <f t="shared" ref="AH6:AH69" si="22">IF(AND(D5&gt;50,E6&lt;0,I6&gt;0),M6,0)</f>
        <v>0</v>
      </c>
      <c r="AK6" s="20">
        <f>V4</f>
        <v>6.1119574520944256E-3</v>
      </c>
      <c r="AL6" s="20">
        <f>T4</f>
        <v>1.3716684027036654E-2</v>
      </c>
      <c r="AM6" s="20">
        <f>X4</f>
        <v>2.3245440603869915E-2</v>
      </c>
      <c r="AN6" s="34">
        <f>R4</f>
        <v>1.7137251376435542E-2</v>
      </c>
      <c r="AO6" s="54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2:56" x14ac:dyDescent="0.25">
      <c r="B7" s="2" t="s">
        <v>16</v>
      </c>
      <c r="C7" s="26">
        <v>52.4</v>
      </c>
      <c r="D7" s="13">
        <f t="shared" si="2"/>
        <v>0</v>
      </c>
      <c r="E7" s="29">
        <f t="shared" si="9"/>
        <v>51.833333333333336</v>
      </c>
      <c r="F7" s="13">
        <f t="shared" ref="F7:F70" si="23">E7/E6-1</f>
        <v>3.2536520584329542E-2</v>
      </c>
      <c r="G7" s="26">
        <v>5.0427</v>
      </c>
      <c r="H7" s="12">
        <f t="shared" si="3"/>
        <v>-8.2600743406689991E-3</v>
      </c>
      <c r="I7" s="28">
        <f t="shared" si="10"/>
        <v>5.1744666666666665</v>
      </c>
      <c r="J7" s="28">
        <f t="shared" ref="J7:J70" si="24">I7/I6-1</f>
        <v>1.0789376013335295E-2</v>
      </c>
      <c r="K7" s="26">
        <v>1067.1400000000001</v>
      </c>
      <c r="L7" s="12">
        <f t="shared" si="4"/>
        <v>-9.0814545184414452E-3</v>
      </c>
      <c r="M7" s="29">
        <f t="shared" si="11"/>
        <v>1097.1500000000003</v>
      </c>
      <c r="N7" s="30">
        <f t="shared" ref="N7:N70" si="25">M7/M6-1</f>
        <v>-1.1885177001776825E-2</v>
      </c>
      <c r="R7" s="43">
        <f>IF(AND(C6&lt;50,D7&lt;0,H7&lt;0),L7,0)</f>
        <v>0</v>
      </c>
      <c r="S7" s="44">
        <f>IF(AND(E6&lt;50,F7&lt;0,J7&lt;0),N7,0)</f>
        <v>0</v>
      </c>
      <c r="T7" s="45">
        <f t="shared" si="7"/>
        <v>0</v>
      </c>
      <c r="U7" s="44">
        <f t="shared" si="12"/>
        <v>0</v>
      </c>
      <c r="V7" s="45">
        <f t="shared" si="13"/>
        <v>0</v>
      </c>
      <c r="W7" s="44">
        <f t="shared" ref="W7:W69" si="26">IF(AND(E6&lt;50,F7&gt;0,J7&gt;0),N7,0)</f>
        <v>0</v>
      </c>
      <c r="X7" s="45">
        <f t="shared" si="8"/>
        <v>0</v>
      </c>
      <c r="Y7" s="46">
        <f t="shared" si="14"/>
        <v>0</v>
      </c>
      <c r="AA7" s="43">
        <f t="shared" si="15"/>
        <v>0</v>
      </c>
      <c r="AB7" s="44">
        <f t="shared" si="16"/>
        <v>0</v>
      </c>
      <c r="AC7" s="45">
        <f t="shared" si="17"/>
        <v>0</v>
      </c>
      <c r="AD7" s="44">
        <f t="shared" si="18"/>
        <v>0</v>
      </c>
      <c r="AE7" s="45">
        <f t="shared" si="19"/>
        <v>0</v>
      </c>
      <c r="AF7" s="44">
        <f t="shared" si="20"/>
        <v>-1.1885177001776825E-2</v>
      </c>
      <c r="AG7" s="45">
        <f t="shared" si="21"/>
        <v>0</v>
      </c>
      <c r="AH7" s="46">
        <f t="shared" si="22"/>
        <v>0</v>
      </c>
      <c r="AK7" s="1"/>
      <c r="AL7" s="1"/>
      <c r="AM7" s="1"/>
      <c r="AN7" s="1"/>
      <c r="AO7" s="54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2:56" ht="15.75" thickBot="1" x14ac:dyDescent="0.3">
      <c r="B8" s="2" t="s">
        <v>17</v>
      </c>
      <c r="C8" s="26">
        <v>53.1</v>
      </c>
      <c r="D8" s="13">
        <f t="shared" si="2"/>
        <v>1.3358778625954359E-2</v>
      </c>
      <c r="E8" s="29">
        <f t="shared" si="9"/>
        <v>52.633333333333333</v>
      </c>
      <c r="F8" s="13">
        <f t="shared" si="23"/>
        <v>1.5434083601286064E-2</v>
      </c>
      <c r="G8" s="26">
        <v>4.7965</v>
      </c>
      <c r="H8" s="12">
        <f t="shared" si="3"/>
        <v>-4.8823051143236706E-2</v>
      </c>
      <c r="I8" s="28">
        <f t="shared" si="10"/>
        <v>4.9746333333333332</v>
      </c>
      <c r="J8" s="28">
        <f t="shared" si="24"/>
        <v>-3.8619116946029819E-2</v>
      </c>
      <c r="K8" s="26">
        <v>989.81</v>
      </c>
      <c r="L8" s="12">
        <f t="shared" si="4"/>
        <v>-7.2464718781041104E-2</v>
      </c>
      <c r="M8" s="29">
        <f t="shared" si="11"/>
        <v>1044.6233333333334</v>
      </c>
      <c r="N8" s="30">
        <f t="shared" si="25"/>
        <v>-4.7875556365735594E-2</v>
      </c>
      <c r="R8" s="43">
        <f t="shared" si="5"/>
        <v>0</v>
      </c>
      <c r="S8" s="44">
        <f t="shared" ref="S8:S71" si="27">IF(AND(E7&lt;50,F8&lt;0,J8&lt;0),N8,0)</f>
        <v>0</v>
      </c>
      <c r="T8" s="45">
        <f t="shared" si="7"/>
        <v>0</v>
      </c>
      <c r="U8" s="44">
        <f t="shared" si="12"/>
        <v>0</v>
      </c>
      <c r="V8" s="45">
        <f t="shared" si="13"/>
        <v>0</v>
      </c>
      <c r="W8" s="44">
        <f t="shared" si="26"/>
        <v>0</v>
      </c>
      <c r="X8" s="45">
        <f t="shared" si="8"/>
        <v>0</v>
      </c>
      <c r="Y8" s="46">
        <f t="shared" si="14"/>
        <v>0</v>
      </c>
      <c r="AA8" s="43">
        <f t="shared" si="15"/>
        <v>0</v>
      </c>
      <c r="AB8" s="44">
        <f t="shared" si="16"/>
        <v>0</v>
      </c>
      <c r="AC8" s="45">
        <f t="shared" si="17"/>
        <v>-7.2464718781041104E-2</v>
      </c>
      <c r="AD8" s="44">
        <f t="shared" si="18"/>
        <v>-4.7875556365735594E-2</v>
      </c>
      <c r="AE8" s="45">
        <f t="shared" si="19"/>
        <v>0</v>
      </c>
      <c r="AF8" s="44">
        <f t="shared" si="20"/>
        <v>0</v>
      </c>
      <c r="AG8" s="45">
        <f t="shared" si="21"/>
        <v>0</v>
      </c>
      <c r="AH8" s="46">
        <f t="shared" si="22"/>
        <v>0</v>
      </c>
      <c r="AK8" s="1"/>
      <c r="AL8" s="1"/>
      <c r="AM8" s="1"/>
      <c r="AN8" s="1"/>
      <c r="AO8" s="54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2:56" ht="15.75" thickBot="1" x14ac:dyDescent="0.3">
      <c r="B9" s="2" t="s">
        <v>18</v>
      </c>
      <c r="C9" s="26">
        <v>53.6</v>
      </c>
      <c r="D9" s="13">
        <f t="shared" si="2"/>
        <v>9.4161958568739212E-3</v>
      </c>
      <c r="E9" s="29">
        <f t="shared" si="9"/>
        <v>53.033333333333331</v>
      </c>
      <c r="F9" s="13">
        <f t="shared" si="23"/>
        <v>7.5997466751107634E-3</v>
      </c>
      <c r="G9" s="26">
        <v>4.4588000000000001</v>
      </c>
      <c r="H9" s="12">
        <f t="shared" si="3"/>
        <v>-7.0405504013343001E-2</v>
      </c>
      <c r="I9" s="28">
        <f t="shared" si="10"/>
        <v>4.766</v>
      </c>
      <c r="J9" s="28">
        <f t="shared" si="24"/>
        <v>-4.1939439422670977E-2</v>
      </c>
      <c r="K9" s="26">
        <v>911.62</v>
      </c>
      <c r="L9" s="12">
        <f>K9/K8-1</f>
        <v>-7.8994958628423539E-2</v>
      </c>
      <c r="M9" s="29">
        <f t="shared" si="11"/>
        <v>989.5233333333332</v>
      </c>
      <c r="N9" s="30">
        <f t="shared" si="25"/>
        <v>-5.2746284944812927E-2</v>
      </c>
      <c r="R9" s="43">
        <f t="shared" si="5"/>
        <v>0</v>
      </c>
      <c r="S9" s="44">
        <f t="shared" si="27"/>
        <v>0</v>
      </c>
      <c r="T9" s="45">
        <f t="shared" si="7"/>
        <v>0</v>
      </c>
      <c r="U9" s="44">
        <f t="shared" si="12"/>
        <v>0</v>
      </c>
      <c r="V9" s="45">
        <f t="shared" si="13"/>
        <v>0</v>
      </c>
      <c r="W9" s="44">
        <f t="shared" si="26"/>
        <v>0</v>
      </c>
      <c r="X9" s="45">
        <f t="shared" si="8"/>
        <v>0</v>
      </c>
      <c r="Y9" s="46">
        <f t="shared" si="14"/>
        <v>0</v>
      </c>
      <c r="AA9" s="43">
        <f t="shared" si="15"/>
        <v>0</v>
      </c>
      <c r="AB9" s="44">
        <f t="shared" si="16"/>
        <v>0</v>
      </c>
      <c r="AC9" s="45">
        <f t="shared" si="17"/>
        <v>-7.8994958628423539E-2</v>
      </c>
      <c r="AD9" s="44">
        <f t="shared" si="18"/>
        <v>-5.2746284944812927E-2</v>
      </c>
      <c r="AE9" s="45">
        <f t="shared" si="19"/>
        <v>0</v>
      </c>
      <c r="AF9" s="44">
        <f t="shared" si="20"/>
        <v>0</v>
      </c>
      <c r="AG9" s="45">
        <f t="shared" si="21"/>
        <v>0</v>
      </c>
      <c r="AH9" s="46">
        <f t="shared" si="22"/>
        <v>0</v>
      </c>
      <c r="AK9" s="21"/>
      <c r="AL9" s="22" t="s">
        <v>302</v>
      </c>
      <c r="AM9" s="22"/>
      <c r="AN9" s="22"/>
      <c r="AO9" s="54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2:56" ht="15.75" thickBot="1" x14ac:dyDescent="0.3">
      <c r="B10" s="2" t="s">
        <v>19</v>
      </c>
      <c r="C10" s="26">
        <v>50.2</v>
      </c>
      <c r="D10" s="13">
        <f t="shared" si="2"/>
        <v>-6.3432835820895539E-2</v>
      </c>
      <c r="E10" s="29">
        <f t="shared" si="9"/>
        <v>52.300000000000004</v>
      </c>
      <c r="F10" s="13">
        <f t="shared" si="23"/>
        <v>-1.382778126964157E-2</v>
      </c>
      <c r="G10" s="26">
        <v>4.1409000000000002</v>
      </c>
      <c r="H10" s="12">
        <f t="shared" si="3"/>
        <v>-7.1297210011662338E-2</v>
      </c>
      <c r="I10" s="28">
        <f t="shared" si="10"/>
        <v>4.4653999999999998</v>
      </c>
      <c r="J10" s="28">
        <f t="shared" si="24"/>
        <v>-6.3071758287872481E-2</v>
      </c>
      <c r="K10" s="26">
        <v>916.07</v>
      </c>
      <c r="L10" s="12">
        <f t="shared" si="4"/>
        <v>4.8814198898663452E-3</v>
      </c>
      <c r="M10" s="29">
        <f t="shared" si="11"/>
        <v>939.16666666666663</v>
      </c>
      <c r="N10" s="30">
        <f t="shared" si="25"/>
        <v>-5.0889822372387927E-2</v>
      </c>
      <c r="R10" s="43">
        <f t="shared" si="5"/>
        <v>0</v>
      </c>
      <c r="S10" s="44">
        <f t="shared" si="27"/>
        <v>0</v>
      </c>
      <c r="T10" s="45">
        <f t="shared" si="7"/>
        <v>0</v>
      </c>
      <c r="U10" s="44">
        <f t="shared" si="12"/>
        <v>0</v>
      </c>
      <c r="V10" s="45">
        <f t="shared" si="13"/>
        <v>0</v>
      </c>
      <c r="W10" s="44">
        <f t="shared" si="26"/>
        <v>0</v>
      </c>
      <c r="X10" s="45">
        <f t="shared" si="8"/>
        <v>0</v>
      </c>
      <c r="Y10" s="46">
        <f t="shared" si="14"/>
        <v>0</v>
      </c>
      <c r="AA10" s="43">
        <f t="shared" si="15"/>
        <v>4.8814198898663452E-3</v>
      </c>
      <c r="AB10" s="44">
        <f t="shared" si="16"/>
        <v>-5.0889822372387927E-2</v>
      </c>
      <c r="AC10" s="45">
        <f t="shared" si="17"/>
        <v>0</v>
      </c>
      <c r="AD10" s="44">
        <f t="shared" si="18"/>
        <v>0</v>
      </c>
      <c r="AE10" s="45">
        <f t="shared" si="19"/>
        <v>0</v>
      </c>
      <c r="AF10" s="44">
        <f t="shared" si="20"/>
        <v>0</v>
      </c>
      <c r="AG10" s="45">
        <f t="shared" si="21"/>
        <v>0</v>
      </c>
      <c r="AH10" s="46">
        <f t="shared" si="22"/>
        <v>0</v>
      </c>
      <c r="AK10" s="24" t="s">
        <v>300</v>
      </c>
      <c r="AL10" s="25"/>
      <c r="AM10" s="24" t="s">
        <v>301</v>
      </c>
      <c r="AN10" s="33"/>
      <c r="AO10" s="54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2:56" ht="15.75" thickBot="1" x14ac:dyDescent="0.3">
      <c r="B11" s="2" t="s">
        <v>20</v>
      </c>
      <c r="C11" s="26">
        <v>50.3</v>
      </c>
      <c r="D11" s="13">
        <f t="shared" si="2"/>
        <v>1.9920318725097363E-3</v>
      </c>
      <c r="E11" s="29">
        <f t="shared" si="9"/>
        <v>51.366666666666674</v>
      </c>
      <c r="F11" s="13">
        <f t="shared" si="23"/>
        <v>-1.7845761631612445E-2</v>
      </c>
      <c r="G11" s="26">
        <v>3.5941999999999998</v>
      </c>
      <c r="H11" s="12">
        <f t="shared" si="3"/>
        <v>-0.13202443913158979</v>
      </c>
      <c r="I11" s="28">
        <f t="shared" si="10"/>
        <v>4.0646333333333331</v>
      </c>
      <c r="J11" s="28">
        <f t="shared" si="24"/>
        <v>-8.9749331900091045E-2</v>
      </c>
      <c r="K11" s="26">
        <v>815.28</v>
      </c>
      <c r="L11" s="12">
        <f t="shared" si="4"/>
        <v>-0.11002434311788412</v>
      </c>
      <c r="M11" s="29">
        <f t="shared" si="11"/>
        <v>880.99000000000012</v>
      </c>
      <c r="N11" s="30">
        <f t="shared" si="25"/>
        <v>-6.1944986690328108E-2</v>
      </c>
      <c r="R11" s="43">
        <f t="shared" si="5"/>
        <v>0</v>
      </c>
      <c r="S11" s="44">
        <f t="shared" si="27"/>
        <v>0</v>
      </c>
      <c r="T11" s="45">
        <f t="shared" si="7"/>
        <v>0</v>
      </c>
      <c r="U11" s="44">
        <f t="shared" si="12"/>
        <v>0</v>
      </c>
      <c r="V11" s="45">
        <f t="shared" si="13"/>
        <v>0</v>
      </c>
      <c r="W11" s="44">
        <f t="shared" si="26"/>
        <v>0</v>
      </c>
      <c r="X11" s="45">
        <f t="shared" si="8"/>
        <v>0</v>
      </c>
      <c r="Y11" s="46">
        <f t="shared" si="14"/>
        <v>0</v>
      </c>
      <c r="AA11" s="43">
        <f t="shared" si="15"/>
        <v>0</v>
      </c>
      <c r="AB11" s="44">
        <f t="shared" si="16"/>
        <v>-6.1944986690328108E-2</v>
      </c>
      <c r="AC11" s="45">
        <f t="shared" si="17"/>
        <v>-0.11002434311788412</v>
      </c>
      <c r="AD11" s="44">
        <f t="shared" si="18"/>
        <v>0</v>
      </c>
      <c r="AE11" s="45">
        <f t="shared" si="19"/>
        <v>0</v>
      </c>
      <c r="AF11" s="44">
        <f t="shared" si="20"/>
        <v>0</v>
      </c>
      <c r="AG11" s="45">
        <f t="shared" si="21"/>
        <v>0</v>
      </c>
      <c r="AH11" s="46">
        <f t="shared" si="22"/>
        <v>0</v>
      </c>
      <c r="AK11" s="19" t="s">
        <v>298</v>
      </c>
      <c r="AL11" s="19" t="s">
        <v>299</v>
      </c>
      <c r="AM11" s="19" t="s">
        <v>298</v>
      </c>
      <c r="AN11" s="21" t="s">
        <v>299</v>
      </c>
      <c r="AO11" s="54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2:56" ht="15.75" thickBot="1" x14ac:dyDescent="0.3">
      <c r="B12" s="2" t="s">
        <v>21</v>
      </c>
      <c r="C12" s="26">
        <v>50.5</v>
      </c>
      <c r="D12" s="13">
        <f t="shared" si="2"/>
        <v>3.9761431411531323E-3</v>
      </c>
      <c r="E12" s="29">
        <f t="shared" si="9"/>
        <v>50.333333333333336</v>
      </c>
      <c r="F12" s="13">
        <f t="shared" si="23"/>
        <v>-2.0116807268007908E-2</v>
      </c>
      <c r="G12" s="26">
        <v>3.8925000000000001</v>
      </c>
      <c r="H12" s="12">
        <f t="shared" si="3"/>
        <v>8.2994824995826777E-2</v>
      </c>
      <c r="I12" s="28">
        <f t="shared" si="10"/>
        <v>3.875866666666667</v>
      </c>
      <c r="J12" s="28">
        <f t="shared" si="24"/>
        <v>-4.6441253413591954E-2</v>
      </c>
      <c r="K12" s="26">
        <v>885.76</v>
      </c>
      <c r="L12" s="12">
        <f t="shared" si="4"/>
        <v>8.644882739672255E-2</v>
      </c>
      <c r="M12" s="29">
        <f t="shared" si="11"/>
        <v>872.36999999999989</v>
      </c>
      <c r="N12" s="30">
        <f t="shared" si="25"/>
        <v>-9.7844470425320074E-3</v>
      </c>
      <c r="R12" s="43">
        <f t="shared" si="5"/>
        <v>0</v>
      </c>
      <c r="S12" s="44">
        <f t="shared" si="27"/>
        <v>0</v>
      </c>
      <c r="T12" s="45">
        <f t="shared" si="7"/>
        <v>0</v>
      </c>
      <c r="U12" s="44">
        <f t="shared" si="12"/>
        <v>0</v>
      </c>
      <c r="V12" s="45">
        <f t="shared" si="13"/>
        <v>0</v>
      </c>
      <c r="W12" s="44">
        <f t="shared" si="26"/>
        <v>0</v>
      </c>
      <c r="X12" s="45">
        <f t="shared" si="8"/>
        <v>0</v>
      </c>
      <c r="Y12" s="46">
        <f t="shared" si="14"/>
        <v>0</v>
      </c>
      <c r="AA12" s="43">
        <f t="shared" si="15"/>
        <v>0</v>
      </c>
      <c r="AB12" s="44">
        <f t="shared" si="16"/>
        <v>-9.7844470425320074E-3</v>
      </c>
      <c r="AC12" s="45">
        <f t="shared" si="17"/>
        <v>0</v>
      </c>
      <c r="AD12" s="44">
        <f t="shared" si="18"/>
        <v>0</v>
      </c>
      <c r="AE12" s="45">
        <f t="shared" si="19"/>
        <v>8.644882739672255E-2</v>
      </c>
      <c r="AF12" s="44">
        <f t="shared" si="20"/>
        <v>0</v>
      </c>
      <c r="AG12" s="45">
        <f t="shared" si="21"/>
        <v>0</v>
      </c>
      <c r="AH12" s="46">
        <f t="shared" si="22"/>
        <v>0</v>
      </c>
      <c r="AK12" s="20">
        <f>AE4</f>
        <v>1.6192908018167428E-2</v>
      </c>
      <c r="AL12" s="20">
        <f>AC4</f>
        <v>5.5607730738367091E-4</v>
      </c>
      <c r="AM12" s="20">
        <f>AG4</f>
        <v>2.5611901545323653E-3</v>
      </c>
      <c r="AN12" s="34">
        <f>AA4</f>
        <v>7.1195264644618062E-4</v>
      </c>
      <c r="AO12" s="55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</row>
    <row r="13" spans="2:56" x14ac:dyDescent="0.25">
      <c r="B13" s="2" t="s">
        <v>22</v>
      </c>
      <c r="C13" s="26">
        <v>49</v>
      </c>
      <c r="D13" s="13">
        <f t="shared" si="2"/>
        <v>-2.9702970297029729E-2</v>
      </c>
      <c r="E13" s="29">
        <f t="shared" si="9"/>
        <v>49.933333333333337</v>
      </c>
      <c r="F13" s="13">
        <f t="shared" si="23"/>
        <v>-7.9470198675496428E-3</v>
      </c>
      <c r="G13" s="26">
        <v>4.2051999999999996</v>
      </c>
      <c r="H13" s="12">
        <f t="shared" si="3"/>
        <v>8.0333975594091056E-2</v>
      </c>
      <c r="I13" s="28">
        <f t="shared" si="10"/>
        <v>3.8973</v>
      </c>
      <c r="J13" s="28">
        <f t="shared" si="24"/>
        <v>5.5299459905739923E-3</v>
      </c>
      <c r="K13" s="26">
        <v>936.31</v>
      </c>
      <c r="L13" s="12">
        <f t="shared" si="4"/>
        <v>5.7069635115606809E-2</v>
      </c>
      <c r="M13" s="29">
        <f t="shared" si="11"/>
        <v>879.11666666666667</v>
      </c>
      <c r="N13" s="30">
        <f t="shared" si="25"/>
        <v>7.7337215478143762E-3</v>
      </c>
      <c r="R13" s="43">
        <f t="shared" si="5"/>
        <v>0</v>
      </c>
      <c r="S13" s="44">
        <f t="shared" si="27"/>
        <v>0</v>
      </c>
      <c r="T13" s="45">
        <f t="shared" si="7"/>
        <v>0</v>
      </c>
      <c r="U13" s="44">
        <f t="shared" si="12"/>
        <v>0</v>
      </c>
      <c r="V13" s="45">
        <f t="shared" si="13"/>
        <v>0</v>
      </c>
      <c r="W13" s="44">
        <f t="shared" si="26"/>
        <v>0</v>
      </c>
      <c r="X13" s="45">
        <f t="shared" si="8"/>
        <v>0</v>
      </c>
      <c r="Y13" s="46">
        <f t="shared" si="14"/>
        <v>0</v>
      </c>
      <c r="AA13" s="43">
        <f t="shared" si="15"/>
        <v>0</v>
      </c>
      <c r="AB13" s="44">
        <f t="shared" si="16"/>
        <v>0</v>
      </c>
      <c r="AC13" s="45">
        <f t="shared" si="17"/>
        <v>0</v>
      </c>
      <c r="AD13" s="44">
        <f t="shared" si="18"/>
        <v>0</v>
      </c>
      <c r="AE13" s="45">
        <f t="shared" si="19"/>
        <v>0</v>
      </c>
      <c r="AF13" s="44">
        <f t="shared" si="20"/>
        <v>0</v>
      </c>
      <c r="AG13" s="45">
        <f t="shared" si="21"/>
        <v>5.7069635115606809E-2</v>
      </c>
      <c r="AH13" s="46">
        <f t="shared" si="22"/>
        <v>0</v>
      </c>
    </row>
    <row r="14" spans="2:56" ht="15.75" thickBot="1" x14ac:dyDescent="0.3">
      <c r="B14" s="2" t="s">
        <v>23</v>
      </c>
      <c r="C14" s="26">
        <v>48.5</v>
      </c>
      <c r="D14" s="13">
        <f t="shared" si="2"/>
        <v>-1.0204081632653073E-2</v>
      </c>
      <c r="E14" s="29">
        <f t="shared" si="9"/>
        <v>49.333333333333336</v>
      </c>
      <c r="F14" s="13">
        <f t="shared" si="23"/>
        <v>-1.2016021361815787E-2</v>
      </c>
      <c r="G14" s="26">
        <v>3.8159999999999998</v>
      </c>
      <c r="H14" s="12">
        <f t="shared" si="3"/>
        <v>-9.2552078379149583E-2</v>
      </c>
      <c r="I14" s="28">
        <f t="shared" si="10"/>
        <v>3.9712333333333327</v>
      </c>
      <c r="J14" s="28">
        <f t="shared" si="24"/>
        <v>1.8970398309940961E-2</v>
      </c>
      <c r="K14" s="26">
        <v>879.82</v>
      </c>
      <c r="L14" s="12">
        <f t="shared" si="4"/>
        <v>-6.0332582157618608E-2</v>
      </c>
      <c r="M14" s="29">
        <f t="shared" si="11"/>
        <v>900.63</v>
      </c>
      <c r="N14" s="30">
        <f t="shared" si="25"/>
        <v>2.4471533926100131E-2</v>
      </c>
      <c r="R14" s="43">
        <f t="shared" si="5"/>
        <v>-6.0332582157618608E-2</v>
      </c>
      <c r="S14" s="44">
        <f t="shared" si="27"/>
        <v>0</v>
      </c>
      <c r="T14" s="45">
        <f t="shared" si="7"/>
        <v>0</v>
      </c>
      <c r="U14" s="44">
        <f t="shared" si="12"/>
        <v>0</v>
      </c>
      <c r="V14" s="45">
        <f t="shared" si="13"/>
        <v>0</v>
      </c>
      <c r="W14" s="44">
        <f t="shared" si="26"/>
        <v>0</v>
      </c>
      <c r="X14" s="45">
        <f t="shared" si="8"/>
        <v>0</v>
      </c>
      <c r="Y14" s="46">
        <f t="shared" si="14"/>
        <v>2.4471533926100131E-2</v>
      </c>
      <c r="AA14" s="43">
        <f t="shared" si="15"/>
        <v>0</v>
      </c>
      <c r="AB14" s="44">
        <f t="shared" si="16"/>
        <v>0</v>
      </c>
      <c r="AC14" s="45">
        <f t="shared" si="17"/>
        <v>0</v>
      </c>
      <c r="AD14" s="44">
        <f t="shared" si="18"/>
        <v>0</v>
      </c>
      <c r="AE14" s="45">
        <f t="shared" si="19"/>
        <v>0</v>
      </c>
      <c r="AF14" s="44">
        <f t="shared" si="20"/>
        <v>0</v>
      </c>
      <c r="AG14" s="45">
        <f t="shared" si="21"/>
        <v>0</v>
      </c>
      <c r="AH14" s="46">
        <f t="shared" si="22"/>
        <v>0</v>
      </c>
    </row>
    <row r="15" spans="2:56" ht="15.75" thickBot="1" x14ac:dyDescent="0.3">
      <c r="B15" s="2" t="s">
        <v>24</v>
      </c>
      <c r="C15" s="26">
        <v>51.6</v>
      </c>
      <c r="D15" s="13">
        <f t="shared" si="2"/>
        <v>6.3917525773195871E-2</v>
      </c>
      <c r="E15" s="29">
        <f t="shared" si="9"/>
        <v>49.699999999999996</v>
      </c>
      <c r="F15" s="13">
        <f t="shared" si="23"/>
        <v>7.43243243243219E-3</v>
      </c>
      <c r="G15" s="26">
        <v>3.9624999999999999</v>
      </c>
      <c r="H15" s="12">
        <f t="shared" si="3"/>
        <v>3.8390985324947557E-2</v>
      </c>
      <c r="I15" s="28">
        <f t="shared" si="10"/>
        <v>3.994566666666667</v>
      </c>
      <c r="J15" s="28">
        <f t="shared" si="24"/>
        <v>5.8755886080732456E-3</v>
      </c>
      <c r="K15" s="26">
        <v>855.7</v>
      </c>
      <c r="L15" s="12">
        <f t="shared" si="4"/>
        <v>-2.7414698461048825E-2</v>
      </c>
      <c r="M15" s="29">
        <f t="shared" si="11"/>
        <v>890.61</v>
      </c>
      <c r="N15" s="30">
        <f t="shared" si="25"/>
        <v>-1.1125545451517227E-2</v>
      </c>
      <c r="R15" s="43">
        <f t="shared" si="5"/>
        <v>0</v>
      </c>
      <c r="S15" s="44">
        <f t="shared" si="27"/>
        <v>0</v>
      </c>
      <c r="T15" s="45">
        <f t="shared" si="7"/>
        <v>0</v>
      </c>
      <c r="U15" s="44">
        <f t="shared" si="12"/>
        <v>0</v>
      </c>
      <c r="V15" s="45">
        <f t="shared" si="13"/>
        <v>-2.7414698461048825E-2</v>
      </c>
      <c r="W15" s="44">
        <f t="shared" si="26"/>
        <v>-1.1125545451517227E-2</v>
      </c>
      <c r="X15" s="45">
        <f t="shared" si="8"/>
        <v>0</v>
      </c>
      <c r="Y15" s="46">
        <f t="shared" si="14"/>
        <v>0</v>
      </c>
      <c r="AA15" s="43">
        <f t="shared" si="15"/>
        <v>0</v>
      </c>
      <c r="AB15" s="44">
        <f t="shared" si="16"/>
        <v>0</v>
      </c>
      <c r="AC15" s="45">
        <f t="shared" si="17"/>
        <v>0</v>
      </c>
      <c r="AD15" s="44">
        <f t="shared" si="18"/>
        <v>0</v>
      </c>
      <c r="AE15" s="45">
        <f t="shared" si="19"/>
        <v>0</v>
      </c>
      <c r="AF15" s="44">
        <f t="shared" si="20"/>
        <v>0</v>
      </c>
      <c r="AG15" s="45">
        <f t="shared" si="21"/>
        <v>0</v>
      </c>
      <c r="AH15" s="46">
        <f t="shared" si="22"/>
        <v>0</v>
      </c>
      <c r="AK15" s="21"/>
      <c r="AL15" s="22" t="s">
        <v>313</v>
      </c>
      <c r="AM15" s="22"/>
      <c r="AN15" s="23"/>
      <c r="AO15" s="53" t="s">
        <v>312</v>
      </c>
    </row>
    <row r="16" spans="2:56" ht="15.75" thickBot="1" x14ac:dyDescent="0.3">
      <c r="B16" s="2" t="s">
        <v>25</v>
      </c>
      <c r="C16" s="26">
        <v>51.3</v>
      </c>
      <c r="D16" s="13">
        <f t="shared" si="2"/>
        <v>-5.8139534883722144E-3</v>
      </c>
      <c r="E16" s="29">
        <f t="shared" si="9"/>
        <v>50.466666666666661</v>
      </c>
      <c r="F16" s="13">
        <f t="shared" si="23"/>
        <v>1.5425888665325349E-2</v>
      </c>
      <c r="G16" s="26">
        <v>3.6897000000000002</v>
      </c>
      <c r="H16" s="12">
        <f t="shared" si="3"/>
        <v>-6.8845425867507859E-2</v>
      </c>
      <c r="I16" s="28">
        <f t="shared" si="10"/>
        <v>3.8227333333333333</v>
      </c>
      <c r="J16" s="28">
        <f t="shared" si="24"/>
        <v>-4.3016764438362221E-2</v>
      </c>
      <c r="K16" s="26">
        <v>841.15</v>
      </c>
      <c r="L16" s="12">
        <f t="shared" si="4"/>
        <v>-1.7003622764987791E-2</v>
      </c>
      <c r="M16" s="29">
        <f t="shared" si="11"/>
        <v>858.89</v>
      </c>
      <c r="N16" s="30">
        <f t="shared" si="25"/>
        <v>-3.5616038445559828E-2</v>
      </c>
      <c r="R16" s="43">
        <f t="shared" si="5"/>
        <v>0</v>
      </c>
      <c r="S16" s="44">
        <f t="shared" si="27"/>
        <v>0</v>
      </c>
      <c r="T16" s="45">
        <f t="shared" si="7"/>
        <v>0</v>
      </c>
      <c r="U16" s="44">
        <f t="shared" si="12"/>
        <v>-3.5616038445559828E-2</v>
      </c>
      <c r="V16" s="45">
        <f t="shared" si="13"/>
        <v>0</v>
      </c>
      <c r="W16" s="44">
        <f t="shared" si="26"/>
        <v>0</v>
      </c>
      <c r="X16" s="45">
        <f t="shared" si="8"/>
        <v>0</v>
      </c>
      <c r="Y16" s="46">
        <f t="shared" si="14"/>
        <v>0</v>
      </c>
      <c r="AA16" s="43">
        <f t="shared" si="15"/>
        <v>-1.7003622764987791E-2</v>
      </c>
      <c r="AB16" s="44">
        <f t="shared" si="16"/>
        <v>0</v>
      </c>
      <c r="AC16" s="45">
        <f t="shared" si="17"/>
        <v>0</v>
      </c>
      <c r="AD16" s="44">
        <f t="shared" si="18"/>
        <v>0</v>
      </c>
      <c r="AE16" s="45">
        <f t="shared" si="19"/>
        <v>0</v>
      </c>
      <c r="AF16" s="44">
        <f t="shared" si="20"/>
        <v>0</v>
      </c>
      <c r="AG16" s="45">
        <f t="shared" si="21"/>
        <v>0</v>
      </c>
      <c r="AH16" s="46">
        <f t="shared" si="22"/>
        <v>0</v>
      </c>
      <c r="AK16" s="24" t="s">
        <v>300</v>
      </c>
      <c r="AL16" s="25"/>
      <c r="AM16" s="24" t="s">
        <v>301</v>
      </c>
      <c r="AN16" s="25"/>
      <c r="AO16" s="54"/>
    </row>
    <row r="17" spans="2:41" ht="15.75" thickBot="1" x14ac:dyDescent="0.3">
      <c r="B17" s="2" t="s">
        <v>26</v>
      </c>
      <c r="C17" s="26">
        <v>48.8</v>
      </c>
      <c r="D17" s="13">
        <f t="shared" si="2"/>
        <v>-4.8732943469785628E-2</v>
      </c>
      <c r="E17" s="29">
        <f t="shared" si="9"/>
        <v>50.566666666666663</v>
      </c>
      <c r="F17" s="13">
        <f t="shared" si="23"/>
        <v>1.9815059445178473E-3</v>
      </c>
      <c r="G17" s="26">
        <v>3.7959999999999998</v>
      </c>
      <c r="H17" s="12">
        <f t="shared" si="3"/>
        <v>2.8809930346640478E-2</v>
      </c>
      <c r="I17" s="28">
        <f t="shared" si="10"/>
        <v>3.8160666666666665</v>
      </c>
      <c r="J17" s="28">
        <f t="shared" si="24"/>
        <v>-1.7439528435151397E-3</v>
      </c>
      <c r="K17" s="26">
        <v>848.18</v>
      </c>
      <c r="L17" s="12">
        <f t="shared" si="4"/>
        <v>8.3576056589194092E-3</v>
      </c>
      <c r="M17" s="29">
        <f t="shared" si="11"/>
        <v>848.34333333333325</v>
      </c>
      <c r="N17" s="30">
        <f t="shared" si="25"/>
        <v>-1.2279414903732411E-2</v>
      </c>
      <c r="R17" s="43">
        <f t="shared" si="5"/>
        <v>0</v>
      </c>
      <c r="S17" s="44">
        <f t="shared" si="27"/>
        <v>0</v>
      </c>
      <c r="T17" s="45">
        <f t="shared" si="7"/>
        <v>0</v>
      </c>
      <c r="U17" s="44">
        <f t="shared" si="12"/>
        <v>0</v>
      </c>
      <c r="V17" s="45">
        <f t="shared" si="13"/>
        <v>0</v>
      </c>
      <c r="W17" s="44">
        <f t="shared" si="26"/>
        <v>0</v>
      </c>
      <c r="X17" s="45">
        <f t="shared" si="8"/>
        <v>0</v>
      </c>
      <c r="Y17" s="46">
        <f t="shared" si="14"/>
        <v>0</v>
      </c>
      <c r="AA17" s="43">
        <f t="shared" si="15"/>
        <v>0</v>
      </c>
      <c r="AB17" s="44">
        <f t="shared" si="16"/>
        <v>0</v>
      </c>
      <c r="AC17" s="45">
        <f t="shared" si="17"/>
        <v>0</v>
      </c>
      <c r="AD17" s="44">
        <f t="shared" si="18"/>
        <v>-1.2279414903732411E-2</v>
      </c>
      <c r="AE17" s="45">
        <f t="shared" si="19"/>
        <v>0</v>
      </c>
      <c r="AF17" s="44">
        <f t="shared" si="20"/>
        <v>0</v>
      </c>
      <c r="AG17" s="45">
        <f t="shared" si="21"/>
        <v>8.3576056589194092E-3</v>
      </c>
      <c r="AH17" s="46">
        <f t="shared" si="22"/>
        <v>0</v>
      </c>
      <c r="AK17" s="19" t="s">
        <v>298</v>
      </c>
      <c r="AL17" s="19" t="s">
        <v>299</v>
      </c>
      <c r="AM17" s="19" t="s">
        <v>298</v>
      </c>
      <c r="AN17" s="19" t="s">
        <v>299</v>
      </c>
      <c r="AO17" s="54"/>
    </row>
    <row r="18" spans="2:41" ht="15.75" thickBot="1" x14ac:dyDescent="0.3">
      <c r="B18" s="2" t="s">
        <v>27</v>
      </c>
      <c r="C18" s="26">
        <v>46.3</v>
      </c>
      <c r="D18" s="13">
        <f t="shared" si="2"/>
        <v>-5.1229508196721341E-2</v>
      </c>
      <c r="E18" s="29">
        <f t="shared" si="9"/>
        <v>48.79999999999999</v>
      </c>
      <c r="F18" s="13">
        <f t="shared" si="23"/>
        <v>-3.4937376400791198E-2</v>
      </c>
      <c r="G18" s="26">
        <v>3.8359000000000001</v>
      </c>
      <c r="H18" s="12">
        <f t="shared" si="3"/>
        <v>1.0511064278187598E-2</v>
      </c>
      <c r="I18" s="28">
        <f t="shared" si="10"/>
        <v>3.7738666666666667</v>
      </c>
      <c r="J18" s="28">
        <f t="shared" si="24"/>
        <v>-1.1058507014203078E-2</v>
      </c>
      <c r="K18" s="26">
        <v>916.92</v>
      </c>
      <c r="L18" s="12">
        <f t="shared" si="4"/>
        <v>8.1044117993822162E-2</v>
      </c>
      <c r="M18" s="29">
        <f t="shared" si="11"/>
        <v>868.75</v>
      </c>
      <c r="N18" s="30">
        <f t="shared" si="25"/>
        <v>2.4054726270417381E-2</v>
      </c>
      <c r="R18" s="43">
        <f t="shared" si="5"/>
        <v>0</v>
      </c>
      <c r="S18" s="44">
        <f t="shared" si="27"/>
        <v>0</v>
      </c>
      <c r="T18" s="45">
        <f t="shared" si="7"/>
        <v>0</v>
      </c>
      <c r="U18" s="44">
        <f t="shared" si="12"/>
        <v>0</v>
      </c>
      <c r="V18" s="45">
        <f t="shared" si="13"/>
        <v>0</v>
      </c>
      <c r="W18" s="44">
        <f t="shared" si="26"/>
        <v>0</v>
      </c>
      <c r="X18" s="45">
        <f t="shared" si="8"/>
        <v>8.1044117993822162E-2</v>
      </c>
      <c r="Y18" s="46">
        <f t="shared" si="14"/>
        <v>0</v>
      </c>
      <c r="AA18" s="43">
        <f t="shared" si="15"/>
        <v>0</v>
      </c>
      <c r="AB18" s="44">
        <f t="shared" si="16"/>
        <v>2.4054726270417381E-2</v>
      </c>
      <c r="AC18" s="45">
        <f t="shared" si="17"/>
        <v>0</v>
      </c>
      <c r="AD18" s="44">
        <f t="shared" si="18"/>
        <v>0</v>
      </c>
      <c r="AE18" s="45">
        <f t="shared" si="19"/>
        <v>0</v>
      </c>
      <c r="AF18" s="44">
        <f t="shared" si="20"/>
        <v>0</v>
      </c>
      <c r="AG18" s="45">
        <f t="shared" si="21"/>
        <v>0</v>
      </c>
      <c r="AH18" s="46">
        <f t="shared" si="22"/>
        <v>0</v>
      </c>
      <c r="AK18" s="20">
        <f>W4</f>
        <v>1.3292108123169423E-2</v>
      </c>
      <c r="AL18" s="20">
        <f>U4</f>
        <v>7.8486032090037123E-4</v>
      </c>
      <c r="AM18" s="20">
        <f>Y4</f>
        <v>6.7788659112592254E-3</v>
      </c>
      <c r="AN18" s="20">
        <f>S4</f>
        <v>2.0830290861255998E-3</v>
      </c>
      <c r="AO18" s="54"/>
    </row>
    <row r="19" spans="2:41" x14ac:dyDescent="0.25">
      <c r="B19" s="2" t="s">
        <v>28</v>
      </c>
      <c r="C19" s="26">
        <v>46.1</v>
      </c>
      <c r="D19" s="13">
        <f t="shared" si="2"/>
        <v>-4.3196544276457027E-3</v>
      </c>
      <c r="E19" s="29">
        <f t="shared" si="9"/>
        <v>47.066666666666663</v>
      </c>
      <c r="F19" s="13">
        <f t="shared" si="23"/>
        <v>-3.5519125683060038E-2</v>
      </c>
      <c r="G19" s="26">
        <v>3.3698999999999999</v>
      </c>
      <c r="H19" s="12">
        <f t="shared" si="3"/>
        <v>-0.1214838760134519</v>
      </c>
      <c r="I19" s="28">
        <f t="shared" si="10"/>
        <v>3.6672666666666665</v>
      </c>
      <c r="J19" s="28">
        <f t="shared" si="24"/>
        <v>-2.8246890898812937E-2</v>
      </c>
      <c r="K19" s="26">
        <v>963.59</v>
      </c>
      <c r="L19" s="12">
        <f t="shared" si="4"/>
        <v>5.0898660733760925E-2</v>
      </c>
      <c r="M19" s="29">
        <f t="shared" si="11"/>
        <v>909.56333333333339</v>
      </c>
      <c r="N19" s="30">
        <f t="shared" si="25"/>
        <v>4.6979376498801129E-2</v>
      </c>
      <c r="R19" s="43">
        <f t="shared" si="5"/>
        <v>5.0898660733760925E-2</v>
      </c>
      <c r="S19" s="44">
        <f t="shared" si="27"/>
        <v>4.6979376498801129E-2</v>
      </c>
      <c r="T19" s="45">
        <f t="shared" si="7"/>
        <v>0</v>
      </c>
      <c r="U19" s="44">
        <f t="shared" si="12"/>
        <v>0</v>
      </c>
      <c r="V19" s="45">
        <f t="shared" si="13"/>
        <v>0</v>
      </c>
      <c r="W19" s="44">
        <f t="shared" si="26"/>
        <v>0</v>
      </c>
      <c r="X19" s="45">
        <f t="shared" si="8"/>
        <v>0</v>
      </c>
      <c r="Y19" s="46">
        <f t="shared" si="14"/>
        <v>0</v>
      </c>
      <c r="AA19" s="43">
        <f t="shared" si="15"/>
        <v>0</v>
      </c>
      <c r="AB19" s="44">
        <f t="shared" si="16"/>
        <v>0</v>
      </c>
      <c r="AC19" s="45">
        <f t="shared" si="17"/>
        <v>0</v>
      </c>
      <c r="AD19" s="44">
        <f t="shared" si="18"/>
        <v>0</v>
      </c>
      <c r="AE19" s="45">
        <f t="shared" si="19"/>
        <v>0</v>
      </c>
      <c r="AF19" s="44">
        <f t="shared" si="20"/>
        <v>0</v>
      </c>
      <c r="AG19" s="45">
        <f t="shared" si="21"/>
        <v>0</v>
      </c>
      <c r="AH19" s="46">
        <f t="shared" si="22"/>
        <v>0</v>
      </c>
      <c r="AK19" s="1"/>
      <c r="AL19" s="1"/>
      <c r="AM19" s="1"/>
      <c r="AN19" s="1"/>
      <c r="AO19" s="54"/>
    </row>
    <row r="20" spans="2:41" ht="15.75" thickBot="1" x14ac:dyDescent="0.3">
      <c r="B20" s="2" t="s">
        <v>29</v>
      </c>
      <c r="C20" s="26">
        <v>49</v>
      </c>
      <c r="D20" s="13">
        <f t="shared" si="2"/>
        <v>6.2906724511930578E-2</v>
      </c>
      <c r="E20" s="29">
        <f t="shared" si="9"/>
        <v>47.133333333333333</v>
      </c>
      <c r="F20" s="13">
        <f t="shared" si="23"/>
        <v>1.4164305949009304E-3</v>
      </c>
      <c r="G20" s="26">
        <v>3.5133000000000001</v>
      </c>
      <c r="H20" s="12">
        <f t="shared" si="3"/>
        <v>4.2553191489361764E-2</v>
      </c>
      <c r="I20" s="28">
        <f t="shared" si="10"/>
        <v>3.5730333333333335</v>
      </c>
      <c r="J20" s="28">
        <f t="shared" si="24"/>
        <v>-2.5695795233507179E-2</v>
      </c>
      <c r="K20" s="26">
        <v>974.5</v>
      </c>
      <c r="L20" s="12">
        <f t="shared" si="4"/>
        <v>1.1322242862628284E-2</v>
      </c>
      <c r="M20" s="29">
        <f t="shared" si="11"/>
        <v>951.67000000000007</v>
      </c>
      <c r="N20" s="30">
        <f t="shared" si="25"/>
        <v>4.6293276260769733E-2</v>
      </c>
      <c r="R20" s="43">
        <f t="shared" si="5"/>
        <v>0</v>
      </c>
      <c r="S20" s="44">
        <f t="shared" si="27"/>
        <v>0</v>
      </c>
      <c r="T20" s="45">
        <f t="shared" si="7"/>
        <v>0</v>
      </c>
      <c r="U20" s="44">
        <f t="shared" si="12"/>
        <v>4.6293276260769733E-2</v>
      </c>
      <c r="V20" s="45">
        <f t="shared" si="13"/>
        <v>1.1322242862628284E-2</v>
      </c>
      <c r="W20" s="44">
        <f t="shared" si="26"/>
        <v>0</v>
      </c>
      <c r="X20" s="45">
        <f t="shared" si="8"/>
        <v>0</v>
      </c>
      <c r="Y20" s="46">
        <f t="shared" si="14"/>
        <v>0</v>
      </c>
      <c r="AA20" s="43">
        <f t="shared" si="15"/>
        <v>0</v>
      </c>
      <c r="AB20" s="44">
        <f t="shared" si="16"/>
        <v>0</v>
      </c>
      <c r="AC20" s="45">
        <f t="shared" si="17"/>
        <v>0</v>
      </c>
      <c r="AD20" s="44">
        <f t="shared" si="18"/>
        <v>0</v>
      </c>
      <c r="AE20" s="45">
        <f t="shared" si="19"/>
        <v>0</v>
      </c>
      <c r="AF20" s="44">
        <f t="shared" si="20"/>
        <v>0</v>
      </c>
      <c r="AG20" s="45">
        <f t="shared" si="21"/>
        <v>0</v>
      </c>
      <c r="AH20" s="46">
        <f t="shared" si="22"/>
        <v>0</v>
      </c>
      <c r="AK20" s="1"/>
      <c r="AL20" s="1"/>
      <c r="AM20" s="1"/>
      <c r="AN20" s="1"/>
      <c r="AO20" s="54"/>
    </row>
    <row r="21" spans="2:41" ht="15.75" thickBot="1" x14ac:dyDescent="0.3">
      <c r="B21" s="2" t="s">
        <v>30</v>
      </c>
      <c r="C21" s="26">
        <v>49</v>
      </c>
      <c r="D21" s="13">
        <f t="shared" si="2"/>
        <v>0</v>
      </c>
      <c r="E21" s="29">
        <f t="shared" si="9"/>
        <v>48.033333333333331</v>
      </c>
      <c r="F21" s="13">
        <f t="shared" si="23"/>
        <v>1.9094766619519143E-2</v>
      </c>
      <c r="G21" s="26">
        <v>4.4055</v>
      </c>
      <c r="H21" s="12">
        <f t="shared" si="3"/>
        <v>0.25394927845615234</v>
      </c>
      <c r="I21" s="28">
        <f t="shared" si="10"/>
        <v>3.7629000000000001</v>
      </c>
      <c r="J21" s="28">
        <f t="shared" si="24"/>
        <v>5.3138789637189765E-2</v>
      </c>
      <c r="K21" s="26">
        <v>990.31</v>
      </c>
      <c r="L21" s="12">
        <f t="shared" si="4"/>
        <v>1.6223704463827593E-2</v>
      </c>
      <c r="M21" s="29">
        <f t="shared" si="11"/>
        <v>976.13333333333333</v>
      </c>
      <c r="N21" s="30">
        <f t="shared" si="25"/>
        <v>2.5705689297060186E-2</v>
      </c>
      <c r="R21" s="43">
        <f t="shared" si="5"/>
        <v>0</v>
      </c>
      <c r="S21" s="44">
        <f t="shared" si="27"/>
        <v>0</v>
      </c>
      <c r="T21" s="45">
        <f t="shared" si="7"/>
        <v>0</v>
      </c>
      <c r="U21" s="44">
        <f t="shared" si="12"/>
        <v>0</v>
      </c>
      <c r="V21" s="45">
        <f t="shared" si="13"/>
        <v>0</v>
      </c>
      <c r="W21" s="44">
        <f t="shared" si="26"/>
        <v>2.5705689297060186E-2</v>
      </c>
      <c r="X21" s="45">
        <f t="shared" si="8"/>
        <v>0</v>
      </c>
      <c r="Y21" s="46">
        <f t="shared" si="14"/>
        <v>0</v>
      </c>
      <c r="AA21" s="43">
        <f t="shared" si="15"/>
        <v>0</v>
      </c>
      <c r="AB21" s="44">
        <f t="shared" si="16"/>
        <v>0</v>
      </c>
      <c r="AC21" s="45">
        <f t="shared" si="17"/>
        <v>0</v>
      </c>
      <c r="AD21" s="44">
        <f t="shared" si="18"/>
        <v>0</v>
      </c>
      <c r="AE21" s="45">
        <f t="shared" si="19"/>
        <v>0</v>
      </c>
      <c r="AF21" s="44">
        <f t="shared" si="20"/>
        <v>0</v>
      </c>
      <c r="AG21" s="45">
        <f t="shared" si="21"/>
        <v>0</v>
      </c>
      <c r="AH21" s="46">
        <f t="shared" si="22"/>
        <v>0</v>
      </c>
      <c r="AK21" s="21"/>
      <c r="AL21" s="22" t="s">
        <v>314</v>
      </c>
      <c r="AM21" s="22"/>
      <c r="AN21" s="23"/>
      <c r="AO21" s="54"/>
    </row>
    <row r="22" spans="2:41" ht="15.75" thickBot="1" x14ac:dyDescent="0.3">
      <c r="B22" s="2" t="s">
        <v>31</v>
      </c>
      <c r="C22" s="26">
        <v>51</v>
      </c>
      <c r="D22" s="13">
        <f t="shared" si="2"/>
        <v>4.081632653061229E-2</v>
      </c>
      <c r="E22" s="29">
        <f t="shared" si="9"/>
        <v>49.666666666666664</v>
      </c>
      <c r="F22" s="13">
        <f t="shared" si="23"/>
        <v>3.4004163775156027E-2</v>
      </c>
      <c r="G22" s="26">
        <v>4.4635999999999996</v>
      </c>
      <c r="H22" s="12">
        <f t="shared" si="3"/>
        <v>1.3188060379071498E-2</v>
      </c>
      <c r="I22" s="28">
        <f t="shared" si="10"/>
        <v>4.1274666666666668</v>
      </c>
      <c r="J22" s="28">
        <f t="shared" si="24"/>
        <v>9.6884495114583524E-2</v>
      </c>
      <c r="K22" s="26">
        <v>1008.01</v>
      </c>
      <c r="L22" s="12">
        <f t="shared" si="4"/>
        <v>1.7873191222950391E-2</v>
      </c>
      <c r="M22" s="29">
        <f t="shared" si="11"/>
        <v>990.93999999999994</v>
      </c>
      <c r="N22" s="30">
        <f t="shared" si="25"/>
        <v>1.5168692801529771E-2</v>
      </c>
      <c r="R22" s="43">
        <f t="shared" si="5"/>
        <v>0</v>
      </c>
      <c r="S22" s="44">
        <f t="shared" si="27"/>
        <v>0</v>
      </c>
      <c r="T22" s="45">
        <f t="shared" si="7"/>
        <v>0</v>
      </c>
      <c r="U22" s="44">
        <f t="shared" si="12"/>
        <v>0</v>
      </c>
      <c r="V22" s="45">
        <f t="shared" si="13"/>
        <v>1.7873191222950391E-2</v>
      </c>
      <c r="W22" s="44">
        <f t="shared" si="26"/>
        <v>1.5168692801529771E-2</v>
      </c>
      <c r="X22" s="45">
        <f t="shared" si="8"/>
        <v>0</v>
      </c>
      <c r="Y22" s="46">
        <f t="shared" si="14"/>
        <v>0</v>
      </c>
      <c r="AA22" s="43">
        <f t="shared" si="15"/>
        <v>0</v>
      </c>
      <c r="AB22" s="44">
        <f t="shared" si="16"/>
        <v>0</v>
      </c>
      <c r="AC22" s="45">
        <f t="shared" si="17"/>
        <v>0</v>
      </c>
      <c r="AD22" s="44">
        <f t="shared" si="18"/>
        <v>0</v>
      </c>
      <c r="AE22" s="45">
        <f t="shared" si="19"/>
        <v>0</v>
      </c>
      <c r="AF22" s="44">
        <f t="shared" si="20"/>
        <v>0</v>
      </c>
      <c r="AG22" s="45">
        <f t="shared" si="21"/>
        <v>0</v>
      </c>
      <c r="AH22" s="46">
        <f t="shared" si="22"/>
        <v>0</v>
      </c>
      <c r="AK22" s="24" t="s">
        <v>300</v>
      </c>
      <c r="AL22" s="25"/>
      <c r="AM22" s="24" t="s">
        <v>301</v>
      </c>
      <c r="AN22" s="25"/>
      <c r="AO22" s="54"/>
    </row>
    <row r="23" spans="2:41" ht="15.75" thickBot="1" x14ac:dyDescent="0.3">
      <c r="B23" s="2" t="s">
        <v>32</v>
      </c>
      <c r="C23" s="26">
        <v>53.2</v>
      </c>
      <c r="D23" s="13">
        <f t="shared" si="2"/>
        <v>4.3137254901960853E-2</v>
      </c>
      <c r="E23" s="29">
        <f t="shared" si="9"/>
        <v>51.066666666666663</v>
      </c>
      <c r="F23" s="13">
        <f t="shared" si="23"/>
        <v>2.8187919463087185E-2</v>
      </c>
      <c r="G23" s="26">
        <v>3.9376000000000002</v>
      </c>
      <c r="H23" s="12">
        <f t="shared" si="3"/>
        <v>-0.11784210054664379</v>
      </c>
      <c r="I23" s="28">
        <f t="shared" si="10"/>
        <v>4.2688999999999995</v>
      </c>
      <c r="J23" s="28">
        <f t="shared" si="24"/>
        <v>3.4266378085023641E-2</v>
      </c>
      <c r="K23" s="26">
        <v>995.97</v>
      </c>
      <c r="L23" s="12">
        <f t="shared" si="4"/>
        <v>-1.1944325949147294E-2</v>
      </c>
      <c r="M23" s="29">
        <f t="shared" si="11"/>
        <v>998.09666666666669</v>
      </c>
      <c r="N23" s="30">
        <f t="shared" si="25"/>
        <v>7.2220988825426602E-3</v>
      </c>
      <c r="R23" s="43">
        <f t="shared" si="5"/>
        <v>0</v>
      </c>
      <c r="S23" s="44">
        <f t="shared" si="27"/>
        <v>0</v>
      </c>
      <c r="T23" s="45">
        <f t="shared" si="7"/>
        <v>0</v>
      </c>
      <c r="U23" s="44">
        <f t="shared" si="12"/>
        <v>0</v>
      </c>
      <c r="V23" s="45">
        <f t="shared" si="13"/>
        <v>0</v>
      </c>
      <c r="W23" s="44">
        <f t="shared" si="26"/>
        <v>7.2220988825426602E-3</v>
      </c>
      <c r="X23" s="45">
        <f t="shared" si="8"/>
        <v>0</v>
      </c>
      <c r="Y23" s="46">
        <f t="shared" si="14"/>
        <v>0</v>
      </c>
      <c r="AA23" s="43">
        <f t="shared" si="15"/>
        <v>0</v>
      </c>
      <c r="AB23" s="44">
        <f t="shared" si="16"/>
        <v>0</v>
      </c>
      <c r="AC23" s="45">
        <f t="shared" si="17"/>
        <v>-1.1944325949147294E-2</v>
      </c>
      <c r="AD23" s="44">
        <f t="shared" si="18"/>
        <v>0</v>
      </c>
      <c r="AE23" s="45">
        <f t="shared" si="19"/>
        <v>0</v>
      </c>
      <c r="AF23" s="44">
        <f t="shared" si="20"/>
        <v>0</v>
      </c>
      <c r="AG23" s="45">
        <f t="shared" si="21"/>
        <v>0</v>
      </c>
      <c r="AH23" s="46">
        <f t="shared" si="22"/>
        <v>0</v>
      </c>
      <c r="AK23" s="19" t="s">
        <v>298</v>
      </c>
      <c r="AL23" s="19" t="s">
        <v>299</v>
      </c>
      <c r="AM23" s="19" t="s">
        <v>298</v>
      </c>
      <c r="AN23" s="19" t="s">
        <v>299</v>
      </c>
      <c r="AO23" s="54"/>
    </row>
    <row r="24" spans="2:41" ht="15.75" thickBot="1" x14ac:dyDescent="0.3">
      <c r="B24" s="2" t="s">
        <v>33</v>
      </c>
      <c r="C24" s="26">
        <v>52.4</v>
      </c>
      <c r="D24" s="13">
        <f t="shared" si="2"/>
        <v>-1.5037593984962516E-2</v>
      </c>
      <c r="E24" s="29">
        <f t="shared" si="9"/>
        <v>52.199999999999996</v>
      </c>
      <c r="F24" s="13">
        <f t="shared" si="23"/>
        <v>2.2193211488250597E-2</v>
      </c>
      <c r="G24" s="26">
        <v>4.2927</v>
      </c>
      <c r="H24" s="12">
        <f t="shared" si="3"/>
        <v>9.0181836651767489E-2</v>
      </c>
      <c r="I24" s="28">
        <f t="shared" si="10"/>
        <v>4.2313000000000001</v>
      </c>
      <c r="J24" s="28">
        <f t="shared" si="24"/>
        <v>-8.8078896202767876E-3</v>
      </c>
      <c r="K24" s="26">
        <v>1050.71</v>
      </c>
      <c r="L24" s="12">
        <f t="shared" si="4"/>
        <v>5.4961494824141255E-2</v>
      </c>
      <c r="M24" s="29">
        <f t="shared" si="11"/>
        <v>1018.23</v>
      </c>
      <c r="N24" s="30">
        <f t="shared" si="25"/>
        <v>2.0171726853444483E-2</v>
      </c>
      <c r="R24" s="43">
        <f t="shared" si="5"/>
        <v>0</v>
      </c>
      <c r="S24" s="44">
        <f t="shared" si="27"/>
        <v>0</v>
      </c>
      <c r="T24" s="45">
        <f t="shared" si="7"/>
        <v>0</v>
      </c>
      <c r="U24" s="44">
        <f t="shared" si="12"/>
        <v>0</v>
      </c>
      <c r="V24" s="45">
        <f t="shared" si="13"/>
        <v>0</v>
      </c>
      <c r="W24" s="44">
        <f t="shared" si="26"/>
        <v>0</v>
      </c>
      <c r="X24" s="45">
        <f t="shared" si="8"/>
        <v>0</v>
      </c>
      <c r="Y24" s="46">
        <f t="shared" si="14"/>
        <v>0</v>
      </c>
      <c r="AA24" s="43">
        <f t="shared" si="15"/>
        <v>0</v>
      </c>
      <c r="AB24" s="44">
        <f t="shared" si="16"/>
        <v>0</v>
      </c>
      <c r="AC24" s="45">
        <f t="shared" si="17"/>
        <v>0</v>
      </c>
      <c r="AD24" s="44">
        <f t="shared" si="18"/>
        <v>2.0171726853444483E-2</v>
      </c>
      <c r="AE24" s="45">
        <f t="shared" si="19"/>
        <v>0</v>
      </c>
      <c r="AF24" s="44">
        <f t="shared" si="20"/>
        <v>0</v>
      </c>
      <c r="AG24" s="45">
        <f t="shared" si="21"/>
        <v>5.4961494824141255E-2</v>
      </c>
      <c r="AH24" s="46">
        <f t="shared" si="22"/>
        <v>0</v>
      </c>
      <c r="AK24" s="20">
        <f>AF4</f>
        <v>1.6354381259342476E-2</v>
      </c>
      <c r="AL24" s="20">
        <f>AD4</f>
        <v>8.1393637424090632E-3</v>
      </c>
      <c r="AM24" s="20" t="e">
        <f>AH4</f>
        <v>#DIV/0!</v>
      </c>
      <c r="AN24" s="20">
        <f>AB4</f>
        <v>-6.9835856096830148E-4</v>
      </c>
      <c r="AO24" s="55"/>
    </row>
    <row r="25" spans="2:41" x14ac:dyDescent="0.25">
      <c r="B25" s="2" t="s">
        <v>34</v>
      </c>
      <c r="C25" s="26">
        <v>55.2</v>
      </c>
      <c r="D25" s="13">
        <f t="shared" si="2"/>
        <v>5.3435114503816772E-2</v>
      </c>
      <c r="E25" s="29">
        <f t="shared" si="9"/>
        <v>53.6</v>
      </c>
      <c r="F25" s="13">
        <f t="shared" si="23"/>
        <v>2.6819923371647514E-2</v>
      </c>
      <c r="G25" s="26">
        <v>4.3315999999999999</v>
      </c>
      <c r="H25" s="12">
        <f t="shared" si="3"/>
        <v>9.0618957765509212E-3</v>
      </c>
      <c r="I25" s="28">
        <f t="shared" si="10"/>
        <v>4.1872999999999996</v>
      </c>
      <c r="J25" s="28">
        <f t="shared" si="24"/>
        <v>-1.0398695436390826E-2</v>
      </c>
      <c r="K25" s="26">
        <v>1058.2</v>
      </c>
      <c r="L25" s="12">
        <f t="shared" si="4"/>
        <v>7.1285131006653124E-3</v>
      </c>
      <c r="M25" s="29">
        <f t="shared" si="11"/>
        <v>1034.96</v>
      </c>
      <c r="N25" s="30">
        <f t="shared" si="25"/>
        <v>1.6430472486569814E-2</v>
      </c>
      <c r="R25" s="43">
        <f t="shared" si="5"/>
        <v>0</v>
      </c>
      <c r="S25" s="44">
        <f t="shared" si="27"/>
        <v>0</v>
      </c>
      <c r="T25" s="45">
        <f t="shared" si="7"/>
        <v>0</v>
      </c>
      <c r="U25" s="44">
        <f t="shared" si="12"/>
        <v>0</v>
      </c>
      <c r="V25" s="45">
        <f t="shared" si="13"/>
        <v>0</v>
      </c>
      <c r="W25" s="44">
        <f t="shared" si="26"/>
        <v>0</v>
      </c>
      <c r="X25" s="45">
        <f t="shared" si="8"/>
        <v>0</v>
      </c>
      <c r="Y25" s="46">
        <f t="shared" si="14"/>
        <v>0</v>
      </c>
      <c r="AA25" s="43">
        <f t="shared" si="15"/>
        <v>0</v>
      </c>
      <c r="AB25" s="44">
        <f t="shared" si="16"/>
        <v>0</v>
      </c>
      <c r="AC25" s="45">
        <f t="shared" si="17"/>
        <v>0</v>
      </c>
      <c r="AD25" s="44">
        <f t="shared" si="18"/>
        <v>1.6430472486569814E-2</v>
      </c>
      <c r="AE25" s="45">
        <f t="shared" si="19"/>
        <v>7.1285131006653124E-3</v>
      </c>
      <c r="AF25" s="44">
        <f t="shared" si="20"/>
        <v>0</v>
      </c>
      <c r="AG25" s="45">
        <f t="shared" si="21"/>
        <v>0</v>
      </c>
      <c r="AH25" s="46">
        <f t="shared" si="22"/>
        <v>0</v>
      </c>
    </row>
    <row r="26" spans="2:41" x14ac:dyDescent="0.25">
      <c r="B26" s="2" t="s">
        <v>35</v>
      </c>
      <c r="C26" s="26">
        <v>58.4</v>
      </c>
      <c r="D26" s="13">
        <f t="shared" si="2"/>
        <v>5.7971014492753437E-2</v>
      </c>
      <c r="E26" s="29">
        <f t="shared" si="9"/>
        <v>55.333333333333336</v>
      </c>
      <c r="F26" s="13">
        <f t="shared" si="23"/>
        <v>3.2338308457711351E-2</v>
      </c>
      <c r="G26" s="26">
        <v>4.2454999999999998</v>
      </c>
      <c r="H26" s="12">
        <f t="shared" si="3"/>
        <v>-1.9877181641887565E-2</v>
      </c>
      <c r="I26" s="28">
        <f t="shared" si="10"/>
        <v>4.2899333333333329</v>
      </c>
      <c r="J26" s="28">
        <f t="shared" si="24"/>
        <v>2.4510623392958175E-2</v>
      </c>
      <c r="K26" s="26">
        <v>1111.92</v>
      </c>
      <c r="L26" s="12">
        <f t="shared" si="4"/>
        <v>5.0765450765450693E-2</v>
      </c>
      <c r="M26" s="29">
        <f t="shared" si="11"/>
        <v>1073.6099999999999</v>
      </c>
      <c r="N26" s="30">
        <f t="shared" si="25"/>
        <v>3.7344438432403093E-2</v>
      </c>
      <c r="R26" s="43">
        <f t="shared" si="5"/>
        <v>0</v>
      </c>
      <c r="S26" s="44">
        <f t="shared" si="27"/>
        <v>0</v>
      </c>
      <c r="T26" s="45">
        <f t="shared" si="7"/>
        <v>0</v>
      </c>
      <c r="U26" s="44">
        <f t="shared" si="12"/>
        <v>0</v>
      </c>
      <c r="V26" s="45">
        <f t="shared" si="13"/>
        <v>0</v>
      </c>
      <c r="W26" s="44">
        <f t="shared" si="26"/>
        <v>0</v>
      </c>
      <c r="X26" s="45">
        <f t="shared" si="8"/>
        <v>0</v>
      </c>
      <c r="Y26" s="46">
        <f t="shared" si="14"/>
        <v>0</v>
      </c>
      <c r="AA26" s="43">
        <f t="shared" si="15"/>
        <v>0</v>
      </c>
      <c r="AB26" s="44">
        <f t="shared" si="16"/>
        <v>0</v>
      </c>
      <c r="AC26" s="45">
        <f t="shared" si="17"/>
        <v>5.0765450765450693E-2</v>
      </c>
      <c r="AD26" s="44">
        <f t="shared" si="18"/>
        <v>0</v>
      </c>
      <c r="AE26" s="45">
        <f t="shared" si="19"/>
        <v>0</v>
      </c>
      <c r="AF26" s="44">
        <f t="shared" si="20"/>
        <v>3.7344438432403093E-2</v>
      </c>
      <c r="AG26" s="45">
        <f t="shared" si="21"/>
        <v>0</v>
      </c>
      <c r="AH26" s="46">
        <f t="shared" si="22"/>
        <v>0</v>
      </c>
    </row>
    <row r="27" spans="2:41" x14ac:dyDescent="0.25">
      <c r="B27" s="2" t="s">
        <v>36</v>
      </c>
      <c r="C27" s="26">
        <v>60.1</v>
      </c>
      <c r="D27" s="13">
        <f t="shared" si="2"/>
        <v>2.9109589041095951E-2</v>
      </c>
      <c r="E27" s="29">
        <f t="shared" si="9"/>
        <v>57.9</v>
      </c>
      <c r="F27" s="13">
        <f t="shared" si="23"/>
        <v>4.6385542168674521E-2</v>
      </c>
      <c r="G27" s="26">
        <v>4.1318999999999999</v>
      </c>
      <c r="H27" s="12">
        <f t="shared" si="3"/>
        <v>-2.6757743493110331E-2</v>
      </c>
      <c r="I27" s="28">
        <f t="shared" si="10"/>
        <v>4.2363333333333335</v>
      </c>
      <c r="J27" s="28">
        <f t="shared" si="24"/>
        <v>-1.2494366656824352E-2</v>
      </c>
      <c r="K27" s="26">
        <v>1131.1300000000001</v>
      </c>
      <c r="L27" s="12">
        <f t="shared" si="4"/>
        <v>1.7276422764227695E-2</v>
      </c>
      <c r="M27" s="29">
        <f t="shared" si="11"/>
        <v>1100.4166666666667</v>
      </c>
      <c r="N27" s="30">
        <f t="shared" si="25"/>
        <v>2.4968719243176674E-2</v>
      </c>
      <c r="R27" s="43">
        <f t="shared" si="5"/>
        <v>0</v>
      </c>
      <c r="S27" s="44">
        <f t="shared" si="27"/>
        <v>0</v>
      </c>
      <c r="T27" s="45">
        <f t="shared" si="7"/>
        <v>0</v>
      </c>
      <c r="U27" s="44">
        <f t="shared" si="12"/>
        <v>0</v>
      </c>
      <c r="V27" s="45">
        <f t="shared" si="13"/>
        <v>0</v>
      </c>
      <c r="W27" s="44">
        <f t="shared" si="26"/>
        <v>0</v>
      </c>
      <c r="X27" s="45">
        <f t="shared" si="8"/>
        <v>0</v>
      </c>
      <c r="Y27" s="46">
        <f t="shared" si="14"/>
        <v>0</v>
      </c>
      <c r="AA27" s="43">
        <f t="shared" si="15"/>
        <v>0</v>
      </c>
      <c r="AB27" s="44">
        <f t="shared" si="16"/>
        <v>0</v>
      </c>
      <c r="AC27" s="45">
        <f t="shared" si="17"/>
        <v>1.7276422764227695E-2</v>
      </c>
      <c r="AD27" s="44">
        <f t="shared" si="18"/>
        <v>2.4968719243176674E-2</v>
      </c>
      <c r="AE27" s="45">
        <f t="shared" si="19"/>
        <v>0</v>
      </c>
      <c r="AF27" s="44">
        <f t="shared" si="20"/>
        <v>0</v>
      </c>
      <c r="AG27" s="45">
        <f t="shared" si="21"/>
        <v>0</v>
      </c>
      <c r="AH27" s="46">
        <f t="shared" si="22"/>
        <v>0</v>
      </c>
    </row>
    <row r="28" spans="2:41" x14ac:dyDescent="0.25">
      <c r="B28" s="2" t="s">
        <v>37</v>
      </c>
      <c r="C28" s="26">
        <v>60.8</v>
      </c>
      <c r="D28" s="13">
        <f t="shared" si="2"/>
        <v>1.1647254575707144E-2</v>
      </c>
      <c r="E28" s="29">
        <f t="shared" si="9"/>
        <v>59.766666666666673</v>
      </c>
      <c r="F28" s="13">
        <f t="shared" si="23"/>
        <v>3.2239493379389916E-2</v>
      </c>
      <c r="G28" s="26">
        <v>3.9710999999999999</v>
      </c>
      <c r="H28" s="12">
        <f t="shared" si="3"/>
        <v>-3.8916721121033948E-2</v>
      </c>
      <c r="I28" s="28">
        <f t="shared" si="10"/>
        <v>4.1161666666666665</v>
      </c>
      <c r="J28" s="28">
        <f t="shared" si="24"/>
        <v>-2.8365725076717307E-2</v>
      </c>
      <c r="K28" s="26">
        <v>1144.94</v>
      </c>
      <c r="L28" s="12">
        <f t="shared" si="4"/>
        <v>1.2209029908144986E-2</v>
      </c>
      <c r="M28" s="29">
        <f t="shared" si="11"/>
        <v>1129.3300000000002</v>
      </c>
      <c r="N28" s="30">
        <f t="shared" si="25"/>
        <v>2.6274895872775428E-2</v>
      </c>
      <c r="R28" s="43">
        <f t="shared" si="5"/>
        <v>0</v>
      </c>
      <c r="S28" s="44">
        <f t="shared" si="27"/>
        <v>0</v>
      </c>
      <c r="T28" s="45">
        <f t="shared" si="7"/>
        <v>0</v>
      </c>
      <c r="U28" s="44">
        <f t="shared" si="12"/>
        <v>0</v>
      </c>
      <c r="V28" s="45">
        <f t="shared" si="13"/>
        <v>0</v>
      </c>
      <c r="W28" s="44">
        <f t="shared" si="26"/>
        <v>0</v>
      </c>
      <c r="X28" s="45">
        <f t="shared" si="8"/>
        <v>0</v>
      </c>
      <c r="Y28" s="46">
        <f t="shared" si="14"/>
        <v>0</v>
      </c>
      <c r="AA28" s="43">
        <f t="shared" si="15"/>
        <v>0</v>
      </c>
      <c r="AB28" s="44">
        <f t="shared" si="16"/>
        <v>0</v>
      </c>
      <c r="AC28" s="45">
        <f t="shared" si="17"/>
        <v>1.2209029908144986E-2</v>
      </c>
      <c r="AD28" s="44">
        <f t="shared" si="18"/>
        <v>2.6274895872775428E-2</v>
      </c>
      <c r="AE28" s="45">
        <f t="shared" si="19"/>
        <v>0</v>
      </c>
      <c r="AF28" s="44">
        <f t="shared" si="20"/>
        <v>0</v>
      </c>
      <c r="AG28" s="45">
        <f t="shared" si="21"/>
        <v>0</v>
      </c>
      <c r="AH28" s="46">
        <f t="shared" si="22"/>
        <v>0</v>
      </c>
    </row>
    <row r="29" spans="2:41" x14ac:dyDescent="0.25">
      <c r="B29" s="2" t="s">
        <v>38</v>
      </c>
      <c r="C29" s="26">
        <v>59.9</v>
      </c>
      <c r="D29" s="13">
        <f t="shared" si="2"/>
        <v>-1.4802631578947345E-2</v>
      </c>
      <c r="E29" s="29">
        <f t="shared" si="9"/>
        <v>60.266666666666673</v>
      </c>
      <c r="F29" s="13">
        <f t="shared" si="23"/>
        <v>8.3658672615727347E-3</v>
      </c>
      <c r="G29" s="26">
        <v>3.8348</v>
      </c>
      <c r="H29" s="12">
        <f t="shared" si="3"/>
        <v>-3.4322983556193454E-2</v>
      </c>
      <c r="I29" s="28">
        <f t="shared" si="10"/>
        <v>3.9792666666666663</v>
      </c>
      <c r="J29" s="28">
        <f t="shared" si="24"/>
        <v>-3.3259100295582544E-2</v>
      </c>
      <c r="K29" s="26">
        <v>1126.21</v>
      </c>
      <c r="L29" s="12">
        <f t="shared" si="4"/>
        <v>-1.6358935839432598E-2</v>
      </c>
      <c r="M29" s="29">
        <f t="shared" si="11"/>
        <v>1134.0933333333335</v>
      </c>
      <c r="N29" s="30">
        <f t="shared" si="25"/>
        <v>4.2178400762693524E-3</v>
      </c>
      <c r="R29" s="43">
        <f t="shared" si="5"/>
        <v>0</v>
      </c>
      <c r="S29" s="44">
        <f t="shared" si="27"/>
        <v>0</v>
      </c>
      <c r="T29" s="45">
        <f t="shared" si="7"/>
        <v>0</v>
      </c>
      <c r="U29" s="44">
        <f t="shared" si="12"/>
        <v>0</v>
      </c>
      <c r="V29" s="45">
        <f t="shared" si="13"/>
        <v>0</v>
      </c>
      <c r="W29" s="44">
        <f t="shared" si="26"/>
        <v>0</v>
      </c>
      <c r="X29" s="45">
        <f t="shared" si="8"/>
        <v>0</v>
      </c>
      <c r="Y29" s="46">
        <f t="shared" si="14"/>
        <v>0</v>
      </c>
      <c r="AA29" s="43">
        <f t="shared" si="15"/>
        <v>-1.6358935839432598E-2</v>
      </c>
      <c r="AB29" s="44">
        <f t="shared" si="16"/>
        <v>0</v>
      </c>
      <c r="AC29" s="45">
        <f t="shared" si="17"/>
        <v>0</v>
      </c>
      <c r="AD29" s="44">
        <f t="shared" si="18"/>
        <v>4.2178400762693524E-3</v>
      </c>
      <c r="AE29" s="45">
        <f t="shared" si="19"/>
        <v>0</v>
      </c>
      <c r="AF29" s="44">
        <f t="shared" si="20"/>
        <v>0</v>
      </c>
      <c r="AG29" s="45">
        <f t="shared" si="21"/>
        <v>0</v>
      </c>
      <c r="AH29" s="46">
        <f t="shared" si="22"/>
        <v>0</v>
      </c>
    </row>
    <row r="30" spans="2:41" x14ac:dyDescent="0.25">
      <c r="B30" s="2" t="s">
        <v>39</v>
      </c>
      <c r="C30" s="26">
        <v>60.6</v>
      </c>
      <c r="D30" s="13">
        <f t="shared" si="2"/>
        <v>1.1686143572620988E-2</v>
      </c>
      <c r="E30" s="29">
        <f t="shared" si="9"/>
        <v>60.43333333333333</v>
      </c>
      <c r="F30" s="13">
        <f t="shared" si="23"/>
        <v>2.7654867256634574E-3</v>
      </c>
      <c r="G30" s="26">
        <v>4.5053000000000001</v>
      </c>
      <c r="H30" s="12">
        <f t="shared" si="3"/>
        <v>0.17484614582246794</v>
      </c>
      <c r="I30" s="28">
        <f t="shared" si="10"/>
        <v>4.1037333333333335</v>
      </c>
      <c r="J30" s="28">
        <f t="shared" si="24"/>
        <v>3.1278795087872346E-2</v>
      </c>
      <c r="K30" s="26">
        <v>1107.31</v>
      </c>
      <c r="L30" s="12">
        <f t="shared" si="4"/>
        <v>-1.6781950080358099E-2</v>
      </c>
      <c r="M30" s="29">
        <f t="shared" si="11"/>
        <v>1126.1533333333334</v>
      </c>
      <c r="N30" s="30">
        <f t="shared" si="25"/>
        <v>-7.0011874390115691E-3</v>
      </c>
      <c r="R30" s="43">
        <f t="shared" si="5"/>
        <v>0</v>
      </c>
      <c r="S30" s="44">
        <f t="shared" si="27"/>
        <v>0</v>
      </c>
      <c r="T30" s="45">
        <f t="shared" si="7"/>
        <v>0</v>
      </c>
      <c r="U30" s="44">
        <f t="shared" si="12"/>
        <v>0</v>
      </c>
      <c r="V30" s="45">
        <f t="shared" si="13"/>
        <v>0</v>
      </c>
      <c r="W30" s="44">
        <f t="shared" si="26"/>
        <v>0</v>
      </c>
      <c r="X30" s="45">
        <f t="shared" si="8"/>
        <v>0</v>
      </c>
      <c r="Y30" s="46">
        <f t="shared" si="14"/>
        <v>0</v>
      </c>
      <c r="AA30" s="43">
        <f t="shared" si="15"/>
        <v>0</v>
      </c>
      <c r="AB30" s="44">
        <f t="shared" si="16"/>
        <v>0</v>
      </c>
      <c r="AC30" s="45">
        <f t="shared" si="17"/>
        <v>0</v>
      </c>
      <c r="AD30" s="44">
        <f t="shared" si="18"/>
        <v>0</v>
      </c>
      <c r="AE30" s="45">
        <f t="shared" si="19"/>
        <v>-1.6781950080358099E-2</v>
      </c>
      <c r="AF30" s="44">
        <f t="shared" si="20"/>
        <v>-7.0011874390115691E-3</v>
      </c>
      <c r="AG30" s="45">
        <f t="shared" si="21"/>
        <v>0</v>
      </c>
      <c r="AH30" s="46">
        <f t="shared" si="22"/>
        <v>0</v>
      </c>
    </row>
    <row r="31" spans="2:41" x14ac:dyDescent="0.25">
      <c r="B31" s="2" t="s">
        <v>40</v>
      </c>
      <c r="C31" s="26">
        <v>60.6</v>
      </c>
      <c r="D31" s="13">
        <f t="shared" si="2"/>
        <v>0</v>
      </c>
      <c r="E31" s="29">
        <f t="shared" si="9"/>
        <v>60.366666666666667</v>
      </c>
      <c r="F31" s="13">
        <f t="shared" si="23"/>
        <v>-1.1031439602867676E-3</v>
      </c>
      <c r="G31" s="26">
        <v>4.6467999999999998</v>
      </c>
      <c r="H31" s="12">
        <f t="shared" si="3"/>
        <v>3.1407453443721867E-2</v>
      </c>
      <c r="I31" s="28">
        <f t="shared" si="10"/>
        <v>4.3289666666666662</v>
      </c>
      <c r="J31" s="28">
        <f t="shared" si="24"/>
        <v>5.488498277990761E-2</v>
      </c>
      <c r="K31" s="26">
        <v>1120.68</v>
      </c>
      <c r="L31" s="12">
        <f t="shared" si="4"/>
        <v>1.2074306201515395E-2</v>
      </c>
      <c r="M31" s="29">
        <f t="shared" si="11"/>
        <v>1118.0666666666666</v>
      </c>
      <c r="N31" s="30">
        <f t="shared" si="25"/>
        <v>-7.1807865121980008E-3</v>
      </c>
      <c r="R31" s="43">
        <f t="shared" si="5"/>
        <v>0</v>
      </c>
      <c r="S31" s="44">
        <f t="shared" si="27"/>
        <v>0</v>
      </c>
      <c r="T31" s="45">
        <f t="shared" si="7"/>
        <v>0</v>
      </c>
      <c r="U31" s="44">
        <f t="shared" si="12"/>
        <v>0</v>
      </c>
      <c r="V31" s="45">
        <f t="shared" si="13"/>
        <v>0</v>
      </c>
      <c r="W31" s="44">
        <f t="shared" si="26"/>
        <v>0</v>
      </c>
      <c r="X31" s="45">
        <f t="shared" si="8"/>
        <v>0</v>
      </c>
      <c r="Y31" s="46">
        <f t="shared" si="14"/>
        <v>0</v>
      </c>
      <c r="AA31" s="43">
        <f t="shared" si="15"/>
        <v>0</v>
      </c>
      <c r="AB31" s="44">
        <f t="shared" si="16"/>
        <v>0</v>
      </c>
      <c r="AC31" s="45">
        <f t="shared" si="17"/>
        <v>0</v>
      </c>
      <c r="AD31" s="44">
        <f t="shared" si="18"/>
        <v>0</v>
      </c>
      <c r="AE31" s="45">
        <f t="shared" si="19"/>
        <v>0</v>
      </c>
      <c r="AF31" s="44">
        <f t="shared" si="20"/>
        <v>0</v>
      </c>
      <c r="AG31" s="45">
        <f t="shared" si="21"/>
        <v>0</v>
      </c>
      <c r="AH31" s="46">
        <f t="shared" si="22"/>
        <v>0</v>
      </c>
    </row>
    <row r="32" spans="2:41" x14ac:dyDescent="0.25">
      <c r="B32" s="2" t="s">
        <v>41</v>
      </c>
      <c r="C32" s="26">
        <v>61.4</v>
      </c>
      <c r="D32" s="13">
        <f t="shared" si="2"/>
        <v>1.3201320132013139E-2</v>
      </c>
      <c r="E32" s="29">
        <f t="shared" si="9"/>
        <v>60.866666666666667</v>
      </c>
      <c r="F32" s="13">
        <f t="shared" si="23"/>
        <v>8.2827167310877137E-3</v>
      </c>
      <c r="G32" s="26">
        <v>4.5805999999999996</v>
      </c>
      <c r="H32" s="12">
        <f t="shared" si="3"/>
        <v>-1.4246363088577185E-2</v>
      </c>
      <c r="I32" s="28">
        <f t="shared" si="10"/>
        <v>4.5775666666666668</v>
      </c>
      <c r="J32" s="28">
        <f t="shared" si="24"/>
        <v>5.7427099615766863E-2</v>
      </c>
      <c r="K32" s="26">
        <v>1140.8399999999999</v>
      </c>
      <c r="L32" s="12">
        <f t="shared" si="4"/>
        <v>1.7989078059749364E-2</v>
      </c>
      <c r="M32" s="29">
        <f t="shared" si="11"/>
        <v>1122.9433333333334</v>
      </c>
      <c r="N32" s="30">
        <f t="shared" si="25"/>
        <v>4.3616957843897186E-3</v>
      </c>
      <c r="R32" s="43">
        <f t="shared" si="5"/>
        <v>0</v>
      </c>
      <c r="S32" s="44">
        <f t="shared" si="27"/>
        <v>0</v>
      </c>
      <c r="T32" s="45">
        <f t="shared" si="7"/>
        <v>0</v>
      </c>
      <c r="U32" s="44">
        <f t="shared" si="12"/>
        <v>0</v>
      </c>
      <c r="V32" s="45">
        <f t="shared" si="13"/>
        <v>0</v>
      </c>
      <c r="W32" s="44">
        <f t="shared" si="26"/>
        <v>0</v>
      </c>
      <c r="X32" s="45">
        <f t="shared" si="8"/>
        <v>0</v>
      </c>
      <c r="Y32" s="46">
        <f t="shared" si="14"/>
        <v>0</v>
      </c>
      <c r="AA32" s="43">
        <f t="shared" si="15"/>
        <v>0</v>
      </c>
      <c r="AB32" s="44">
        <f t="shared" si="16"/>
        <v>0</v>
      </c>
      <c r="AC32" s="45">
        <f t="shared" si="17"/>
        <v>1.7989078059749364E-2</v>
      </c>
      <c r="AD32" s="44">
        <f t="shared" si="18"/>
        <v>0</v>
      </c>
      <c r="AE32" s="45">
        <f t="shared" si="19"/>
        <v>0</v>
      </c>
      <c r="AF32" s="44">
        <f t="shared" si="20"/>
        <v>4.3616957843897186E-3</v>
      </c>
      <c r="AG32" s="45">
        <f t="shared" si="21"/>
        <v>0</v>
      </c>
      <c r="AH32" s="46">
        <f t="shared" si="22"/>
        <v>0</v>
      </c>
    </row>
    <row r="33" spans="2:34" x14ac:dyDescent="0.25">
      <c r="B33" s="2" t="s">
        <v>42</v>
      </c>
      <c r="C33" s="26">
        <v>60.5</v>
      </c>
      <c r="D33" s="13">
        <f t="shared" si="2"/>
        <v>-1.4657980456026065E-2</v>
      </c>
      <c r="E33" s="29">
        <f t="shared" si="9"/>
        <v>60.833333333333336</v>
      </c>
      <c r="F33" s="13">
        <f t="shared" si="23"/>
        <v>-5.4764512595839587E-4</v>
      </c>
      <c r="G33" s="26">
        <v>4.4747000000000003</v>
      </c>
      <c r="H33" s="12">
        <f t="shared" si="3"/>
        <v>-2.3119242020695818E-2</v>
      </c>
      <c r="I33" s="28">
        <f t="shared" si="10"/>
        <v>4.5673666666666666</v>
      </c>
      <c r="J33" s="28">
        <f t="shared" si="24"/>
        <v>-2.2282580992812884E-3</v>
      </c>
      <c r="K33" s="26">
        <v>1101.72</v>
      </c>
      <c r="L33" s="12">
        <f t="shared" si="4"/>
        <v>-3.4290522772693732E-2</v>
      </c>
      <c r="M33" s="29">
        <f t="shared" si="11"/>
        <v>1121.08</v>
      </c>
      <c r="N33" s="30">
        <f t="shared" si="25"/>
        <v>-1.6593297969919041E-3</v>
      </c>
      <c r="R33" s="43">
        <f t="shared" si="5"/>
        <v>0</v>
      </c>
      <c r="S33" s="44">
        <f t="shared" si="27"/>
        <v>0</v>
      </c>
      <c r="T33" s="45">
        <f t="shared" si="7"/>
        <v>0</v>
      </c>
      <c r="U33" s="44">
        <f t="shared" si="12"/>
        <v>0</v>
      </c>
      <c r="V33" s="45">
        <f t="shared" si="13"/>
        <v>0</v>
      </c>
      <c r="W33" s="44">
        <f t="shared" si="26"/>
        <v>0</v>
      </c>
      <c r="X33" s="45">
        <f t="shared" si="8"/>
        <v>0</v>
      </c>
      <c r="Y33" s="46">
        <f t="shared" si="14"/>
        <v>0</v>
      </c>
      <c r="AA33" s="43">
        <f t="shared" si="15"/>
        <v>-3.4290522772693732E-2</v>
      </c>
      <c r="AB33" s="44">
        <f t="shared" si="16"/>
        <v>-1.6593297969919041E-3</v>
      </c>
      <c r="AC33" s="45">
        <f t="shared" si="17"/>
        <v>0</v>
      </c>
      <c r="AD33" s="44">
        <f t="shared" si="18"/>
        <v>0</v>
      </c>
      <c r="AE33" s="45">
        <f t="shared" si="19"/>
        <v>0</v>
      </c>
      <c r="AF33" s="44">
        <f t="shared" si="20"/>
        <v>0</v>
      </c>
      <c r="AG33" s="45">
        <f t="shared" si="21"/>
        <v>0</v>
      </c>
      <c r="AH33" s="46">
        <f t="shared" si="22"/>
        <v>0</v>
      </c>
    </row>
    <row r="34" spans="2:34" x14ac:dyDescent="0.25">
      <c r="B34" s="2" t="s">
        <v>43</v>
      </c>
      <c r="C34" s="26">
        <v>59.9</v>
      </c>
      <c r="D34" s="13">
        <f t="shared" si="2"/>
        <v>-9.91735537190086E-3</v>
      </c>
      <c r="E34" s="29">
        <f t="shared" si="9"/>
        <v>60.6</v>
      </c>
      <c r="F34" s="13">
        <f t="shared" si="23"/>
        <v>-3.8356164383561708E-3</v>
      </c>
      <c r="G34" s="26">
        <v>4.1166999999999998</v>
      </c>
      <c r="H34" s="12">
        <f t="shared" si="3"/>
        <v>-8.0005363488055203E-2</v>
      </c>
      <c r="I34" s="28">
        <f t="shared" si="10"/>
        <v>4.3906666666666663</v>
      </c>
      <c r="J34" s="28">
        <f t="shared" si="24"/>
        <v>-3.868750045613456E-2</v>
      </c>
      <c r="K34" s="26">
        <v>1104.24</v>
      </c>
      <c r="L34" s="12">
        <f t="shared" si="4"/>
        <v>2.2873325345822426E-3</v>
      </c>
      <c r="M34" s="29">
        <f t="shared" si="11"/>
        <v>1115.6000000000001</v>
      </c>
      <c r="N34" s="30">
        <f t="shared" si="25"/>
        <v>-4.8881435758374447E-3</v>
      </c>
      <c r="R34" s="43">
        <f t="shared" si="5"/>
        <v>0</v>
      </c>
      <c r="S34" s="44">
        <f t="shared" si="27"/>
        <v>0</v>
      </c>
      <c r="T34" s="45">
        <f t="shared" si="7"/>
        <v>0</v>
      </c>
      <c r="U34" s="44">
        <f t="shared" si="12"/>
        <v>0</v>
      </c>
      <c r="V34" s="45">
        <f t="shared" si="13"/>
        <v>0</v>
      </c>
      <c r="W34" s="44">
        <f t="shared" si="26"/>
        <v>0</v>
      </c>
      <c r="X34" s="45">
        <f t="shared" si="8"/>
        <v>0</v>
      </c>
      <c r="Y34" s="46">
        <f t="shared" si="14"/>
        <v>0</v>
      </c>
      <c r="AA34" s="43">
        <f t="shared" si="15"/>
        <v>2.2873325345822426E-3</v>
      </c>
      <c r="AB34" s="44">
        <f t="shared" si="16"/>
        <v>-4.8881435758374447E-3</v>
      </c>
      <c r="AC34" s="45">
        <f t="shared" si="17"/>
        <v>0</v>
      </c>
      <c r="AD34" s="44">
        <f t="shared" si="18"/>
        <v>0</v>
      </c>
      <c r="AE34" s="45">
        <f t="shared" si="19"/>
        <v>0</v>
      </c>
      <c r="AF34" s="44">
        <f t="shared" si="20"/>
        <v>0</v>
      </c>
      <c r="AG34" s="45">
        <f t="shared" si="21"/>
        <v>0</v>
      </c>
      <c r="AH34" s="46">
        <f t="shared" si="22"/>
        <v>0</v>
      </c>
    </row>
    <row r="35" spans="2:34" x14ac:dyDescent="0.25">
      <c r="B35" s="2" t="s">
        <v>44</v>
      </c>
      <c r="C35" s="26">
        <v>58.5</v>
      </c>
      <c r="D35" s="13">
        <f t="shared" si="2"/>
        <v>-2.3372287145242088E-2</v>
      </c>
      <c r="E35" s="29">
        <f t="shared" si="9"/>
        <v>59.633333333333333</v>
      </c>
      <c r="F35" s="13">
        <f t="shared" si="23"/>
        <v>-1.5951595159515941E-2</v>
      </c>
      <c r="G35" s="26">
        <v>4.1193999999999997</v>
      </c>
      <c r="H35" s="12">
        <f t="shared" si="3"/>
        <v>6.5586513469528818E-4</v>
      </c>
      <c r="I35" s="28">
        <f t="shared" si="10"/>
        <v>4.236933333333333</v>
      </c>
      <c r="J35" s="28">
        <f t="shared" si="24"/>
        <v>-3.5013665350744017E-2</v>
      </c>
      <c r="K35" s="26">
        <v>1114.58</v>
      </c>
      <c r="L35" s="12">
        <f t="shared" si="4"/>
        <v>9.3639063971600045E-3</v>
      </c>
      <c r="M35" s="29">
        <f t="shared" si="11"/>
        <v>1106.8466666666666</v>
      </c>
      <c r="N35" s="30">
        <f t="shared" si="25"/>
        <v>-7.8463009441857023E-3</v>
      </c>
      <c r="R35" s="43">
        <f t="shared" si="5"/>
        <v>0</v>
      </c>
      <c r="S35" s="44">
        <f t="shared" si="27"/>
        <v>0</v>
      </c>
      <c r="T35" s="45">
        <f t="shared" si="7"/>
        <v>0</v>
      </c>
      <c r="U35" s="44">
        <f t="shared" si="12"/>
        <v>0</v>
      </c>
      <c r="V35" s="45">
        <f t="shared" si="13"/>
        <v>0</v>
      </c>
      <c r="W35" s="44">
        <f t="shared" si="26"/>
        <v>0</v>
      </c>
      <c r="X35" s="45">
        <f t="shared" si="8"/>
        <v>0</v>
      </c>
      <c r="Y35" s="46">
        <f t="shared" si="14"/>
        <v>0</v>
      </c>
      <c r="AA35" s="43">
        <f t="shared" si="15"/>
        <v>0</v>
      </c>
      <c r="AB35" s="44">
        <f t="shared" si="16"/>
        <v>-7.8463009441857023E-3</v>
      </c>
      <c r="AC35" s="45">
        <f t="shared" si="17"/>
        <v>0</v>
      </c>
      <c r="AD35" s="44">
        <f t="shared" si="18"/>
        <v>0</v>
      </c>
      <c r="AE35" s="45">
        <f t="shared" si="19"/>
        <v>0</v>
      </c>
      <c r="AF35" s="44">
        <f t="shared" si="20"/>
        <v>0</v>
      </c>
      <c r="AG35" s="45">
        <f t="shared" si="21"/>
        <v>9.3639063971600045E-3</v>
      </c>
      <c r="AH35" s="46">
        <f t="shared" si="22"/>
        <v>0</v>
      </c>
    </row>
    <row r="36" spans="2:34" x14ac:dyDescent="0.25">
      <c r="B36" s="2" t="s">
        <v>45</v>
      </c>
      <c r="C36" s="26">
        <v>57.4</v>
      </c>
      <c r="D36" s="13">
        <f t="shared" si="2"/>
        <v>-1.8803418803418848E-2</v>
      </c>
      <c r="E36" s="29">
        <f t="shared" si="9"/>
        <v>58.6</v>
      </c>
      <c r="F36" s="13">
        <f t="shared" si="23"/>
        <v>-1.7328116266070448E-2</v>
      </c>
      <c r="G36" s="26">
        <v>4.0235000000000003</v>
      </c>
      <c r="H36" s="12">
        <f t="shared" si="3"/>
        <v>-2.328008933339798E-2</v>
      </c>
      <c r="I36" s="28">
        <f t="shared" si="10"/>
        <v>4.0865333333333336</v>
      </c>
      <c r="J36" s="28">
        <f t="shared" si="24"/>
        <v>-3.5497372313308184E-2</v>
      </c>
      <c r="K36" s="26">
        <v>1130.2</v>
      </c>
      <c r="L36" s="12">
        <f t="shared" si="4"/>
        <v>1.4014247519245071E-2</v>
      </c>
      <c r="M36" s="29">
        <f t="shared" si="11"/>
        <v>1116.3399999999999</v>
      </c>
      <c r="N36" s="30">
        <f t="shared" si="25"/>
        <v>8.5769182120980503E-3</v>
      </c>
      <c r="R36" s="43">
        <f t="shared" si="5"/>
        <v>0</v>
      </c>
      <c r="S36" s="44">
        <f t="shared" si="27"/>
        <v>0</v>
      </c>
      <c r="T36" s="45">
        <f t="shared" si="7"/>
        <v>0</v>
      </c>
      <c r="U36" s="44">
        <f t="shared" si="12"/>
        <v>0</v>
      </c>
      <c r="V36" s="45">
        <f t="shared" si="13"/>
        <v>0</v>
      </c>
      <c r="W36" s="44">
        <f t="shared" si="26"/>
        <v>0</v>
      </c>
      <c r="X36" s="45">
        <f t="shared" si="8"/>
        <v>0</v>
      </c>
      <c r="Y36" s="46">
        <f t="shared" si="14"/>
        <v>0</v>
      </c>
      <c r="AA36" s="43">
        <f t="shared" si="15"/>
        <v>1.4014247519245071E-2</v>
      </c>
      <c r="AB36" s="44">
        <f t="shared" si="16"/>
        <v>8.5769182120980503E-3</v>
      </c>
      <c r="AC36" s="45">
        <f t="shared" si="17"/>
        <v>0</v>
      </c>
      <c r="AD36" s="44">
        <f t="shared" si="18"/>
        <v>0</v>
      </c>
      <c r="AE36" s="45">
        <f t="shared" si="19"/>
        <v>0</v>
      </c>
      <c r="AF36" s="44">
        <f t="shared" si="20"/>
        <v>0</v>
      </c>
      <c r="AG36" s="45">
        <f t="shared" si="21"/>
        <v>0</v>
      </c>
      <c r="AH36" s="46">
        <f t="shared" si="22"/>
        <v>0</v>
      </c>
    </row>
    <row r="37" spans="2:34" x14ac:dyDescent="0.25">
      <c r="B37" s="2" t="s">
        <v>46</v>
      </c>
      <c r="C37" s="26">
        <v>56.3</v>
      </c>
      <c r="D37" s="13">
        <f t="shared" si="2"/>
        <v>-1.9163763066202155E-2</v>
      </c>
      <c r="E37" s="29">
        <f t="shared" si="9"/>
        <v>57.4</v>
      </c>
      <c r="F37" s="13">
        <f t="shared" si="23"/>
        <v>-2.0477815699658786E-2</v>
      </c>
      <c r="G37" s="26">
        <v>4.3491999999999997</v>
      </c>
      <c r="H37" s="12">
        <f t="shared" si="3"/>
        <v>8.0949422144898531E-2</v>
      </c>
      <c r="I37" s="28">
        <f t="shared" si="10"/>
        <v>4.1640333333333333</v>
      </c>
      <c r="J37" s="28">
        <f t="shared" si="24"/>
        <v>1.896472968122942E-2</v>
      </c>
      <c r="K37" s="26">
        <v>1173.82</v>
      </c>
      <c r="L37" s="12">
        <f t="shared" si="4"/>
        <v>3.8594938948858459E-2</v>
      </c>
      <c r="M37" s="29">
        <f t="shared" si="11"/>
        <v>1139.5333333333331</v>
      </c>
      <c r="N37" s="30">
        <f t="shared" si="25"/>
        <v>2.0776227075383069E-2</v>
      </c>
      <c r="R37" s="43">
        <f t="shared" si="5"/>
        <v>0</v>
      </c>
      <c r="S37" s="44">
        <f t="shared" si="27"/>
        <v>0</v>
      </c>
      <c r="T37" s="45">
        <f t="shared" si="7"/>
        <v>0</v>
      </c>
      <c r="U37" s="44">
        <f t="shared" si="12"/>
        <v>0</v>
      </c>
      <c r="V37" s="45">
        <f t="shared" si="13"/>
        <v>0</v>
      </c>
      <c r="W37" s="44">
        <f t="shared" si="26"/>
        <v>0</v>
      </c>
      <c r="X37" s="45">
        <f t="shared" si="8"/>
        <v>0</v>
      </c>
      <c r="Y37" s="46">
        <f t="shared" si="14"/>
        <v>0</v>
      </c>
      <c r="AA37" s="43">
        <f t="shared" si="15"/>
        <v>0</v>
      </c>
      <c r="AB37" s="44">
        <f t="shared" si="16"/>
        <v>0</v>
      </c>
      <c r="AC37" s="45">
        <f t="shared" si="17"/>
        <v>0</v>
      </c>
      <c r="AD37" s="44">
        <f t="shared" si="18"/>
        <v>0</v>
      </c>
      <c r="AE37" s="45">
        <f t="shared" si="19"/>
        <v>0</v>
      </c>
      <c r="AF37" s="44">
        <f t="shared" si="20"/>
        <v>0</v>
      </c>
      <c r="AG37" s="45">
        <f t="shared" si="21"/>
        <v>3.8594938948858459E-2</v>
      </c>
      <c r="AH37" s="46">
        <f t="shared" si="22"/>
        <v>0</v>
      </c>
    </row>
    <row r="38" spans="2:34" x14ac:dyDescent="0.25">
      <c r="B38" s="2" t="s">
        <v>47</v>
      </c>
      <c r="C38" s="26">
        <v>56.2</v>
      </c>
      <c r="D38" s="13">
        <f t="shared" si="2"/>
        <v>-1.7761989342804929E-3</v>
      </c>
      <c r="E38" s="29">
        <f t="shared" si="9"/>
        <v>56.633333333333326</v>
      </c>
      <c r="F38" s="13">
        <f t="shared" si="23"/>
        <v>-1.3356562137050054E-2</v>
      </c>
      <c r="G38" s="26">
        <v>4.2182000000000004</v>
      </c>
      <c r="H38" s="12">
        <f t="shared" si="3"/>
        <v>-3.0120481927710663E-2</v>
      </c>
      <c r="I38" s="28">
        <f t="shared" si="10"/>
        <v>4.1969666666666674</v>
      </c>
      <c r="J38" s="28">
        <f t="shared" si="24"/>
        <v>7.9089984870439611E-3</v>
      </c>
      <c r="K38" s="26">
        <v>1211.92</v>
      </c>
      <c r="L38" s="12">
        <f t="shared" si="4"/>
        <v>3.2458128162750732E-2</v>
      </c>
      <c r="M38" s="29">
        <f t="shared" si="11"/>
        <v>1171.98</v>
      </c>
      <c r="N38" s="30">
        <f t="shared" si="25"/>
        <v>2.8473644181828961E-2</v>
      </c>
      <c r="R38" s="43">
        <f t="shared" si="5"/>
        <v>0</v>
      </c>
      <c r="S38" s="44">
        <f t="shared" si="27"/>
        <v>0</v>
      </c>
      <c r="T38" s="45">
        <f t="shared" si="7"/>
        <v>0</v>
      </c>
      <c r="U38" s="44">
        <f t="shared" si="12"/>
        <v>0</v>
      </c>
      <c r="V38" s="45">
        <f t="shared" si="13"/>
        <v>0</v>
      </c>
      <c r="W38" s="44">
        <f t="shared" si="26"/>
        <v>0</v>
      </c>
      <c r="X38" s="45">
        <f t="shared" si="8"/>
        <v>0</v>
      </c>
      <c r="Y38" s="46">
        <f t="shared" si="14"/>
        <v>0</v>
      </c>
      <c r="AA38" s="43">
        <f t="shared" si="15"/>
        <v>3.2458128162750732E-2</v>
      </c>
      <c r="AB38" s="44">
        <f t="shared" si="16"/>
        <v>0</v>
      </c>
      <c r="AC38" s="45">
        <f t="shared" si="17"/>
        <v>0</v>
      </c>
      <c r="AD38" s="44">
        <f t="shared" si="18"/>
        <v>0</v>
      </c>
      <c r="AE38" s="45">
        <f t="shared" si="19"/>
        <v>0</v>
      </c>
      <c r="AF38" s="44">
        <f t="shared" si="20"/>
        <v>0</v>
      </c>
      <c r="AG38" s="45">
        <f t="shared" si="21"/>
        <v>0</v>
      </c>
      <c r="AH38" s="46">
        <f t="shared" si="22"/>
        <v>0</v>
      </c>
    </row>
    <row r="39" spans="2:34" x14ac:dyDescent="0.25">
      <c r="B39" s="2" t="s">
        <v>48</v>
      </c>
      <c r="C39" s="26">
        <v>57.2</v>
      </c>
      <c r="D39" s="13">
        <f t="shared" si="2"/>
        <v>1.7793594306049876E-2</v>
      </c>
      <c r="E39" s="29">
        <f t="shared" si="9"/>
        <v>56.566666666666663</v>
      </c>
      <c r="F39" s="13">
        <f t="shared" si="23"/>
        <v>-1.1771630370805974E-3</v>
      </c>
      <c r="G39" s="26">
        <v>4.1280000000000001</v>
      </c>
      <c r="H39" s="12">
        <f t="shared" si="3"/>
        <v>-2.138352851927372E-2</v>
      </c>
      <c r="I39" s="28">
        <f t="shared" si="10"/>
        <v>4.2317999999999998</v>
      </c>
      <c r="J39" s="28">
        <f t="shared" si="24"/>
        <v>8.2996449816929996E-3</v>
      </c>
      <c r="K39" s="26">
        <v>1181.27</v>
      </c>
      <c r="L39" s="12">
        <f t="shared" si="4"/>
        <v>-2.5290448214403627E-2</v>
      </c>
      <c r="M39" s="29">
        <f t="shared" si="11"/>
        <v>1189.0033333333333</v>
      </c>
      <c r="N39" s="30">
        <f t="shared" si="25"/>
        <v>1.4525276313020141E-2</v>
      </c>
      <c r="R39" s="43">
        <f t="shared" si="5"/>
        <v>0</v>
      </c>
      <c r="S39" s="44">
        <f t="shared" si="27"/>
        <v>0</v>
      </c>
      <c r="T39" s="45">
        <f t="shared" si="7"/>
        <v>0</v>
      </c>
      <c r="U39" s="44">
        <f t="shared" si="12"/>
        <v>0</v>
      </c>
      <c r="V39" s="45">
        <f t="shared" si="13"/>
        <v>0</v>
      </c>
      <c r="W39" s="44">
        <f t="shared" si="26"/>
        <v>0</v>
      </c>
      <c r="X39" s="45">
        <f t="shared" si="8"/>
        <v>0</v>
      </c>
      <c r="Y39" s="46">
        <f t="shared" si="14"/>
        <v>0</v>
      </c>
      <c r="AA39" s="43">
        <f t="shared" si="15"/>
        <v>0</v>
      </c>
      <c r="AB39" s="44">
        <f t="shared" si="16"/>
        <v>0</v>
      </c>
      <c r="AC39" s="45">
        <f t="shared" si="17"/>
        <v>-2.5290448214403627E-2</v>
      </c>
      <c r="AD39" s="44">
        <f t="shared" si="18"/>
        <v>0</v>
      </c>
      <c r="AE39" s="45">
        <f t="shared" si="19"/>
        <v>0</v>
      </c>
      <c r="AF39" s="44">
        <f t="shared" si="20"/>
        <v>0</v>
      </c>
      <c r="AG39" s="45">
        <f t="shared" si="21"/>
        <v>0</v>
      </c>
      <c r="AH39" s="46">
        <f t="shared" si="22"/>
        <v>0</v>
      </c>
    </row>
    <row r="40" spans="2:34" x14ac:dyDescent="0.25">
      <c r="B40" s="2" t="s">
        <v>49</v>
      </c>
      <c r="C40" s="26">
        <v>56.8</v>
      </c>
      <c r="D40" s="13">
        <f t="shared" si="2"/>
        <v>-6.9930069930070893E-3</v>
      </c>
      <c r="E40" s="29">
        <f t="shared" si="9"/>
        <v>56.733333333333327</v>
      </c>
      <c r="F40" s="13">
        <f t="shared" si="23"/>
        <v>2.9463759575720783E-3</v>
      </c>
      <c r="G40" s="26">
        <v>4.3765999999999998</v>
      </c>
      <c r="H40" s="12">
        <f t="shared" si="3"/>
        <v>6.0222868217054248E-2</v>
      </c>
      <c r="I40" s="28">
        <f t="shared" si="10"/>
        <v>4.2409333333333334</v>
      </c>
      <c r="J40" s="28">
        <f t="shared" si="24"/>
        <v>2.1582620476707781E-3</v>
      </c>
      <c r="K40" s="26">
        <v>1203.5999999999999</v>
      </c>
      <c r="L40" s="12">
        <f t="shared" si="4"/>
        <v>1.8903383646414307E-2</v>
      </c>
      <c r="M40" s="29">
        <f t="shared" si="11"/>
        <v>1198.93</v>
      </c>
      <c r="N40" s="30">
        <f t="shared" si="25"/>
        <v>8.3487290475776632E-3</v>
      </c>
      <c r="R40" s="43">
        <f t="shared" si="5"/>
        <v>0</v>
      </c>
      <c r="S40" s="44">
        <f t="shared" si="27"/>
        <v>0</v>
      </c>
      <c r="T40" s="45">
        <f t="shared" si="7"/>
        <v>0</v>
      </c>
      <c r="U40" s="44">
        <f t="shared" si="12"/>
        <v>0</v>
      </c>
      <c r="V40" s="45">
        <f t="shared" si="13"/>
        <v>0</v>
      </c>
      <c r="W40" s="44">
        <f t="shared" si="26"/>
        <v>0</v>
      </c>
      <c r="X40" s="45">
        <f t="shared" si="8"/>
        <v>0</v>
      </c>
      <c r="Y40" s="46">
        <f t="shared" si="14"/>
        <v>0</v>
      </c>
      <c r="AA40" s="43">
        <f t="shared" si="15"/>
        <v>0</v>
      </c>
      <c r="AB40" s="44">
        <f t="shared" si="16"/>
        <v>0</v>
      </c>
      <c r="AC40" s="45">
        <f t="shared" si="17"/>
        <v>0</v>
      </c>
      <c r="AD40" s="44">
        <f t="shared" si="18"/>
        <v>0</v>
      </c>
      <c r="AE40" s="45">
        <f t="shared" si="19"/>
        <v>0</v>
      </c>
      <c r="AF40" s="44">
        <f t="shared" si="20"/>
        <v>8.3487290475776632E-3</v>
      </c>
      <c r="AG40" s="45">
        <f t="shared" si="21"/>
        <v>1.8903383646414307E-2</v>
      </c>
      <c r="AH40" s="46">
        <f t="shared" si="22"/>
        <v>0</v>
      </c>
    </row>
    <row r="41" spans="2:34" x14ac:dyDescent="0.25">
      <c r="B41" s="2" t="s">
        <v>50</v>
      </c>
      <c r="C41" s="26">
        <v>55.5</v>
      </c>
      <c r="D41" s="13">
        <f t="shared" si="2"/>
        <v>-2.2887323943661886E-2</v>
      </c>
      <c r="E41" s="29">
        <f t="shared" si="9"/>
        <v>56.5</v>
      </c>
      <c r="F41" s="13">
        <f t="shared" si="23"/>
        <v>-4.1128084606344428E-3</v>
      </c>
      <c r="G41" s="26">
        <v>4.4814999999999996</v>
      </c>
      <c r="H41" s="12">
        <f t="shared" si="3"/>
        <v>2.3968377279166342E-2</v>
      </c>
      <c r="I41" s="28">
        <f t="shared" si="10"/>
        <v>4.3287000000000004</v>
      </c>
      <c r="J41" s="28">
        <f t="shared" si="24"/>
        <v>2.0695130002829742E-2</v>
      </c>
      <c r="K41" s="26">
        <v>1180.5899999999999</v>
      </c>
      <c r="L41" s="12">
        <f t="shared" si="4"/>
        <v>-1.9117647058823573E-2</v>
      </c>
      <c r="M41" s="29">
        <f t="shared" si="11"/>
        <v>1188.4866666666667</v>
      </c>
      <c r="N41" s="30">
        <f t="shared" si="25"/>
        <v>-8.7105446801175601E-3</v>
      </c>
      <c r="R41" s="43">
        <f t="shared" si="5"/>
        <v>0</v>
      </c>
      <c r="S41" s="44">
        <f t="shared" si="27"/>
        <v>0</v>
      </c>
      <c r="T41" s="45">
        <f t="shared" si="7"/>
        <v>0</v>
      </c>
      <c r="U41" s="44">
        <f t="shared" si="12"/>
        <v>0</v>
      </c>
      <c r="V41" s="45">
        <f t="shared" si="13"/>
        <v>0</v>
      </c>
      <c r="W41" s="44">
        <f t="shared" si="26"/>
        <v>0</v>
      </c>
      <c r="X41" s="45">
        <f t="shared" si="8"/>
        <v>0</v>
      </c>
      <c r="Y41" s="46">
        <f t="shared" si="14"/>
        <v>0</v>
      </c>
      <c r="AA41" s="43">
        <f t="shared" si="15"/>
        <v>0</v>
      </c>
      <c r="AB41" s="44">
        <f t="shared" si="16"/>
        <v>0</v>
      </c>
      <c r="AC41" s="45">
        <f t="shared" si="17"/>
        <v>0</v>
      </c>
      <c r="AD41" s="44">
        <f t="shared" si="18"/>
        <v>0</v>
      </c>
      <c r="AE41" s="45">
        <f t="shared" si="19"/>
        <v>0</v>
      </c>
      <c r="AF41" s="44">
        <f t="shared" si="20"/>
        <v>0</v>
      </c>
      <c r="AG41" s="45">
        <f t="shared" si="21"/>
        <v>-1.9117647058823573E-2</v>
      </c>
      <c r="AH41" s="46">
        <f t="shared" si="22"/>
        <v>0</v>
      </c>
    </row>
    <row r="42" spans="2:34" x14ac:dyDescent="0.25">
      <c r="B42" s="2" t="s">
        <v>51</v>
      </c>
      <c r="C42" s="26">
        <v>55.2</v>
      </c>
      <c r="D42" s="13">
        <f t="shared" si="2"/>
        <v>-5.4054054054053502E-3</v>
      </c>
      <c r="E42" s="29">
        <f t="shared" si="9"/>
        <v>55.833333333333336</v>
      </c>
      <c r="F42" s="13">
        <f t="shared" si="23"/>
        <v>-1.1799410029498469E-2</v>
      </c>
      <c r="G42" s="26">
        <v>4.1976000000000004</v>
      </c>
      <c r="H42" s="12">
        <f t="shared" si="3"/>
        <v>-6.3349325002789114E-2</v>
      </c>
      <c r="I42" s="28">
        <f t="shared" si="10"/>
        <v>4.3519000000000005</v>
      </c>
      <c r="J42" s="28">
        <f t="shared" si="24"/>
        <v>5.359576778247499E-3</v>
      </c>
      <c r="K42" s="26">
        <v>1156.8499999999999</v>
      </c>
      <c r="L42" s="12">
        <f t="shared" si="4"/>
        <v>-2.010858977291019E-2</v>
      </c>
      <c r="M42" s="29">
        <f t="shared" si="11"/>
        <v>1180.3466666666666</v>
      </c>
      <c r="N42" s="30">
        <f t="shared" si="25"/>
        <v>-6.8490461258856605E-3</v>
      </c>
      <c r="R42" s="43">
        <f t="shared" si="5"/>
        <v>0</v>
      </c>
      <c r="S42" s="44">
        <f t="shared" si="27"/>
        <v>0</v>
      </c>
      <c r="T42" s="45">
        <f t="shared" si="7"/>
        <v>0</v>
      </c>
      <c r="U42" s="44">
        <f t="shared" si="12"/>
        <v>0</v>
      </c>
      <c r="V42" s="45">
        <f t="shared" si="13"/>
        <v>0</v>
      </c>
      <c r="W42" s="44">
        <f t="shared" si="26"/>
        <v>0</v>
      </c>
      <c r="X42" s="45">
        <f t="shared" si="8"/>
        <v>0</v>
      </c>
      <c r="Y42" s="46">
        <f t="shared" si="14"/>
        <v>0</v>
      </c>
      <c r="AA42" s="43">
        <f t="shared" si="15"/>
        <v>-2.010858977291019E-2</v>
      </c>
      <c r="AB42" s="44">
        <f t="shared" si="16"/>
        <v>0</v>
      </c>
      <c r="AC42" s="45">
        <f t="shared" si="17"/>
        <v>0</v>
      </c>
      <c r="AD42" s="44">
        <f t="shared" si="18"/>
        <v>0</v>
      </c>
      <c r="AE42" s="45">
        <f t="shared" si="19"/>
        <v>0</v>
      </c>
      <c r="AF42" s="44">
        <f t="shared" si="20"/>
        <v>0</v>
      </c>
      <c r="AG42" s="45">
        <f t="shared" si="21"/>
        <v>0</v>
      </c>
      <c r="AH42" s="46">
        <f t="shared" si="22"/>
        <v>0</v>
      </c>
    </row>
    <row r="43" spans="2:34" x14ac:dyDescent="0.25">
      <c r="B43" s="2" t="s">
        <v>52</v>
      </c>
      <c r="C43" s="26">
        <v>52.2</v>
      </c>
      <c r="D43" s="13">
        <f t="shared" si="2"/>
        <v>-5.4347826086956541E-2</v>
      </c>
      <c r="E43" s="29">
        <f t="shared" si="9"/>
        <v>54.300000000000004</v>
      </c>
      <c r="F43" s="13">
        <f t="shared" si="23"/>
        <v>-2.7462686567164107E-2</v>
      </c>
      <c r="G43" s="26">
        <v>3.9809999999999999</v>
      </c>
      <c r="H43" s="12">
        <f t="shared" si="3"/>
        <v>-5.1600914808462073E-2</v>
      </c>
      <c r="I43" s="28">
        <f t="shared" si="10"/>
        <v>4.2200333333333333</v>
      </c>
      <c r="J43" s="28">
        <f t="shared" si="24"/>
        <v>-3.0300941351287358E-2</v>
      </c>
      <c r="K43" s="26">
        <v>1191.5</v>
      </c>
      <c r="L43" s="12">
        <f t="shared" si="4"/>
        <v>2.9952024895189666E-2</v>
      </c>
      <c r="M43" s="29">
        <f t="shared" si="11"/>
        <v>1176.3133333333333</v>
      </c>
      <c r="N43" s="30">
        <f t="shared" si="25"/>
        <v>-3.4170752095429302E-3</v>
      </c>
      <c r="R43" s="43">
        <f t="shared" si="5"/>
        <v>0</v>
      </c>
      <c r="S43" s="44">
        <f t="shared" si="27"/>
        <v>0</v>
      </c>
      <c r="T43" s="45">
        <f t="shared" si="7"/>
        <v>0</v>
      </c>
      <c r="U43" s="44">
        <f t="shared" si="12"/>
        <v>0</v>
      </c>
      <c r="V43" s="45">
        <f t="shared" si="13"/>
        <v>0</v>
      </c>
      <c r="W43" s="44">
        <f t="shared" si="26"/>
        <v>0</v>
      </c>
      <c r="X43" s="45">
        <f t="shared" si="8"/>
        <v>0</v>
      </c>
      <c r="Y43" s="46">
        <f t="shared" si="14"/>
        <v>0</v>
      </c>
      <c r="AA43" s="43">
        <f t="shared" si="15"/>
        <v>2.9952024895189666E-2</v>
      </c>
      <c r="AB43" s="44">
        <f t="shared" si="16"/>
        <v>-3.4170752095429302E-3</v>
      </c>
      <c r="AC43" s="45">
        <f t="shared" si="17"/>
        <v>0</v>
      </c>
      <c r="AD43" s="44">
        <f t="shared" si="18"/>
        <v>0</v>
      </c>
      <c r="AE43" s="45">
        <f t="shared" si="19"/>
        <v>0</v>
      </c>
      <c r="AF43" s="44">
        <f t="shared" si="20"/>
        <v>0</v>
      </c>
      <c r="AG43" s="45">
        <f t="shared" si="21"/>
        <v>0</v>
      </c>
      <c r="AH43" s="46">
        <f t="shared" si="22"/>
        <v>0</v>
      </c>
    </row>
    <row r="44" spans="2:34" x14ac:dyDescent="0.25">
      <c r="B44" s="2" t="s">
        <v>53</v>
      </c>
      <c r="C44" s="26">
        <v>50.8</v>
      </c>
      <c r="D44" s="13">
        <f t="shared" si="2"/>
        <v>-2.6819923371647625E-2</v>
      </c>
      <c r="E44" s="29">
        <f t="shared" si="9"/>
        <v>52.733333333333327</v>
      </c>
      <c r="F44" s="13">
        <f t="shared" si="23"/>
        <v>-2.8852056476366017E-2</v>
      </c>
      <c r="G44" s="26">
        <v>3.9129999999999998</v>
      </c>
      <c r="H44" s="12">
        <f t="shared" si="3"/>
        <v>-1.7081135393117286E-2</v>
      </c>
      <c r="I44" s="28">
        <f t="shared" si="10"/>
        <v>4.0305333333333335</v>
      </c>
      <c r="J44" s="28">
        <f t="shared" si="24"/>
        <v>-4.4904858571417239E-2</v>
      </c>
      <c r="K44" s="26">
        <v>1191.33</v>
      </c>
      <c r="L44" s="12">
        <f t="shared" si="4"/>
        <v>-1.4267729752415192E-4</v>
      </c>
      <c r="M44" s="29">
        <f t="shared" si="11"/>
        <v>1179.8933333333332</v>
      </c>
      <c r="N44" s="30">
        <f t="shared" si="25"/>
        <v>3.0434068020424032E-3</v>
      </c>
      <c r="R44" s="43">
        <f t="shared" si="5"/>
        <v>0</v>
      </c>
      <c r="S44" s="44">
        <f t="shared" si="27"/>
        <v>0</v>
      </c>
      <c r="T44" s="45">
        <f t="shared" si="7"/>
        <v>0</v>
      </c>
      <c r="U44" s="44">
        <f t="shared" si="12"/>
        <v>0</v>
      </c>
      <c r="V44" s="45">
        <f t="shared" si="13"/>
        <v>0</v>
      </c>
      <c r="W44" s="44">
        <f t="shared" si="26"/>
        <v>0</v>
      </c>
      <c r="X44" s="45">
        <f t="shared" si="8"/>
        <v>0</v>
      </c>
      <c r="Y44" s="46">
        <f t="shared" si="14"/>
        <v>0</v>
      </c>
      <c r="AA44" s="43">
        <f t="shared" si="15"/>
        <v>-1.4267729752415192E-4</v>
      </c>
      <c r="AB44" s="44">
        <f t="shared" si="16"/>
        <v>3.0434068020424032E-3</v>
      </c>
      <c r="AC44" s="45">
        <f t="shared" si="17"/>
        <v>0</v>
      </c>
      <c r="AD44" s="44">
        <f t="shared" si="18"/>
        <v>0</v>
      </c>
      <c r="AE44" s="45">
        <f t="shared" si="19"/>
        <v>0</v>
      </c>
      <c r="AF44" s="44">
        <f t="shared" si="20"/>
        <v>0</v>
      </c>
      <c r="AG44" s="45">
        <f t="shared" si="21"/>
        <v>0</v>
      </c>
      <c r="AH44" s="46">
        <f t="shared" si="22"/>
        <v>0</v>
      </c>
    </row>
    <row r="45" spans="2:34" x14ac:dyDescent="0.25">
      <c r="B45" s="2" t="s">
        <v>54</v>
      </c>
      <c r="C45" s="26">
        <v>52.4</v>
      </c>
      <c r="D45" s="13">
        <f t="shared" si="2"/>
        <v>3.1496062992125928E-2</v>
      </c>
      <c r="E45" s="29">
        <f t="shared" si="9"/>
        <v>51.800000000000004</v>
      </c>
      <c r="F45" s="13">
        <f t="shared" si="23"/>
        <v>-1.7699115044247593E-2</v>
      </c>
      <c r="G45" s="26">
        <v>4.2759999999999998</v>
      </c>
      <c r="H45" s="12">
        <f t="shared" si="3"/>
        <v>9.2767697418860262E-2</v>
      </c>
      <c r="I45" s="28">
        <f t="shared" si="10"/>
        <v>4.0566666666666666</v>
      </c>
      <c r="J45" s="28">
        <f t="shared" si="24"/>
        <v>6.4838400211717495E-3</v>
      </c>
      <c r="K45" s="26">
        <v>1234.18</v>
      </c>
      <c r="L45" s="12">
        <f t="shared" si="4"/>
        <v>3.5968203604375137E-2</v>
      </c>
      <c r="M45" s="29">
        <f t="shared" si="11"/>
        <v>1205.67</v>
      </c>
      <c r="N45" s="30">
        <f t="shared" si="25"/>
        <v>2.1846607602947321E-2</v>
      </c>
      <c r="R45" s="43">
        <f t="shared" si="5"/>
        <v>0</v>
      </c>
      <c r="S45" s="44">
        <f t="shared" si="27"/>
        <v>0</v>
      </c>
      <c r="T45" s="45">
        <f t="shared" si="7"/>
        <v>0</v>
      </c>
      <c r="U45" s="44">
        <f t="shared" si="12"/>
        <v>0</v>
      </c>
      <c r="V45" s="45">
        <f t="shared" si="13"/>
        <v>0</v>
      </c>
      <c r="W45" s="44">
        <f t="shared" si="26"/>
        <v>0</v>
      </c>
      <c r="X45" s="45">
        <f t="shared" si="8"/>
        <v>0</v>
      </c>
      <c r="Y45" s="46">
        <f t="shared" si="14"/>
        <v>0</v>
      </c>
      <c r="AA45" s="43">
        <f t="shared" si="15"/>
        <v>0</v>
      </c>
      <c r="AB45" s="44">
        <f t="shared" si="16"/>
        <v>0</v>
      </c>
      <c r="AC45" s="45">
        <f t="shared" si="17"/>
        <v>0</v>
      </c>
      <c r="AD45" s="44">
        <f t="shared" si="18"/>
        <v>0</v>
      </c>
      <c r="AE45" s="45">
        <f t="shared" si="19"/>
        <v>3.5968203604375137E-2</v>
      </c>
      <c r="AF45" s="44">
        <f t="shared" si="20"/>
        <v>0</v>
      </c>
      <c r="AG45" s="45">
        <f t="shared" si="21"/>
        <v>0</v>
      </c>
      <c r="AH45" s="46">
        <f t="shared" si="22"/>
        <v>0</v>
      </c>
    </row>
    <row r="46" spans="2:34" x14ac:dyDescent="0.25">
      <c r="B46" s="2" t="s">
        <v>55</v>
      </c>
      <c r="C46" s="26">
        <v>52.8</v>
      </c>
      <c r="D46" s="13">
        <f t="shared" si="2"/>
        <v>7.6335877862594437E-3</v>
      </c>
      <c r="E46" s="29">
        <f t="shared" si="9"/>
        <v>52</v>
      </c>
      <c r="F46" s="13">
        <f t="shared" si="23"/>
        <v>3.8610038610038533E-3</v>
      </c>
      <c r="G46" s="26">
        <v>4.0137</v>
      </c>
      <c r="H46" s="12">
        <f t="shared" si="3"/>
        <v>-6.134237605238535E-2</v>
      </c>
      <c r="I46" s="28">
        <f t="shared" si="10"/>
        <v>4.067566666666667</v>
      </c>
      <c r="J46" s="28">
        <f t="shared" si="24"/>
        <v>2.6869350862777086E-3</v>
      </c>
      <c r="K46" s="26">
        <v>1220.33</v>
      </c>
      <c r="L46" s="12">
        <f t="shared" si="4"/>
        <v>-1.1222025960556881E-2</v>
      </c>
      <c r="M46" s="29">
        <f t="shared" si="11"/>
        <v>1215.28</v>
      </c>
      <c r="N46" s="30">
        <f t="shared" si="25"/>
        <v>7.9706719085652633E-3</v>
      </c>
      <c r="R46" s="43">
        <f t="shared" si="5"/>
        <v>0</v>
      </c>
      <c r="S46" s="44">
        <f t="shared" si="27"/>
        <v>0</v>
      </c>
      <c r="T46" s="45">
        <f t="shared" si="7"/>
        <v>0</v>
      </c>
      <c r="U46" s="44">
        <f t="shared" si="12"/>
        <v>0</v>
      </c>
      <c r="V46" s="45">
        <f t="shared" si="13"/>
        <v>0</v>
      </c>
      <c r="W46" s="44">
        <f t="shared" si="26"/>
        <v>0</v>
      </c>
      <c r="X46" s="45">
        <f t="shared" si="8"/>
        <v>0</v>
      </c>
      <c r="Y46" s="46">
        <f t="shared" si="14"/>
        <v>0</v>
      </c>
      <c r="AA46" s="43">
        <f t="shared" si="15"/>
        <v>0</v>
      </c>
      <c r="AB46" s="44">
        <f t="shared" si="16"/>
        <v>0</v>
      </c>
      <c r="AC46" s="45">
        <f t="shared" si="17"/>
        <v>-1.1222025960556881E-2</v>
      </c>
      <c r="AD46" s="44">
        <f t="shared" si="18"/>
        <v>0</v>
      </c>
      <c r="AE46" s="45">
        <f t="shared" si="19"/>
        <v>0</v>
      </c>
      <c r="AF46" s="44">
        <f t="shared" si="20"/>
        <v>7.9706719085652633E-3</v>
      </c>
      <c r="AG46" s="45">
        <f t="shared" si="21"/>
        <v>0</v>
      </c>
      <c r="AH46" s="46">
        <f t="shared" si="22"/>
        <v>0</v>
      </c>
    </row>
    <row r="47" spans="2:34" x14ac:dyDescent="0.25">
      <c r="B47" s="2" t="s">
        <v>56</v>
      </c>
      <c r="C47" s="26">
        <v>52.4</v>
      </c>
      <c r="D47" s="13">
        <f t="shared" si="2"/>
        <v>-7.575757575757569E-3</v>
      </c>
      <c r="E47" s="29">
        <f t="shared" si="9"/>
        <v>52.533333333333331</v>
      </c>
      <c r="F47" s="13">
        <f t="shared" si="23"/>
        <v>1.025641025641022E-2</v>
      </c>
      <c r="G47" s="26">
        <v>4.3239999999999998</v>
      </c>
      <c r="H47" s="12">
        <f t="shared" si="3"/>
        <v>7.7310212522111676E-2</v>
      </c>
      <c r="I47" s="28">
        <f t="shared" si="10"/>
        <v>4.2045666666666666</v>
      </c>
      <c r="J47" s="28">
        <f t="shared" si="24"/>
        <v>3.3681070582739725E-2</v>
      </c>
      <c r="K47" s="26">
        <v>1228.81</v>
      </c>
      <c r="L47" s="12">
        <f t="shared" si="4"/>
        <v>6.9489400408087043E-3</v>
      </c>
      <c r="M47" s="29">
        <f t="shared" si="11"/>
        <v>1227.7733333333333</v>
      </c>
      <c r="N47" s="30">
        <f t="shared" si="25"/>
        <v>1.0280209773330773E-2</v>
      </c>
      <c r="R47" s="43">
        <f t="shared" si="5"/>
        <v>0</v>
      </c>
      <c r="S47" s="44">
        <f t="shared" si="27"/>
        <v>0</v>
      </c>
      <c r="T47" s="45">
        <f t="shared" si="7"/>
        <v>0</v>
      </c>
      <c r="U47" s="44">
        <f t="shared" si="12"/>
        <v>0</v>
      </c>
      <c r="V47" s="45">
        <f t="shared" si="13"/>
        <v>0</v>
      </c>
      <c r="W47" s="44">
        <f t="shared" si="26"/>
        <v>0</v>
      </c>
      <c r="X47" s="45">
        <f t="shared" si="8"/>
        <v>0</v>
      </c>
      <c r="Y47" s="46">
        <f t="shared" si="14"/>
        <v>0</v>
      </c>
      <c r="AA47" s="43">
        <f t="shared" si="15"/>
        <v>0</v>
      </c>
      <c r="AB47" s="44">
        <f t="shared" si="16"/>
        <v>0</v>
      </c>
      <c r="AC47" s="45">
        <f t="shared" si="17"/>
        <v>0</v>
      </c>
      <c r="AD47" s="44">
        <f t="shared" si="18"/>
        <v>0</v>
      </c>
      <c r="AE47" s="45">
        <f t="shared" si="19"/>
        <v>0</v>
      </c>
      <c r="AF47" s="44">
        <f t="shared" si="20"/>
        <v>1.0280209773330773E-2</v>
      </c>
      <c r="AG47" s="45">
        <f t="shared" si="21"/>
        <v>6.9489400408087043E-3</v>
      </c>
      <c r="AH47" s="46">
        <f t="shared" si="22"/>
        <v>0</v>
      </c>
    </row>
    <row r="48" spans="2:34" x14ac:dyDescent="0.25">
      <c r="B48" s="2" t="s">
        <v>57</v>
      </c>
      <c r="C48" s="26">
        <v>56.8</v>
      </c>
      <c r="D48" s="13">
        <f t="shared" si="2"/>
        <v>8.3969465648854991E-2</v>
      </c>
      <c r="E48" s="29">
        <f t="shared" si="9"/>
        <v>54</v>
      </c>
      <c r="F48" s="13">
        <f t="shared" si="23"/>
        <v>2.7918781725888353E-2</v>
      </c>
      <c r="G48" s="26">
        <v>4.5506000000000002</v>
      </c>
      <c r="H48" s="12">
        <f t="shared" si="3"/>
        <v>5.240518038852926E-2</v>
      </c>
      <c r="I48" s="28">
        <f t="shared" si="10"/>
        <v>4.2961</v>
      </c>
      <c r="J48" s="28">
        <f t="shared" si="24"/>
        <v>2.1769980259559008E-2</v>
      </c>
      <c r="K48" s="26">
        <v>1207.01</v>
      </c>
      <c r="L48" s="12">
        <f t="shared" si="4"/>
        <v>-1.7740741042146402E-2</v>
      </c>
      <c r="M48" s="29">
        <f t="shared" si="11"/>
        <v>1218.7166666666665</v>
      </c>
      <c r="N48" s="30">
        <f t="shared" si="25"/>
        <v>-7.3764972904880599E-3</v>
      </c>
      <c r="R48" s="43">
        <f t="shared" si="5"/>
        <v>0</v>
      </c>
      <c r="S48" s="44">
        <f t="shared" si="27"/>
        <v>0</v>
      </c>
      <c r="T48" s="45">
        <f t="shared" si="7"/>
        <v>0</v>
      </c>
      <c r="U48" s="44">
        <f t="shared" si="12"/>
        <v>0</v>
      </c>
      <c r="V48" s="45">
        <f t="shared" si="13"/>
        <v>0</v>
      </c>
      <c r="W48" s="44">
        <f t="shared" si="26"/>
        <v>0</v>
      </c>
      <c r="X48" s="45">
        <f t="shared" si="8"/>
        <v>0</v>
      </c>
      <c r="Y48" s="46">
        <f t="shared" si="14"/>
        <v>0</v>
      </c>
      <c r="AA48" s="43">
        <f t="shared" si="15"/>
        <v>0</v>
      </c>
      <c r="AB48" s="44">
        <f t="shared" si="16"/>
        <v>0</v>
      </c>
      <c r="AC48" s="45">
        <f t="shared" si="17"/>
        <v>0</v>
      </c>
      <c r="AD48" s="44">
        <f t="shared" si="18"/>
        <v>0</v>
      </c>
      <c r="AE48" s="45">
        <f t="shared" si="19"/>
        <v>-1.7740741042146402E-2</v>
      </c>
      <c r="AF48" s="44">
        <f t="shared" si="20"/>
        <v>-7.3764972904880599E-3</v>
      </c>
      <c r="AG48" s="45">
        <f t="shared" si="21"/>
        <v>0</v>
      </c>
      <c r="AH48" s="46">
        <f t="shared" si="22"/>
        <v>0</v>
      </c>
    </row>
    <row r="49" spans="2:34" x14ac:dyDescent="0.25">
      <c r="B49" s="2" t="s">
        <v>58</v>
      </c>
      <c r="C49" s="26">
        <v>57.2</v>
      </c>
      <c r="D49" s="13">
        <f t="shared" si="2"/>
        <v>7.0422535211267512E-3</v>
      </c>
      <c r="E49" s="29">
        <f t="shared" si="9"/>
        <v>55.466666666666661</v>
      </c>
      <c r="F49" s="13">
        <f t="shared" si="23"/>
        <v>2.7160493827160348E-2</v>
      </c>
      <c r="G49" s="26">
        <v>4.484</v>
      </c>
      <c r="H49" s="12">
        <f t="shared" si="3"/>
        <v>-1.4635432690194738E-2</v>
      </c>
      <c r="I49" s="28">
        <f t="shared" si="10"/>
        <v>4.452866666666667</v>
      </c>
      <c r="J49" s="28">
        <f t="shared" si="24"/>
        <v>3.6490460339998254E-2</v>
      </c>
      <c r="K49" s="26">
        <v>1249.48</v>
      </c>
      <c r="L49" s="12">
        <f t="shared" si="4"/>
        <v>3.518612107604735E-2</v>
      </c>
      <c r="M49" s="29">
        <f t="shared" si="11"/>
        <v>1228.4333333333332</v>
      </c>
      <c r="N49" s="30">
        <f t="shared" si="25"/>
        <v>7.9728676339865245E-3</v>
      </c>
      <c r="R49" s="43">
        <f t="shared" si="5"/>
        <v>0</v>
      </c>
      <c r="S49" s="44">
        <f t="shared" si="27"/>
        <v>0</v>
      </c>
      <c r="T49" s="45">
        <f t="shared" si="7"/>
        <v>0</v>
      </c>
      <c r="U49" s="44">
        <f t="shared" si="12"/>
        <v>0</v>
      </c>
      <c r="V49" s="45">
        <f t="shared" si="13"/>
        <v>0</v>
      </c>
      <c r="W49" s="44">
        <f t="shared" si="26"/>
        <v>0</v>
      </c>
      <c r="X49" s="45">
        <f t="shared" si="8"/>
        <v>0</v>
      </c>
      <c r="Y49" s="46">
        <f t="shared" si="14"/>
        <v>0</v>
      </c>
      <c r="AA49" s="43">
        <f t="shared" si="15"/>
        <v>0</v>
      </c>
      <c r="AB49" s="44">
        <f t="shared" si="16"/>
        <v>0</v>
      </c>
      <c r="AC49" s="45">
        <f t="shared" si="17"/>
        <v>3.518612107604735E-2</v>
      </c>
      <c r="AD49" s="44">
        <f t="shared" si="18"/>
        <v>0</v>
      </c>
      <c r="AE49" s="45">
        <f t="shared" si="19"/>
        <v>0</v>
      </c>
      <c r="AF49" s="44">
        <f t="shared" si="20"/>
        <v>7.9728676339865245E-3</v>
      </c>
      <c r="AG49" s="45">
        <f t="shared" si="21"/>
        <v>0</v>
      </c>
      <c r="AH49" s="46">
        <f t="shared" si="22"/>
        <v>0</v>
      </c>
    </row>
    <row r="50" spans="2:34" x14ac:dyDescent="0.25">
      <c r="B50" s="2" t="s">
        <v>59</v>
      </c>
      <c r="C50" s="26">
        <v>56.7</v>
      </c>
      <c r="D50" s="13">
        <f t="shared" si="2"/>
        <v>-8.7412587412587506E-3</v>
      </c>
      <c r="E50" s="29">
        <f t="shared" si="9"/>
        <v>56.9</v>
      </c>
      <c r="F50" s="13">
        <f t="shared" si="23"/>
        <v>2.5841346153846256E-2</v>
      </c>
      <c r="G50" s="26">
        <v>4.3910999999999998</v>
      </c>
      <c r="H50" s="12">
        <f t="shared" si="3"/>
        <v>-2.0718108831400572E-2</v>
      </c>
      <c r="I50" s="28">
        <f t="shared" si="10"/>
        <v>4.4752333333333336</v>
      </c>
      <c r="J50" s="28">
        <f t="shared" si="24"/>
        <v>5.0229814501518977E-3</v>
      </c>
      <c r="K50" s="26">
        <v>1248.29</v>
      </c>
      <c r="L50" s="12">
        <f t="shared" si="4"/>
        <v>-9.5239619681797283E-4</v>
      </c>
      <c r="M50" s="29">
        <f t="shared" si="11"/>
        <v>1234.9266666666665</v>
      </c>
      <c r="N50" s="30">
        <f t="shared" si="25"/>
        <v>5.2858654654981407E-3</v>
      </c>
      <c r="R50" s="43">
        <f t="shared" si="5"/>
        <v>0</v>
      </c>
      <c r="S50" s="44">
        <f t="shared" si="27"/>
        <v>0</v>
      </c>
      <c r="T50" s="45">
        <f t="shared" si="7"/>
        <v>0</v>
      </c>
      <c r="U50" s="44">
        <f t="shared" si="12"/>
        <v>0</v>
      </c>
      <c r="V50" s="45">
        <f t="shared" si="13"/>
        <v>0</v>
      </c>
      <c r="W50" s="44">
        <f t="shared" si="26"/>
        <v>0</v>
      </c>
      <c r="X50" s="45">
        <f t="shared" si="8"/>
        <v>0</v>
      </c>
      <c r="Y50" s="46">
        <f t="shared" si="14"/>
        <v>0</v>
      </c>
      <c r="AA50" s="43">
        <f t="shared" si="15"/>
        <v>-9.5239619681797283E-4</v>
      </c>
      <c r="AB50" s="44">
        <f t="shared" si="16"/>
        <v>0</v>
      </c>
      <c r="AC50" s="45">
        <f t="shared" si="17"/>
        <v>0</v>
      </c>
      <c r="AD50" s="44">
        <f t="shared" si="18"/>
        <v>0</v>
      </c>
      <c r="AE50" s="45">
        <f t="shared" si="19"/>
        <v>0</v>
      </c>
      <c r="AF50" s="44">
        <f t="shared" si="20"/>
        <v>5.2858654654981407E-3</v>
      </c>
      <c r="AG50" s="45">
        <f t="shared" si="21"/>
        <v>0</v>
      </c>
      <c r="AH50" s="46">
        <f t="shared" si="22"/>
        <v>0</v>
      </c>
    </row>
    <row r="51" spans="2:34" x14ac:dyDescent="0.25">
      <c r="B51" s="2" t="s">
        <v>60</v>
      </c>
      <c r="C51" s="26">
        <v>55.1</v>
      </c>
      <c r="D51" s="13">
        <f t="shared" si="2"/>
        <v>-2.821869488536155E-2</v>
      </c>
      <c r="E51" s="29">
        <f t="shared" si="9"/>
        <v>56.333333333333336</v>
      </c>
      <c r="F51" s="13">
        <f t="shared" si="23"/>
        <v>-9.9589923842998695E-3</v>
      </c>
      <c r="G51" s="26">
        <v>4.5152000000000001</v>
      </c>
      <c r="H51" s="12">
        <f t="shared" si="3"/>
        <v>2.8261711188540595E-2</v>
      </c>
      <c r="I51" s="28">
        <f t="shared" si="10"/>
        <v>4.4634333333333336</v>
      </c>
      <c r="J51" s="28">
        <f t="shared" si="24"/>
        <v>-2.6367340250414983E-3</v>
      </c>
      <c r="K51" s="26">
        <v>1280.0899999999999</v>
      </c>
      <c r="L51" s="12">
        <f t="shared" si="4"/>
        <v>2.5474849594244953E-2</v>
      </c>
      <c r="M51" s="29">
        <f t="shared" si="11"/>
        <v>1259.2866666666666</v>
      </c>
      <c r="N51" s="30">
        <f t="shared" si="25"/>
        <v>1.9725867662857333E-2</v>
      </c>
      <c r="R51" s="43">
        <f t="shared" si="5"/>
        <v>0</v>
      </c>
      <c r="S51" s="44">
        <f t="shared" si="27"/>
        <v>0</v>
      </c>
      <c r="T51" s="45">
        <f t="shared" si="7"/>
        <v>0</v>
      </c>
      <c r="U51" s="44">
        <f t="shared" si="12"/>
        <v>0</v>
      </c>
      <c r="V51" s="45">
        <f t="shared" si="13"/>
        <v>0</v>
      </c>
      <c r="W51" s="44">
        <f t="shared" si="26"/>
        <v>0</v>
      </c>
      <c r="X51" s="45">
        <f t="shared" si="8"/>
        <v>0</v>
      </c>
      <c r="Y51" s="46">
        <f t="shared" si="14"/>
        <v>0</v>
      </c>
      <c r="AA51" s="43">
        <f t="shared" si="15"/>
        <v>0</v>
      </c>
      <c r="AB51" s="44">
        <f t="shared" si="16"/>
        <v>1.9725867662857333E-2</v>
      </c>
      <c r="AC51" s="45">
        <f t="shared" si="17"/>
        <v>0</v>
      </c>
      <c r="AD51" s="44">
        <f t="shared" si="18"/>
        <v>0</v>
      </c>
      <c r="AE51" s="45">
        <f t="shared" si="19"/>
        <v>0</v>
      </c>
      <c r="AF51" s="44">
        <f t="shared" si="20"/>
        <v>0</v>
      </c>
      <c r="AG51" s="45">
        <f t="shared" si="21"/>
        <v>2.5474849594244953E-2</v>
      </c>
      <c r="AH51" s="46">
        <f t="shared" si="22"/>
        <v>0</v>
      </c>
    </row>
    <row r="52" spans="2:34" x14ac:dyDescent="0.25">
      <c r="B52" s="2" t="s">
        <v>61</v>
      </c>
      <c r="C52" s="26">
        <v>55</v>
      </c>
      <c r="D52" s="13">
        <f t="shared" si="2"/>
        <v>-1.8148820326678861E-3</v>
      </c>
      <c r="E52" s="29">
        <f t="shared" si="9"/>
        <v>55.6</v>
      </c>
      <c r="F52" s="13">
        <f t="shared" si="23"/>
        <v>-1.3017751479289963E-2</v>
      </c>
      <c r="G52" s="26">
        <v>4.5510000000000002</v>
      </c>
      <c r="H52" s="12">
        <f t="shared" si="3"/>
        <v>7.9287739192062112E-3</v>
      </c>
      <c r="I52" s="28">
        <f t="shared" si="10"/>
        <v>4.4857666666666667</v>
      </c>
      <c r="J52" s="28">
        <f t="shared" si="24"/>
        <v>5.0036220248985686E-3</v>
      </c>
      <c r="K52" s="26">
        <v>1280.6600000000001</v>
      </c>
      <c r="L52" s="12">
        <f t="shared" si="4"/>
        <v>4.452811911663801E-4</v>
      </c>
      <c r="M52" s="29">
        <f t="shared" si="11"/>
        <v>1269.68</v>
      </c>
      <c r="N52" s="30">
        <f t="shared" si="25"/>
        <v>8.2533497800343358E-3</v>
      </c>
      <c r="R52" s="43">
        <f t="shared" si="5"/>
        <v>0</v>
      </c>
      <c r="S52" s="44">
        <f t="shared" si="27"/>
        <v>0</v>
      </c>
      <c r="T52" s="45">
        <f t="shared" si="7"/>
        <v>0</v>
      </c>
      <c r="U52" s="44">
        <f t="shared" si="12"/>
        <v>0</v>
      </c>
      <c r="V52" s="45">
        <f t="shared" si="13"/>
        <v>0</v>
      </c>
      <c r="W52" s="44">
        <f t="shared" si="26"/>
        <v>0</v>
      </c>
      <c r="X52" s="45">
        <f t="shared" si="8"/>
        <v>0</v>
      </c>
      <c r="Y52" s="46">
        <f t="shared" si="14"/>
        <v>0</v>
      </c>
      <c r="AA52" s="43">
        <f t="shared" si="15"/>
        <v>0</v>
      </c>
      <c r="AB52" s="44">
        <f t="shared" si="16"/>
        <v>0</v>
      </c>
      <c r="AC52" s="45">
        <f t="shared" si="17"/>
        <v>0</v>
      </c>
      <c r="AD52" s="44">
        <f t="shared" si="18"/>
        <v>0</v>
      </c>
      <c r="AE52" s="45">
        <f t="shared" si="19"/>
        <v>0</v>
      </c>
      <c r="AF52" s="44">
        <f t="shared" si="20"/>
        <v>0</v>
      </c>
      <c r="AG52" s="45">
        <f t="shared" si="21"/>
        <v>4.452811911663801E-4</v>
      </c>
      <c r="AH52" s="46">
        <f t="shared" si="22"/>
        <v>0</v>
      </c>
    </row>
    <row r="53" spans="2:34" x14ac:dyDescent="0.25">
      <c r="B53" s="2" t="s">
        <v>62</v>
      </c>
      <c r="C53" s="26">
        <v>55.8</v>
      </c>
      <c r="D53" s="13">
        <f t="shared" si="2"/>
        <v>1.4545454545454417E-2</v>
      </c>
      <c r="E53" s="29">
        <f t="shared" si="9"/>
        <v>55.29999999999999</v>
      </c>
      <c r="F53" s="13">
        <f t="shared" si="23"/>
        <v>-5.3956834532375986E-3</v>
      </c>
      <c r="G53" s="26">
        <v>4.8472</v>
      </c>
      <c r="H53" s="12">
        <f t="shared" si="3"/>
        <v>6.5084596791913807E-2</v>
      </c>
      <c r="I53" s="28">
        <f t="shared" si="10"/>
        <v>4.6377999999999995</v>
      </c>
      <c r="J53" s="28">
        <f t="shared" si="24"/>
        <v>3.3892385545391646E-2</v>
      </c>
      <c r="K53" s="26">
        <v>1294.83</v>
      </c>
      <c r="L53" s="12">
        <f t="shared" si="4"/>
        <v>1.1064607311854768E-2</v>
      </c>
      <c r="M53" s="29">
        <f t="shared" si="11"/>
        <v>1285.1933333333334</v>
      </c>
      <c r="N53" s="30">
        <f t="shared" si="25"/>
        <v>1.2218301724318925E-2</v>
      </c>
      <c r="R53" s="43">
        <f t="shared" si="5"/>
        <v>0</v>
      </c>
      <c r="S53" s="44">
        <f t="shared" si="27"/>
        <v>0</v>
      </c>
      <c r="T53" s="45">
        <f t="shared" si="7"/>
        <v>0</v>
      </c>
      <c r="U53" s="44">
        <f t="shared" si="12"/>
        <v>0</v>
      </c>
      <c r="V53" s="45">
        <f t="shared" si="13"/>
        <v>0</v>
      </c>
      <c r="W53" s="44">
        <f t="shared" si="26"/>
        <v>0</v>
      </c>
      <c r="X53" s="45">
        <f t="shared" si="8"/>
        <v>0</v>
      </c>
      <c r="Y53" s="46">
        <f t="shared" si="14"/>
        <v>0</v>
      </c>
      <c r="AA53" s="43">
        <f t="shared" si="15"/>
        <v>0</v>
      </c>
      <c r="AB53" s="44">
        <f t="shared" si="16"/>
        <v>0</v>
      </c>
      <c r="AC53" s="45">
        <f t="shared" si="17"/>
        <v>0</v>
      </c>
      <c r="AD53" s="44">
        <f t="shared" si="18"/>
        <v>0</v>
      </c>
      <c r="AE53" s="45">
        <f t="shared" si="19"/>
        <v>1.1064607311854768E-2</v>
      </c>
      <c r="AF53" s="44">
        <f t="shared" si="20"/>
        <v>0</v>
      </c>
      <c r="AG53" s="45">
        <f t="shared" si="21"/>
        <v>0</v>
      </c>
      <c r="AH53" s="46">
        <f t="shared" si="22"/>
        <v>0</v>
      </c>
    </row>
    <row r="54" spans="2:34" x14ac:dyDescent="0.25">
      <c r="B54" s="2" t="s">
        <v>63</v>
      </c>
      <c r="C54" s="26">
        <v>54.3</v>
      </c>
      <c r="D54" s="13">
        <f t="shared" si="2"/>
        <v>-2.6881720430107503E-2</v>
      </c>
      <c r="E54" s="29">
        <f t="shared" si="9"/>
        <v>55.033333333333331</v>
      </c>
      <c r="F54" s="13">
        <f t="shared" si="23"/>
        <v>-4.822182037371725E-3</v>
      </c>
      <c r="G54" s="26">
        <v>5.0505000000000004</v>
      </c>
      <c r="H54" s="12">
        <f t="shared" si="3"/>
        <v>4.1941739560983793E-2</v>
      </c>
      <c r="I54" s="28">
        <f t="shared" si="10"/>
        <v>4.8162333333333329</v>
      </c>
      <c r="J54" s="28">
        <f t="shared" si="24"/>
        <v>3.8473701611396294E-2</v>
      </c>
      <c r="K54" s="26">
        <v>1310.6099999999999</v>
      </c>
      <c r="L54" s="12">
        <f t="shared" si="4"/>
        <v>1.2186928013716125E-2</v>
      </c>
      <c r="M54" s="29">
        <f t="shared" si="11"/>
        <v>1295.3666666666666</v>
      </c>
      <c r="N54" s="30">
        <f t="shared" si="25"/>
        <v>7.9157999574641646E-3</v>
      </c>
      <c r="R54" s="43">
        <f t="shared" si="5"/>
        <v>0</v>
      </c>
      <c r="S54" s="44">
        <f t="shared" si="27"/>
        <v>0</v>
      </c>
      <c r="T54" s="45">
        <f t="shared" si="7"/>
        <v>0</v>
      </c>
      <c r="U54" s="44">
        <f t="shared" si="12"/>
        <v>0</v>
      </c>
      <c r="V54" s="45">
        <f t="shared" si="13"/>
        <v>0</v>
      </c>
      <c r="W54" s="44">
        <f t="shared" si="26"/>
        <v>0</v>
      </c>
      <c r="X54" s="45">
        <f t="shared" si="8"/>
        <v>0</v>
      </c>
      <c r="Y54" s="46">
        <f t="shared" si="14"/>
        <v>0</v>
      </c>
      <c r="AA54" s="43">
        <f t="shared" si="15"/>
        <v>0</v>
      </c>
      <c r="AB54" s="44">
        <f t="shared" si="16"/>
        <v>0</v>
      </c>
      <c r="AC54" s="45">
        <f t="shared" si="17"/>
        <v>0</v>
      </c>
      <c r="AD54" s="44">
        <f t="shared" si="18"/>
        <v>0</v>
      </c>
      <c r="AE54" s="45">
        <f t="shared" si="19"/>
        <v>0</v>
      </c>
      <c r="AF54" s="44">
        <f t="shared" si="20"/>
        <v>0</v>
      </c>
      <c r="AG54" s="45">
        <f t="shared" si="21"/>
        <v>1.2186928013716125E-2</v>
      </c>
      <c r="AH54" s="46">
        <f t="shared" si="22"/>
        <v>0</v>
      </c>
    </row>
    <row r="55" spans="2:34" x14ac:dyDescent="0.25">
      <c r="B55" s="2" t="s">
        <v>64</v>
      </c>
      <c r="C55" s="26">
        <v>55.2</v>
      </c>
      <c r="D55" s="13">
        <f t="shared" si="2"/>
        <v>1.6574585635359185E-2</v>
      </c>
      <c r="E55" s="29">
        <f t="shared" si="9"/>
        <v>55.1</v>
      </c>
      <c r="F55" s="13">
        <f t="shared" si="23"/>
        <v>1.2113870381587066E-3</v>
      </c>
      <c r="G55" s="26">
        <v>5.1185999999999998</v>
      </c>
      <c r="H55" s="12">
        <f t="shared" si="3"/>
        <v>1.3483813483813334E-2</v>
      </c>
      <c r="I55" s="28">
        <f t="shared" si="10"/>
        <v>5.0054333333333334</v>
      </c>
      <c r="J55" s="28">
        <f t="shared" si="24"/>
        <v>3.9283811000297764E-2</v>
      </c>
      <c r="K55" s="26">
        <v>1270.0899999999999</v>
      </c>
      <c r="L55" s="12">
        <f t="shared" si="4"/>
        <v>-3.091690129023883E-2</v>
      </c>
      <c r="M55" s="29">
        <f t="shared" si="11"/>
        <v>1291.8433333333332</v>
      </c>
      <c r="N55" s="30">
        <f t="shared" si="25"/>
        <v>-2.719950593139675E-3</v>
      </c>
      <c r="R55" s="43">
        <f t="shared" si="5"/>
        <v>0</v>
      </c>
      <c r="S55" s="44">
        <f t="shared" si="27"/>
        <v>0</v>
      </c>
      <c r="T55" s="45">
        <f t="shared" si="7"/>
        <v>0</v>
      </c>
      <c r="U55" s="44">
        <f t="shared" si="12"/>
        <v>0</v>
      </c>
      <c r="V55" s="45">
        <f t="shared" si="13"/>
        <v>0</v>
      </c>
      <c r="W55" s="44">
        <f t="shared" si="26"/>
        <v>0</v>
      </c>
      <c r="X55" s="45">
        <f t="shared" si="8"/>
        <v>0</v>
      </c>
      <c r="Y55" s="46">
        <f t="shared" si="14"/>
        <v>0</v>
      </c>
      <c r="AA55" s="43">
        <f t="shared" si="15"/>
        <v>0</v>
      </c>
      <c r="AB55" s="44">
        <f t="shared" si="16"/>
        <v>0</v>
      </c>
      <c r="AC55" s="45">
        <f t="shared" si="17"/>
        <v>0</v>
      </c>
      <c r="AD55" s="44">
        <f t="shared" si="18"/>
        <v>0</v>
      </c>
      <c r="AE55" s="45">
        <f t="shared" si="19"/>
        <v>-3.091690129023883E-2</v>
      </c>
      <c r="AF55" s="44">
        <f t="shared" si="20"/>
        <v>-2.719950593139675E-3</v>
      </c>
      <c r="AG55" s="45">
        <f t="shared" si="21"/>
        <v>0</v>
      </c>
      <c r="AH55" s="46">
        <f t="shared" si="22"/>
        <v>0</v>
      </c>
    </row>
    <row r="56" spans="2:34" x14ac:dyDescent="0.25">
      <c r="B56" s="2" t="s">
        <v>65</v>
      </c>
      <c r="C56" s="26">
        <v>53.7</v>
      </c>
      <c r="D56" s="13">
        <f t="shared" si="2"/>
        <v>-2.7173913043478271E-2</v>
      </c>
      <c r="E56" s="29">
        <f t="shared" si="9"/>
        <v>54.4</v>
      </c>
      <c r="F56" s="13">
        <f t="shared" si="23"/>
        <v>-1.2704174228675202E-2</v>
      </c>
      <c r="G56" s="26">
        <v>5.1364000000000001</v>
      </c>
      <c r="H56" s="12">
        <f t="shared" si="3"/>
        <v>3.4775133825655224E-3</v>
      </c>
      <c r="I56" s="28">
        <f t="shared" si="10"/>
        <v>5.1018333333333334</v>
      </c>
      <c r="J56" s="28">
        <f t="shared" si="24"/>
        <v>1.9259071808634731E-2</v>
      </c>
      <c r="K56" s="26">
        <v>1270.2</v>
      </c>
      <c r="L56" s="12">
        <f t="shared" si="4"/>
        <v>8.6608035651192239E-5</v>
      </c>
      <c r="M56" s="29">
        <f t="shared" si="11"/>
        <v>1283.6333333333332</v>
      </c>
      <c r="N56" s="30">
        <f t="shared" si="25"/>
        <v>-6.3552597967245772E-3</v>
      </c>
      <c r="R56" s="43">
        <f t="shared" si="5"/>
        <v>0</v>
      </c>
      <c r="S56" s="44">
        <f t="shared" si="27"/>
        <v>0</v>
      </c>
      <c r="T56" s="45">
        <f t="shared" si="7"/>
        <v>0</v>
      </c>
      <c r="U56" s="44">
        <f t="shared" si="12"/>
        <v>0</v>
      </c>
      <c r="V56" s="45">
        <f t="shared" si="13"/>
        <v>0</v>
      </c>
      <c r="W56" s="44">
        <f t="shared" si="26"/>
        <v>0</v>
      </c>
      <c r="X56" s="45">
        <f t="shared" si="8"/>
        <v>0</v>
      </c>
      <c r="Y56" s="46">
        <f t="shared" si="14"/>
        <v>0</v>
      </c>
      <c r="AA56" s="43">
        <f t="shared" si="15"/>
        <v>0</v>
      </c>
      <c r="AB56" s="44">
        <f t="shared" si="16"/>
        <v>0</v>
      </c>
      <c r="AC56" s="45">
        <f t="shared" si="17"/>
        <v>0</v>
      </c>
      <c r="AD56" s="44">
        <f t="shared" si="18"/>
        <v>0</v>
      </c>
      <c r="AE56" s="45">
        <f t="shared" si="19"/>
        <v>0</v>
      </c>
      <c r="AF56" s="44">
        <f t="shared" si="20"/>
        <v>0</v>
      </c>
      <c r="AG56" s="45">
        <f t="shared" si="21"/>
        <v>8.6608035651192239E-5</v>
      </c>
      <c r="AH56" s="46">
        <f t="shared" si="22"/>
        <v>0</v>
      </c>
    </row>
    <row r="57" spans="2:34" x14ac:dyDescent="0.25">
      <c r="B57" s="2" t="s">
        <v>66</v>
      </c>
      <c r="C57" s="26">
        <v>52</v>
      </c>
      <c r="D57" s="13">
        <f t="shared" si="2"/>
        <v>-3.1657355679702071E-2</v>
      </c>
      <c r="E57" s="29">
        <f t="shared" si="9"/>
        <v>53.633333333333333</v>
      </c>
      <c r="F57" s="13">
        <f t="shared" si="23"/>
        <v>-1.4093137254901911E-2</v>
      </c>
      <c r="G57" s="26">
        <v>4.9794</v>
      </c>
      <c r="H57" s="12">
        <f t="shared" si="3"/>
        <v>-3.0566155283856422E-2</v>
      </c>
      <c r="I57" s="28">
        <f t="shared" si="10"/>
        <v>5.0781333333333327</v>
      </c>
      <c r="J57" s="28">
        <f t="shared" si="24"/>
        <v>-4.645388912482562E-3</v>
      </c>
      <c r="K57" s="26">
        <v>1276.6600000000001</v>
      </c>
      <c r="L57" s="12">
        <f t="shared" si="4"/>
        <v>5.0858132577547011E-3</v>
      </c>
      <c r="M57" s="29">
        <f t="shared" si="11"/>
        <v>1272.3166666666666</v>
      </c>
      <c r="N57" s="30">
        <f t="shared" si="25"/>
        <v>-8.8161209068009505E-3</v>
      </c>
      <c r="R57" s="43">
        <f t="shared" si="5"/>
        <v>0</v>
      </c>
      <c r="S57" s="44">
        <f t="shared" si="27"/>
        <v>0</v>
      </c>
      <c r="T57" s="45">
        <f t="shared" si="7"/>
        <v>0</v>
      </c>
      <c r="U57" s="44">
        <f t="shared" si="12"/>
        <v>0</v>
      </c>
      <c r="V57" s="45">
        <f t="shared" si="13"/>
        <v>0</v>
      </c>
      <c r="W57" s="44">
        <f t="shared" si="26"/>
        <v>0</v>
      </c>
      <c r="X57" s="45">
        <f t="shared" si="8"/>
        <v>0</v>
      </c>
      <c r="Y57" s="46">
        <f t="shared" si="14"/>
        <v>0</v>
      </c>
      <c r="AA57" s="43">
        <f t="shared" si="15"/>
        <v>5.0858132577547011E-3</v>
      </c>
      <c r="AB57" s="44">
        <f t="shared" si="16"/>
        <v>-8.8161209068009505E-3</v>
      </c>
      <c r="AC57" s="45">
        <f t="shared" si="17"/>
        <v>0</v>
      </c>
      <c r="AD57" s="44">
        <f t="shared" si="18"/>
        <v>0</v>
      </c>
      <c r="AE57" s="45">
        <f t="shared" si="19"/>
        <v>0</v>
      </c>
      <c r="AF57" s="44">
        <f t="shared" si="20"/>
        <v>0</v>
      </c>
      <c r="AG57" s="45">
        <f t="shared" si="21"/>
        <v>0</v>
      </c>
      <c r="AH57" s="46">
        <f t="shared" si="22"/>
        <v>0</v>
      </c>
    </row>
    <row r="58" spans="2:34" x14ac:dyDescent="0.25">
      <c r="B58" s="2" t="s">
        <v>67</v>
      </c>
      <c r="C58" s="26">
        <v>53</v>
      </c>
      <c r="D58" s="13">
        <f t="shared" si="2"/>
        <v>1.9230769230769162E-2</v>
      </c>
      <c r="E58" s="29">
        <f t="shared" si="9"/>
        <v>52.9</v>
      </c>
      <c r="F58" s="13">
        <f t="shared" si="23"/>
        <v>-1.3673088875077677E-2</v>
      </c>
      <c r="G58" s="26">
        <v>4.7257999999999996</v>
      </c>
      <c r="H58" s="12">
        <f t="shared" si="3"/>
        <v>-5.0929830903321816E-2</v>
      </c>
      <c r="I58" s="28">
        <f t="shared" si="10"/>
        <v>4.9471999999999996</v>
      </c>
      <c r="J58" s="28">
        <f t="shared" si="24"/>
        <v>-2.5783752559995765E-2</v>
      </c>
      <c r="K58" s="26">
        <v>1303.82</v>
      </c>
      <c r="L58" s="12">
        <f t="shared" si="4"/>
        <v>2.1274262528785837E-2</v>
      </c>
      <c r="M58" s="29">
        <f t="shared" si="11"/>
        <v>1283.5600000000002</v>
      </c>
      <c r="N58" s="30">
        <f t="shared" si="25"/>
        <v>8.8368985708486836E-3</v>
      </c>
      <c r="R58" s="43">
        <f t="shared" si="5"/>
        <v>0</v>
      </c>
      <c r="S58" s="44">
        <f t="shared" si="27"/>
        <v>0</v>
      </c>
      <c r="T58" s="45">
        <f t="shared" si="7"/>
        <v>0</v>
      </c>
      <c r="U58" s="44">
        <f t="shared" si="12"/>
        <v>0</v>
      </c>
      <c r="V58" s="45">
        <f t="shared" si="13"/>
        <v>0</v>
      </c>
      <c r="W58" s="44">
        <f t="shared" si="26"/>
        <v>0</v>
      </c>
      <c r="X58" s="45">
        <f t="shared" si="8"/>
        <v>0</v>
      </c>
      <c r="Y58" s="46">
        <f t="shared" si="14"/>
        <v>0</v>
      </c>
      <c r="AA58" s="43">
        <f t="shared" si="15"/>
        <v>0</v>
      </c>
      <c r="AB58" s="44">
        <f t="shared" si="16"/>
        <v>8.8368985708486836E-3</v>
      </c>
      <c r="AC58" s="45">
        <f t="shared" si="17"/>
        <v>2.1274262528785837E-2</v>
      </c>
      <c r="AD58" s="44">
        <f t="shared" si="18"/>
        <v>0</v>
      </c>
      <c r="AE58" s="45">
        <f t="shared" si="19"/>
        <v>0</v>
      </c>
      <c r="AF58" s="44">
        <f t="shared" si="20"/>
        <v>0</v>
      </c>
      <c r="AG58" s="45">
        <f t="shared" si="21"/>
        <v>0</v>
      </c>
      <c r="AH58" s="46">
        <f t="shared" si="22"/>
        <v>0</v>
      </c>
    </row>
    <row r="59" spans="2:34" x14ac:dyDescent="0.25">
      <c r="B59" s="2" t="s">
        <v>68</v>
      </c>
      <c r="C59" s="26">
        <v>53.7</v>
      </c>
      <c r="D59" s="13">
        <f t="shared" si="2"/>
        <v>1.3207547169811429E-2</v>
      </c>
      <c r="E59" s="29">
        <f t="shared" si="9"/>
        <v>52.9</v>
      </c>
      <c r="F59" s="13">
        <f t="shared" si="23"/>
        <v>0</v>
      </c>
      <c r="G59" s="26">
        <v>4.6276000000000002</v>
      </c>
      <c r="H59" s="12">
        <f t="shared" si="3"/>
        <v>-2.0779550552287307E-2</v>
      </c>
      <c r="I59" s="28">
        <f t="shared" si="10"/>
        <v>4.7775999999999996</v>
      </c>
      <c r="J59" s="28">
        <f t="shared" si="24"/>
        <v>-3.4282018111254864E-2</v>
      </c>
      <c r="K59" s="26">
        <v>1335.85</v>
      </c>
      <c r="L59" s="12">
        <f t="shared" si="4"/>
        <v>2.4566274485741779E-2</v>
      </c>
      <c r="M59" s="29">
        <f t="shared" si="11"/>
        <v>1305.4433333333334</v>
      </c>
      <c r="N59" s="30">
        <f t="shared" si="25"/>
        <v>1.7048936811160598E-2</v>
      </c>
      <c r="R59" s="43">
        <f t="shared" si="5"/>
        <v>0</v>
      </c>
      <c r="S59" s="44">
        <f t="shared" si="27"/>
        <v>0</v>
      </c>
      <c r="T59" s="45">
        <f t="shared" si="7"/>
        <v>0</v>
      </c>
      <c r="U59" s="44">
        <f t="shared" si="12"/>
        <v>0</v>
      </c>
      <c r="V59" s="45">
        <f t="shared" si="13"/>
        <v>0</v>
      </c>
      <c r="W59" s="44">
        <f t="shared" si="26"/>
        <v>0</v>
      </c>
      <c r="X59" s="45">
        <f t="shared" si="8"/>
        <v>0</v>
      </c>
      <c r="Y59" s="46">
        <f t="shared" si="14"/>
        <v>0</v>
      </c>
      <c r="AA59" s="43">
        <f t="shared" si="15"/>
        <v>0</v>
      </c>
      <c r="AB59" s="44">
        <f t="shared" si="16"/>
        <v>0</v>
      </c>
      <c r="AC59" s="45">
        <f t="shared" si="17"/>
        <v>2.4566274485741779E-2</v>
      </c>
      <c r="AD59" s="44">
        <f t="shared" si="18"/>
        <v>0</v>
      </c>
      <c r="AE59" s="45">
        <f t="shared" si="19"/>
        <v>0</v>
      </c>
      <c r="AF59" s="44">
        <f t="shared" si="20"/>
        <v>0</v>
      </c>
      <c r="AG59" s="45">
        <f t="shared" si="21"/>
        <v>0</v>
      </c>
      <c r="AH59" s="46">
        <f t="shared" si="22"/>
        <v>0</v>
      </c>
    </row>
    <row r="60" spans="2:34" x14ac:dyDescent="0.25">
      <c r="B60" s="2" t="s">
        <v>69</v>
      </c>
      <c r="C60" s="26">
        <v>52.2</v>
      </c>
      <c r="D60" s="13">
        <f t="shared" si="2"/>
        <v>-2.7932960893854775E-2</v>
      </c>
      <c r="E60" s="29">
        <f t="shared" si="9"/>
        <v>52.966666666666669</v>
      </c>
      <c r="F60" s="13">
        <f t="shared" si="23"/>
        <v>1.260239445494804E-3</v>
      </c>
      <c r="G60" s="26">
        <v>4.5980999999999996</v>
      </c>
      <c r="H60" s="12">
        <f t="shared" si="3"/>
        <v>-6.3747947100010194E-3</v>
      </c>
      <c r="I60" s="28">
        <f t="shared" si="10"/>
        <v>4.6505000000000001</v>
      </c>
      <c r="J60" s="28">
        <f t="shared" si="24"/>
        <v>-2.6603315472203515E-2</v>
      </c>
      <c r="K60" s="26">
        <v>1377.94</v>
      </c>
      <c r="L60" s="12">
        <f t="shared" si="4"/>
        <v>3.1508028596025195E-2</v>
      </c>
      <c r="M60" s="29">
        <f t="shared" si="11"/>
        <v>1339.2033333333334</v>
      </c>
      <c r="N60" s="30">
        <f t="shared" si="25"/>
        <v>2.5860946345175106E-2</v>
      </c>
      <c r="R60" s="43">
        <f t="shared" si="5"/>
        <v>0</v>
      </c>
      <c r="S60" s="44">
        <f t="shared" si="27"/>
        <v>0</v>
      </c>
      <c r="T60" s="45">
        <f t="shared" si="7"/>
        <v>0</v>
      </c>
      <c r="U60" s="44">
        <f t="shared" si="12"/>
        <v>0</v>
      </c>
      <c r="V60" s="45">
        <f t="shared" si="13"/>
        <v>0</v>
      </c>
      <c r="W60" s="44">
        <f t="shared" si="26"/>
        <v>0</v>
      </c>
      <c r="X60" s="45">
        <f t="shared" si="8"/>
        <v>0</v>
      </c>
      <c r="Y60" s="46">
        <f t="shared" si="14"/>
        <v>0</v>
      </c>
      <c r="AA60" s="43">
        <f t="shared" si="15"/>
        <v>3.1508028596025195E-2</v>
      </c>
      <c r="AB60" s="44">
        <f t="shared" si="16"/>
        <v>0</v>
      </c>
      <c r="AC60" s="45">
        <f t="shared" si="17"/>
        <v>0</v>
      </c>
      <c r="AD60" s="44">
        <f t="shared" si="18"/>
        <v>2.5860946345175106E-2</v>
      </c>
      <c r="AE60" s="45">
        <f t="shared" si="19"/>
        <v>0</v>
      </c>
      <c r="AF60" s="44">
        <f t="shared" si="20"/>
        <v>0</v>
      </c>
      <c r="AG60" s="45">
        <f t="shared" si="21"/>
        <v>0</v>
      </c>
      <c r="AH60" s="46">
        <f t="shared" si="22"/>
        <v>0</v>
      </c>
    </row>
    <row r="61" spans="2:34" x14ac:dyDescent="0.25">
      <c r="B61" s="2" t="s">
        <v>70</v>
      </c>
      <c r="C61" s="26">
        <v>51.4</v>
      </c>
      <c r="D61" s="13">
        <f t="shared" si="2"/>
        <v>-1.5325670498084421E-2</v>
      </c>
      <c r="E61" s="29">
        <f t="shared" si="9"/>
        <v>52.433333333333337</v>
      </c>
      <c r="F61" s="13">
        <f t="shared" si="23"/>
        <v>-1.0069225928256764E-2</v>
      </c>
      <c r="G61" s="26">
        <v>4.4581</v>
      </c>
      <c r="H61" s="12">
        <f t="shared" si="3"/>
        <v>-3.0447358691633397E-2</v>
      </c>
      <c r="I61" s="28">
        <f t="shared" si="10"/>
        <v>4.5612666666666666</v>
      </c>
      <c r="J61" s="28">
        <f t="shared" si="24"/>
        <v>-1.9187900942550962E-2</v>
      </c>
      <c r="K61" s="26">
        <v>1400.63</v>
      </c>
      <c r="L61" s="12">
        <f t="shared" si="4"/>
        <v>1.6466609576614388E-2</v>
      </c>
      <c r="M61" s="29">
        <f t="shared" si="11"/>
        <v>1371.4733333333334</v>
      </c>
      <c r="N61" s="30">
        <f t="shared" si="25"/>
        <v>2.4096415530626469E-2</v>
      </c>
      <c r="R61" s="43">
        <f t="shared" si="5"/>
        <v>0</v>
      </c>
      <c r="S61" s="44">
        <f t="shared" si="27"/>
        <v>0</v>
      </c>
      <c r="T61" s="45">
        <f t="shared" si="7"/>
        <v>0</v>
      </c>
      <c r="U61" s="44">
        <f t="shared" si="12"/>
        <v>0</v>
      </c>
      <c r="V61" s="45">
        <f t="shared" si="13"/>
        <v>0</v>
      </c>
      <c r="W61" s="44">
        <f t="shared" si="26"/>
        <v>0</v>
      </c>
      <c r="X61" s="45">
        <f t="shared" si="8"/>
        <v>0</v>
      </c>
      <c r="Y61" s="46">
        <f t="shared" si="14"/>
        <v>0</v>
      </c>
      <c r="AA61" s="43">
        <f t="shared" si="15"/>
        <v>1.6466609576614388E-2</v>
      </c>
      <c r="AB61" s="44">
        <f t="shared" si="16"/>
        <v>2.4096415530626469E-2</v>
      </c>
      <c r="AC61" s="45">
        <f t="shared" si="17"/>
        <v>0</v>
      </c>
      <c r="AD61" s="44">
        <f t="shared" si="18"/>
        <v>0</v>
      </c>
      <c r="AE61" s="45">
        <f t="shared" si="19"/>
        <v>0</v>
      </c>
      <c r="AF61" s="44">
        <f t="shared" si="20"/>
        <v>0</v>
      </c>
      <c r="AG61" s="45">
        <f t="shared" si="21"/>
        <v>0</v>
      </c>
      <c r="AH61" s="46">
        <f t="shared" si="22"/>
        <v>0</v>
      </c>
    </row>
    <row r="62" spans="2:34" x14ac:dyDescent="0.25">
      <c r="B62" s="2" t="s">
        <v>71</v>
      </c>
      <c r="C62" s="26">
        <v>50.3</v>
      </c>
      <c r="D62" s="13">
        <f t="shared" si="2"/>
        <v>-2.1400778210116767E-2</v>
      </c>
      <c r="E62" s="29">
        <f t="shared" si="9"/>
        <v>51.29999999999999</v>
      </c>
      <c r="F62" s="13">
        <f t="shared" si="23"/>
        <v>-2.1614748887476387E-2</v>
      </c>
      <c r="G62" s="26">
        <v>4.7022000000000004</v>
      </c>
      <c r="H62" s="12">
        <f t="shared" si="3"/>
        <v>5.4754267513066113E-2</v>
      </c>
      <c r="I62" s="28">
        <f t="shared" si="10"/>
        <v>4.5861333333333336</v>
      </c>
      <c r="J62" s="28">
        <f t="shared" si="24"/>
        <v>5.4517020125988136E-3</v>
      </c>
      <c r="K62" s="26">
        <v>1418.3</v>
      </c>
      <c r="L62" s="12">
        <f t="shared" si="4"/>
        <v>1.2615751483260995E-2</v>
      </c>
      <c r="M62" s="29">
        <f t="shared" si="11"/>
        <v>1398.9566666666667</v>
      </c>
      <c r="N62" s="30">
        <f t="shared" si="25"/>
        <v>2.0039276495836589E-2</v>
      </c>
      <c r="R62" s="43">
        <f t="shared" si="5"/>
        <v>0</v>
      </c>
      <c r="S62" s="44">
        <f t="shared" si="27"/>
        <v>0</v>
      </c>
      <c r="T62" s="45">
        <f t="shared" si="7"/>
        <v>0</v>
      </c>
      <c r="U62" s="44">
        <f t="shared" si="12"/>
        <v>0</v>
      </c>
      <c r="V62" s="45">
        <f t="shared" si="13"/>
        <v>0</v>
      </c>
      <c r="W62" s="44">
        <f t="shared" si="26"/>
        <v>0</v>
      </c>
      <c r="X62" s="45">
        <f t="shared" si="8"/>
        <v>0</v>
      </c>
      <c r="Y62" s="46">
        <f t="shared" si="14"/>
        <v>0</v>
      </c>
      <c r="AA62" s="43">
        <f t="shared" si="15"/>
        <v>0</v>
      </c>
      <c r="AB62" s="44">
        <f t="shared" si="16"/>
        <v>0</v>
      </c>
      <c r="AC62" s="45">
        <f t="shared" si="17"/>
        <v>0</v>
      </c>
      <c r="AD62" s="44">
        <f t="shared" si="18"/>
        <v>0</v>
      </c>
      <c r="AE62" s="45">
        <f t="shared" si="19"/>
        <v>0</v>
      </c>
      <c r="AF62" s="44">
        <f t="shared" si="20"/>
        <v>0</v>
      </c>
      <c r="AG62" s="45">
        <f t="shared" si="21"/>
        <v>1.2615751483260995E-2</v>
      </c>
      <c r="AH62" s="46">
        <f t="shared" si="22"/>
        <v>0</v>
      </c>
    </row>
    <row r="63" spans="2:34" x14ac:dyDescent="0.25">
      <c r="B63" s="2" t="s">
        <v>72</v>
      </c>
      <c r="C63" s="26">
        <v>51.4</v>
      </c>
      <c r="D63" s="13">
        <f t="shared" si="2"/>
        <v>2.1868787276341894E-2</v>
      </c>
      <c r="E63" s="29">
        <f t="shared" si="9"/>
        <v>51.033333333333331</v>
      </c>
      <c r="F63" s="13">
        <f t="shared" si="23"/>
        <v>-5.1981806367770167E-3</v>
      </c>
      <c r="G63" s="26">
        <v>4.8079999999999998</v>
      </c>
      <c r="H63" s="12">
        <f t="shared" si="3"/>
        <v>2.2500106333205538E-2</v>
      </c>
      <c r="I63" s="28">
        <f t="shared" si="10"/>
        <v>4.6560999999999995</v>
      </c>
      <c r="J63" s="28">
        <f t="shared" si="24"/>
        <v>1.5256134434236346E-2</v>
      </c>
      <c r="K63" s="26">
        <v>1438.24</v>
      </c>
      <c r="L63" s="12">
        <f t="shared" si="4"/>
        <v>1.4059084819854739E-2</v>
      </c>
      <c r="M63" s="29">
        <f t="shared" si="11"/>
        <v>1419.0566666666666</v>
      </c>
      <c r="N63" s="30">
        <f t="shared" si="25"/>
        <v>1.4367850326552745E-2</v>
      </c>
      <c r="R63" s="43">
        <f t="shared" si="5"/>
        <v>0</v>
      </c>
      <c r="S63" s="44">
        <f t="shared" si="27"/>
        <v>0</v>
      </c>
      <c r="T63" s="45">
        <f t="shared" si="7"/>
        <v>0</v>
      </c>
      <c r="U63" s="44">
        <f t="shared" si="12"/>
        <v>0</v>
      </c>
      <c r="V63" s="45">
        <f t="shared" si="13"/>
        <v>0</v>
      </c>
      <c r="W63" s="44">
        <f t="shared" si="26"/>
        <v>0</v>
      </c>
      <c r="X63" s="45">
        <f t="shared" si="8"/>
        <v>0</v>
      </c>
      <c r="Y63" s="46">
        <f t="shared" si="14"/>
        <v>0</v>
      </c>
      <c r="AA63" s="43">
        <f t="shared" si="15"/>
        <v>0</v>
      </c>
      <c r="AB63" s="44">
        <f t="shared" si="16"/>
        <v>0</v>
      </c>
      <c r="AC63" s="45">
        <f t="shared" si="17"/>
        <v>0</v>
      </c>
      <c r="AD63" s="44">
        <f t="shared" si="18"/>
        <v>0</v>
      </c>
      <c r="AE63" s="45">
        <f t="shared" si="19"/>
        <v>1.4059084819854739E-2</v>
      </c>
      <c r="AF63" s="44">
        <f t="shared" si="20"/>
        <v>0</v>
      </c>
      <c r="AG63" s="45">
        <f t="shared" si="21"/>
        <v>0</v>
      </c>
      <c r="AH63" s="46">
        <f t="shared" si="22"/>
        <v>0</v>
      </c>
    </row>
    <row r="64" spans="2:34" x14ac:dyDescent="0.25">
      <c r="B64" s="2" t="s">
        <v>73</v>
      </c>
      <c r="C64" s="26">
        <v>50.4</v>
      </c>
      <c r="D64" s="13">
        <f t="shared" si="2"/>
        <v>-1.945525291828798E-2</v>
      </c>
      <c r="E64" s="29">
        <f t="shared" si="9"/>
        <v>50.699999999999996</v>
      </c>
      <c r="F64" s="13">
        <f t="shared" si="23"/>
        <v>-6.5316786414109096E-3</v>
      </c>
      <c r="G64" s="26">
        <v>4.5656999999999996</v>
      </c>
      <c r="H64" s="12">
        <f t="shared" si="3"/>
        <v>-5.0395174708818713E-2</v>
      </c>
      <c r="I64" s="28">
        <f t="shared" si="10"/>
        <v>4.6919666666666666</v>
      </c>
      <c r="J64" s="28">
        <f t="shared" si="24"/>
        <v>7.7031564327800783E-3</v>
      </c>
      <c r="K64" s="26">
        <v>1406.82</v>
      </c>
      <c r="L64" s="12">
        <f t="shared" si="4"/>
        <v>-2.1846145288686225E-2</v>
      </c>
      <c r="M64" s="29">
        <f t="shared" si="11"/>
        <v>1421.12</v>
      </c>
      <c r="N64" s="30">
        <f t="shared" si="25"/>
        <v>1.4540175750556994E-3</v>
      </c>
      <c r="R64" s="43">
        <f t="shared" si="5"/>
        <v>0</v>
      </c>
      <c r="S64" s="44">
        <f t="shared" si="27"/>
        <v>0</v>
      </c>
      <c r="T64" s="45">
        <f t="shared" si="7"/>
        <v>0</v>
      </c>
      <c r="U64" s="44">
        <f t="shared" si="12"/>
        <v>0</v>
      </c>
      <c r="V64" s="45">
        <f t="shared" si="13"/>
        <v>0</v>
      </c>
      <c r="W64" s="44">
        <f t="shared" si="26"/>
        <v>0</v>
      </c>
      <c r="X64" s="45">
        <f t="shared" si="8"/>
        <v>0</v>
      </c>
      <c r="Y64" s="46">
        <f t="shared" si="14"/>
        <v>0</v>
      </c>
      <c r="AA64" s="43">
        <f t="shared" si="15"/>
        <v>-2.1846145288686225E-2</v>
      </c>
      <c r="AB64" s="44">
        <f t="shared" si="16"/>
        <v>0</v>
      </c>
      <c r="AC64" s="45">
        <f t="shared" si="17"/>
        <v>0</v>
      </c>
      <c r="AD64" s="44">
        <f t="shared" si="18"/>
        <v>0</v>
      </c>
      <c r="AE64" s="45">
        <f t="shared" si="19"/>
        <v>0</v>
      </c>
      <c r="AF64" s="44">
        <f t="shared" si="20"/>
        <v>0</v>
      </c>
      <c r="AG64" s="45">
        <f t="shared" si="21"/>
        <v>0</v>
      </c>
      <c r="AH64" s="46">
        <f t="shared" si="22"/>
        <v>0</v>
      </c>
    </row>
    <row r="65" spans="2:34" x14ac:dyDescent="0.25">
      <c r="B65" s="2" t="s">
        <v>74</v>
      </c>
      <c r="C65" s="26">
        <v>54.1</v>
      </c>
      <c r="D65" s="13">
        <f t="shared" si="2"/>
        <v>7.3412698412698374E-2</v>
      </c>
      <c r="E65" s="29">
        <f t="shared" si="9"/>
        <v>51.966666666666669</v>
      </c>
      <c r="F65" s="13">
        <f t="shared" si="23"/>
        <v>2.4983563445102108E-2</v>
      </c>
      <c r="G65" s="26">
        <v>4.6443000000000003</v>
      </c>
      <c r="H65" s="12">
        <f t="shared" si="3"/>
        <v>1.7215322951573908E-2</v>
      </c>
      <c r="I65" s="28">
        <f t="shared" si="10"/>
        <v>4.6726666666666672</v>
      </c>
      <c r="J65" s="28">
        <f t="shared" si="24"/>
        <v>-4.1134137071162646E-3</v>
      </c>
      <c r="K65" s="26">
        <v>1420.86</v>
      </c>
      <c r="L65" s="12">
        <f t="shared" si="4"/>
        <v>9.9799547916576969E-3</v>
      </c>
      <c r="M65" s="29">
        <f t="shared" si="11"/>
        <v>1421.9733333333334</v>
      </c>
      <c r="N65" s="30">
        <f t="shared" si="25"/>
        <v>6.0046536065461176E-4</v>
      </c>
      <c r="R65" s="43">
        <f t="shared" si="5"/>
        <v>0</v>
      </c>
      <c r="S65" s="44">
        <f t="shared" si="27"/>
        <v>0</v>
      </c>
      <c r="T65" s="45">
        <f t="shared" si="7"/>
        <v>0</v>
      </c>
      <c r="U65" s="44">
        <f t="shared" si="12"/>
        <v>0</v>
      </c>
      <c r="V65" s="45">
        <f t="shared" si="13"/>
        <v>0</v>
      </c>
      <c r="W65" s="44">
        <f t="shared" si="26"/>
        <v>0</v>
      </c>
      <c r="X65" s="45">
        <f t="shared" si="8"/>
        <v>0</v>
      </c>
      <c r="Y65" s="46">
        <f t="shared" si="14"/>
        <v>0</v>
      </c>
      <c r="AA65" s="43">
        <f t="shared" si="15"/>
        <v>0</v>
      </c>
      <c r="AB65" s="44">
        <f t="shared" si="16"/>
        <v>0</v>
      </c>
      <c r="AC65" s="45">
        <f t="shared" si="17"/>
        <v>0</v>
      </c>
      <c r="AD65" s="44">
        <f t="shared" si="18"/>
        <v>6.0046536065461176E-4</v>
      </c>
      <c r="AE65" s="45">
        <f t="shared" si="19"/>
        <v>9.9799547916576969E-3</v>
      </c>
      <c r="AF65" s="44">
        <f t="shared" si="20"/>
        <v>0</v>
      </c>
      <c r="AG65" s="45">
        <f t="shared" si="21"/>
        <v>0</v>
      </c>
      <c r="AH65" s="46">
        <f t="shared" si="22"/>
        <v>0</v>
      </c>
    </row>
    <row r="66" spans="2:34" x14ac:dyDescent="0.25">
      <c r="B66" s="2" t="s">
        <v>75</v>
      </c>
      <c r="C66" s="26">
        <v>52.8</v>
      </c>
      <c r="D66" s="13">
        <f t="shared" si="2"/>
        <v>-2.4029574861367919E-2</v>
      </c>
      <c r="E66" s="29">
        <f t="shared" si="9"/>
        <v>52.433333333333337</v>
      </c>
      <c r="F66" s="13">
        <f t="shared" si="23"/>
        <v>8.9801154586273135E-3</v>
      </c>
      <c r="G66" s="26">
        <v>4.6222000000000003</v>
      </c>
      <c r="H66" s="12">
        <f t="shared" si="3"/>
        <v>-4.7585211980276654E-3</v>
      </c>
      <c r="I66" s="28">
        <f t="shared" si="10"/>
        <v>4.6107333333333331</v>
      </c>
      <c r="J66" s="28">
        <f t="shared" si="24"/>
        <v>-1.3254387216436125E-2</v>
      </c>
      <c r="K66" s="26">
        <v>1482.37</v>
      </c>
      <c r="L66" s="12">
        <f t="shared" si="4"/>
        <v>4.3290683107413797E-2</v>
      </c>
      <c r="M66" s="29">
        <f t="shared" si="11"/>
        <v>1436.6833333333332</v>
      </c>
      <c r="N66" s="30">
        <f t="shared" si="25"/>
        <v>1.0344779086340017E-2</v>
      </c>
      <c r="R66" s="43">
        <f t="shared" si="5"/>
        <v>0</v>
      </c>
      <c r="S66" s="44">
        <f t="shared" si="27"/>
        <v>0</v>
      </c>
      <c r="T66" s="45">
        <f t="shared" si="7"/>
        <v>0</v>
      </c>
      <c r="U66" s="44">
        <f t="shared" si="12"/>
        <v>0</v>
      </c>
      <c r="V66" s="45">
        <f t="shared" si="13"/>
        <v>0</v>
      </c>
      <c r="W66" s="44">
        <f t="shared" si="26"/>
        <v>0</v>
      </c>
      <c r="X66" s="45">
        <f t="shared" si="8"/>
        <v>0</v>
      </c>
      <c r="Y66" s="46">
        <f t="shared" si="14"/>
        <v>0</v>
      </c>
      <c r="AA66" s="43">
        <f t="shared" si="15"/>
        <v>4.3290683107413797E-2</v>
      </c>
      <c r="AB66" s="44">
        <f t="shared" si="16"/>
        <v>0</v>
      </c>
      <c r="AC66" s="45">
        <f t="shared" si="17"/>
        <v>0</v>
      </c>
      <c r="AD66" s="44">
        <f t="shared" si="18"/>
        <v>1.0344779086340017E-2</v>
      </c>
      <c r="AE66" s="45">
        <f t="shared" si="19"/>
        <v>0</v>
      </c>
      <c r="AF66" s="44">
        <f t="shared" si="20"/>
        <v>0</v>
      </c>
      <c r="AG66" s="45">
        <f t="shared" si="21"/>
        <v>0</v>
      </c>
      <c r="AH66" s="46">
        <f t="shared" si="22"/>
        <v>0</v>
      </c>
    </row>
    <row r="67" spans="2:34" x14ac:dyDescent="0.25">
      <c r="B67" s="2" t="s">
        <v>76</v>
      </c>
      <c r="C67" s="26">
        <v>52.7</v>
      </c>
      <c r="D67" s="13">
        <f t="shared" si="2"/>
        <v>-1.8939393939393367E-3</v>
      </c>
      <c r="E67" s="29">
        <f t="shared" si="9"/>
        <v>53.20000000000001</v>
      </c>
      <c r="F67" s="13">
        <f t="shared" si="23"/>
        <v>1.4621741894469187E-2</v>
      </c>
      <c r="G67" s="26">
        <v>4.8879000000000001</v>
      </c>
      <c r="H67" s="12">
        <f t="shared" si="3"/>
        <v>5.7483449439660772E-2</v>
      </c>
      <c r="I67" s="28">
        <f t="shared" si="10"/>
        <v>4.7181333333333333</v>
      </c>
      <c r="J67" s="28">
        <f t="shared" si="24"/>
        <v>2.3293474646115531E-2</v>
      </c>
      <c r="K67" s="26">
        <v>1530.62</v>
      </c>
      <c r="L67" s="12">
        <f t="shared" si="4"/>
        <v>3.2549228600146973E-2</v>
      </c>
      <c r="M67" s="29">
        <f t="shared" si="11"/>
        <v>1477.9499999999998</v>
      </c>
      <c r="N67" s="30">
        <f t="shared" si="25"/>
        <v>2.872356469182491E-2</v>
      </c>
      <c r="R67" s="43">
        <f t="shared" si="5"/>
        <v>0</v>
      </c>
      <c r="S67" s="44">
        <f t="shared" si="27"/>
        <v>0</v>
      </c>
      <c r="T67" s="45">
        <f t="shared" si="7"/>
        <v>0</v>
      </c>
      <c r="U67" s="44">
        <f t="shared" si="12"/>
        <v>0</v>
      </c>
      <c r="V67" s="45">
        <f t="shared" si="13"/>
        <v>0</v>
      </c>
      <c r="W67" s="44">
        <f t="shared" si="26"/>
        <v>0</v>
      </c>
      <c r="X67" s="45">
        <f t="shared" si="8"/>
        <v>0</v>
      </c>
      <c r="Y67" s="46">
        <f t="shared" si="14"/>
        <v>0</v>
      </c>
      <c r="AA67" s="43">
        <f t="shared" si="15"/>
        <v>0</v>
      </c>
      <c r="AB67" s="44">
        <f t="shared" si="16"/>
        <v>0</v>
      </c>
      <c r="AC67" s="45">
        <f t="shared" si="17"/>
        <v>0</v>
      </c>
      <c r="AD67" s="44">
        <f t="shared" si="18"/>
        <v>0</v>
      </c>
      <c r="AE67" s="45">
        <f t="shared" si="19"/>
        <v>0</v>
      </c>
      <c r="AF67" s="44">
        <f t="shared" si="20"/>
        <v>2.872356469182491E-2</v>
      </c>
      <c r="AG67" s="45">
        <f t="shared" si="21"/>
        <v>3.2549228600146973E-2</v>
      </c>
      <c r="AH67" s="46">
        <f t="shared" si="22"/>
        <v>0</v>
      </c>
    </row>
    <row r="68" spans="2:34" x14ac:dyDescent="0.25">
      <c r="B68" s="2" t="s">
        <v>77</v>
      </c>
      <c r="C68" s="26">
        <v>53.1</v>
      </c>
      <c r="D68" s="13">
        <f t="shared" si="2"/>
        <v>7.5901328273244584E-3</v>
      </c>
      <c r="E68" s="29">
        <f t="shared" si="9"/>
        <v>52.866666666666667</v>
      </c>
      <c r="F68" s="13">
        <f t="shared" si="23"/>
        <v>-6.2656641604011964E-3</v>
      </c>
      <c r="G68" s="26">
        <v>5.0244</v>
      </c>
      <c r="H68" s="12">
        <f t="shared" si="3"/>
        <v>2.7926103234517941E-2</v>
      </c>
      <c r="I68" s="28">
        <f t="shared" si="10"/>
        <v>4.8448333333333338</v>
      </c>
      <c r="J68" s="28">
        <f t="shared" si="24"/>
        <v>2.6853840501893433E-2</v>
      </c>
      <c r="K68" s="26">
        <v>1503.35</v>
      </c>
      <c r="L68" s="12">
        <f t="shared" si="4"/>
        <v>-1.7816309730697366E-2</v>
      </c>
      <c r="M68" s="29">
        <f t="shared" si="11"/>
        <v>1505.4466666666667</v>
      </c>
      <c r="N68" s="30">
        <f t="shared" si="25"/>
        <v>1.8604598712180342E-2</v>
      </c>
      <c r="R68" s="43">
        <f t="shared" si="5"/>
        <v>0</v>
      </c>
      <c r="S68" s="44">
        <f t="shared" si="27"/>
        <v>0</v>
      </c>
      <c r="T68" s="45">
        <f t="shared" si="7"/>
        <v>0</v>
      </c>
      <c r="U68" s="44">
        <f t="shared" si="12"/>
        <v>0</v>
      </c>
      <c r="V68" s="45">
        <f t="shared" si="13"/>
        <v>0</v>
      </c>
      <c r="W68" s="44">
        <f t="shared" si="26"/>
        <v>0</v>
      </c>
      <c r="X68" s="45">
        <f t="shared" si="8"/>
        <v>0</v>
      </c>
      <c r="Y68" s="46">
        <f t="shared" si="14"/>
        <v>0</v>
      </c>
      <c r="AA68" s="43">
        <f t="shared" si="15"/>
        <v>0</v>
      </c>
      <c r="AB68" s="44">
        <f t="shared" si="16"/>
        <v>0</v>
      </c>
      <c r="AC68" s="45">
        <f t="shared" si="17"/>
        <v>0</v>
      </c>
      <c r="AD68" s="44">
        <f t="shared" si="18"/>
        <v>0</v>
      </c>
      <c r="AE68" s="45">
        <f t="shared" si="19"/>
        <v>-1.7816309730697366E-2</v>
      </c>
      <c r="AF68" s="44">
        <f t="shared" si="20"/>
        <v>0</v>
      </c>
      <c r="AG68" s="45">
        <f t="shared" si="21"/>
        <v>0</v>
      </c>
      <c r="AH68" s="46">
        <f t="shared" si="22"/>
        <v>0</v>
      </c>
    </row>
    <row r="69" spans="2:34" x14ac:dyDescent="0.25">
      <c r="B69" s="2" t="s">
        <v>78</v>
      </c>
      <c r="C69" s="26">
        <v>54</v>
      </c>
      <c r="D69" s="13">
        <f t="shared" ref="D69:D132" si="28">C69/C68-1</f>
        <v>1.6949152542372836E-2</v>
      </c>
      <c r="E69" s="29">
        <f t="shared" si="9"/>
        <v>53.266666666666673</v>
      </c>
      <c r="F69" s="13">
        <f t="shared" si="23"/>
        <v>7.5662042875159763E-3</v>
      </c>
      <c r="G69" s="26">
        <v>4.7388000000000003</v>
      </c>
      <c r="H69" s="12">
        <f t="shared" ref="H69:H132" si="29">G69/G68-1</f>
        <v>-5.684260807260566E-2</v>
      </c>
      <c r="I69" s="28">
        <f t="shared" si="10"/>
        <v>4.8837000000000002</v>
      </c>
      <c r="J69" s="28">
        <f t="shared" si="24"/>
        <v>8.0222917885031109E-3</v>
      </c>
      <c r="K69" s="26">
        <v>1455.28</v>
      </c>
      <c r="L69" s="12">
        <f t="shared" ref="L69:L132" si="30">K69/K68-1</f>
        <v>-3.1975255263245406E-2</v>
      </c>
      <c r="M69" s="29">
        <f t="shared" si="11"/>
        <v>1496.4166666666667</v>
      </c>
      <c r="N69" s="30">
        <f t="shared" si="25"/>
        <v>-5.9982197974466356E-3</v>
      </c>
      <c r="R69" s="43">
        <f t="shared" ref="R69:R132" si="31">IF(AND(C68&lt;50,D69&lt;0,H69&lt;0),L69,0)</f>
        <v>0</v>
      </c>
      <c r="S69" s="44">
        <f t="shared" si="27"/>
        <v>0</v>
      </c>
      <c r="T69" s="45">
        <f t="shared" ref="T69:T132" si="32">IF(AND(C68&lt;50,D69&gt;0,H69&lt;0),L69,0)</f>
        <v>0</v>
      </c>
      <c r="U69" s="44">
        <f t="shared" si="12"/>
        <v>0</v>
      </c>
      <c r="V69" s="45">
        <f t="shared" ref="V69:V132" si="33">IF(AND(C68&lt;50,D69&gt;0,H69&gt;0),L69,0)</f>
        <v>0</v>
      </c>
      <c r="W69" s="44">
        <f t="shared" si="26"/>
        <v>0</v>
      </c>
      <c r="X69" s="45">
        <f t="shared" ref="X69:X132" si="34">IF(AND(C68&lt;50,D69&lt;0,H69&gt;0),L69,0)</f>
        <v>0</v>
      </c>
      <c r="Y69" s="46">
        <f t="shared" si="14"/>
        <v>0</v>
      </c>
      <c r="AA69" s="43">
        <f t="shared" si="15"/>
        <v>0</v>
      </c>
      <c r="AB69" s="44">
        <f t="shared" si="16"/>
        <v>0</v>
      </c>
      <c r="AC69" s="45">
        <f t="shared" si="17"/>
        <v>-3.1975255263245406E-2</v>
      </c>
      <c r="AD69" s="44">
        <f t="shared" si="18"/>
        <v>0</v>
      </c>
      <c r="AE69" s="45">
        <f t="shared" si="19"/>
        <v>0</v>
      </c>
      <c r="AF69" s="44">
        <f t="shared" si="20"/>
        <v>-5.9982197974466356E-3</v>
      </c>
      <c r="AG69" s="45">
        <f t="shared" si="21"/>
        <v>0</v>
      </c>
      <c r="AH69" s="46">
        <f t="shared" si="22"/>
        <v>0</v>
      </c>
    </row>
    <row r="70" spans="2:34" x14ac:dyDescent="0.25">
      <c r="B70" s="2" t="s">
        <v>79</v>
      </c>
      <c r="C70" s="26">
        <v>51.8</v>
      </c>
      <c r="D70" s="13">
        <f t="shared" si="28"/>
        <v>-4.0740740740740744E-2</v>
      </c>
      <c r="E70" s="29">
        <f t="shared" ref="E70:E133" si="35">AVERAGE(C68:C70)</f>
        <v>52.966666666666661</v>
      </c>
      <c r="F70" s="13">
        <f t="shared" si="23"/>
        <v>-5.6320400500627921E-3</v>
      </c>
      <c r="G70" s="26">
        <v>4.5292000000000003</v>
      </c>
      <c r="H70" s="12">
        <f t="shared" si="29"/>
        <v>-4.4230606904701597E-2</v>
      </c>
      <c r="I70" s="28">
        <f t="shared" ref="I70:I133" si="36">AVERAGE(G68:G70)</f>
        <v>4.7641333333333336</v>
      </c>
      <c r="J70" s="28">
        <f t="shared" si="24"/>
        <v>-2.4482803338998438E-2</v>
      </c>
      <c r="K70" s="26">
        <v>1473.99</v>
      </c>
      <c r="L70" s="12">
        <f t="shared" si="30"/>
        <v>1.2856632400637613E-2</v>
      </c>
      <c r="M70" s="29">
        <f t="shared" ref="M70:M133" si="37">AVERAGE(K68:K70)</f>
        <v>1477.54</v>
      </c>
      <c r="N70" s="30">
        <f t="shared" si="25"/>
        <v>-1.2614579272707149E-2</v>
      </c>
      <c r="R70" s="43">
        <f t="shared" si="31"/>
        <v>0</v>
      </c>
      <c r="S70" s="44">
        <f t="shared" si="27"/>
        <v>0</v>
      </c>
      <c r="T70" s="45">
        <f t="shared" si="32"/>
        <v>0</v>
      </c>
      <c r="U70" s="44">
        <f t="shared" ref="U70:U133" si="38">IF(AND(E69&lt;50,F70&gt;0,J70&lt;0),N70,0)</f>
        <v>0</v>
      </c>
      <c r="V70" s="45">
        <f t="shared" si="33"/>
        <v>0</v>
      </c>
      <c r="W70" s="44">
        <f t="shared" ref="W70:W133" si="39">IF(AND(E69&lt;50,F70&gt;0,J70&gt;0),N70,0)</f>
        <v>0</v>
      </c>
      <c r="X70" s="45">
        <f t="shared" si="34"/>
        <v>0</v>
      </c>
      <c r="Y70" s="46">
        <f t="shared" ref="Y70:Y133" si="40">IF(AND(E69&lt;50,F70&lt;0,J70&gt;0),N70,0)</f>
        <v>0</v>
      </c>
      <c r="AA70" s="43">
        <f t="shared" ref="AA70:AA133" si="41">IF(AND(C69&gt;=50,D70&lt;0,H70&lt;0),L70,0)</f>
        <v>1.2856632400637613E-2</v>
      </c>
      <c r="AB70" s="44">
        <f t="shared" ref="AB70:AB133" si="42">IF(AND(E69&gt;=50,F70&lt;0,J70&lt;0),N70,0)</f>
        <v>-1.2614579272707149E-2</v>
      </c>
      <c r="AC70" s="45">
        <f t="shared" ref="AC70:AC133" si="43">IF(AND(C69&gt;50,D70&gt;0,H70&lt;0),L70,0)</f>
        <v>0</v>
      </c>
      <c r="AD70" s="44">
        <f t="shared" ref="AD70:AD133" si="44">IF(AND(E69&gt;50,F70&gt;0,J70&lt;0),N70,0)</f>
        <v>0</v>
      </c>
      <c r="AE70" s="45">
        <f t="shared" ref="AE70:AE133" si="45">IF(AND(C69&gt;50,D70&gt;0,H70&gt;0),L70,0)</f>
        <v>0</v>
      </c>
      <c r="AF70" s="44">
        <f t="shared" ref="AF70:AF133" si="46">IF(AND(E69&gt;50,F70&gt;0,J70&gt;0),N70,0)</f>
        <v>0</v>
      </c>
      <c r="AG70" s="45">
        <f t="shared" ref="AG70:AG133" si="47">IF(AND(C69&gt;50,D70&lt;0,H70&gt;0),L70,0)</f>
        <v>0</v>
      </c>
      <c r="AH70" s="46">
        <f t="shared" ref="AH70:AH133" si="48">IF(AND(D69&gt;50,E70&lt;0,I70&gt;0),M70,0)</f>
        <v>0</v>
      </c>
    </row>
    <row r="71" spans="2:34" x14ac:dyDescent="0.25">
      <c r="B71" s="2" t="s">
        <v>80</v>
      </c>
      <c r="C71" s="26">
        <v>52.2</v>
      </c>
      <c r="D71" s="13">
        <f t="shared" si="28"/>
        <v>7.7220077220079286E-3</v>
      </c>
      <c r="E71" s="29">
        <f t="shared" si="35"/>
        <v>52.666666666666664</v>
      </c>
      <c r="F71" s="13">
        <f t="shared" ref="F71:F134" si="49">E71/E70-1</f>
        <v>-5.6639395846443952E-3</v>
      </c>
      <c r="G71" s="26">
        <v>4.5865</v>
      </c>
      <c r="H71" s="12">
        <f t="shared" si="29"/>
        <v>1.2651240837233901E-2</v>
      </c>
      <c r="I71" s="28">
        <f t="shared" si="36"/>
        <v>4.6181666666666672</v>
      </c>
      <c r="J71" s="28">
        <f t="shared" ref="J71:J134" si="50">I71/I70-1</f>
        <v>-3.0638661106602072E-2</v>
      </c>
      <c r="K71" s="26">
        <v>1526.75</v>
      </c>
      <c r="L71" s="12">
        <f t="shared" si="30"/>
        <v>3.579400131615551E-2</v>
      </c>
      <c r="M71" s="29">
        <f t="shared" si="37"/>
        <v>1485.3400000000001</v>
      </c>
      <c r="N71" s="30">
        <f t="shared" ref="N71:N134" si="51">M71/M70-1</f>
        <v>5.2790448989536998E-3</v>
      </c>
      <c r="R71" s="43">
        <f t="shared" si="31"/>
        <v>0</v>
      </c>
      <c r="S71" s="44">
        <f t="shared" si="27"/>
        <v>0</v>
      </c>
      <c r="T71" s="45">
        <f t="shared" si="32"/>
        <v>0</v>
      </c>
      <c r="U71" s="44">
        <f t="shared" si="38"/>
        <v>0</v>
      </c>
      <c r="V71" s="45">
        <f t="shared" si="33"/>
        <v>0</v>
      </c>
      <c r="W71" s="44">
        <f t="shared" si="39"/>
        <v>0</v>
      </c>
      <c r="X71" s="45">
        <f t="shared" si="34"/>
        <v>0</v>
      </c>
      <c r="Y71" s="46">
        <f t="shared" si="40"/>
        <v>0</v>
      </c>
      <c r="AA71" s="43">
        <f t="shared" si="41"/>
        <v>0</v>
      </c>
      <c r="AB71" s="44">
        <f t="shared" si="42"/>
        <v>5.2790448989536998E-3</v>
      </c>
      <c r="AC71" s="45">
        <f t="shared" si="43"/>
        <v>0</v>
      </c>
      <c r="AD71" s="44">
        <f t="shared" si="44"/>
        <v>0</v>
      </c>
      <c r="AE71" s="45">
        <f t="shared" si="45"/>
        <v>3.579400131615551E-2</v>
      </c>
      <c r="AF71" s="44">
        <f t="shared" si="46"/>
        <v>0</v>
      </c>
      <c r="AG71" s="45">
        <f t="shared" si="47"/>
        <v>0</v>
      </c>
      <c r="AH71" s="46">
        <f t="shared" si="48"/>
        <v>0</v>
      </c>
    </row>
    <row r="72" spans="2:34" x14ac:dyDescent="0.25">
      <c r="B72" s="2" t="s">
        <v>81</v>
      </c>
      <c r="C72" s="26">
        <v>53.8</v>
      </c>
      <c r="D72" s="13">
        <f t="shared" si="28"/>
        <v>3.0651340996168397E-2</v>
      </c>
      <c r="E72" s="29">
        <f t="shared" si="35"/>
        <v>52.6</v>
      </c>
      <c r="F72" s="13">
        <f t="shared" si="49"/>
        <v>-1.2658227848100223E-3</v>
      </c>
      <c r="G72" s="26">
        <v>4.4707999999999997</v>
      </c>
      <c r="H72" s="12">
        <f t="shared" si="29"/>
        <v>-2.5226207347650798E-2</v>
      </c>
      <c r="I72" s="28">
        <f t="shared" si="36"/>
        <v>4.5288333333333339</v>
      </c>
      <c r="J72" s="28">
        <f t="shared" si="50"/>
        <v>-1.9343895485221418E-2</v>
      </c>
      <c r="K72" s="26">
        <v>1549.38</v>
      </c>
      <c r="L72" s="12">
        <f t="shared" si="30"/>
        <v>1.4822335025380884E-2</v>
      </c>
      <c r="M72" s="29">
        <f t="shared" si="37"/>
        <v>1516.7066666666667</v>
      </c>
      <c r="N72" s="30">
        <f t="shared" si="51"/>
        <v>2.1117499472623535E-2</v>
      </c>
      <c r="R72" s="43">
        <f t="shared" si="31"/>
        <v>0</v>
      </c>
      <c r="S72" s="44">
        <f t="shared" ref="S72:S135" si="52">IF(AND(E71&lt;50,F72&lt;0,J72&lt;0),N72,0)</f>
        <v>0</v>
      </c>
      <c r="T72" s="45">
        <f t="shared" si="32"/>
        <v>0</v>
      </c>
      <c r="U72" s="44">
        <f t="shared" si="38"/>
        <v>0</v>
      </c>
      <c r="V72" s="45">
        <f t="shared" si="33"/>
        <v>0</v>
      </c>
      <c r="W72" s="44">
        <f t="shared" si="39"/>
        <v>0</v>
      </c>
      <c r="X72" s="45">
        <f t="shared" si="34"/>
        <v>0</v>
      </c>
      <c r="Y72" s="46">
        <f t="shared" si="40"/>
        <v>0</v>
      </c>
      <c r="AA72" s="43">
        <f t="shared" si="41"/>
        <v>0</v>
      </c>
      <c r="AB72" s="44">
        <f t="shared" si="42"/>
        <v>2.1117499472623535E-2</v>
      </c>
      <c r="AC72" s="45">
        <f t="shared" si="43"/>
        <v>1.4822335025380884E-2</v>
      </c>
      <c r="AD72" s="44">
        <f t="shared" si="44"/>
        <v>0</v>
      </c>
      <c r="AE72" s="45">
        <f t="shared" si="45"/>
        <v>0</v>
      </c>
      <c r="AF72" s="44">
        <f t="shared" si="46"/>
        <v>0</v>
      </c>
      <c r="AG72" s="45">
        <f t="shared" si="47"/>
        <v>0</v>
      </c>
      <c r="AH72" s="46">
        <f t="shared" si="48"/>
        <v>0</v>
      </c>
    </row>
    <row r="73" spans="2:34" x14ac:dyDescent="0.25">
      <c r="B73" s="2" t="s">
        <v>82</v>
      </c>
      <c r="C73" s="26">
        <v>52.8</v>
      </c>
      <c r="D73" s="13">
        <f t="shared" si="28"/>
        <v>-1.8587360594795488E-2</v>
      </c>
      <c r="E73" s="29">
        <f t="shared" si="35"/>
        <v>52.933333333333337</v>
      </c>
      <c r="F73" s="13">
        <f t="shared" si="49"/>
        <v>6.3371356147021718E-3</v>
      </c>
      <c r="G73" s="26">
        <v>3.9379</v>
      </c>
      <c r="H73" s="12">
        <f t="shared" si="29"/>
        <v>-0.11919566967880468</v>
      </c>
      <c r="I73" s="28">
        <f t="shared" si="36"/>
        <v>4.3317333333333332</v>
      </c>
      <c r="J73" s="28">
        <f t="shared" si="50"/>
        <v>-4.3521142310381733E-2</v>
      </c>
      <c r="K73" s="26">
        <v>1481.14</v>
      </c>
      <c r="L73" s="12">
        <f t="shared" si="30"/>
        <v>-4.4043423821141348E-2</v>
      </c>
      <c r="M73" s="29">
        <f t="shared" si="37"/>
        <v>1519.0900000000001</v>
      </c>
      <c r="N73" s="30">
        <f t="shared" si="51"/>
        <v>1.5713871282516667E-3</v>
      </c>
      <c r="R73" s="43">
        <f t="shared" si="31"/>
        <v>0</v>
      </c>
      <c r="S73" s="44">
        <f t="shared" si="52"/>
        <v>0</v>
      </c>
      <c r="T73" s="45">
        <f t="shared" si="32"/>
        <v>0</v>
      </c>
      <c r="U73" s="44">
        <f t="shared" si="38"/>
        <v>0</v>
      </c>
      <c r="V73" s="45">
        <f t="shared" si="33"/>
        <v>0</v>
      </c>
      <c r="W73" s="44">
        <f t="shared" si="39"/>
        <v>0</v>
      </c>
      <c r="X73" s="45">
        <f t="shared" si="34"/>
        <v>0</v>
      </c>
      <c r="Y73" s="46">
        <f t="shared" si="40"/>
        <v>0</v>
      </c>
      <c r="AA73" s="43">
        <f t="shared" si="41"/>
        <v>-4.4043423821141348E-2</v>
      </c>
      <c r="AB73" s="44">
        <f t="shared" si="42"/>
        <v>0</v>
      </c>
      <c r="AC73" s="45">
        <f t="shared" si="43"/>
        <v>0</v>
      </c>
      <c r="AD73" s="44">
        <f t="shared" si="44"/>
        <v>1.5713871282516667E-3</v>
      </c>
      <c r="AE73" s="45">
        <f t="shared" si="45"/>
        <v>0</v>
      </c>
      <c r="AF73" s="44">
        <f t="shared" si="46"/>
        <v>0</v>
      </c>
      <c r="AG73" s="45">
        <f t="shared" si="47"/>
        <v>0</v>
      </c>
      <c r="AH73" s="46">
        <f t="shared" si="48"/>
        <v>0</v>
      </c>
    </row>
    <row r="74" spans="2:34" x14ac:dyDescent="0.25">
      <c r="B74" s="2" t="s">
        <v>83</v>
      </c>
      <c r="C74" s="26">
        <v>51.5</v>
      </c>
      <c r="D74" s="13">
        <f t="shared" si="28"/>
        <v>-2.4621212121212044E-2</v>
      </c>
      <c r="E74" s="29">
        <f t="shared" si="35"/>
        <v>52.699999999999996</v>
      </c>
      <c r="F74" s="13">
        <f t="shared" si="49"/>
        <v>-4.4080604534006973E-3</v>
      </c>
      <c r="G74" s="26">
        <v>4.0232000000000001</v>
      </c>
      <c r="H74" s="12">
        <f t="shared" si="29"/>
        <v>2.1661291551334561E-2</v>
      </c>
      <c r="I74" s="28">
        <f t="shared" si="36"/>
        <v>4.1439666666666666</v>
      </c>
      <c r="J74" s="28">
        <f t="shared" si="50"/>
        <v>-4.3346774193548376E-2</v>
      </c>
      <c r="K74" s="26">
        <v>1468.36</v>
      </c>
      <c r="L74" s="12">
        <f t="shared" si="30"/>
        <v>-8.628488866683881E-3</v>
      </c>
      <c r="M74" s="29">
        <f t="shared" si="37"/>
        <v>1499.6266666666668</v>
      </c>
      <c r="N74" s="30">
        <f t="shared" si="51"/>
        <v>-1.2812495199977181E-2</v>
      </c>
      <c r="R74" s="43">
        <f t="shared" si="31"/>
        <v>0</v>
      </c>
      <c r="S74" s="44">
        <f t="shared" si="52"/>
        <v>0</v>
      </c>
      <c r="T74" s="45">
        <f t="shared" si="32"/>
        <v>0</v>
      </c>
      <c r="U74" s="44">
        <f t="shared" si="38"/>
        <v>0</v>
      </c>
      <c r="V74" s="45">
        <f t="shared" si="33"/>
        <v>0</v>
      </c>
      <c r="W74" s="44">
        <f t="shared" si="39"/>
        <v>0</v>
      </c>
      <c r="X74" s="45">
        <f t="shared" si="34"/>
        <v>0</v>
      </c>
      <c r="Y74" s="46">
        <f t="shared" si="40"/>
        <v>0</v>
      </c>
      <c r="AA74" s="43">
        <f t="shared" si="41"/>
        <v>0</v>
      </c>
      <c r="AB74" s="44">
        <f t="shared" si="42"/>
        <v>-1.2812495199977181E-2</v>
      </c>
      <c r="AC74" s="45">
        <f t="shared" si="43"/>
        <v>0</v>
      </c>
      <c r="AD74" s="44">
        <f t="shared" si="44"/>
        <v>0</v>
      </c>
      <c r="AE74" s="45">
        <f t="shared" si="45"/>
        <v>0</v>
      </c>
      <c r="AF74" s="44">
        <f t="shared" si="46"/>
        <v>0</v>
      </c>
      <c r="AG74" s="45">
        <f t="shared" si="47"/>
        <v>-8.628488866683881E-3</v>
      </c>
      <c r="AH74" s="46">
        <f t="shared" si="48"/>
        <v>0</v>
      </c>
    </row>
    <row r="75" spans="2:34" x14ac:dyDescent="0.25">
      <c r="B75" s="2" t="s">
        <v>84</v>
      </c>
      <c r="C75" s="26">
        <v>50.1</v>
      </c>
      <c r="D75" s="13">
        <f t="shared" si="28"/>
        <v>-2.7184466019417486E-2</v>
      </c>
      <c r="E75" s="29">
        <f t="shared" si="35"/>
        <v>51.466666666666669</v>
      </c>
      <c r="F75" s="13">
        <f t="shared" si="49"/>
        <v>-2.3402909550917061E-2</v>
      </c>
      <c r="G75" s="26">
        <v>3.5931000000000002</v>
      </c>
      <c r="H75" s="12">
        <f t="shared" si="29"/>
        <v>-0.10690495128256117</v>
      </c>
      <c r="I75" s="28">
        <f t="shared" si="36"/>
        <v>3.8513999999999999</v>
      </c>
      <c r="J75" s="28">
        <f t="shared" si="50"/>
        <v>-7.0600632244467887E-2</v>
      </c>
      <c r="K75" s="26">
        <v>1378.55</v>
      </c>
      <c r="L75" s="12">
        <f t="shared" si="30"/>
        <v>-6.1163474897164116E-2</v>
      </c>
      <c r="M75" s="29">
        <f t="shared" si="37"/>
        <v>1442.6833333333334</v>
      </c>
      <c r="N75" s="30">
        <f t="shared" si="51"/>
        <v>-3.7971672949711932E-2</v>
      </c>
      <c r="R75" s="43">
        <f t="shared" si="31"/>
        <v>0</v>
      </c>
      <c r="S75" s="44">
        <f t="shared" si="52"/>
        <v>0</v>
      </c>
      <c r="T75" s="45">
        <f t="shared" si="32"/>
        <v>0</v>
      </c>
      <c r="U75" s="44">
        <f t="shared" si="38"/>
        <v>0</v>
      </c>
      <c r="V75" s="45">
        <f t="shared" si="33"/>
        <v>0</v>
      </c>
      <c r="W75" s="44">
        <f t="shared" si="39"/>
        <v>0</v>
      </c>
      <c r="X75" s="45">
        <f t="shared" si="34"/>
        <v>0</v>
      </c>
      <c r="Y75" s="46">
        <f t="shared" si="40"/>
        <v>0</v>
      </c>
      <c r="AA75" s="43">
        <f t="shared" si="41"/>
        <v>-6.1163474897164116E-2</v>
      </c>
      <c r="AB75" s="44">
        <f t="shared" si="42"/>
        <v>-3.7971672949711932E-2</v>
      </c>
      <c r="AC75" s="45">
        <f t="shared" si="43"/>
        <v>0</v>
      </c>
      <c r="AD75" s="44">
        <f t="shared" si="44"/>
        <v>0</v>
      </c>
      <c r="AE75" s="45">
        <f t="shared" si="45"/>
        <v>0</v>
      </c>
      <c r="AF75" s="44">
        <f t="shared" si="46"/>
        <v>0</v>
      </c>
      <c r="AG75" s="45">
        <f t="shared" si="47"/>
        <v>0</v>
      </c>
      <c r="AH75" s="46">
        <f t="shared" si="48"/>
        <v>0</v>
      </c>
    </row>
    <row r="76" spans="2:34" x14ac:dyDescent="0.25">
      <c r="B76" s="2" t="s">
        <v>85</v>
      </c>
      <c r="C76" s="26">
        <v>50.9</v>
      </c>
      <c r="D76" s="13">
        <f t="shared" si="28"/>
        <v>1.5968063872255467E-2</v>
      </c>
      <c r="E76" s="29">
        <f t="shared" si="35"/>
        <v>50.833333333333336</v>
      </c>
      <c r="F76" s="13">
        <f t="shared" si="49"/>
        <v>-1.2305699481865329E-2</v>
      </c>
      <c r="G76" s="26">
        <v>3.5091999999999999</v>
      </c>
      <c r="H76" s="12">
        <f t="shared" si="29"/>
        <v>-2.3350310316996525E-2</v>
      </c>
      <c r="I76" s="28">
        <f t="shared" si="36"/>
        <v>3.7085000000000004</v>
      </c>
      <c r="J76" s="28">
        <f t="shared" si="50"/>
        <v>-3.7103390974710382E-2</v>
      </c>
      <c r="K76" s="26">
        <v>1330.63</v>
      </c>
      <c r="L76" s="12">
        <f t="shared" si="30"/>
        <v>-3.4761162090602316E-2</v>
      </c>
      <c r="M76" s="29">
        <f t="shared" si="37"/>
        <v>1392.5133333333333</v>
      </c>
      <c r="N76" s="30">
        <f t="shared" si="51"/>
        <v>-3.4775476253740223E-2</v>
      </c>
      <c r="R76" s="43">
        <f t="shared" si="31"/>
        <v>0</v>
      </c>
      <c r="S76" s="44">
        <f t="shared" si="52"/>
        <v>0</v>
      </c>
      <c r="T76" s="45">
        <f t="shared" si="32"/>
        <v>0</v>
      </c>
      <c r="U76" s="44">
        <f t="shared" si="38"/>
        <v>0</v>
      </c>
      <c r="V76" s="45">
        <f t="shared" si="33"/>
        <v>0</v>
      </c>
      <c r="W76" s="44">
        <f t="shared" si="39"/>
        <v>0</v>
      </c>
      <c r="X76" s="45">
        <f t="shared" si="34"/>
        <v>0</v>
      </c>
      <c r="Y76" s="46">
        <f t="shared" si="40"/>
        <v>0</v>
      </c>
      <c r="AA76" s="43">
        <f t="shared" si="41"/>
        <v>0</v>
      </c>
      <c r="AB76" s="44">
        <f t="shared" si="42"/>
        <v>-3.4775476253740223E-2</v>
      </c>
      <c r="AC76" s="45">
        <f t="shared" si="43"/>
        <v>-3.4761162090602316E-2</v>
      </c>
      <c r="AD76" s="44">
        <f t="shared" si="44"/>
        <v>0</v>
      </c>
      <c r="AE76" s="45">
        <f t="shared" si="45"/>
        <v>0</v>
      </c>
      <c r="AF76" s="44">
        <f t="shared" si="46"/>
        <v>0</v>
      </c>
      <c r="AG76" s="45">
        <f t="shared" si="47"/>
        <v>0</v>
      </c>
      <c r="AH76" s="46">
        <f t="shared" si="48"/>
        <v>0</v>
      </c>
    </row>
    <row r="77" spans="2:34" x14ac:dyDescent="0.25">
      <c r="B77" s="2" t="s">
        <v>86</v>
      </c>
      <c r="C77" s="26">
        <v>48.8</v>
      </c>
      <c r="D77" s="13">
        <f t="shared" si="28"/>
        <v>-4.125736738703345E-2</v>
      </c>
      <c r="E77" s="29">
        <f t="shared" si="35"/>
        <v>49.933333333333337</v>
      </c>
      <c r="F77" s="13">
        <f t="shared" si="49"/>
        <v>-1.7704918032786843E-2</v>
      </c>
      <c r="G77" s="26">
        <v>3.4096000000000002</v>
      </c>
      <c r="H77" s="12">
        <f t="shared" si="29"/>
        <v>-2.8382537330445601E-2</v>
      </c>
      <c r="I77" s="28">
        <f t="shared" si="36"/>
        <v>3.5039666666666669</v>
      </c>
      <c r="J77" s="28">
        <f t="shared" si="50"/>
        <v>-5.5152577412251214E-2</v>
      </c>
      <c r="K77" s="26">
        <v>1322.7</v>
      </c>
      <c r="L77" s="12">
        <f t="shared" si="30"/>
        <v>-5.9595830546433914E-3</v>
      </c>
      <c r="M77" s="29">
        <f t="shared" si="37"/>
        <v>1343.96</v>
      </c>
      <c r="N77" s="30">
        <f t="shared" si="51"/>
        <v>-3.4867410006846122E-2</v>
      </c>
      <c r="R77" s="43">
        <f t="shared" si="31"/>
        <v>0</v>
      </c>
      <c r="S77" s="44">
        <f t="shared" si="52"/>
        <v>0</v>
      </c>
      <c r="T77" s="45">
        <f t="shared" si="32"/>
        <v>0</v>
      </c>
      <c r="U77" s="44">
        <f t="shared" si="38"/>
        <v>0</v>
      </c>
      <c r="V77" s="45">
        <f t="shared" si="33"/>
        <v>0</v>
      </c>
      <c r="W77" s="44">
        <f t="shared" si="39"/>
        <v>0</v>
      </c>
      <c r="X77" s="45">
        <f t="shared" si="34"/>
        <v>0</v>
      </c>
      <c r="Y77" s="46">
        <f t="shared" si="40"/>
        <v>0</v>
      </c>
      <c r="AA77" s="43">
        <f t="shared" si="41"/>
        <v>-5.9595830546433914E-3</v>
      </c>
      <c r="AB77" s="44">
        <f t="shared" si="42"/>
        <v>-3.4867410006846122E-2</v>
      </c>
      <c r="AC77" s="45">
        <f t="shared" si="43"/>
        <v>0</v>
      </c>
      <c r="AD77" s="44">
        <f t="shared" si="44"/>
        <v>0</v>
      </c>
      <c r="AE77" s="45">
        <f t="shared" si="45"/>
        <v>0</v>
      </c>
      <c r="AF77" s="44">
        <f t="shared" si="46"/>
        <v>0</v>
      </c>
      <c r="AG77" s="45">
        <f t="shared" si="47"/>
        <v>0</v>
      </c>
      <c r="AH77" s="46">
        <f t="shared" si="48"/>
        <v>0</v>
      </c>
    </row>
    <row r="78" spans="2:34" x14ac:dyDescent="0.25">
      <c r="B78" s="2" t="s">
        <v>87</v>
      </c>
      <c r="C78" s="26">
        <v>49.7</v>
      </c>
      <c r="D78" s="13">
        <f t="shared" si="28"/>
        <v>1.8442622950819887E-2</v>
      </c>
      <c r="E78" s="29">
        <f t="shared" si="35"/>
        <v>49.79999999999999</v>
      </c>
      <c r="F78" s="13">
        <f t="shared" si="49"/>
        <v>-2.6702269692926439E-3</v>
      </c>
      <c r="G78" s="26">
        <v>3.7279</v>
      </c>
      <c r="H78" s="12">
        <f t="shared" si="29"/>
        <v>9.3354059127170208E-2</v>
      </c>
      <c r="I78" s="28">
        <f t="shared" si="36"/>
        <v>3.5488999999999997</v>
      </c>
      <c r="J78" s="28">
        <f t="shared" si="50"/>
        <v>1.2823561867977951E-2</v>
      </c>
      <c r="K78" s="26">
        <v>1385.59</v>
      </c>
      <c r="L78" s="12">
        <f t="shared" si="30"/>
        <v>4.7546684811370588E-2</v>
      </c>
      <c r="M78" s="29">
        <f t="shared" si="37"/>
        <v>1346.3066666666666</v>
      </c>
      <c r="N78" s="30">
        <f t="shared" si="51"/>
        <v>1.7460837128089324E-3</v>
      </c>
      <c r="R78" s="43">
        <f t="shared" si="31"/>
        <v>0</v>
      </c>
      <c r="S78" s="44">
        <f t="shared" si="52"/>
        <v>0</v>
      </c>
      <c r="T78" s="45">
        <f t="shared" si="32"/>
        <v>0</v>
      </c>
      <c r="U78" s="44">
        <f t="shared" si="38"/>
        <v>0</v>
      </c>
      <c r="V78" s="45">
        <f t="shared" si="33"/>
        <v>4.7546684811370588E-2</v>
      </c>
      <c r="W78" s="44">
        <f t="shared" si="39"/>
        <v>0</v>
      </c>
      <c r="X78" s="45">
        <f t="shared" si="34"/>
        <v>0</v>
      </c>
      <c r="Y78" s="46">
        <f t="shared" si="40"/>
        <v>1.7460837128089324E-3</v>
      </c>
      <c r="AA78" s="43">
        <f t="shared" si="41"/>
        <v>0</v>
      </c>
      <c r="AB78" s="44">
        <f t="shared" si="42"/>
        <v>0</v>
      </c>
      <c r="AC78" s="45">
        <f t="shared" si="43"/>
        <v>0</v>
      </c>
      <c r="AD78" s="44">
        <f t="shared" si="44"/>
        <v>0</v>
      </c>
      <c r="AE78" s="45">
        <f t="shared" si="45"/>
        <v>0</v>
      </c>
      <c r="AF78" s="44">
        <f t="shared" si="46"/>
        <v>0</v>
      </c>
      <c r="AG78" s="45">
        <f t="shared" si="47"/>
        <v>0</v>
      </c>
      <c r="AH78" s="46">
        <f t="shared" si="48"/>
        <v>0</v>
      </c>
    </row>
    <row r="79" spans="2:34" x14ac:dyDescent="0.25">
      <c r="B79" s="2" t="s">
        <v>88</v>
      </c>
      <c r="C79" s="26">
        <v>48.5</v>
      </c>
      <c r="D79" s="13">
        <f t="shared" si="28"/>
        <v>-2.4144869215291798E-2</v>
      </c>
      <c r="E79" s="29">
        <f t="shared" si="35"/>
        <v>49</v>
      </c>
      <c r="F79" s="13">
        <f t="shared" si="49"/>
        <v>-1.6064257028112205E-2</v>
      </c>
      <c r="G79" s="26">
        <v>4.0594999999999999</v>
      </c>
      <c r="H79" s="12">
        <f t="shared" si="29"/>
        <v>8.8950883875640319E-2</v>
      </c>
      <c r="I79" s="28">
        <f t="shared" si="36"/>
        <v>3.7323333333333331</v>
      </c>
      <c r="J79" s="28">
        <f t="shared" si="50"/>
        <v>5.1687377309401095E-2</v>
      </c>
      <c r="K79" s="26">
        <v>1400.38</v>
      </c>
      <c r="L79" s="12">
        <f t="shared" si="30"/>
        <v>1.0674153248796614E-2</v>
      </c>
      <c r="M79" s="29">
        <f t="shared" si="37"/>
        <v>1369.5566666666666</v>
      </c>
      <c r="N79" s="30">
        <f t="shared" si="51"/>
        <v>1.7269468075624239E-2</v>
      </c>
      <c r="R79" s="43">
        <f t="shared" si="31"/>
        <v>0</v>
      </c>
      <c r="S79" s="44">
        <f t="shared" si="52"/>
        <v>0</v>
      </c>
      <c r="T79" s="45">
        <f t="shared" si="32"/>
        <v>0</v>
      </c>
      <c r="U79" s="44">
        <f t="shared" si="38"/>
        <v>0</v>
      </c>
      <c r="V79" s="45">
        <f t="shared" si="33"/>
        <v>0</v>
      </c>
      <c r="W79" s="44">
        <f t="shared" si="39"/>
        <v>0</v>
      </c>
      <c r="X79" s="45">
        <f t="shared" si="34"/>
        <v>1.0674153248796614E-2</v>
      </c>
      <c r="Y79" s="46">
        <f t="shared" si="40"/>
        <v>1.7269468075624239E-2</v>
      </c>
      <c r="AA79" s="43">
        <f t="shared" si="41"/>
        <v>0</v>
      </c>
      <c r="AB79" s="44">
        <f t="shared" si="42"/>
        <v>0</v>
      </c>
      <c r="AC79" s="45">
        <f t="shared" si="43"/>
        <v>0</v>
      </c>
      <c r="AD79" s="44">
        <f t="shared" si="44"/>
        <v>0</v>
      </c>
      <c r="AE79" s="45">
        <f t="shared" si="45"/>
        <v>0</v>
      </c>
      <c r="AF79" s="44">
        <f t="shared" si="46"/>
        <v>0</v>
      </c>
      <c r="AG79" s="45">
        <f t="shared" si="47"/>
        <v>0</v>
      </c>
      <c r="AH79" s="46">
        <f t="shared" si="48"/>
        <v>0</v>
      </c>
    </row>
    <row r="80" spans="2:34" x14ac:dyDescent="0.25">
      <c r="B80" s="2" t="s">
        <v>89</v>
      </c>
      <c r="C80" s="26">
        <v>48.9</v>
      </c>
      <c r="D80" s="13">
        <f t="shared" si="28"/>
        <v>8.2474226804123418E-3</v>
      </c>
      <c r="E80" s="29">
        <f t="shared" si="35"/>
        <v>49.033333333333331</v>
      </c>
      <c r="F80" s="13">
        <f t="shared" si="49"/>
        <v>6.8027210884347156E-4</v>
      </c>
      <c r="G80" s="26">
        <v>3.9689999999999999</v>
      </c>
      <c r="H80" s="12">
        <f t="shared" si="29"/>
        <v>-2.2293385884961214E-2</v>
      </c>
      <c r="I80" s="28">
        <f t="shared" si="36"/>
        <v>3.9187999999999996</v>
      </c>
      <c r="J80" s="28">
        <f t="shared" si="50"/>
        <v>4.9959810663570581E-2</v>
      </c>
      <c r="K80" s="26">
        <v>1280</v>
      </c>
      <c r="L80" s="12">
        <f t="shared" si="30"/>
        <v>-8.5962381639269392E-2</v>
      </c>
      <c r="M80" s="29">
        <f t="shared" si="37"/>
        <v>1355.3233333333335</v>
      </c>
      <c r="N80" s="30">
        <f t="shared" si="51"/>
        <v>-1.0392657477967138E-2</v>
      </c>
      <c r="R80" s="43">
        <f t="shared" si="31"/>
        <v>0</v>
      </c>
      <c r="S80" s="44">
        <f t="shared" si="52"/>
        <v>0</v>
      </c>
      <c r="T80" s="45">
        <f t="shared" si="32"/>
        <v>-8.5962381639269392E-2</v>
      </c>
      <c r="U80" s="44">
        <f t="shared" si="38"/>
        <v>0</v>
      </c>
      <c r="V80" s="45">
        <f t="shared" si="33"/>
        <v>0</v>
      </c>
      <c r="W80" s="44">
        <f t="shared" si="39"/>
        <v>-1.0392657477967138E-2</v>
      </c>
      <c r="X80" s="45">
        <f t="shared" si="34"/>
        <v>0</v>
      </c>
      <c r="Y80" s="46">
        <f t="shared" si="40"/>
        <v>0</v>
      </c>
      <c r="AA80" s="43">
        <f t="shared" si="41"/>
        <v>0</v>
      </c>
      <c r="AB80" s="44">
        <f t="shared" si="42"/>
        <v>0</v>
      </c>
      <c r="AC80" s="45">
        <f t="shared" si="43"/>
        <v>0</v>
      </c>
      <c r="AD80" s="44">
        <f t="shared" si="44"/>
        <v>0</v>
      </c>
      <c r="AE80" s="45">
        <f t="shared" si="45"/>
        <v>0</v>
      </c>
      <c r="AF80" s="44">
        <f t="shared" si="46"/>
        <v>0</v>
      </c>
      <c r="AG80" s="45">
        <f t="shared" si="47"/>
        <v>0</v>
      </c>
      <c r="AH80" s="46">
        <f t="shared" si="48"/>
        <v>0</v>
      </c>
    </row>
    <row r="81" spans="2:34" x14ac:dyDescent="0.25">
      <c r="B81" s="2" t="s">
        <v>90</v>
      </c>
      <c r="C81" s="26">
        <v>49.9</v>
      </c>
      <c r="D81" s="13">
        <f t="shared" si="28"/>
        <v>2.0449897750511203E-2</v>
      </c>
      <c r="E81" s="29">
        <f t="shared" si="35"/>
        <v>49.1</v>
      </c>
      <c r="F81" s="13">
        <f t="shared" si="49"/>
        <v>1.3596193065941176E-3</v>
      </c>
      <c r="G81" s="26">
        <v>3.9462000000000002</v>
      </c>
      <c r="H81" s="12">
        <f t="shared" si="29"/>
        <v>-5.7445200302342903E-3</v>
      </c>
      <c r="I81" s="28">
        <f t="shared" si="36"/>
        <v>3.991566666666666</v>
      </c>
      <c r="J81" s="28">
        <f t="shared" si="50"/>
        <v>1.8568609438263328E-2</v>
      </c>
      <c r="K81" s="26">
        <v>1267.3800000000001</v>
      </c>
      <c r="L81" s="12">
        <f t="shared" si="30"/>
        <v>-9.8593749999998925E-3</v>
      </c>
      <c r="M81" s="29">
        <f t="shared" si="37"/>
        <v>1315.92</v>
      </c>
      <c r="N81" s="30">
        <f t="shared" si="51"/>
        <v>-2.9073013327693076E-2</v>
      </c>
      <c r="R81" s="43">
        <f t="shared" si="31"/>
        <v>0</v>
      </c>
      <c r="S81" s="44">
        <f t="shared" si="52"/>
        <v>0</v>
      </c>
      <c r="T81" s="45">
        <f t="shared" si="32"/>
        <v>-9.8593749999998925E-3</v>
      </c>
      <c r="U81" s="44">
        <f t="shared" si="38"/>
        <v>0</v>
      </c>
      <c r="V81" s="45">
        <f t="shared" si="33"/>
        <v>0</v>
      </c>
      <c r="W81" s="44">
        <f t="shared" si="39"/>
        <v>-2.9073013327693076E-2</v>
      </c>
      <c r="X81" s="45">
        <f t="shared" si="34"/>
        <v>0</v>
      </c>
      <c r="Y81" s="46">
        <f t="shared" si="40"/>
        <v>0</v>
      </c>
      <c r="AA81" s="43">
        <f t="shared" si="41"/>
        <v>0</v>
      </c>
      <c r="AB81" s="44">
        <f t="shared" si="42"/>
        <v>0</v>
      </c>
      <c r="AC81" s="45">
        <f t="shared" si="43"/>
        <v>0</v>
      </c>
      <c r="AD81" s="44">
        <f t="shared" si="44"/>
        <v>0</v>
      </c>
      <c r="AE81" s="45">
        <f t="shared" si="45"/>
        <v>0</v>
      </c>
      <c r="AF81" s="44">
        <f t="shared" si="46"/>
        <v>0</v>
      </c>
      <c r="AG81" s="45">
        <f t="shared" si="47"/>
        <v>0</v>
      </c>
      <c r="AH81" s="46">
        <f t="shared" si="48"/>
        <v>0</v>
      </c>
    </row>
    <row r="82" spans="2:34" x14ac:dyDescent="0.25">
      <c r="B82" s="2" t="s">
        <v>91</v>
      </c>
      <c r="C82" s="26">
        <v>50.8</v>
      </c>
      <c r="D82" s="13">
        <f t="shared" si="28"/>
        <v>1.8036072144288484E-2</v>
      </c>
      <c r="E82" s="29">
        <f t="shared" si="35"/>
        <v>49.866666666666667</v>
      </c>
      <c r="F82" s="13">
        <f t="shared" si="49"/>
        <v>1.5614392396469778E-2</v>
      </c>
      <c r="G82" s="26">
        <v>3.8115999999999999</v>
      </c>
      <c r="H82" s="12">
        <f t="shared" si="29"/>
        <v>-3.4108762860473485E-2</v>
      </c>
      <c r="I82" s="28">
        <f t="shared" si="36"/>
        <v>3.9089333333333336</v>
      </c>
      <c r="J82" s="28">
        <f t="shared" si="50"/>
        <v>-2.0701980007849619E-2</v>
      </c>
      <c r="K82" s="26">
        <v>1282.83</v>
      </c>
      <c r="L82" s="12">
        <f t="shared" si="30"/>
        <v>1.2190503242910378E-2</v>
      </c>
      <c r="M82" s="29">
        <f t="shared" si="37"/>
        <v>1276.7366666666667</v>
      </c>
      <c r="N82" s="30">
        <f t="shared" si="51"/>
        <v>-2.9776379516485374E-2</v>
      </c>
      <c r="R82" s="43">
        <f t="shared" si="31"/>
        <v>0</v>
      </c>
      <c r="S82" s="44">
        <f t="shared" si="52"/>
        <v>0</v>
      </c>
      <c r="T82" s="45">
        <f t="shared" si="32"/>
        <v>1.2190503242910378E-2</v>
      </c>
      <c r="U82" s="44">
        <f t="shared" si="38"/>
        <v>-2.9776379516485374E-2</v>
      </c>
      <c r="V82" s="45">
        <f t="shared" si="33"/>
        <v>0</v>
      </c>
      <c r="W82" s="44">
        <f t="shared" si="39"/>
        <v>0</v>
      </c>
      <c r="X82" s="45">
        <f t="shared" si="34"/>
        <v>0</v>
      </c>
      <c r="Y82" s="46">
        <f t="shared" si="40"/>
        <v>0</v>
      </c>
      <c r="AA82" s="43">
        <f t="shared" si="41"/>
        <v>0</v>
      </c>
      <c r="AB82" s="44">
        <f t="shared" si="42"/>
        <v>0</v>
      </c>
      <c r="AC82" s="45">
        <f t="shared" si="43"/>
        <v>0</v>
      </c>
      <c r="AD82" s="44">
        <f t="shared" si="44"/>
        <v>0</v>
      </c>
      <c r="AE82" s="45">
        <f t="shared" si="45"/>
        <v>0</v>
      </c>
      <c r="AF82" s="44">
        <f t="shared" si="46"/>
        <v>0</v>
      </c>
      <c r="AG82" s="45">
        <f t="shared" si="47"/>
        <v>0</v>
      </c>
      <c r="AH82" s="46">
        <f t="shared" si="48"/>
        <v>0</v>
      </c>
    </row>
    <row r="83" spans="2:34" x14ac:dyDescent="0.25">
      <c r="B83" s="2" t="s">
        <v>92</v>
      </c>
      <c r="C83" s="26">
        <v>50.1</v>
      </c>
      <c r="D83" s="13">
        <f t="shared" si="28"/>
        <v>-1.3779527559054983E-2</v>
      </c>
      <c r="E83" s="29">
        <f t="shared" si="35"/>
        <v>50.266666666666659</v>
      </c>
      <c r="F83" s="13">
        <f t="shared" si="49"/>
        <v>8.0213903743313608E-3</v>
      </c>
      <c r="G83" s="26">
        <v>3.8233999999999999</v>
      </c>
      <c r="H83" s="12">
        <f t="shared" si="29"/>
        <v>3.0958127820337467E-3</v>
      </c>
      <c r="I83" s="28">
        <f t="shared" si="36"/>
        <v>3.8603999999999998</v>
      </c>
      <c r="J83" s="28">
        <f t="shared" si="50"/>
        <v>-1.2416004366067601E-2</v>
      </c>
      <c r="K83" s="26">
        <v>1166.3599999999999</v>
      </c>
      <c r="L83" s="12">
        <f t="shared" si="30"/>
        <v>-9.0791453271283018E-2</v>
      </c>
      <c r="M83" s="29">
        <f t="shared" si="37"/>
        <v>1238.8566666666666</v>
      </c>
      <c r="N83" s="30">
        <f t="shared" si="51"/>
        <v>-2.9669391495505515E-2</v>
      </c>
      <c r="R83" s="43">
        <f t="shared" si="31"/>
        <v>0</v>
      </c>
      <c r="S83" s="44">
        <f t="shared" si="52"/>
        <v>0</v>
      </c>
      <c r="T83" s="45">
        <f t="shared" si="32"/>
        <v>0</v>
      </c>
      <c r="U83" s="44">
        <f t="shared" si="38"/>
        <v>-2.9669391495505515E-2</v>
      </c>
      <c r="V83" s="45">
        <f t="shared" si="33"/>
        <v>0</v>
      </c>
      <c r="W83" s="44">
        <f t="shared" si="39"/>
        <v>0</v>
      </c>
      <c r="X83" s="45">
        <f t="shared" si="34"/>
        <v>0</v>
      </c>
      <c r="Y83" s="46">
        <f t="shared" si="40"/>
        <v>0</v>
      </c>
      <c r="AA83" s="43">
        <f t="shared" si="41"/>
        <v>0</v>
      </c>
      <c r="AB83" s="44">
        <f t="shared" si="42"/>
        <v>0</v>
      </c>
      <c r="AC83" s="45">
        <f t="shared" si="43"/>
        <v>0</v>
      </c>
      <c r="AD83" s="44">
        <f t="shared" si="44"/>
        <v>0</v>
      </c>
      <c r="AE83" s="45">
        <f t="shared" si="45"/>
        <v>0</v>
      </c>
      <c r="AF83" s="44">
        <f t="shared" si="46"/>
        <v>0</v>
      </c>
      <c r="AG83" s="45">
        <f t="shared" si="47"/>
        <v>-9.0791453271283018E-2</v>
      </c>
      <c r="AH83" s="46">
        <f t="shared" si="48"/>
        <v>0</v>
      </c>
    </row>
    <row r="84" spans="2:34" x14ac:dyDescent="0.25">
      <c r="B84" s="2" t="s">
        <v>93</v>
      </c>
      <c r="C84" s="26">
        <v>47.2</v>
      </c>
      <c r="D84" s="13">
        <f t="shared" si="28"/>
        <v>-5.7884231536926123E-2</v>
      </c>
      <c r="E84" s="29">
        <f t="shared" si="35"/>
        <v>49.366666666666674</v>
      </c>
      <c r="F84" s="13">
        <f t="shared" si="49"/>
        <v>-1.790450928381937E-2</v>
      </c>
      <c r="G84" s="26">
        <v>3.9529999999999998</v>
      </c>
      <c r="H84" s="12">
        <f t="shared" si="29"/>
        <v>3.3896531882617653E-2</v>
      </c>
      <c r="I84" s="28">
        <f t="shared" si="36"/>
        <v>3.8626666666666662</v>
      </c>
      <c r="J84" s="28">
        <f t="shared" si="50"/>
        <v>5.8715849825574651E-4</v>
      </c>
      <c r="K84" s="26">
        <v>968.75</v>
      </c>
      <c r="L84" s="12">
        <f t="shared" si="30"/>
        <v>-0.16942453444905514</v>
      </c>
      <c r="M84" s="29">
        <f t="shared" si="37"/>
        <v>1139.3133333333333</v>
      </c>
      <c r="N84" s="30">
        <f t="shared" si="51"/>
        <v>-8.0350968769591247E-2</v>
      </c>
      <c r="R84" s="43">
        <f t="shared" si="31"/>
        <v>0</v>
      </c>
      <c r="S84" s="44">
        <f t="shared" si="52"/>
        <v>0</v>
      </c>
      <c r="T84" s="45">
        <f t="shared" si="32"/>
        <v>0</v>
      </c>
      <c r="U84" s="44">
        <f t="shared" si="38"/>
        <v>0</v>
      </c>
      <c r="V84" s="45">
        <f t="shared" si="33"/>
        <v>0</v>
      </c>
      <c r="W84" s="44">
        <f t="shared" si="39"/>
        <v>0</v>
      </c>
      <c r="X84" s="45">
        <f t="shared" si="34"/>
        <v>0</v>
      </c>
      <c r="Y84" s="46">
        <f t="shared" si="40"/>
        <v>0</v>
      </c>
      <c r="AA84" s="43">
        <f t="shared" si="41"/>
        <v>0</v>
      </c>
      <c r="AB84" s="44">
        <f t="shared" si="42"/>
        <v>0</v>
      </c>
      <c r="AC84" s="45">
        <f t="shared" si="43"/>
        <v>0</v>
      </c>
      <c r="AD84" s="44">
        <f t="shared" si="44"/>
        <v>0</v>
      </c>
      <c r="AE84" s="45">
        <f t="shared" si="45"/>
        <v>0</v>
      </c>
      <c r="AF84" s="44">
        <f t="shared" si="46"/>
        <v>0</v>
      </c>
      <c r="AG84" s="45">
        <f t="shared" si="47"/>
        <v>-0.16942453444905514</v>
      </c>
      <c r="AH84" s="46">
        <f t="shared" si="48"/>
        <v>0</v>
      </c>
    </row>
    <row r="85" spans="2:34" x14ac:dyDescent="0.25">
      <c r="B85" s="2" t="s">
        <v>94</v>
      </c>
      <c r="C85" s="26">
        <v>38.200000000000003</v>
      </c>
      <c r="D85" s="13">
        <f t="shared" si="28"/>
        <v>-0.19067796610169485</v>
      </c>
      <c r="E85" s="29">
        <f t="shared" si="35"/>
        <v>45.166666666666664</v>
      </c>
      <c r="F85" s="13">
        <f t="shared" si="49"/>
        <v>-8.5077650236326963E-2</v>
      </c>
      <c r="G85" s="26">
        <v>2.92</v>
      </c>
      <c r="H85" s="12">
        <f t="shared" si="29"/>
        <v>-0.26132051606374906</v>
      </c>
      <c r="I85" s="28">
        <f t="shared" si="36"/>
        <v>3.565466666666667</v>
      </c>
      <c r="J85" s="28">
        <f t="shared" si="50"/>
        <v>-7.6941663790127568E-2</v>
      </c>
      <c r="K85" s="26">
        <v>896.24</v>
      </c>
      <c r="L85" s="12">
        <f t="shared" si="30"/>
        <v>-7.4849032258064496E-2</v>
      </c>
      <c r="M85" s="29">
        <f t="shared" si="37"/>
        <v>1010.4499999999998</v>
      </c>
      <c r="N85" s="30">
        <f t="shared" si="51"/>
        <v>-0.11310613995564589</v>
      </c>
      <c r="R85" s="43">
        <f t="shared" si="31"/>
        <v>-7.4849032258064496E-2</v>
      </c>
      <c r="S85" s="44">
        <f t="shared" si="52"/>
        <v>-0.11310613995564589</v>
      </c>
      <c r="T85" s="45">
        <f t="shared" si="32"/>
        <v>0</v>
      </c>
      <c r="U85" s="44">
        <f t="shared" si="38"/>
        <v>0</v>
      </c>
      <c r="V85" s="45">
        <f t="shared" si="33"/>
        <v>0</v>
      </c>
      <c r="W85" s="44">
        <f t="shared" si="39"/>
        <v>0</v>
      </c>
      <c r="X85" s="45">
        <f t="shared" si="34"/>
        <v>0</v>
      </c>
      <c r="Y85" s="46">
        <f t="shared" si="40"/>
        <v>0</v>
      </c>
      <c r="AA85" s="43">
        <f t="shared" si="41"/>
        <v>0</v>
      </c>
      <c r="AB85" s="44">
        <f t="shared" si="42"/>
        <v>0</v>
      </c>
      <c r="AC85" s="45">
        <f t="shared" si="43"/>
        <v>0</v>
      </c>
      <c r="AD85" s="44">
        <f t="shared" si="44"/>
        <v>0</v>
      </c>
      <c r="AE85" s="45">
        <f t="shared" si="45"/>
        <v>0</v>
      </c>
      <c r="AF85" s="44">
        <f t="shared" si="46"/>
        <v>0</v>
      </c>
      <c r="AG85" s="45">
        <f t="shared" si="47"/>
        <v>0</v>
      </c>
      <c r="AH85" s="46">
        <f t="shared" si="48"/>
        <v>0</v>
      </c>
    </row>
    <row r="86" spans="2:34" x14ac:dyDescent="0.25">
      <c r="B86" s="2" t="s">
        <v>95</v>
      </c>
      <c r="C86" s="26">
        <v>39</v>
      </c>
      <c r="D86" s="13">
        <f t="shared" si="28"/>
        <v>2.0942408376963373E-2</v>
      </c>
      <c r="E86" s="29">
        <f t="shared" si="35"/>
        <v>41.466666666666669</v>
      </c>
      <c r="F86" s="13">
        <f t="shared" si="49"/>
        <v>-8.1918819188191772E-2</v>
      </c>
      <c r="G86" s="26">
        <v>2.2122999999999999</v>
      </c>
      <c r="H86" s="12">
        <f t="shared" si="29"/>
        <v>-0.24236301369863011</v>
      </c>
      <c r="I86" s="28">
        <f t="shared" si="36"/>
        <v>3.0284333333333335</v>
      </c>
      <c r="J86" s="28">
        <f t="shared" si="50"/>
        <v>-0.15062076960472681</v>
      </c>
      <c r="K86" s="26">
        <v>903.25</v>
      </c>
      <c r="L86" s="12">
        <f t="shared" si="30"/>
        <v>7.8215656520574939E-3</v>
      </c>
      <c r="M86" s="29">
        <f t="shared" si="37"/>
        <v>922.74666666666656</v>
      </c>
      <c r="N86" s="30">
        <f t="shared" si="51"/>
        <v>-8.6796311874247412E-2</v>
      </c>
      <c r="R86" s="43">
        <f t="shared" si="31"/>
        <v>0</v>
      </c>
      <c r="S86" s="44">
        <f t="shared" si="52"/>
        <v>-8.6796311874247412E-2</v>
      </c>
      <c r="T86" s="45">
        <f t="shared" si="32"/>
        <v>7.8215656520574939E-3</v>
      </c>
      <c r="U86" s="44">
        <f t="shared" si="38"/>
        <v>0</v>
      </c>
      <c r="V86" s="45">
        <f t="shared" si="33"/>
        <v>0</v>
      </c>
      <c r="W86" s="44">
        <f t="shared" si="39"/>
        <v>0</v>
      </c>
      <c r="X86" s="45">
        <f t="shared" si="34"/>
        <v>0</v>
      </c>
      <c r="Y86" s="46">
        <f t="shared" si="40"/>
        <v>0</v>
      </c>
      <c r="AA86" s="43">
        <f t="shared" si="41"/>
        <v>0</v>
      </c>
      <c r="AB86" s="44">
        <f t="shared" si="42"/>
        <v>0</v>
      </c>
      <c r="AC86" s="45">
        <f t="shared" si="43"/>
        <v>0</v>
      </c>
      <c r="AD86" s="44">
        <f t="shared" si="44"/>
        <v>0</v>
      </c>
      <c r="AE86" s="45">
        <f t="shared" si="45"/>
        <v>0</v>
      </c>
      <c r="AF86" s="44">
        <f t="shared" si="46"/>
        <v>0</v>
      </c>
      <c r="AG86" s="45">
        <f t="shared" si="47"/>
        <v>0</v>
      </c>
      <c r="AH86" s="46">
        <f t="shared" si="48"/>
        <v>0</v>
      </c>
    </row>
    <row r="87" spans="2:34" x14ac:dyDescent="0.25">
      <c r="B87" s="2" t="s">
        <v>96</v>
      </c>
      <c r="C87" s="26">
        <v>34.5</v>
      </c>
      <c r="D87" s="13">
        <f t="shared" si="28"/>
        <v>-0.11538461538461542</v>
      </c>
      <c r="E87" s="29">
        <f t="shared" si="35"/>
        <v>37.233333333333334</v>
      </c>
      <c r="F87" s="13">
        <f t="shared" si="49"/>
        <v>-0.10209003215434087</v>
      </c>
      <c r="G87" s="26">
        <v>2.8403</v>
      </c>
      <c r="H87" s="12">
        <f t="shared" si="29"/>
        <v>0.28386746824571718</v>
      </c>
      <c r="I87" s="28">
        <f t="shared" si="36"/>
        <v>2.6575333333333333</v>
      </c>
      <c r="J87" s="28">
        <f t="shared" si="50"/>
        <v>-0.1224725655729586</v>
      </c>
      <c r="K87" s="26">
        <v>825.88</v>
      </c>
      <c r="L87" s="12">
        <f t="shared" si="30"/>
        <v>-8.5657348463880401E-2</v>
      </c>
      <c r="M87" s="29">
        <f t="shared" si="37"/>
        <v>875.12333333333333</v>
      </c>
      <c r="N87" s="30">
        <f t="shared" si="51"/>
        <v>-5.161040950206619E-2</v>
      </c>
      <c r="R87" s="43">
        <f t="shared" si="31"/>
        <v>0</v>
      </c>
      <c r="S87" s="44">
        <f t="shared" si="52"/>
        <v>-5.161040950206619E-2</v>
      </c>
      <c r="T87" s="45">
        <f t="shared" si="32"/>
        <v>0</v>
      </c>
      <c r="U87" s="44">
        <f t="shared" si="38"/>
        <v>0</v>
      </c>
      <c r="V87" s="45">
        <f t="shared" si="33"/>
        <v>0</v>
      </c>
      <c r="W87" s="44">
        <f t="shared" si="39"/>
        <v>0</v>
      </c>
      <c r="X87" s="45">
        <f t="shared" si="34"/>
        <v>-8.5657348463880401E-2</v>
      </c>
      <c r="Y87" s="46">
        <f t="shared" si="40"/>
        <v>0</v>
      </c>
      <c r="AA87" s="43">
        <f t="shared" si="41"/>
        <v>0</v>
      </c>
      <c r="AB87" s="44">
        <f t="shared" si="42"/>
        <v>0</v>
      </c>
      <c r="AC87" s="45">
        <f t="shared" si="43"/>
        <v>0</v>
      </c>
      <c r="AD87" s="44">
        <f t="shared" si="44"/>
        <v>0</v>
      </c>
      <c r="AE87" s="45">
        <f t="shared" si="45"/>
        <v>0</v>
      </c>
      <c r="AF87" s="44">
        <f t="shared" si="46"/>
        <v>0</v>
      </c>
      <c r="AG87" s="45">
        <f t="shared" si="47"/>
        <v>0</v>
      </c>
      <c r="AH87" s="46">
        <f t="shared" si="48"/>
        <v>0</v>
      </c>
    </row>
    <row r="88" spans="2:34" x14ac:dyDescent="0.25">
      <c r="B88" s="2" t="s">
        <v>97</v>
      </c>
      <c r="C88" s="26">
        <v>36.4</v>
      </c>
      <c r="D88" s="13">
        <f t="shared" si="28"/>
        <v>5.507246376811592E-2</v>
      </c>
      <c r="E88" s="29">
        <f t="shared" si="35"/>
        <v>36.633333333333333</v>
      </c>
      <c r="F88" s="13">
        <f t="shared" si="49"/>
        <v>-1.61145926589078E-2</v>
      </c>
      <c r="G88" s="26">
        <v>3.0131000000000001</v>
      </c>
      <c r="H88" s="12">
        <f t="shared" si="29"/>
        <v>6.0838643805231962E-2</v>
      </c>
      <c r="I88" s="28">
        <f t="shared" si="36"/>
        <v>2.6885666666666665</v>
      </c>
      <c r="J88" s="28">
        <f t="shared" si="50"/>
        <v>1.1677495421819728E-2</v>
      </c>
      <c r="K88" s="26">
        <v>735.09</v>
      </c>
      <c r="L88" s="12">
        <f t="shared" si="30"/>
        <v>-0.10993122487528451</v>
      </c>
      <c r="M88" s="29">
        <f t="shared" si="37"/>
        <v>821.40666666666675</v>
      </c>
      <c r="N88" s="30">
        <f t="shared" si="51"/>
        <v>-6.1381824276197205E-2</v>
      </c>
      <c r="R88" s="43">
        <f t="shared" si="31"/>
        <v>0</v>
      </c>
      <c r="S88" s="44">
        <f t="shared" si="52"/>
        <v>0</v>
      </c>
      <c r="T88" s="45">
        <f t="shared" si="32"/>
        <v>0</v>
      </c>
      <c r="U88" s="44">
        <f t="shared" si="38"/>
        <v>0</v>
      </c>
      <c r="V88" s="45">
        <f t="shared" si="33"/>
        <v>-0.10993122487528451</v>
      </c>
      <c r="W88" s="44">
        <f t="shared" si="39"/>
        <v>0</v>
      </c>
      <c r="X88" s="45">
        <f t="shared" si="34"/>
        <v>0</v>
      </c>
      <c r="Y88" s="46">
        <f t="shared" si="40"/>
        <v>-6.1381824276197205E-2</v>
      </c>
      <c r="AA88" s="43">
        <f t="shared" si="41"/>
        <v>0</v>
      </c>
      <c r="AB88" s="44">
        <f t="shared" si="42"/>
        <v>0</v>
      </c>
      <c r="AC88" s="45">
        <f t="shared" si="43"/>
        <v>0</v>
      </c>
      <c r="AD88" s="44">
        <f t="shared" si="44"/>
        <v>0</v>
      </c>
      <c r="AE88" s="45">
        <f t="shared" si="45"/>
        <v>0</v>
      </c>
      <c r="AF88" s="44">
        <f t="shared" si="46"/>
        <v>0</v>
      </c>
      <c r="AG88" s="45">
        <f t="shared" si="47"/>
        <v>0</v>
      </c>
      <c r="AH88" s="46">
        <f t="shared" si="48"/>
        <v>0</v>
      </c>
    </row>
    <row r="89" spans="2:34" x14ac:dyDescent="0.25">
      <c r="B89" s="2" t="s">
        <v>98</v>
      </c>
      <c r="C89" s="26">
        <v>36.6</v>
      </c>
      <c r="D89" s="13">
        <f t="shared" si="28"/>
        <v>5.494505494505475E-3</v>
      </c>
      <c r="E89" s="29">
        <f t="shared" si="35"/>
        <v>35.833333333333336</v>
      </c>
      <c r="F89" s="13">
        <f t="shared" si="49"/>
        <v>-2.1838034576888044E-2</v>
      </c>
      <c r="G89" s="26">
        <v>2.6629</v>
      </c>
      <c r="H89" s="12">
        <f t="shared" si="29"/>
        <v>-0.11622581394577014</v>
      </c>
      <c r="I89" s="28">
        <f t="shared" si="36"/>
        <v>2.8387666666666669</v>
      </c>
      <c r="J89" s="28">
        <f t="shared" si="50"/>
        <v>5.5866198842010162E-2</v>
      </c>
      <c r="K89" s="26">
        <v>797.87</v>
      </c>
      <c r="L89" s="12">
        <f t="shared" si="30"/>
        <v>8.5404508291501591E-2</v>
      </c>
      <c r="M89" s="29">
        <f t="shared" si="37"/>
        <v>786.28000000000009</v>
      </c>
      <c r="N89" s="30">
        <f t="shared" si="51"/>
        <v>-4.2764038925095949E-2</v>
      </c>
      <c r="R89" s="43">
        <f t="shared" si="31"/>
        <v>0</v>
      </c>
      <c r="S89" s="44">
        <f t="shared" si="52"/>
        <v>0</v>
      </c>
      <c r="T89" s="45">
        <f t="shared" si="32"/>
        <v>8.5404508291501591E-2</v>
      </c>
      <c r="U89" s="44">
        <f t="shared" si="38"/>
        <v>0</v>
      </c>
      <c r="V89" s="45">
        <f t="shared" si="33"/>
        <v>0</v>
      </c>
      <c r="W89" s="44">
        <f t="shared" si="39"/>
        <v>0</v>
      </c>
      <c r="X89" s="45">
        <f t="shared" si="34"/>
        <v>0</v>
      </c>
      <c r="Y89" s="46">
        <f t="shared" si="40"/>
        <v>-4.2764038925095949E-2</v>
      </c>
      <c r="AA89" s="43">
        <f t="shared" si="41"/>
        <v>0</v>
      </c>
      <c r="AB89" s="44">
        <f t="shared" si="42"/>
        <v>0</v>
      </c>
      <c r="AC89" s="45">
        <f t="shared" si="43"/>
        <v>0</v>
      </c>
      <c r="AD89" s="44">
        <f t="shared" si="44"/>
        <v>0</v>
      </c>
      <c r="AE89" s="45">
        <f t="shared" si="45"/>
        <v>0</v>
      </c>
      <c r="AF89" s="44">
        <f t="shared" si="46"/>
        <v>0</v>
      </c>
      <c r="AG89" s="45">
        <f t="shared" si="47"/>
        <v>0</v>
      </c>
      <c r="AH89" s="46">
        <f t="shared" si="48"/>
        <v>0</v>
      </c>
    </row>
    <row r="90" spans="2:34" x14ac:dyDescent="0.25">
      <c r="B90" s="2" t="s">
        <v>99</v>
      </c>
      <c r="C90" s="26">
        <v>37.200000000000003</v>
      </c>
      <c r="D90" s="13">
        <f t="shared" si="28"/>
        <v>1.6393442622950838E-2</v>
      </c>
      <c r="E90" s="29">
        <f t="shared" si="35"/>
        <v>36.733333333333334</v>
      </c>
      <c r="F90" s="13">
        <f t="shared" si="49"/>
        <v>2.5116279069767433E-2</v>
      </c>
      <c r="G90" s="26">
        <v>3.1187</v>
      </c>
      <c r="H90" s="12">
        <f t="shared" si="29"/>
        <v>0.17116677306695705</v>
      </c>
      <c r="I90" s="28">
        <f t="shared" si="36"/>
        <v>2.9315666666666669</v>
      </c>
      <c r="J90" s="28">
        <f t="shared" si="50"/>
        <v>3.2690252809318698E-2</v>
      </c>
      <c r="K90" s="26">
        <v>872.81</v>
      </c>
      <c r="L90" s="12">
        <f t="shared" si="30"/>
        <v>9.3925075513554779E-2</v>
      </c>
      <c r="M90" s="29">
        <f t="shared" si="37"/>
        <v>801.92333333333329</v>
      </c>
      <c r="N90" s="30">
        <f t="shared" si="51"/>
        <v>1.9895372301639513E-2</v>
      </c>
      <c r="R90" s="43">
        <f t="shared" si="31"/>
        <v>0</v>
      </c>
      <c r="S90" s="44">
        <f t="shared" si="52"/>
        <v>0</v>
      </c>
      <c r="T90" s="45">
        <f t="shared" si="32"/>
        <v>0</v>
      </c>
      <c r="U90" s="44">
        <f t="shared" si="38"/>
        <v>0</v>
      </c>
      <c r="V90" s="45">
        <f t="shared" si="33"/>
        <v>9.3925075513554779E-2</v>
      </c>
      <c r="W90" s="44">
        <f t="shared" si="39"/>
        <v>1.9895372301639513E-2</v>
      </c>
      <c r="X90" s="45">
        <f t="shared" si="34"/>
        <v>0</v>
      </c>
      <c r="Y90" s="46">
        <f t="shared" si="40"/>
        <v>0</v>
      </c>
      <c r="AA90" s="43">
        <f t="shared" si="41"/>
        <v>0</v>
      </c>
      <c r="AB90" s="44">
        <f t="shared" si="42"/>
        <v>0</v>
      </c>
      <c r="AC90" s="45">
        <f t="shared" si="43"/>
        <v>0</v>
      </c>
      <c r="AD90" s="44">
        <f t="shared" si="44"/>
        <v>0</v>
      </c>
      <c r="AE90" s="45">
        <f t="shared" si="45"/>
        <v>0</v>
      </c>
      <c r="AF90" s="44">
        <f t="shared" si="46"/>
        <v>0</v>
      </c>
      <c r="AG90" s="45">
        <f t="shared" si="47"/>
        <v>0</v>
      </c>
      <c r="AH90" s="46">
        <f t="shared" si="48"/>
        <v>0</v>
      </c>
    </row>
    <row r="91" spans="2:34" x14ac:dyDescent="0.25">
      <c r="B91" s="2" t="s">
        <v>100</v>
      </c>
      <c r="C91" s="26">
        <v>39.9</v>
      </c>
      <c r="D91" s="13">
        <f t="shared" si="28"/>
        <v>7.2580645161290258E-2</v>
      </c>
      <c r="E91" s="29">
        <f t="shared" si="35"/>
        <v>37.900000000000006</v>
      </c>
      <c r="F91" s="13">
        <f t="shared" si="49"/>
        <v>3.1760435571688062E-2</v>
      </c>
      <c r="G91" s="26">
        <v>3.4594</v>
      </c>
      <c r="H91" s="12">
        <f t="shared" si="29"/>
        <v>0.10924423638054326</v>
      </c>
      <c r="I91" s="28">
        <f t="shared" si="36"/>
        <v>3.0803333333333334</v>
      </c>
      <c r="J91" s="28">
        <f t="shared" si="50"/>
        <v>5.0746472307184876E-2</v>
      </c>
      <c r="K91" s="26">
        <v>919.14</v>
      </c>
      <c r="L91" s="12">
        <f t="shared" si="30"/>
        <v>5.3081426656431674E-2</v>
      </c>
      <c r="M91" s="29">
        <f t="shared" si="37"/>
        <v>863.2733333333332</v>
      </c>
      <c r="N91" s="30">
        <f t="shared" si="51"/>
        <v>7.6503572660728159E-2</v>
      </c>
      <c r="R91" s="43">
        <f t="shared" si="31"/>
        <v>0</v>
      </c>
      <c r="S91" s="44">
        <f t="shared" si="52"/>
        <v>0</v>
      </c>
      <c r="T91" s="45">
        <f t="shared" si="32"/>
        <v>0</v>
      </c>
      <c r="U91" s="44">
        <f t="shared" si="38"/>
        <v>0</v>
      </c>
      <c r="V91" s="45">
        <f t="shared" si="33"/>
        <v>5.3081426656431674E-2</v>
      </c>
      <c r="W91" s="44">
        <f t="shared" si="39"/>
        <v>7.6503572660728159E-2</v>
      </c>
      <c r="X91" s="45">
        <f t="shared" si="34"/>
        <v>0</v>
      </c>
      <c r="Y91" s="46">
        <f t="shared" si="40"/>
        <v>0</v>
      </c>
      <c r="AA91" s="43">
        <f t="shared" si="41"/>
        <v>0</v>
      </c>
      <c r="AB91" s="44">
        <f t="shared" si="42"/>
        <v>0</v>
      </c>
      <c r="AC91" s="45">
        <f t="shared" si="43"/>
        <v>0</v>
      </c>
      <c r="AD91" s="44">
        <f t="shared" si="44"/>
        <v>0</v>
      </c>
      <c r="AE91" s="45">
        <f t="shared" si="45"/>
        <v>0</v>
      </c>
      <c r="AF91" s="44">
        <f t="shared" si="46"/>
        <v>0</v>
      </c>
      <c r="AG91" s="45">
        <f t="shared" si="47"/>
        <v>0</v>
      </c>
      <c r="AH91" s="46">
        <f t="shared" si="48"/>
        <v>0</v>
      </c>
    </row>
    <row r="92" spans="2:34" x14ac:dyDescent="0.25">
      <c r="B92" s="2" t="s">
        <v>101</v>
      </c>
      <c r="C92" s="26">
        <v>44.1</v>
      </c>
      <c r="D92" s="13">
        <f t="shared" si="28"/>
        <v>0.10526315789473695</v>
      </c>
      <c r="E92" s="29">
        <f t="shared" si="35"/>
        <v>40.4</v>
      </c>
      <c r="F92" s="13">
        <f t="shared" si="49"/>
        <v>6.596306068601554E-2</v>
      </c>
      <c r="G92" s="26">
        <v>3.5326</v>
      </c>
      <c r="H92" s="12">
        <f t="shared" si="29"/>
        <v>2.1159738683008689E-2</v>
      </c>
      <c r="I92" s="28">
        <f t="shared" si="36"/>
        <v>3.3702333333333332</v>
      </c>
      <c r="J92" s="28">
        <f t="shared" si="50"/>
        <v>9.4113191213072156E-2</v>
      </c>
      <c r="K92" s="26">
        <v>919.32</v>
      </c>
      <c r="L92" s="12">
        <f t="shared" si="30"/>
        <v>1.9583523728705643E-4</v>
      </c>
      <c r="M92" s="29">
        <f t="shared" si="37"/>
        <v>903.75666666666666</v>
      </c>
      <c r="N92" s="30">
        <f t="shared" si="51"/>
        <v>4.6895151014356262E-2</v>
      </c>
      <c r="R92" s="43">
        <f t="shared" si="31"/>
        <v>0</v>
      </c>
      <c r="S92" s="44">
        <f t="shared" si="52"/>
        <v>0</v>
      </c>
      <c r="T92" s="45">
        <f t="shared" si="32"/>
        <v>0</v>
      </c>
      <c r="U92" s="44">
        <f t="shared" si="38"/>
        <v>0</v>
      </c>
      <c r="V92" s="45">
        <f t="shared" si="33"/>
        <v>1.9583523728705643E-4</v>
      </c>
      <c r="W92" s="44">
        <f t="shared" si="39"/>
        <v>4.6895151014356262E-2</v>
      </c>
      <c r="X92" s="45">
        <f t="shared" si="34"/>
        <v>0</v>
      </c>
      <c r="Y92" s="46">
        <f t="shared" si="40"/>
        <v>0</v>
      </c>
      <c r="AA92" s="43">
        <f t="shared" si="41"/>
        <v>0</v>
      </c>
      <c r="AB92" s="44">
        <f t="shared" si="42"/>
        <v>0</v>
      </c>
      <c r="AC92" s="45">
        <f t="shared" si="43"/>
        <v>0</v>
      </c>
      <c r="AD92" s="44">
        <f t="shared" si="44"/>
        <v>0</v>
      </c>
      <c r="AE92" s="45">
        <f t="shared" si="45"/>
        <v>0</v>
      </c>
      <c r="AF92" s="44">
        <f t="shared" si="46"/>
        <v>0</v>
      </c>
      <c r="AG92" s="45">
        <f t="shared" si="47"/>
        <v>0</v>
      </c>
      <c r="AH92" s="46">
        <f t="shared" si="48"/>
        <v>0</v>
      </c>
    </row>
    <row r="93" spans="2:34" x14ac:dyDescent="0.25">
      <c r="B93" s="2" t="s">
        <v>102</v>
      </c>
      <c r="C93" s="26">
        <v>46.3</v>
      </c>
      <c r="D93" s="13">
        <f t="shared" si="28"/>
        <v>4.9886621315192725E-2</v>
      </c>
      <c r="E93" s="29">
        <f t="shared" si="35"/>
        <v>43.433333333333337</v>
      </c>
      <c r="F93" s="13">
        <f t="shared" si="49"/>
        <v>7.5082508250825297E-2</v>
      </c>
      <c r="G93" s="26">
        <v>3.4796</v>
      </c>
      <c r="H93" s="12">
        <f t="shared" si="29"/>
        <v>-1.5003113853818695E-2</v>
      </c>
      <c r="I93" s="28">
        <f t="shared" si="36"/>
        <v>3.4905333333333335</v>
      </c>
      <c r="J93" s="28">
        <f t="shared" si="50"/>
        <v>3.5694857922794698E-2</v>
      </c>
      <c r="K93" s="26">
        <v>987.48</v>
      </c>
      <c r="L93" s="12">
        <f t="shared" si="30"/>
        <v>7.4141756950789617E-2</v>
      </c>
      <c r="M93" s="29">
        <f t="shared" si="37"/>
        <v>941.98</v>
      </c>
      <c r="N93" s="30">
        <f t="shared" si="51"/>
        <v>4.2293832779472407E-2</v>
      </c>
      <c r="R93" s="43">
        <f t="shared" si="31"/>
        <v>0</v>
      </c>
      <c r="S93" s="44">
        <f t="shared" si="52"/>
        <v>0</v>
      </c>
      <c r="T93" s="45">
        <f t="shared" si="32"/>
        <v>7.4141756950789617E-2</v>
      </c>
      <c r="U93" s="44">
        <f t="shared" si="38"/>
        <v>0</v>
      </c>
      <c r="V93" s="45">
        <f t="shared" si="33"/>
        <v>0</v>
      </c>
      <c r="W93" s="44">
        <f t="shared" si="39"/>
        <v>4.2293832779472407E-2</v>
      </c>
      <c r="X93" s="45">
        <f t="shared" si="34"/>
        <v>0</v>
      </c>
      <c r="Y93" s="46">
        <f t="shared" si="40"/>
        <v>0</v>
      </c>
      <c r="AA93" s="43">
        <f t="shared" si="41"/>
        <v>0</v>
      </c>
      <c r="AB93" s="44">
        <f t="shared" si="42"/>
        <v>0</v>
      </c>
      <c r="AC93" s="45">
        <f t="shared" si="43"/>
        <v>0</v>
      </c>
      <c r="AD93" s="44">
        <f t="shared" si="44"/>
        <v>0</v>
      </c>
      <c r="AE93" s="45">
        <f t="shared" si="45"/>
        <v>0</v>
      </c>
      <c r="AF93" s="44">
        <f t="shared" si="46"/>
        <v>0</v>
      </c>
      <c r="AG93" s="45">
        <f t="shared" si="47"/>
        <v>0</v>
      </c>
      <c r="AH93" s="46">
        <f t="shared" si="48"/>
        <v>0</v>
      </c>
    </row>
    <row r="94" spans="2:34" x14ac:dyDescent="0.25">
      <c r="B94" s="2" t="s">
        <v>103</v>
      </c>
      <c r="C94" s="26">
        <v>49.7</v>
      </c>
      <c r="D94" s="13">
        <f t="shared" si="28"/>
        <v>7.3434125269978612E-2</v>
      </c>
      <c r="E94" s="29">
        <f t="shared" si="35"/>
        <v>46.70000000000001</v>
      </c>
      <c r="F94" s="13">
        <f t="shared" si="49"/>
        <v>7.5211051419800556E-2</v>
      </c>
      <c r="G94" s="26">
        <v>3.3975</v>
      </c>
      <c r="H94" s="12">
        <f t="shared" si="29"/>
        <v>-2.3594666053569413E-2</v>
      </c>
      <c r="I94" s="28">
        <f t="shared" si="36"/>
        <v>3.4699000000000004</v>
      </c>
      <c r="J94" s="28">
        <f t="shared" si="50"/>
        <v>-5.9112265556361399E-3</v>
      </c>
      <c r="K94" s="26">
        <v>1020.63</v>
      </c>
      <c r="L94" s="12">
        <f t="shared" si="30"/>
        <v>3.3570300157977906E-2</v>
      </c>
      <c r="M94" s="29">
        <f t="shared" si="37"/>
        <v>975.81000000000006</v>
      </c>
      <c r="N94" s="30">
        <f t="shared" si="51"/>
        <v>3.5913713666956948E-2</v>
      </c>
      <c r="R94" s="43">
        <f t="shared" si="31"/>
        <v>0</v>
      </c>
      <c r="S94" s="44">
        <f t="shared" si="52"/>
        <v>0</v>
      </c>
      <c r="T94" s="45">
        <f t="shared" si="32"/>
        <v>3.3570300157977906E-2</v>
      </c>
      <c r="U94" s="44">
        <f t="shared" si="38"/>
        <v>3.5913713666956948E-2</v>
      </c>
      <c r="V94" s="45">
        <f t="shared" si="33"/>
        <v>0</v>
      </c>
      <c r="W94" s="44">
        <f t="shared" si="39"/>
        <v>0</v>
      </c>
      <c r="X94" s="45">
        <f t="shared" si="34"/>
        <v>0</v>
      </c>
      <c r="Y94" s="46">
        <f t="shared" si="40"/>
        <v>0</v>
      </c>
      <c r="AA94" s="43">
        <f t="shared" si="41"/>
        <v>0</v>
      </c>
      <c r="AB94" s="44">
        <f t="shared" si="42"/>
        <v>0</v>
      </c>
      <c r="AC94" s="45">
        <f t="shared" si="43"/>
        <v>0</v>
      </c>
      <c r="AD94" s="44">
        <f t="shared" si="44"/>
        <v>0</v>
      </c>
      <c r="AE94" s="45">
        <f t="shared" si="45"/>
        <v>0</v>
      </c>
      <c r="AF94" s="44">
        <f t="shared" si="46"/>
        <v>0</v>
      </c>
      <c r="AG94" s="45">
        <f t="shared" si="47"/>
        <v>0</v>
      </c>
      <c r="AH94" s="46">
        <f t="shared" si="48"/>
        <v>0</v>
      </c>
    </row>
    <row r="95" spans="2:34" x14ac:dyDescent="0.25">
      <c r="B95" s="2" t="s">
        <v>104</v>
      </c>
      <c r="C95" s="26">
        <v>53.4</v>
      </c>
      <c r="D95" s="13">
        <f t="shared" si="28"/>
        <v>7.444668008048283E-2</v>
      </c>
      <c r="E95" s="29">
        <f t="shared" si="35"/>
        <v>49.800000000000004</v>
      </c>
      <c r="F95" s="13">
        <f t="shared" si="49"/>
        <v>6.6381156316916323E-2</v>
      </c>
      <c r="G95" s="26">
        <v>3.3052999999999999</v>
      </c>
      <c r="H95" s="12">
        <f t="shared" si="29"/>
        <v>-2.7137601177336323E-2</v>
      </c>
      <c r="I95" s="28">
        <f t="shared" si="36"/>
        <v>3.3941333333333339</v>
      </c>
      <c r="J95" s="28">
        <f t="shared" si="50"/>
        <v>-2.183540351787272E-2</v>
      </c>
      <c r="K95" s="26">
        <v>1057.08</v>
      </c>
      <c r="L95" s="12">
        <f t="shared" si="30"/>
        <v>3.5713235942506083E-2</v>
      </c>
      <c r="M95" s="29">
        <f t="shared" si="37"/>
        <v>1021.73</v>
      </c>
      <c r="N95" s="30">
        <f t="shared" si="51"/>
        <v>4.7058341275453275E-2</v>
      </c>
      <c r="R95" s="43">
        <f t="shared" si="31"/>
        <v>0</v>
      </c>
      <c r="S95" s="44">
        <f t="shared" si="52"/>
        <v>0</v>
      </c>
      <c r="T95" s="45">
        <f t="shared" si="32"/>
        <v>3.5713235942506083E-2</v>
      </c>
      <c r="U95" s="44">
        <f t="shared" si="38"/>
        <v>4.7058341275453275E-2</v>
      </c>
      <c r="V95" s="45">
        <f t="shared" si="33"/>
        <v>0</v>
      </c>
      <c r="W95" s="44">
        <f t="shared" si="39"/>
        <v>0</v>
      </c>
      <c r="X95" s="45">
        <f t="shared" si="34"/>
        <v>0</v>
      </c>
      <c r="Y95" s="46">
        <f t="shared" si="40"/>
        <v>0</v>
      </c>
      <c r="AA95" s="43">
        <f t="shared" si="41"/>
        <v>0</v>
      </c>
      <c r="AB95" s="44">
        <f t="shared" si="42"/>
        <v>0</v>
      </c>
      <c r="AC95" s="45">
        <f t="shared" si="43"/>
        <v>0</v>
      </c>
      <c r="AD95" s="44">
        <f t="shared" si="44"/>
        <v>0</v>
      </c>
      <c r="AE95" s="45">
        <f t="shared" si="45"/>
        <v>0</v>
      </c>
      <c r="AF95" s="44">
        <f t="shared" si="46"/>
        <v>0</v>
      </c>
      <c r="AG95" s="45">
        <f t="shared" si="47"/>
        <v>0</v>
      </c>
      <c r="AH95" s="46">
        <f t="shared" si="48"/>
        <v>0</v>
      </c>
    </row>
    <row r="96" spans="2:34" x14ac:dyDescent="0.25">
      <c r="B96" s="2" t="s">
        <v>105</v>
      </c>
      <c r="C96" s="26">
        <v>54.9</v>
      </c>
      <c r="D96" s="13">
        <f t="shared" si="28"/>
        <v>2.8089887640449396E-2</v>
      </c>
      <c r="E96" s="29">
        <f t="shared" si="35"/>
        <v>52.666666666666664</v>
      </c>
      <c r="F96" s="13">
        <f t="shared" si="49"/>
        <v>5.7563587684069439E-2</v>
      </c>
      <c r="G96" s="26">
        <v>3.3828</v>
      </c>
      <c r="H96" s="12">
        <f t="shared" si="29"/>
        <v>2.3447190875260926E-2</v>
      </c>
      <c r="I96" s="28">
        <f t="shared" si="36"/>
        <v>3.3618666666666663</v>
      </c>
      <c r="J96" s="28">
        <f t="shared" si="50"/>
        <v>-9.5065996228789196E-3</v>
      </c>
      <c r="K96" s="26">
        <v>1036.2</v>
      </c>
      <c r="L96" s="12">
        <f t="shared" si="30"/>
        <v>-1.9752525825859846E-2</v>
      </c>
      <c r="M96" s="29">
        <f t="shared" si="37"/>
        <v>1037.97</v>
      </c>
      <c r="N96" s="30">
        <f t="shared" si="51"/>
        <v>1.5894610122047848E-2</v>
      </c>
      <c r="R96" s="43">
        <f t="shared" si="31"/>
        <v>0</v>
      </c>
      <c r="S96" s="44">
        <f t="shared" si="52"/>
        <v>0</v>
      </c>
      <c r="T96" s="45">
        <f t="shared" si="32"/>
        <v>0</v>
      </c>
      <c r="U96" s="44">
        <f t="shared" si="38"/>
        <v>1.5894610122047848E-2</v>
      </c>
      <c r="V96" s="45">
        <f t="shared" si="33"/>
        <v>0</v>
      </c>
      <c r="W96" s="44">
        <f t="shared" si="39"/>
        <v>0</v>
      </c>
      <c r="X96" s="45">
        <f t="shared" si="34"/>
        <v>0</v>
      </c>
      <c r="Y96" s="46">
        <f t="shared" si="40"/>
        <v>0</v>
      </c>
      <c r="AA96" s="43">
        <f t="shared" si="41"/>
        <v>0</v>
      </c>
      <c r="AB96" s="44">
        <f t="shared" si="42"/>
        <v>0</v>
      </c>
      <c r="AC96" s="45">
        <f t="shared" si="43"/>
        <v>0</v>
      </c>
      <c r="AD96" s="44">
        <f t="shared" si="44"/>
        <v>0</v>
      </c>
      <c r="AE96" s="45">
        <f t="shared" si="45"/>
        <v>-1.9752525825859846E-2</v>
      </c>
      <c r="AF96" s="44">
        <f t="shared" si="46"/>
        <v>0</v>
      </c>
      <c r="AG96" s="45">
        <f t="shared" si="47"/>
        <v>0</v>
      </c>
      <c r="AH96" s="46">
        <f t="shared" si="48"/>
        <v>0</v>
      </c>
    </row>
    <row r="97" spans="2:34" x14ac:dyDescent="0.25">
      <c r="B97" s="2" t="s">
        <v>106</v>
      </c>
      <c r="C97" s="26">
        <v>57.6</v>
      </c>
      <c r="D97" s="13">
        <f t="shared" si="28"/>
        <v>4.9180327868852514E-2</v>
      </c>
      <c r="E97" s="29">
        <f t="shared" si="35"/>
        <v>55.300000000000004</v>
      </c>
      <c r="F97" s="13">
        <f t="shared" si="49"/>
        <v>5.0000000000000044E-2</v>
      </c>
      <c r="G97" s="26">
        <v>3.1978</v>
      </c>
      <c r="H97" s="12">
        <f t="shared" si="29"/>
        <v>-5.4688423790942409E-2</v>
      </c>
      <c r="I97" s="28">
        <f t="shared" si="36"/>
        <v>3.2952999999999997</v>
      </c>
      <c r="J97" s="28">
        <f t="shared" si="50"/>
        <v>-1.9800507654477717E-2</v>
      </c>
      <c r="K97" s="26">
        <v>1095.6300000000001</v>
      </c>
      <c r="L97" s="12">
        <f t="shared" si="30"/>
        <v>5.7353792704111228E-2</v>
      </c>
      <c r="M97" s="29">
        <f t="shared" si="37"/>
        <v>1062.97</v>
      </c>
      <c r="N97" s="30">
        <f t="shared" si="51"/>
        <v>2.4085474532019147E-2</v>
      </c>
      <c r="R97" s="43">
        <f t="shared" si="31"/>
        <v>0</v>
      </c>
      <c r="S97" s="44">
        <f t="shared" si="52"/>
        <v>0</v>
      </c>
      <c r="T97" s="45">
        <f t="shared" si="32"/>
        <v>0</v>
      </c>
      <c r="U97" s="44">
        <f t="shared" si="38"/>
        <v>0</v>
      </c>
      <c r="V97" s="45">
        <f t="shared" si="33"/>
        <v>0</v>
      </c>
      <c r="W97" s="44">
        <f t="shared" si="39"/>
        <v>0</v>
      </c>
      <c r="X97" s="45">
        <f t="shared" si="34"/>
        <v>0</v>
      </c>
      <c r="Y97" s="46">
        <f t="shared" si="40"/>
        <v>0</v>
      </c>
      <c r="AA97" s="43">
        <f t="shared" si="41"/>
        <v>0</v>
      </c>
      <c r="AB97" s="44">
        <f t="shared" si="42"/>
        <v>0</v>
      </c>
      <c r="AC97" s="45">
        <f t="shared" si="43"/>
        <v>5.7353792704111228E-2</v>
      </c>
      <c r="AD97" s="44">
        <f t="shared" si="44"/>
        <v>2.4085474532019147E-2</v>
      </c>
      <c r="AE97" s="45">
        <f t="shared" si="45"/>
        <v>0</v>
      </c>
      <c r="AF97" s="44">
        <f t="shared" si="46"/>
        <v>0</v>
      </c>
      <c r="AG97" s="45">
        <f t="shared" si="47"/>
        <v>0</v>
      </c>
      <c r="AH97" s="46">
        <f t="shared" si="48"/>
        <v>0</v>
      </c>
    </row>
    <row r="98" spans="2:34" x14ac:dyDescent="0.25">
      <c r="B98" s="2" t="s">
        <v>107</v>
      </c>
      <c r="C98" s="26">
        <v>55.4</v>
      </c>
      <c r="D98" s="13">
        <f t="shared" si="28"/>
        <v>-3.8194444444444531E-2</v>
      </c>
      <c r="E98" s="29">
        <f t="shared" si="35"/>
        <v>55.966666666666669</v>
      </c>
      <c r="F98" s="13">
        <f t="shared" si="49"/>
        <v>1.2055455093429757E-2</v>
      </c>
      <c r="G98" s="26">
        <v>3.8368000000000002</v>
      </c>
      <c r="H98" s="12">
        <f t="shared" si="29"/>
        <v>0.19982487960472839</v>
      </c>
      <c r="I98" s="28">
        <f t="shared" si="36"/>
        <v>3.472466666666667</v>
      </c>
      <c r="J98" s="28">
        <f t="shared" si="50"/>
        <v>5.3763440860215228E-2</v>
      </c>
      <c r="K98" s="26">
        <v>1115.0999999999999</v>
      </c>
      <c r="L98" s="12">
        <f t="shared" si="30"/>
        <v>1.7770597738287375E-2</v>
      </c>
      <c r="M98" s="29">
        <f t="shared" si="37"/>
        <v>1082.31</v>
      </c>
      <c r="N98" s="30">
        <f t="shared" si="51"/>
        <v>1.8194304637007441E-2</v>
      </c>
      <c r="R98" s="43">
        <f t="shared" si="31"/>
        <v>0</v>
      </c>
      <c r="S98" s="44">
        <f t="shared" si="52"/>
        <v>0</v>
      </c>
      <c r="T98" s="45">
        <f t="shared" si="32"/>
        <v>0</v>
      </c>
      <c r="U98" s="44">
        <f t="shared" si="38"/>
        <v>0</v>
      </c>
      <c r="V98" s="45">
        <f t="shared" si="33"/>
        <v>0</v>
      </c>
      <c r="W98" s="44">
        <f t="shared" si="39"/>
        <v>0</v>
      </c>
      <c r="X98" s="45">
        <f t="shared" si="34"/>
        <v>0</v>
      </c>
      <c r="Y98" s="46">
        <f t="shared" si="40"/>
        <v>0</v>
      </c>
      <c r="AA98" s="43">
        <f t="shared" si="41"/>
        <v>0</v>
      </c>
      <c r="AB98" s="44">
        <f t="shared" si="42"/>
        <v>0</v>
      </c>
      <c r="AC98" s="45">
        <f t="shared" si="43"/>
        <v>0</v>
      </c>
      <c r="AD98" s="44">
        <f t="shared" si="44"/>
        <v>0</v>
      </c>
      <c r="AE98" s="45">
        <f t="shared" si="45"/>
        <v>0</v>
      </c>
      <c r="AF98" s="44">
        <f t="shared" si="46"/>
        <v>1.8194304637007441E-2</v>
      </c>
      <c r="AG98" s="45">
        <f t="shared" si="47"/>
        <v>1.7770597738287375E-2</v>
      </c>
      <c r="AH98" s="46">
        <f t="shared" si="48"/>
        <v>0</v>
      </c>
    </row>
    <row r="99" spans="2:34" x14ac:dyDescent="0.25">
      <c r="B99" s="2" t="s">
        <v>108</v>
      </c>
      <c r="C99" s="26">
        <v>55.8</v>
      </c>
      <c r="D99" s="13">
        <f t="shared" si="28"/>
        <v>7.2202166064980755E-3</v>
      </c>
      <c r="E99" s="29">
        <f t="shared" si="35"/>
        <v>56.266666666666673</v>
      </c>
      <c r="F99" s="13">
        <f t="shared" si="49"/>
        <v>5.3603335318643808E-3</v>
      </c>
      <c r="G99" s="26">
        <v>3.5844</v>
      </c>
      <c r="H99" s="12">
        <f t="shared" si="29"/>
        <v>-6.57839866555463E-2</v>
      </c>
      <c r="I99" s="28">
        <f t="shared" si="36"/>
        <v>3.5396666666666667</v>
      </c>
      <c r="J99" s="28">
        <f t="shared" si="50"/>
        <v>1.9352237602472622E-2</v>
      </c>
      <c r="K99" s="26">
        <v>1073.8699999999999</v>
      </c>
      <c r="L99" s="12">
        <f t="shared" si="30"/>
        <v>-3.6974262397991176E-2</v>
      </c>
      <c r="M99" s="29">
        <f t="shared" si="37"/>
        <v>1094.8666666666666</v>
      </c>
      <c r="N99" s="30">
        <f t="shared" si="51"/>
        <v>1.1601728401905653E-2</v>
      </c>
      <c r="R99" s="43">
        <f t="shared" si="31"/>
        <v>0</v>
      </c>
      <c r="S99" s="44">
        <f t="shared" si="52"/>
        <v>0</v>
      </c>
      <c r="T99" s="45">
        <f t="shared" si="32"/>
        <v>0</v>
      </c>
      <c r="U99" s="44">
        <f t="shared" si="38"/>
        <v>0</v>
      </c>
      <c r="V99" s="45">
        <f t="shared" si="33"/>
        <v>0</v>
      </c>
      <c r="W99" s="44">
        <f t="shared" si="39"/>
        <v>0</v>
      </c>
      <c r="X99" s="45">
        <f t="shared" si="34"/>
        <v>0</v>
      </c>
      <c r="Y99" s="46">
        <f t="shared" si="40"/>
        <v>0</v>
      </c>
      <c r="AA99" s="43">
        <f t="shared" si="41"/>
        <v>0</v>
      </c>
      <c r="AB99" s="44">
        <f t="shared" si="42"/>
        <v>0</v>
      </c>
      <c r="AC99" s="45">
        <f t="shared" si="43"/>
        <v>-3.6974262397991176E-2</v>
      </c>
      <c r="AD99" s="44">
        <f t="shared" si="44"/>
        <v>0</v>
      </c>
      <c r="AE99" s="45">
        <f t="shared" si="45"/>
        <v>0</v>
      </c>
      <c r="AF99" s="44">
        <f t="shared" si="46"/>
        <v>1.1601728401905653E-2</v>
      </c>
      <c r="AG99" s="45">
        <f t="shared" si="47"/>
        <v>0</v>
      </c>
      <c r="AH99" s="46">
        <f t="shared" si="48"/>
        <v>0</v>
      </c>
    </row>
    <row r="100" spans="2:34" x14ac:dyDescent="0.25">
      <c r="B100" s="2" t="s">
        <v>109</v>
      </c>
      <c r="C100" s="26">
        <v>56.3</v>
      </c>
      <c r="D100" s="13">
        <f t="shared" si="28"/>
        <v>8.960573476702427E-3</v>
      </c>
      <c r="E100" s="29">
        <f t="shared" si="35"/>
        <v>55.833333333333336</v>
      </c>
      <c r="F100" s="13">
        <f t="shared" si="49"/>
        <v>-7.7014218009479052E-3</v>
      </c>
      <c r="G100" s="26">
        <v>3.6116999999999999</v>
      </c>
      <c r="H100" s="12">
        <f t="shared" si="29"/>
        <v>7.6163374623368085E-3</v>
      </c>
      <c r="I100" s="28">
        <f t="shared" si="36"/>
        <v>3.677633333333334</v>
      </c>
      <c r="J100" s="28">
        <f t="shared" si="50"/>
        <v>3.8977304830963622E-2</v>
      </c>
      <c r="K100" s="26">
        <v>1104.49</v>
      </c>
      <c r="L100" s="12">
        <f t="shared" si="30"/>
        <v>2.8513693463827261E-2</v>
      </c>
      <c r="M100" s="29">
        <f t="shared" si="37"/>
        <v>1097.82</v>
      </c>
      <c r="N100" s="30">
        <f t="shared" si="51"/>
        <v>2.6974365219509799E-3</v>
      </c>
      <c r="R100" s="43">
        <f t="shared" si="31"/>
        <v>0</v>
      </c>
      <c r="S100" s="44">
        <f t="shared" si="52"/>
        <v>0</v>
      </c>
      <c r="T100" s="45">
        <f t="shared" si="32"/>
        <v>0</v>
      </c>
      <c r="U100" s="44">
        <f t="shared" si="38"/>
        <v>0</v>
      </c>
      <c r="V100" s="45">
        <f t="shared" si="33"/>
        <v>0</v>
      </c>
      <c r="W100" s="44">
        <f t="shared" si="39"/>
        <v>0</v>
      </c>
      <c r="X100" s="45">
        <f t="shared" si="34"/>
        <v>0</v>
      </c>
      <c r="Y100" s="46">
        <f t="shared" si="40"/>
        <v>0</v>
      </c>
      <c r="AA100" s="43">
        <f t="shared" si="41"/>
        <v>0</v>
      </c>
      <c r="AB100" s="44">
        <f t="shared" si="42"/>
        <v>0</v>
      </c>
      <c r="AC100" s="45">
        <f t="shared" si="43"/>
        <v>0</v>
      </c>
      <c r="AD100" s="44">
        <f t="shared" si="44"/>
        <v>0</v>
      </c>
      <c r="AE100" s="45">
        <f t="shared" si="45"/>
        <v>2.8513693463827261E-2</v>
      </c>
      <c r="AF100" s="44">
        <f t="shared" si="46"/>
        <v>0</v>
      </c>
      <c r="AG100" s="45">
        <f t="shared" si="47"/>
        <v>0</v>
      </c>
      <c r="AH100" s="46">
        <f t="shared" si="48"/>
        <v>0</v>
      </c>
    </row>
    <row r="101" spans="2:34" x14ac:dyDescent="0.25">
      <c r="B101" s="2" t="s">
        <v>110</v>
      </c>
      <c r="C101" s="26">
        <v>55.5</v>
      </c>
      <c r="D101" s="13">
        <f t="shared" si="28"/>
        <v>-1.4209591474245054E-2</v>
      </c>
      <c r="E101" s="29">
        <f t="shared" si="35"/>
        <v>55.866666666666667</v>
      </c>
      <c r="F101" s="13">
        <f t="shared" si="49"/>
        <v>5.9701492537311829E-4</v>
      </c>
      <c r="G101" s="26">
        <v>3.8256999999999999</v>
      </c>
      <c r="H101" s="12">
        <f t="shared" si="29"/>
        <v>5.9251875847938562E-2</v>
      </c>
      <c r="I101" s="28">
        <f t="shared" si="36"/>
        <v>3.6739333333333328</v>
      </c>
      <c r="J101" s="28">
        <f t="shared" si="50"/>
        <v>-1.0060818098599489E-3</v>
      </c>
      <c r="K101" s="26">
        <v>1169.43</v>
      </c>
      <c r="L101" s="12">
        <f t="shared" si="30"/>
        <v>5.8796367554255768E-2</v>
      </c>
      <c r="M101" s="29">
        <f t="shared" si="37"/>
        <v>1115.93</v>
      </c>
      <c r="N101" s="30">
        <f t="shared" si="51"/>
        <v>1.649632908855736E-2</v>
      </c>
      <c r="R101" s="43">
        <f t="shared" si="31"/>
        <v>0</v>
      </c>
      <c r="S101" s="44">
        <f t="shared" si="52"/>
        <v>0</v>
      </c>
      <c r="T101" s="45">
        <f t="shared" si="32"/>
        <v>0</v>
      </c>
      <c r="U101" s="44">
        <f t="shared" si="38"/>
        <v>0</v>
      </c>
      <c r="V101" s="45">
        <f t="shared" si="33"/>
        <v>0</v>
      </c>
      <c r="W101" s="44">
        <f t="shared" si="39"/>
        <v>0</v>
      </c>
      <c r="X101" s="45">
        <f t="shared" si="34"/>
        <v>0</v>
      </c>
      <c r="Y101" s="46">
        <f t="shared" si="40"/>
        <v>0</v>
      </c>
      <c r="AA101" s="43">
        <f t="shared" si="41"/>
        <v>0</v>
      </c>
      <c r="AB101" s="44">
        <f t="shared" si="42"/>
        <v>0</v>
      </c>
      <c r="AC101" s="45">
        <f t="shared" si="43"/>
        <v>0</v>
      </c>
      <c r="AD101" s="44">
        <f t="shared" si="44"/>
        <v>1.649632908855736E-2</v>
      </c>
      <c r="AE101" s="45">
        <f t="shared" si="45"/>
        <v>0</v>
      </c>
      <c r="AF101" s="44">
        <f t="shared" si="46"/>
        <v>0</v>
      </c>
      <c r="AG101" s="45">
        <f t="shared" si="47"/>
        <v>5.8796367554255768E-2</v>
      </c>
      <c r="AH101" s="46">
        <f t="shared" si="48"/>
        <v>0</v>
      </c>
    </row>
    <row r="102" spans="2:34" x14ac:dyDescent="0.25">
      <c r="B102" s="2" t="s">
        <v>111</v>
      </c>
      <c r="C102" s="26">
        <v>58.8</v>
      </c>
      <c r="D102" s="13">
        <f t="shared" si="28"/>
        <v>5.9459459459459518E-2</v>
      </c>
      <c r="E102" s="29">
        <f t="shared" si="35"/>
        <v>56.866666666666667</v>
      </c>
      <c r="F102" s="13">
        <f t="shared" si="49"/>
        <v>1.7899761336515496E-2</v>
      </c>
      <c r="G102" s="26">
        <v>3.6532</v>
      </c>
      <c r="H102" s="12">
        <f t="shared" si="29"/>
        <v>-4.5089787489871136E-2</v>
      </c>
      <c r="I102" s="28">
        <f t="shared" si="36"/>
        <v>3.6968666666666667</v>
      </c>
      <c r="J102" s="28">
        <f t="shared" si="50"/>
        <v>6.2421745994303279E-3</v>
      </c>
      <c r="K102" s="26">
        <v>1186.69</v>
      </c>
      <c r="L102" s="12">
        <f t="shared" si="30"/>
        <v>1.4759327193589966E-2</v>
      </c>
      <c r="M102" s="29">
        <f t="shared" si="37"/>
        <v>1153.5366666666666</v>
      </c>
      <c r="N102" s="30">
        <f t="shared" si="51"/>
        <v>3.3699843777536653E-2</v>
      </c>
      <c r="R102" s="43">
        <f t="shared" si="31"/>
        <v>0</v>
      </c>
      <c r="S102" s="44">
        <f t="shared" si="52"/>
        <v>0</v>
      </c>
      <c r="T102" s="45">
        <f t="shared" si="32"/>
        <v>0</v>
      </c>
      <c r="U102" s="44">
        <f t="shared" si="38"/>
        <v>0</v>
      </c>
      <c r="V102" s="45">
        <f t="shared" si="33"/>
        <v>0</v>
      </c>
      <c r="W102" s="44">
        <f t="shared" si="39"/>
        <v>0</v>
      </c>
      <c r="X102" s="45">
        <f t="shared" si="34"/>
        <v>0</v>
      </c>
      <c r="Y102" s="46">
        <f t="shared" si="40"/>
        <v>0</v>
      </c>
      <c r="AA102" s="43">
        <f t="shared" si="41"/>
        <v>0</v>
      </c>
      <c r="AB102" s="44">
        <f t="shared" si="42"/>
        <v>0</v>
      </c>
      <c r="AC102" s="45">
        <f t="shared" si="43"/>
        <v>1.4759327193589966E-2</v>
      </c>
      <c r="AD102" s="44">
        <f t="shared" si="44"/>
        <v>0</v>
      </c>
      <c r="AE102" s="45">
        <f t="shared" si="45"/>
        <v>0</v>
      </c>
      <c r="AF102" s="44">
        <f t="shared" si="46"/>
        <v>3.3699843777536653E-2</v>
      </c>
      <c r="AG102" s="45">
        <f t="shared" si="47"/>
        <v>0</v>
      </c>
      <c r="AH102" s="46">
        <f t="shared" si="48"/>
        <v>0</v>
      </c>
    </row>
    <row r="103" spans="2:34" x14ac:dyDescent="0.25">
      <c r="B103" s="2" t="s">
        <v>112</v>
      </c>
      <c r="C103" s="26">
        <v>58.1</v>
      </c>
      <c r="D103" s="13">
        <f t="shared" si="28"/>
        <v>-1.1904761904761862E-2</v>
      </c>
      <c r="E103" s="29">
        <f t="shared" si="35"/>
        <v>57.466666666666669</v>
      </c>
      <c r="F103" s="13">
        <f t="shared" si="49"/>
        <v>1.0550996483001285E-2</v>
      </c>
      <c r="G103" s="26">
        <v>3.2848000000000002</v>
      </c>
      <c r="H103" s="12">
        <f t="shared" si="29"/>
        <v>-0.10084309646337453</v>
      </c>
      <c r="I103" s="28">
        <f t="shared" si="36"/>
        <v>3.5878999999999999</v>
      </c>
      <c r="J103" s="28">
        <f t="shared" si="50"/>
        <v>-2.9475411609831803E-2</v>
      </c>
      <c r="K103" s="26">
        <v>1089.4100000000001</v>
      </c>
      <c r="L103" s="12">
        <f t="shared" si="30"/>
        <v>-8.1975916203894883E-2</v>
      </c>
      <c r="M103" s="29">
        <f t="shared" si="37"/>
        <v>1148.51</v>
      </c>
      <c r="N103" s="30">
        <f t="shared" si="51"/>
        <v>-4.3576132531547573E-3</v>
      </c>
      <c r="R103" s="43">
        <f t="shared" si="31"/>
        <v>0</v>
      </c>
      <c r="S103" s="44">
        <f t="shared" si="52"/>
        <v>0</v>
      </c>
      <c r="T103" s="45">
        <f t="shared" si="32"/>
        <v>0</v>
      </c>
      <c r="U103" s="44">
        <f t="shared" si="38"/>
        <v>0</v>
      </c>
      <c r="V103" s="45">
        <f t="shared" si="33"/>
        <v>0</v>
      </c>
      <c r="W103" s="44">
        <f t="shared" si="39"/>
        <v>0</v>
      </c>
      <c r="X103" s="45">
        <f t="shared" si="34"/>
        <v>0</v>
      </c>
      <c r="Y103" s="46">
        <f t="shared" si="40"/>
        <v>0</v>
      </c>
      <c r="AA103" s="43">
        <f t="shared" si="41"/>
        <v>-8.1975916203894883E-2</v>
      </c>
      <c r="AB103" s="44">
        <f t="shared" si="42"/>
        <v>0</v>
      </c>
      <c r="AC103" s="45">
        <f t="shared" si="43"/>
        <v>0</v>
      </c>
      <c r="AD103" s="44">
        <f t="shared" si="44"/>
        <v>-4.3576132531547573E-3</v>
      </c>
      <c r="AE103" s="45">
        <f t="shared" si="45"/>
        <v>0</v>
      </c>
      <c r="AF103" s="44">
        <f t="shared" si="46"/>
        <v>0</v>
      </c>
      <c r="AG103" s="45">
        <f t="shared" si="47"/>
        <v>0</v>
      </c>
      <c r="AH103" s="46">
        <f t="shared" si="48"/>
        <v>0</v>
      </c>
    </row>
    <row r="104" spans="2:34" x14ac:dyDescent="0.25">
      <c r="B104" s="2" t="s">
        <v>113</v>
      </c>
      <c r="C104" s="26">
        <v>57.4</v>
      </c>
      <c r="D104" s="13">
        <f t="shared" si="28"/>
        <v>-1.2048192771084376E-2</v>
      </c>
      <c r="E104" s="29">
        <f t="shared" si="35"/>
        <v>58.1</v>
      </c>
      <c r="F104" s="13">
        <f t="shared" si="49"/>
        <v>1.1020881670533722E-2</v>
      </c>
      <c r="G104" s="26">
        <v>2.9310999999999998</v>
      </c>
      <c r="H104" s="12">
        <f t="shared" si="29"/>
        <v>-0.10767778860204591</v>
      </c>
      <c r="I104" s="28">
        <f t="shared" si="36"/>
        <v>3.2896999999999998</v>
      </c>
      <c r="J104" s="28">
        <f t="shared" si="50"/>
        <v>-8.3112684300008399E-2</v>
      </c>
      <c r="K104" s="26">
        <v>1030.71</v>
      </c>
      <c r="L104" s="12">
        <f t="shared" si="30"/>
        <v>-5.3882376699314394E-2</v>
      </c>
      <c r="M104" s="29">
        <f t="shared" si="37"/>
        <v>1102.2700000000002</v>
      </c>
      <c r="N104" s="30">
        <f t="shared" si="51"/>
        <v>-4.0260859722596964E-2</v>
      </c>
      <c r="R104" s="43">
        <f t="shared" si="31"/>
        <v>0</v>
      </c>
      <c r="S104" s="44">
        <f t="shared" si="52"/>
        <v>0</v>
      </c>
      <c r="T104" s="45">
        <f t="shared" si="32"/>
        <v>0</v>
      </c>
      <c r="U104" s="44">
        <f t="shared" si="38"/>
        <v>0</v>
      </c>
      <c r="V104" s="45">
        <f t="shared" si="33"/>
        <v>0</v>
      </c>
      <c r="W104" s="44">
        <f t="shared" si="39"/>
        <v>0</v>
      </c>
      <c r="X104" s="45">
        <f t="shared" si="34"/>
        <v>0</v>
      </c>
      <c r="Y104" s="46">
        <f t="shared" si="40"/>
        <v>0</v>
      </c>
      <c r="AA104" s="43">
        <f t="shared" si="41"/>
        <v>-5.3882376699314394E-2</v>
      </c>
      <c r="AB104" s="44">
        <f t="shared" si="42"/>
        <v>0</v>
      </c>
      <c r="AC104" s="45">
        <f t="shared" si="43"/>
        <v>0</v>
      </c>
      <c r="AD104" s="44">
        <f t="shared" si="44"/>
        <v>-4.0260859722596964E-2</v>
      </c>
      <c r="AE104" s="45">
        <f t="shared" si="45"/>
        <v>0</v>
      </c>
      <c r="AF104" s="44">
        <f t="shared" si="46"/>
        <v>0</v>
      </c>
      <c r="AG104" s="45">
        <f t="shared" si="47"/>
        <v>0</v>
      </c>
      <c r="AH104" s="46">
        <f t="shared" si="48"/>
        <v>0</v>
      </c>
    </row>
    <row r="105" spans="2:34" x14ac:dyDescent="0.25">
      <c r="B105" s="2" t="s">
        <v>114</v>
      </c>
      <c r="C105" s="26">
        <v>56.5</v>
      </c>
      <c r="D105" s="13">
        <f t="shared" si="28"/>
        <v>-1.5679442508710784E-2</v>
      </c>
      <c r="E105" s="29">
        <f t="shared" si="35"/>
        <v>57.333333333333336</v>
      </c>
      <c r="F105" s="13">
        <f t="shared" si="49"/>
        <v>-1.3195639701663819E-2</v>
      </c>
      <c r="G105" s="26">
        <v>2.9051999999999998</v>
      </c>
      <c r="H105" s="12">
        <f t="shared" si="29"/>
        <v>-8.8362730715431104E-3</v>
      </c>
      <c r="I105" s="28">
        <f t="shared" si="36"/>
        <v>3.040366666666666</v>
      </c>
      <c r="J105" s="28">
        <f t="shared" si="50"/>
        <v>-7.5792118835557587E-2</v>
      </c>
      <c r="K105" s="26">
        <v>1101.5999999999999</v>
      </c>
      <c r="L105" s="12">
        <f t="shared" si="30"/>
        <v>6.8777832756061308E-2</v>
      </c>
      <c r="M105" s="29">
        <f t="shared" si="37"/>
        <v>1073.9066666666665</v>
      </c>
      <c r="N105" s="30">
        <f t="shared" si="51"/>
        <v>-2.5731747514976977E-2</v>
      </c>
      <c r="R105" s="43">
        <f t="shared" si="31"/>
        <v>0</v>
      </c>
      <c r="S105" s="44">
        <f t="shared" si="52"/>
        <v>0</v>
      </c>
      <c r="T105" s="45">
        <f t="shared" si="32"/>
        <v>0</v>
      </c>
      <c r="U105" s="44">
        <f t="shared" si="38"/>
        <v>0</v>
      </c>
      <c r="V105" s="45">
        <f t="shared" si="33"/>
        <v>0</v>
      </c>
      <c r="W105" s="44">
        <f t="shared" si="39"/>
        <v>0</v>
      </c>
      <c r="X105" s="45">
        <f t="shared" si="34"/>
        <v>0</v>
      </c>
      <c r="Y105" s="46">
        <f t="shared" si="40"/>
        <v>0</v>
      </c>
      <c r="AA105" s="43">
        <f t="shared" si="41"/>
        <v>6.8777832756061308E-2</v>
      </c>
      <c r="AB105" s="44">
        <f t="shared" si="42"/>
        <v>-2.5731747514976977E-2</v>
      </c>
      <c r="AC105" s="45">
        <f t="shared" si="43"/>
        <v>0</v>
      </c>
      <c r="AD105" s="44">
        <f t="shared" si="44"/>
        <v>0</v>
      </c>
      <c r="AE105" s="45">
        <f t="shared" si="45"/>
        <v>0</v>
      </c>
      <c r="AF105" s="44">
        <f t="shared" si="46"/>
        <v>0</v>
      </c>
      <c r="AG105" s="45">
        <f t="shared" si="47"/>
        <v>0</v>
      </c>
      <c r="AH105" s="46">
        <f t="shared" si="48"/>
        <v>0</v>
      </c>
    </row>
    <row r="106" spans="2:34" x14ac:dyDescent="0.25">
      <c r="B106" s="2" t="s">
        <v>115</v>
      </c>
      <c r="C106" s="26">
        <v>56.1</v>
      </c>
      <c r="D106" s="13">
        <f t="shared" si="28"/>
        <v>-7.0796460176990594E-3</v>
      </c>
      <c r="E106" s="29">
        <f t="shared" si="35"/>
        <v>56.666666666666664</v>
      </c>
      <c r="F106" s="13">
        <f t="shared" si="49"/>
        <v>-1.1627906976744318E-2</v>
      </c>
      <c r="G106" s="26">
        <v>2.4683000000000002</v>
      </c>
      <c r="H106" s="12">
        <f t="shared" si="29"/>
        <v>-0.15038551562715119</v>
      </c>
      <c r="I106" s="28">
        <f t="shared" si="36"/>
        <v>2.7682000000000002</v>
      </c>
      <c r="J106" s="28">
        <f t="shared" si="50"/>
        <v>-8.9517711679512058E-2</v>
      </c>
      <c r="K106" s="26">
        <v>1049.33</v>
      </c>
      <c r="L106" s="12">
        <f t="shared" si="30"/>
        <v>-4.7449164851125603E-2</v>
      </c>
      <c r="M106" s="29">
        <f t="shared" si="37"/>
        <v>1060.5466666666666</v>
      </c>
      <c r="N106" s="30">
        <f t="shared" si="51"/>
        <v>-1.2440559701029197E-2</v>
      </c>
      <c r="R106" s="43">
        <f t="shared" si="31"/>
        <v>0</v>
      </c>
      <c r="S106" s="44">
        <f t="shared" si="52"/>
        <v>0</v>
      </c>
      <c r="T106" s="45">
        <f t="shared" si="32"/>
        <v>0</v>
      </c>
      <c r="U106" s="44">
        <f t="shared" si="38"/>
        <v>0</v>
      </c>
      <c r="V106" s="45">
        <f t="shared" si="33"/>
        <v>0</v>
      </c>
      <c r="W106" s="44">
        <f t="shared" si="39"/>
        <v>0</v>
      </c>
      <c r="X106" s="45">
        <f t="shared" si="34"/>
        <v>0</v>
      </c>
      <c r="Y106" s="46">
        <f t="shared" si="40"/>
        <v>0</v>
      </c>
      <c r="AA106" s="43">
        <f t="shared" si="41"/>
        <v>-4.7449164851125603E-2</v>
      </c>
      <c r="AB106" s="44">
        <f t="shared" si="42"/>
        <v>-1.2440559701029197E-2</v>
      </c>
      <c r="AC106" s="45">
        <f t="shared" si="43"/>
        <v>0</v>
      </c>
      <c r="AD106" s="44">
        <f t="shared" si="44"/>
        <v>0</v>
      </c>
      <c r="AE106" s="45">
        <f t="shared" si="45"/>
        <v>0</v>
      </c>
      <c r="AF106" s="44">
        <f t="shared" si="46"/>
        <v>0</v>
      </c>
      <c r="AG106" s="45">
        <f t="shared" si="47"/>
        <v>0</v>
      </c>
      <c r="AH106" s="46">
        <f t="shared" si="48"/>
        <v>0</v>
      </c>
    </row>
    <row r="107" spans="2:34" x14ac:dyDescent="0.25">
      <c r="B107" s="2" t="s">
        <v>116</v>
      </c>
      <c r="C107" s="26">
        <v>56.4</v>
      </c>
      <c r="D107" s="13">
        <f t="shared" si="28"/>
        <v>5.3475935828877219E-3</v>
      </c>
      <c r="E107" s="29">
        <f t="shared" si="35"/>
        <v>56.333333333333336</v>
      </c>
      <c r="F107" s="13">
        <f t="shared" si="49"/>
        <v>-5.8823529411763387E-3</v>
      </c>
      <c r="G107" s="26">
        <v>2.5097999999999998</v>
      </c>
      <c r="H107" s="12">
        <f t="shared" si="29"/>
        <v>1.6813191265243166E-2</v>
      </c>
      <c r="I107" s="28">
        <f t="shared" si="36"/>
        <v>2.6277666666666666</v>
      </c>
      <c r="J107" s="28">
        <f t="shared" si="50"/>
        <v>-5.0730920212894159E-2</v>
      </c>
      <c r="K107" s="26">
        <v>1141.2</v>
      </c>
      <c r="L107" s="12">
        <f t="shared" si="30"/>
        <v>8.7551104037814742E-2</v>
      </c>
      <c r="M107" s="29">
        <f t="shared" si="37"/>
        <v>1097.3766666666668</v>
      </c>
      <c r="N107" s="30">
        <f t="shared" si="51"/>
        <v>3.4727373304333842E-2</v>
      </c>
      <c r="R107" s="43">
        <f t="shared" si="31"/>
        <v>0</v>
      </c>
      <c r="S107" s="44">
        <f t="shared" si="52"/>
        <v>0</v>
      </c>
      <c r="T107" s="45">
        <f t="shared" si="32"/>
        <v>0</v>
      </c>
      <c r="U107" s="44">
        <f t="shared" si="38"/>
        <v>0</v>
      </c>
      <c r="V107" s="45">
        <f t="shared" si="33"/>
        <v>0</v>
      </c>
      <c r="W107" s="44">
        <f t="shared" si="39"/>
        <v>0</v>
      </c>
      <c r="X107" s="45">
        <f t="shared" si="34"/>
        <v>0</v>
      </c>
      <c r="Y107" s="46">
        <f t="shared" si="40"/>
        <v>0</v>
      </c>
      <c r="AA107" s="43">
        <f t="shared" si="41"/>
        <v>0</v>
      </c>
      <c r="AB107" s="44">
        <f t="shared" si="42"/>
        <v>3.4727373304333842E-2</v>
      </c>
      <c r="AC107" s="45">
        <f t="shared" si="43"/>
        <v>0</v>
      </c>
      <c r="AD107" s="44">
        <f t="shared" si="44"/>
        <v>0</v>
      </c>
      <c r="AE107" s="45">
        <f t="shared" si="45"/>
        <v>8.7551104037814742E-2</v>
      </c>
      <c r="AF107" s="44">
        <f t="shared" si="46"/>
        <v>0</v>
      </c>
      <c r="AG107" s="45">
        <f t="shared" si="47"/>
        <v>0</v>
      </c>
      <c r="AH107" s="46">
        <f t="shared" si="48"/>
        <v>0</v>
      </c>
    </row>
    <row r="108" spans="2:34" x14ac:dyDescent="0.25">
      <c r="B108" s="2" t="s">
        <v>117</v>
      </c>
      <c r="C108" s="26">
        <v>55.3</v>
      </c>
      <c r="D108" s="13">
        <f t="shared" si="28"/>
        <v>-1.9503546099290836E-2</v>
      </c>
      <c r="E108" s="29">
        <f t="shared" si="35"/>
        <v>55.933333333333337</v>
      </c>
      <c r="F108" s="13">
        <f t="shared" si="49"/>
        <v>-7.1005917159763232E-3</v>
      </c>
      <c r="G108" s="26">
        <v>2.5992999999999999</v>
      </c>
      <c r="H108" s="12">
        <f t="shared" si="29"/>
        <v>3.5660211969081201E-2</v>
      </c>
      <c r="I108" s="28">
        <f t="shared" si="36"/>
        <v>2.5257999999999998</v>
      </c>
      <c r="J108" s="28">
        <f t="shared" si="50"/>
        <v>-3.8803546738041206E-2</v>
      </c>
      <c r="K108" s="26">
        <v>1183.26</v>
      </c>
      <c r="L108" s="12">
        <f t="shared" si="30"/>
        <v>3.6855941114616098E-2</v>
      </c>
      <c r="M108" s="29">
        <f t="shared" si="37"/>
        <v>1124.5966666666666</v>
      </c>
      <c r="N108" s="30">
        <f t="shared" si="51"/>
        <v>2.4804609781509113E-2</v>
      </c>
      <c r="R108" s="43">
        <f t="shared" si="31"/>
        <v>0</v>
      </c>
      <c r="S108" s="44">
        <f t="shared" si="52"/>
        <v>0</v>
      </c>
      <c r="T108" s="45">
        <f t="shared" si="32"/>
        <v>0</v>
      </c>
      <c r="U108" s="44">
        <f t="shared" si="38"/>
        <v>0</v>
      </c>
      <c r="V108" s="45">
        <f t="shared" si="33"/>
        <v>0</v>
      </c>
      <c r="W108" s="44">
        <f t="shared" si="39"/>
        <v>0</v>
      </c>
      <c r="X108" s="45">
        <f t="shared" si="34"/>
        <v>0</v>
      </c>
      <c r="Y108" s="46">
        <f t="shared" si="40"/>
        <v>0</v>
      </c>
      <c r="AA108" s="43">
        <f t="shared" si="41"/>
        <v>0</v>
      </c>
      <c r="AB108" s="44">
        <f t="shared" si="42"/>
        <v>2.4804609781509113E-2</v>
      </c>
      <c r="AC108" s="45">
        <f t="shared" si="43"/>
        <v>0</v>
      </c>
      <c r="AD108" s="44">
        <f t="shared" si="44"/>
        <v>0</v>
      </c>
      <c r="AE108" s="45">
        <f t="shared" si="45"/>
        <v>0</v>
      </c>
      <c r="AF108" s="44">
        <f t="shared" si="46"/>
        <v>0</v>
      </c>
      <c r="AG108" s="45">
        <f t="shared" si="47"/>
        <v>3.6855941114616098E-2</v>
      </c>
      <c r="AH108" s="46">
        <f t="shared" si="48"/>
        <v>0</v>
      </c>
    </row>
    <row r="109" spans="2:34" x14ac:dyDescent="0.25">
      <c r="B109" s="2" t="s">
        <v>118</v>
      </c>
      <c r="C109" s="26">
        <v>56.9</v>
      </c>
      <c r="D109" s="13">
        <f t="shared" si="28"/>
        <v>2.893309222423146E-2</v>
      </c>
      <c r="E109" s="29">
        <f t="shared" si="35"/>
        <v>56.199999999999996</v>
      </c>
      <c r="F109" s="13">
        <f t="shared" si="49"/>
        <v>4.7675804529199173E-3</v>
      </c>
      <c r="G109" s="26">
        <v>2.7968000000000002</v>
      </c>
      <c r="H109" s="12">
        <f t="shared" si="29"/>
        <v>7.5981995152541115E-2</v>
      </c>
      <c r="I109" s="28">
        <f t="shared" si="36"/>
        <v>2.6353</v>
      </c>
      <c r="J109" s="28">
        <f t="shared" si="50"/>
        <v>4.3352601156069426E-2</v>
      </c>
      <c r="K109" s="26">
        <v>1180.55</v>
      </c>
      <c r="L109" s="12">
        <f t="shared" si="30"/>
        <v>-2.2902827780877377E-3</v>
      </c>
      <c r="M109" s="29">
        <f t="shared" si="37"/>
        <v>1168.3366666666668</v>
      </c>
      <c r="N109" s="30">
        <f t="shared" si="51"/>
        <v>3.889394419925396E-2</v>
      </c>
      <c r="R109" s="43">
        <f t="shared" si="31"/>
        <v>0</v>
      </c>
      <c r="S109" s="44">
        <f t="shared" si="52"/>
        <v>0</v>
      </c>
      <c r="T109" s="45">
        <f t="shared" si="32"/>
        <v>0</v>
      </c>
      <c r="U109" s="44">
        <f t="shared" si="38"/>
        <v>0</v>
      </c>
      <c r="V109" s="45">
        <f t="shared" si="33"/>
        <v>0</v>
      </c>
      <c r="W109" s="44">
        <f t="shared" si="39"/>
        <v>0</v>
      </c>
      <c r="X109" s="45">
        <f t="shared" si="34"/>
        <v>0</v>
      </c>
      <c r="Y109" s="46">
        <f t="shared" si="40"/>
        <v>0</v>
      </c>
      <c r="AA109" s="43">
        <f t="shared" si="41"/>
        <v>0</v>
      </c>
      <c r="AB109" s="44">
        <f t="shared" si="42"/>
        <v>0</v>
      </c>
      <c r="AC109" s="45">
        <f t="shared" si="43"/>
        <v>0</v>
      </c>
      <c r="AD109" s="44">
        <f t="shared" si="44"/>
        <v>0</v>
      </c>
      <c r="AE109" s="45">
        <f t="shared" si="45"/>
        <v>-2.2902827780877377E-3</v>
      </c>
      <c r="AF109" s="44">
        <f t="shared" si="46"/>
        <v>3.889394419925396E-2</v>
      </c>
      <c r="AG109" s="45">
        <f t="shared" si="47"/>
        <v>0</v>
      </c>
      <c r="AH109" s="46">
        <f t="shared" si="48"/>
        <v>0</v>
      </c>
    </row>
    <row r="110" spans="2:34" x14ac:dyDescent="0.25">
      <c r="B110" s="2" t="s">
        <v>119</v>
      </c>
      <c r="C110" s="26">
        <v>57.3</v>
      </c>
      <c r="D110" s="13">
        <f t="shared" si="28"/>
        <v>7.0298769771528491E-3</v>
      </c>
      <c r="E110" s="29">
        <f t="shared" si="35"/>
        <v>56.5</v>
      </c>
      <c r="F110" s="13">
        <f t="shared" si="49"/>
        <v>5.338078291815096E-3</v>
      </c>
      <c r="G110" s="26">
        <v>3.2934999999999999</v>
      </c>
      <c r="H110" s="12">
        <f t="shared" si="29"/>
        <v>0.17759582379862682</v>
      </c>
      <c r="I110" s="28">
        <f t="shared" si="36"/>
        <v>2.8965333333333336</v>
      </c>
      <c r="J110" s="28">
        <f t="shared" si="50"/>
        <v>9.9128498969124346E-2</v>
      </c>
      <c r="K110" s="26">
        <v>1257.6400000000001</v>
      </c>
      <c r="L110" s="12">
        <f t="shared" si="30"/>
        <v>6.5300072000338938E-2</v>
      </c>
      <c r="M110" s="29">
        <f t="shared" si="37"/>
        <v>1207.1499999999999</v>
      </c>
      <c r="N110" s="30">
        <f t="shared" si="51"/>
        <v>3.322101791435661E-2</v>
      </c>
      <c r="R110" s="43">
        <f t="shared" si="31"/>
        <v>0</v>
      </c>
      <c r="S110" s="44">
        <f t="shared" si="52"/>
        <v>0</v>
      </c>
      <c r="T110" s="45">
        <f t="shared" si="32"/>
        <v>0</v>
      </c>
      <c r="U110" s="44">
        <f t="shared" si="38"/>
        <v>0</v>
      </c>
      <c r="V110" s="45">
        <f t="shared" si="33"/>
        <v>0</v>
      </c>
      <c r="W110" s="44">
        <f t="shared" si="39"/>
        <v>0</v>
      </c>
      <c r="X110" s="45">
        <f t="shared" si="34"/>
        <v>0</v>
      </c>
      <c r="Y110" s="46">
        <f t="shared" si="40"/>
        <v>0</v>
      </c>
      <c r="AA110" s="43">
        <f t="shared" si="41"/>
        <v>0</v>
      </c>
      <c r="AB110" s="44">
        <f t="shared" si="42"/>
        <v>0</v>
      </c>
      <c r="AC110" s="45">
        <f t="shared" si="43"/>
        <v>0</v>
      </c>
      <c r="AD110" s="44">
        <f t="shared" si="44"/>
        <v>0</v>
      </c>
      <c r="AE110" s="45">
        <f t="shared" si="45"/>
        <v>6.5300072000338938E-2</v>
      </c>
      <c r="AF110" s="44">
        <f t="shared" si="46"/>
        <v>3.322101791435661E-2</v>
      </c>
      <c r="AG110" s="45">
        <f t="shared" si="47"/>
        <v>0</v>
      </c>
      <c r="AH110" s="46">
        <f t="shared" si="48"/>
        <v>0</v>
      </c>
    </row>
    <row r="111" spans="2:34" x14ac:dyDescent="0.25">
      <c r="B111" s="2" t="s">
        <v>120</v>
      </c>
      <c r="C111" s="26">
        <v>56.6</v>
      </c>
      <c r="D111" s="13">
        <f t="shared" si="28"/>
        <v>-1.2216404886561838E-2</v>
      </c>
      <c r="E111" s="29">
        <f t="shared" si="35"/>
        <v>56.93333333333333</v>
      </c>
      <c r="F111" s="13">
        <f t="shared" si="49"/>
        <v>7.6696165191740828E-3</v>
      </c>
      <c r="G111" s="26">
        <v>3.3704000000000001</v>
      </c>
      <c r="H111" s="12">
        <f t="shared" si="29"/>
        <v>2.334902079854273E-2</v>
      </c>
      <c r="I111" s="28">
        <f t="shared" si="36"/>
        <v>3.1535666666666664</v>
      </c>
      <c r="J111" s="28">
        <f t="shared" si="50"/>
        <v>8.87382618302337E-2</v>
      </c>
      <c r="K111" s="26">
        <v>1286.1199999999999</v>
      </c>
      <c r="L111" s="12">
        <f t="shared" si="30"/>
        <v>2.2645590152984729E-2</v>
      </c>
      <c r="M111" s="29">
        <f t="shared" si="37"/>
        <v>1241.4366666666667</v>
      </c>
      <c r="N111" s="30">
        <f t="shared" si="51"/>
        <v>2.8402987753524345E-2</v>
      </c>
      <c r="R111" s="43">
        <f t="shared" si="31"/>
        <v>0</v>
      </c>
      <c r="S111" s="44">
        <f t="shared" si="52"/>
        <v>0</v>
      </c>
      <c r="T111" s="45">
        <f t="shared" si="32"/>
        <v>0</v>
      </c>
      <c r="U111" s="44">
        <f t="shared" si="38"/>
        <v>0</v>
      </c>
      <c r="V111" s="45">
        <f t="shared" si="33"/>
        <v>0</v>
      </c>
      <c r="W111" s="44">
        <f t="shared" si="39"/>
        <v>0</v>
      </c>
      <c r="X111" s="45">
        <f t="shared" si="34"/>
        <v>0</v>
      </c>
      <c r="Y111" s="46">
        <f t="shared" si="40"/>
        <v>0</v>
      </c>
      <c r="AA111" s="43">
        <f t="shared" si="41"/>
        <v>0</v>
      </c>
      <c r="AB111" s="44">
        <f t="shared" si="42"/>
        <v>0</v>
      </c>
      <c r="AC111" s="45">
        <f t="shared" si="43"/>
        <v>0</v>
      </c>
      <c r="AD111" s="44">
        <f t="shared" si="44"/>
        <v>0</v>
      </c>
      <c r="AE111" s="45">
        <f t="shared" si="45"/>
        <v>0</v>
      </c>
      <c r="AF111" s="44">
        <f t="shared" si="46"/>
        <v>2.8402987753524345E-2</v>
      </c>
      <c r="AG111" s="45">
        <f t="shared" si="47"/>
        <v>2.2645590152984729E-2</v>
      </c>
      <c r="AH111" s="46">
        <f t="shared" si="48"/>
        <v>0</v>
      </c>
    </row>
    <row r="112" spans="2:34" x14ac:dyDescent="0.25">
      <c r="B112" s="2" t="s">
        <v>121</v>
      </c>
      <c r="C112" s="26">
        <v>59.1</v>
      </c>
      <c r="D112" s="13">
        <f t="shared" si="28"/>
        <v>4.4169611307420586E-2</v>
      </c>
      <c r="E112" s="29">
        <f t="shared" si="35"/>
        <v>57.666666666666664</v>
      </c>
      <c r="F112" s="13">
        <f t="shared" si="49"/>
        <v>1.2880562060890055E-2</v>
      </c>
      <c r="G112" s="26">
        <v>3.4272</v>
      </c>
      <c r="H112" s="12">
        <f t="shared" si="29"/>
        <v>1.6852599098029941E-2</v>
      </c>
      <c r="I112" s="28">
        <f t="shared" si="36"/>
        <v>3.3637000000000001</v>
      </c>
      <c r="J112" s="28">
        <f t="shared" si="50"/>
        <v>6.663354720052439E-2</v>
      </c>
      <c r="K112" s="26">
        <v>1327.22</v>
      </c>
      <c r="L112" s="12">
        <f t="shared" si="30"/>
        <v>3.1956582589494076E-2</v>
      </c>
      <c r="M112" s="29">
        <f t="shared" si="37"/>
        <v>1290.3266666666668</v>
      </c>
      <c r="N112" s="30">
        <f t="shared" si="51"/>
        <v>3.9381791526484244E-2</v>
      </c>
      <c r="R112" s="43">
        <f t="shared" si="31"/>
        <v>0</v>
      </c>
      <c r="S112" s="44">
        <f t="shared" si="52"/>
        <v>0</v>
      </c>
      <c r="T112" s="45">
        <f t="shared" si="32"/>
        <v>0</v>
      </c>
      <c r="U112" s="44">
        <f t="shared" si="38"/>
        <v>0</v>
      </c>
      <c r="V112" s="45">
        <f t="shared" si="33"/>
        <v>0</v>
      </c>
      <c r="W112" s="44">
        <f t="shared" si="39"/>
        <v>0</v>
      </c>
      <c r="X112" s="45">
        <f t="shared" si="34"/>
        <v>0</v>
      </c>
      <c r="Y112" s="46">
        <f t="shared" si="40"/>
        <v>0</v>
      </c>
      <c r="AA112" s="43">
        <f t="shared" si="41"/>
        <v>0</v>
      </c>
      <c r="AB112" s="44">
        <f t="shared" si="42"/>
        <v>0</v>
      </c>
      <c r="AC112" s="45">
        <f t="shared" si="43"/>
        <v>0</v>
      </c>
      <c r="AD112" s="44">
        <f t="shared" si="44"/>
        <v>0</v>
      </c>
      <c r="AE112" s="45">
        <f t="shared" si="45"/>
        <v>3.1956582589494076E-2</v>
      </c>
      <c r="AF112" s="44">
        <f t="shared" si="46"/>
        <v>3.9381791526484244E-2</v>
      </c>
      <c r="AG112" s="45">
        <f t="shared" si="47"/>
        <v>0</v>
      </c>
      <c r="AH112" s="46">
        <f t="shared" si="48"/>
        <v>0</v>
      </c>
    </row>
    <row r="113" spans="2:34" x14ac:dyDescent="0.25">
      <c r="B113" s="2" t="s">
        <v>122</v>
      </c>
      <c r="C113" s="26">
        <v>59.2</v>
      </c>
      <c r="D113" s="13">
        <f t="shared" si="28"/>
        <v>1.6920473773265332E-3</v>
      </c>
      <c r="E113" s="29">
        <f t="shared" si="35"/>
        <v>58.300000000000004</v>
      </c>
      <c r="F113" s="13">
        <f t="shared" si="49"/>
        <v>1.098265895953765E-2</v>
      </c>
      <c r="G113" s="26">
        <v>3.4702999999999999</v>
      </c>
      <c r="H113" s="12">
        <f t="shared" si="29"/>
        <v>1.2575863678804922E-2</v>
      </c>
      <c r="I113" s="28">
        <f t="shared" si="36"/>
        <v>3.4226333333333336</v>
      </c>
      <c r="J113" s="28">
        <f t="shared" si="50"/>
        <v>1.7520389253897095E-2</v>
      </c>
      <c r="K113" s="26">
        <v>1325.83</v>
      </c>
      <c r="L113" s="12">
        <f t="shared" si="30"/>
        <v>-1.0473018791158362E-3</v>
      </c>
      <c r="M113" s="29">
        <f t="shared" si="37"/>
        <v>1313.0566666666666</v>
      </c>
      <c r="N113" s="30">
        <f t="shared" si="51"/>
        <v>1.761569421696807E-2</v>
      </c>
      <c r="R113" s="43">
        <f t="shared" si="31"/>
        <v>0</v>
      </c>
      <c r="S113" s="44">
        <f t="shared" si="52"/>
        <v>0</v>
      </c>
      <c r="T113" s="45">
        <f t="shared" si="32"/>
        <v>0</v>
      </c>
      <c r="U113" s="44">
        <f t="shared" si="38"/>
        <v>0</v>
      </c>
      <c r="V113" s="45">
        <f t="shared" si="33"/>
        <v>0</v>
      </c>
      <c r="W113" s="44">
        <f t="shared" si="39"/>
        <v>0</v>
      </c>
      <c r="X113" s="45">
        <f t="shared" si="34"/>
        <v>0</v>
      </c>
      <c r="Y113" s="46">
        <f t="shared" si="40"/>
        <v>0</v>
      </c>
      <c r="AA113" s="43">
        <f t="shared" si="41"/>
        <v>0</v>
      </c>
      <c r="AB113" s="44">
        <f t="shared" si="42"/>
        <v>0</v>
      </c>
      <c r="AC113" s="45">
        <f t="shared" si="43"/>
        <v>0</v>
      </c>
      <c r="AD113" s="44">
        <f t="shared" si="44"/>
        <v>0</v>
      </c>
      <c r="AE113" s="45">
        <f t="shared" si="45"/>
        <v>-1.0473018791158362E-3</v>
      </c>
      <c r="AF113" s="44">
        <f t="shared" si="46"/>
        <v>1.761569421696807E-2</v>
      </c>
      <c r="AG113" s="45">
        <f t="shared" si="47"/>
        <v>0</v>
      </c>
      <c r="AH113" s="46">
        <f t="shared" si="48"/>
        <v>0</v>
      </c>
    </row>
    <row r="114" spans="2:34" x14ac:dyDescent="0.25">
      <c r="B114" s="2" t="s">
        <v>123</v>
      </c>
      <c r="C114" s="26">
        <v>58.4</v>
      </c>
      <c r="D114" s="13">
        <f t="shared" si="28"/>
        <v>-1.3513513513513598E-2</v>
      </c>
      <c r="E114" s="29">
        <f t="shared" si="35"/>
        <v>58.900000000000006</v>
      </c>
      <c r="F114" s="13">
        <f t="shared" si="49"/>
        <v>1.0291595197255532E-2</v>
      </c>
      <c r="G114" s="26">
        <v>3.2863000000000002</v>
      </c>
      <c r="H114" s="12">
        <f t="shared" si="29"/>
        <v>-5.3021352620810758E-2</v>
      </c>
      <c r="I114" s="28">
        <f t="shared" si="36"/>
        <v>3.3946000000000001</v>
      </c>
      <c r="J114" s="28">
        <f t="shared" si="50"/>
        <v>-8.1905745089064785E-3</v>
      </c>
      <c r="K114" s="26">
        <v>1363.61</v>
      </c>
      <c r="L114" s="12">
        <f t="shared" si="30"/>
        <v>2.8495357625034856E-2</v>
      </c>
      <c r="M114" s="29">
        <f t="shared" si="37"/>
        <v>1338.8866666666665</v>
      </c>
      <c r="N114" s="30">
        <f t="shared" si="51"/>
        <v>1.9671656719562725E-2</v>
      </c>
      <c r="R114" s="43">
        <f t="shared" si="31"/>
        <v>0</v>
      </c>
      <c r="S114" s="44">
        <f t="shared" si="52"/>
        <v>0</v>
      </c>
      <c r="T114" s="45">
        <f t="shared" si="32"/>
        <v>0</v>
      </c>
      <c r="U114" s="44">
        <f t="shared" si="38"/>
        <v>0</v>
      </c>
      <c r="V114" s="45">
        <f t="shared" si="33"/>
        <v>0</v>
      </c>
      <c r="W114" s="44">
        <f t="shared" si="39"/>
        <v>0</v>
      </c>
      <c r="X114" s="45">
        <f t="shared" si="34"/>
        <v>0</v>
      </c>
      <c r="Y114" s="46">
        <f t="shared" si="40"/>
        <v>0</v>
      </c>
      <c r="AA114" s="43">
        <f t="shared" si="41"/>
        <v>2.8495357625034856E-2</v>
      </c>
      <c r="AB114" s="44">
        <f t="shared" si="42"/>
        <v>0</v>
      </c>
      <c r="AC114" s="45">
        <f t="shared" si="43"/>
        <v>0</v>
      </c>
      <c r="AD114" s="44">
        <f t="shared" si="44"/>
        <v>1.9671656719562725E-2</v>
      </c>
      <c r="AE114" s="45">
        <f t="shared" si="45"/>
        <v>0</v>
      </c>
      <c r="AF114" s="44">
        <f t="shared" si="46"/>
        <v>0</v>
      </c>
      <c r="AG114" s="45">
        <f t="shared" si="47"/>
        <v>0</v>
      </c>
      <c r="AH114" s="46">
        <f t="shared" si="48"/>
        <v>0</v>
      </c>
    </row>
    <row r="115" spans="2:34" x14ac:dyDescent="0.25">
      <c r="B115" s="2" t="s">
        <v>124</v>
      </c>
      <c r="C115" s="26">
        <v>57.9</v>
      </c>
      <c r="D115" s="13">
        <f t="shared" si="28"/>
        <v>-8.5616438356164171E-3</v>
      </c>
      <c r="E115" s="29">
        <f t="shared" si="35"/>
        <v>58.5</v>
      </c>
      <c r="F115" s="13">
        <f t="shared" si="49"/>
        <v>-6.7911714770798604E-3</v>
      </c>
      <c r="G115" s="26">
        <v>3.0607000000000002</v>
      </c>
      <c r="H115" s="12">
        <f t="shared" si="29"/>
        <v>-6.8648632200346893E-2</v>
      </c>
      <c r="I115" s="28">
        <f t="shared" si="36"/>
        <v>3.2724333333333337</v>
      </c>
      <c r="J115" s="28">
        <f t="shared" si="50"/>
        <v>-3.598853080382558E-2</v>
      </c>
      <c r="K115" s="26">
        <v>1345.2</v>
      </c>
      <c r="L115" s="12">
        <f t="shared" si="30"/>
        <v>-1.350092768460176E-2</v>
      </c>
      <c r="M115" s="29">
        <f t="shared" si="37"/>
        <v>1344.8799999999999</v>
      </c>
      <c r="N115" s="30">
        <f t="shared" si="51"/>
        <v>4.476355977354407E-3</v>
      </c>
      <c r="R115" s="43">
        <f t="shared" si="31"/>
        <v>0</v>
      </c>
      <c r="S115" s="44">
        <f t="shared" si="52"/>
        <v>0</v>
      </c>
      <c r="T115" s="45">
        <f t="shared" si="32"/>
        <v>0</v>
      </c>
      <c r="U115" s="44">
        <f t="shared" si="38"/>
        <v>0</v>
      </c>
      <c r="V115" s="45">
        <f t="shared" si="33"/>
        <v>0</v>
      </c>
      <c r="W115" s="44">
        <f t="shared" si="39"/>
        <v>0</v>
      </c>
      <c r="X115" s="45">
        <f t="shared" si="34"/>
        <v>0</v>
      </c>
      <c r="Y115" s="46">
        <f t="shared" si="40"/>
        <v>0</v>
      </c>
      <c r="AA115" s="43">
        <f t="shared" si="41"/>
        <v>-1.350092768460176E-2</v>
      </c>
      <c r="AB115" s="44">
        <f t="shared" si="42"/>
        <v>4.476355977354407E-3</v>
      </c>
      <c r="AC115" s="45">
        <f t="shared" si="43"/>
        <v>0</v>
      </c>
      <c r="AD115" s="44">
        <f t="shared" si="44"/>
        <v>0</v>
      </c>
      <c r="AE115" s="45">
        <f t="shared" si="45"/>
        <v>0</v>
      </c>
      <c r="AF115" s="44">
        <f t="shared" si="46"/>
        <v>0</v>
      </c>
      <c r="AG115" s="45">
        <f t="shared" si="47"/>
        <v>0</v>
      </c>
      <c r="AH115" s="46">
        <f t="shared" si="48"/>
        <v>0</v>
      </c>
    </row>
    <row r="116" spans="2:34" x14ac:dyDescent="0.25">
      <c r="B116" s="2" t="s">
        <v>125</v>
      </c>
      <c r="C116" s="26">
        <v>54.8</v>
      </c>
      <c r="D116" s="13">
        <f t="shared" si="28"/>
        <v>-5.3540587219343738E-2</v>
      </c>
      <c r="E116" s="29">
        <f t="shared" si="35"/>
        <v>57.033333333333331</v>
      </c>
      <c r="F116" s="13">
        <f t="shared" si="49"/>
        <v>-2.5071225071225056E-2</v>
      </c>
      <c r="G116" s="26">
        <v>3.16</v>
      </c>
      <c r="H116" s="12">
        <f t="shared" si="29"/>
        <v>3.2443558663050931E-2</v>
      </c>
      <c r="I116" s="28">
        <f t="shared" si="36"/>
        <v>3.1690000000000005</v>
      </c>
      <c r="J116" s="28">
        <f t="shared" si="50"/>
        <v>-3.1607468448555109E-2</v>
      </c>
      <c r="K116" s="26">
        <v>1320.64</v>
      </c>
      <c r="L116" s="12">
        <f t="shared" si="30"/>
        <v>-1.8257508177222714E-2</v>
      </c>
      <c r="M116" s="29">
        <f t="shared" si="37"/>
        <v>1343.1499999999999</v>
      </c>
      <c r="N116" s="30">
        <f t="shared" si="51"/>
        <v>-1.2863601213490838E-3</v>
      </c>
      <c r="R116" s="43">
        <f t="shared" si="31"/>
        <v>0</v>
      </c>
      <c r="S116" s="44">
        <f t="shared" si="52"/>
        <v>0</v>
      </c>
      <c r="T116" s="45">
        <f t="shared" si="32"/>
        <v>0</v>
      </c>
      <c r="U116" s="44">
        <f t="shared" si="38"/>
        <v>0</v>
      </c>
      <c r="V116" s="45">
        <f t="shared" si="33"/>
        <v>0</v>
      </c>
      <c r="W116" s="44">
        <f t="shared" si="39"/>
        <v>0</v>
      </c>
      <c r="X116" s="45">
        <f t="shared" si="34"/>
        <v>0</v>
      </c>
      <c r="Y116" s="46">
        <f t="shared" si="40"/>
        <v>0</v>
      </c>
      <c r="AA116" s="43">
        <f t="shared" si="41"/>
        <v>0</v>
      </c>
      <c r="AB116" s="44">
        <f t="shared" si="42"/>
        <v>-1.2863601213490838E-3</v>
      </c>
      <c r="AC116" s="45">
        <f t="shared" si="43"/>
        <v>0</v>
      </c>
      <c r="AD116" s="44">
        <f t="shared" si="44"/>
        <v>0</v>
      </c>
      <c r="AE116" s="45">
        <f t="shared" si="45"/>
        <v>0</v>
      </c>
      <c r="AF116" s="44">
        <f t="shared" si="46"/>
        <v>0</v>
      </c>
      <c r="AG116" s="45">
        <f t="shared" si="47"/>
        <v>-1.8257508177222714E-2</v>
      </c>
      <c r="AH116" s="46">
        <f t="shared" si="48"/>
        <v>0</v>
      </c>
    </row>
    <row r="117" spans="2:34" x14ac:dyDescent="0.25">
      <c r="B117" s="2" t="s">
        <v>126</v>
      </c>
      <c r="C117" s="26">
        <v>55.8</v>
      </c>
      <c r="D117" s="13">
        <f t="shared" si="28"/>
        <v>1.8248175182481674E-2</v>
      </c>
      <c r="E117" s="29">
        <f t="shared" si="35"/>
        <v>56.166666666666664</v>
      </c>
      <c r="F117" s="13">
        <f t="shared" si="49"/>
        <v>-1.5195791934541236E-2</v>
      </c>
      <c r="G117" s="26">
        <v>2.7961</v>
      </c>
      <c r="H117" s="12">
        <f t="shared" si="29"/>
        <v>-0.11515822784810126</v>
      </c>
      <c r="I117" s="28">
        <f t="shared" si="36"/>
        <v>3.0055999999999998</v>
      </c>
      <c r="J117" s="28">
        <f t="shared" si="50"/>
        <v>-5.1562006942253324E-2</v>
      </c>
      <c r="K117" s="26">
        <v>1292.28</v>
      </c>
      <c r="L117" s="12">
        <f t="shared" si="30"/>
        <v>-2.1474436636782279E-2</v>
      </c>
      <c r="M117" s="29">
        <f t="shared" si="37"/>
        <v>1319.3733333333332</v>
      </c>
      <c r="N117" s="30">
        <f t="shared" si="51"/>
        <v>-1.7702167789648726E-2</v>
      </c>
      <c r="R117" s="43">
        <f t="shared" si="31"/>
        <v>0</v>
      </c>
      <c r="S117" s="44">
        <f t="shared" si="52"/>
        <v>0</v>
      </c>
      <c r="T117" s="45">
        <f t="shared" si="32"/>
        <v>0</v>
      </c>
      <c r="U117" s="44">
        <f t="shared" si="38"/>
        <v>0</v>
      </c>
      <c r="V117" s="45">
        <f t="shared" si="33"/>
        <v>0</v>
      </c>
      <c r="W117" s="44">
        <f t="shared" si="39"/>
        <v>0</v>
      </c>
      <c r="X117" s="45">
        <f t="shared" si="34"/>
        <v>0</v>
      </c>
      <c r="Y117" s="46">
        <f t="shared" si="40"/>
        <v>0</v>
      </c>
      <c r="AA117" s="43">
        <f t="shared" si="41"/>
        <v>0</v>
      </c>
      <c r="AB117" s="44">
        <f t="shared" si="42"/>
        <v>-1.7702167789648726E-2</v>
      </c>
      <c r="AC117" s="45">
        <f t="shared" si="43"/>
        <v>-2.1474436636782279E-2</v>
      </c>
      <c r="AD117" s="44">
        <f t="shared" si="44"/>
        <v>0</v>
      </c>
      <c r="AE117" s="45">
        <f t="shared" si="45"/>
        <v>0</v>
      </c>
      <c r="AF117" s="44">
        <f t="shared" si="46"/>
        <v>0</v>
      </c>
      <c r="AG117" s="45">
        <f t="shared" si="47"/>
        <v>0</v>
      </c>
      <c r="AH117" s="46">
        <f t="shared" si="48"/>
        <v>0</v>
      </c>
    </row>
    <row r="118" spans="2:34" x14ac:dyDescent="0.25">
      <c r="B118" s="2" t="s">
        <v>127</v>
      </c>
      <c r="C118" s="26">
        <v>52.9</v>
      </c>
      <c r="D118" s="13">
        <f t="shared" si="28"/>
        <v>-5.1971326164874543E-2</v>
      </c>
      <c r="E118" s="29">
        <f t="shared" si="35"/>
        <v>54.5</v>
      </c>
      <c r="F118" s="13">
        <f t="shared" si="49"/>
        <v>-2.9673590504450953E-2</v>
      </c>
      <c r="G118" s="26">
        <v>2.2233999999999998</v>
      </c>
      <c r="H118" s="12">
        <f t="shared" si="29"/>
        <v>-0.20482100067951792</v>
      </c>
      <c r="I118" s="28">
        <f t="shared" si="36"/>
        <v>2.7265000000000001</v>
      </c>
      <c r="J118" s="28">
        <f t="shared" si="50"/>
        <v>-9.2859994676603552E-2</v>
      </c>
      <c r="K118" s="26">
        <v>1218.8900000000001</v>
      </c>
      <c r="L118" s="12">
        <f t="shared" si="30"/>
        <v>-5.6791097904478782E-2</v>
      </c>
      <c r="M118" s="29">
        <f t="shared" si="37"/>
        <v>1277.2700000000002</v>
      </c>
      <c r="N118" s="30">
        <f t="shared" si="51"/>
        <v>-3.1911614604913208E-2</v>
      </c>
      <c r="R118" s="43">
        <f t="shared" si="31"/>
        <v>0</v>
      </c>
      <c r="S118" s="44">
        <f t="shared" si="52"/>
        <v>0</v>
      </c>
      <c r="T118" s="45">
        <f t="shared" si="32"/>
        <v>0</v>
      </c>
      <c r="U118" s="44">
        <f t="shared" si="38"/>
        <v>0</v>
      </c>
      <c r="V118" s="45">
        <f t="shared" si="33"/>
        <v>0</v>
      </c>
      <c r="W118" s="44">
        <f t="shared" si="39"/>
        <v>0</v>
      </c>
      <c r="X118" s="45">
        <f t="shared" si="34"/>
        <v>0</v>
      </c>
      <c r="Y118" s="46">
        <f t="shared" si="40"/>
        <v>0</v>
      </c>
      <c r="AA118" s="43">
        <f t="shared" si="41"/>
        <v>-5.6791097904478782E-2</v>
      </c>
      <c r="AB118" s="44">
        <f t="shared" si="42"/>
        <v>-3.1911614604913208E-2</v>
      </c>
      <c r="AC118" s="45">
        <f t="shared" si="43"/>
        <v>0</v>
      </c>
      <c r="AD118" s="44">
        <f t="shared" si="44"/>
        <v>0</v>
      </c>
      <c r="AE118" s="45">
        <f t="shared" si="45"/>
        <v>0</v>
      </c>
      <c r="AF118" s="44">
        <f t="shared" si="46"/>
        <v>0</v>
      </c>
      <c r="AG118" s="45">
        <f t="shared" si="47"/>
        <v>0</v>
      </c>
      <c r="AH118" s="46">
        <f t="shared" si="48"/>
        <v>0</v>
      </c>
    </row>
    <row r="119" spans="2:34" x14ac:dyDescent="0.25">
      <c r="B119" s="2" t="s">
        <v>128</v>
      </c>
      <c r="C119" s="26">
        <v>52.6</v>
      </c>
      <c r="D119" s="13">
        <f t="shared" si="28"/>
        <v>-5.671077504725841E-3</v>
      </c>
      <c r="E119" s="29">
        <f t="shared" si="35"/>
        <v>53.766666666666659</v>
      </c>
      <c r="F119" s="13">
        <f t="shared" si="49"/>
        <v>-1.3455657492354889E-2</v>
      </c>
      <c r="G119" s="26">
        <v>1.9154</v>
      </c>
      <c r="H119" s="12">
        <f t="shared" si="29"/>
        <v>-0.13852658091211656</v>
      </c>
      <c r="I119" s="28">
        <f t="shared" si="36"/>
        <v>2.3116333333333334</v>
      </c>
      <c r="J119" s="28">
        <f t="shared" si="50"/>
        <v>-0.15216089002995292</v>
      </c>
      <c r="K119" s="26">
        <v>1131.42</v>
      </c>
      <c r="L119" s="12">
        <f t="shared" si="30"/>
        <v>-7.1762012979021961E-2</v>
      </c>
      <c r="M119" s="29">
        <f t="shared" si="37"/>
        <v>1214.1966666666667</v>
      </c>
      <c r="N119" s="30">
        <f t="shared" si="51"/>
        <v>-4.9381362854630129E-2</v>
      </c>
      <c r="R119" s="43">
        <f t="shared" si="31"/>
        <v>0</v>
      </c>
      <c r="S119" s="44">
        <f t="shared" si="52"/>
        <v>0</v>
      </c>
      <c r="T119" s="45">
        <f t="shared" si="32"/>
        <v>0</v>
      </c>
      <c r="U119" s="44">
        <f t="shared" si="38"/>
        <v>0</v>
      </c>
      <c r="V119" s="45">
        <f t="shared" si="33"/>
        <v>0</v>
      </c>
      <c r="W119" s="44">
        <f t="shared" si="39"/>
        <v>0</v>
      </c>
      <c r="X119" s="45">
        <f t="shared" si="34"/>
        <v>0</v>
      </c>
      <c r="Y119" s="46">
        <f t="shared" si="40"/>
        <v>0</v>
      </c>
      <c r="AA119" s="43">
        <f t="shared" si="41"/>
        <v>-7.1762012979021961E-2</v>
      </c>
      <c r="AB119" s="44">
        <f t="shared" si="42"/>
        <v>-4.9381362854630129E-2</v>
      </c>
      <c r="AC119" s="45">
        <f t="shared" si="43"/>
        <v>0</v>
      </c>
      <c r="AD119" s="44">
        <f t="shared" si="44"/>
        <v>0</v>
      </c>
      <c r="AE119" s="45">
        <f t="shared" si="45"/>
        <v>0</v>
      </c>
      <c r="AF119" s="44">
        <f t="shared" si="46"/>
        <v>0</v>
      </c>
      <c r="AG119" s="45">
        <f t="shared" si="47"/>
        <v>0</v>
      </c>
      <c r="AH119" s="46">
        <f t="shared" si="48"/>
        <v>0</v>
      </c>
    </row>
    <row r="120" spans="2:34" x14ac:dyDescent="0.25">
      <c r="B120" s="2" t="s">
        <v>129</v>
      </c>
      <c r="C120" s="26">
        <v>53.7</v>
      </c>
      <c r="D120" s="13">
        <f t="shared" si="28"/>
        <v>2.0912547528517234E-2</v>
      </c>
      <c r="E120" s="29">
        <f t="shared" si="35"/>
        <v>53.066666666666663</v>
      </c>
      <c r="F120" s="13">
        <f t="shared" si="49"/>
        <v>-1.3019218846869074E-2</v>
      </c>
      <c r="G120" s="26">
        <v>2.1133000000000002</v>
      </c>
      <c r="H120" s="12">
        <f t="shared" si="29"/>
        <v>0.10332045525738764</v>
      </c>
      <c r="I120" s="28">
        <f t="shared" si="36"/>
        <v>2.0840333333333336</v>
      </c>
      <c r="J120" s="28">
        <f t="shared" si="50"/>
        <v>-9.845852139180078E-2</v>
      </c>
      <c r="K120" s="26">
        <v>1253.3</v>
      </c>
      <c r="L120" s="12">
        <f t="shared" si="30"/>
        <v>0.10772303830584562</v>
      </c>
      <c r="M120" s="29">
        <f t="shared" si="37"/>
        <v>1201.2033333333336</v>
      </c>
      <c r="N120" s="30">
        <f t="shared" si="51"/>
        <v>-1.0701176909835963E-2</v>
      </c>
      <c r="R120" s="43">
        <f t="shared" si="31"/>
        <v>0</v>
      </c>
      <c r="S120" s="44">
        <f t="shared" si="52"/>
        <v>0</v>
      </c>
      <c r="T120" s="45">
        <f t="shared" si="32"/>
        <v>0</v>
      </c>
      <c r="U120" s="44">
        <f t="shared" si="38"/>
        <v>0</v>
      </c>
      <c r="V120" s="45">
        <f t="shared" si="33"/>
        <v>0</v>
      </c>
      <c r="W120" s="44">
        <f t="shared" si="39"/>
        <v>0</v>
      </c>
      <c r="X120" s="45">
        <f t="shared" si="34"/>
        <v>0</v>
      </c>
      <c r="Y120" s="46">
        <f t="shared" si="40"/>
        <v>0</v>
      </c>
      <c r="AA120" s="43">
        <f t="shared" si="41"/>
        <v>0</v>
      </c>
      <c r="AB120" s="44">
        <f t="shared" si="42"/>
        <v>-1.0701176909835963E-2</v>
      </c>
      <c r="AC120" s="45">
        <f t="shared" si="43"/>
        <v>0</v>
      </c>
      <c r="AD120" s="44">
        <f t="shared" si="44"/>
        <v>0</v>
      </c>
      <c r="AE120" s="45">
        <f t="shared" si="45"/>
        <v>0.10772303830584562</v>
      </c>
      <c r="AF120" s="44">
        <f t="shared" si="46"/>
        <v>0</v>
      </c>
      <c r="AG120" s="45">
        <f t="shared" si="47"/>
        <v>0</v>
      </c>
      <c r="AH120" s="46">
        <f t="shared" si="48"/>
        <v>0</v>
      </c>
    </row>
    <row r="121" spans="2:34" x14ac:dyDescent="0.25">
      <c r="B121" s="2" t="s">
        <v>130</v>
      </c>
      <c r="C121" s="26">
        <v>51.4</v>
      </c>
      <c r="D121" s="13">
        <f t="shared" si="28"/>
        <v>-4.2830540037244069E-2</v>
      </c>
      <c r="E121" s="29">
        <f t="shared" si="35"/>
        <v>52.56666666666667</v>
      </c>
      <c r="F121" s="13">
        <f t="shared" si="49"/>
        <v>-9.4221105527636517E-3</v>
      </c>
      <c r="G121" s="26">
        <v>2.0680000000000001</v>
      </c>
      <c r="H121" s="12">
        <f t="shared" si="29"/>
        <v>-2.1435669332323881E-2</v>
      </c>
      <c r="I121" s="28">
        <f t="shared" si="36"/>
        <v>2.0322333333333336</v>
      </c>
      <c r="J121" s="28">
        <f t="shared" si="50"/>
        <v>-2.4855648502103311E-2</v>
      </c>
      <c r="K121" s="26">
        <v>1246.96</v>
      </c>
      <c r="L121" s="12">
        <f t="shared" si="30"/>
        <v>-5.0586451767333784E-3</v>
      </c>
      <c r="M121" s="29">
        <f t="shared" si="37"/>
        <v>1210.5600000000002</v>
      </c>
      <c r="N121" s="30">
        <f t="shared" si="51"/>
        <v>7.7894111737950578E-3</v>
      </c>
      <c r="R121" s="43">
        <f t="shared" si="31"/>
        <v>0</v>
      </c>
      <c r="S121" s="44">
        <f t="shared" si="52"/>
        <v>0</v>
      </c>
      <c r="T121" s="45">
        <f t="shared" si="32"/>
        <v>0</v>
      </c>
      <c r="U121" s="44">
        <f t="shared" si="38"/>
        <v>0</v>
      </c>
      <c r="V121" s="45">
        <f t="shared" si="33"/>
        <v>0</v>
      </c>
      <c r="W121" s="44">
        <f t="shared" si="39"/>
        <v>0</v>
      </c>
      <c r="X121" s="45">
        <f t="shared" si="34"/>
        <v>0</v>
      </c>
      <c r="Y121" s="46">
        <f t="shared" si="40"/>
        <v>0</v>
      </c>
      <c r="AA121" s="43">
        <f t="shared" si="41"/>
        <v>-5.0586451767333784E-3</v>
      </c>
      <c r="AB121" s="44">
        <f t="shared" si="42"/>
        <v>7.7894111737950578E-3</v>
      </c>
      <c r="AC121" s="45">
        <f t="shared" si="43"/>
        <v>0</v>
      </c>
      <c r="AD121" s="44">
        <f t="shared" si="44"/>
        <v>0</v>
      </c>
      <c r="AE121" s="45">
        <f t="shared" si="45"/>
        <v>0</v>
      </c>
      <c r="AF121" s="44">
        <f t="shared" si="46"/>
        <v>0</v>
      </c>
      <c r="AG121" s="45">
        <f t="shared" si="47"/>
        <v>0</v>
      </c>
      <c r="AH121" s="46">
        <f t="shared" si="48"/>
        <v>0</v>
      </c>
    </row>
    <row r="122" spans="2:34" x14ac:dyDescent="0.25">
      <c r="B122" s="2" t="s">
        <v>131</v>
      </c>
      <c r="C122" s="26">
        <v>51.8</v>
      </c>
      <c r="D122" s="13">
        <f t="shared" si="28"/>
        <v>7.7821011673151474E-3</v>
      </c>
      <c r="E122" s="29">
        <f t="shared" si="35"/>
        <v>52.29999999999999</v>
      </c>
      <c r="F122" s="13">
        <f t="shared" si="49"/>
        <v>-5.0729232720357897E-3</v>
      </c>
      <c r="G122" s="26">
        <v>1.8762000000000001</v>
      </c>
      <c r="H122" s="12">
        <f t="shared" si="29"/>
        <v>-9.2746615087040629E-2</v>
      </c>
      <c r="I122" s="28">
        <f t="shared" si="36"/>
        <v>2.0191666666666666</v>
      </c>
      <c r="J122" s="28">
        <f t="shared" si="50"/>
        <v>-6.4297078747520553E-3</v>
      </c>
      <c r="K122" s="26">
        <v>1257.6099999999999</v>
      </c>
      <c r="L122" s="12">
        <f t="shared" si="30"/>
        <v>8.5407711554499333E-3</v>
      </c>
      <c r="M122" s="29">
        <f t="shared" si="37"/>
        <v>1252.6233333333332</v>
      </c>
      <c r="N122" s="30">
        <f t="shared" si="51"/>
        <v>3.4747004141333804E-2</v>
      </c>
      <c r="R122" s="43">
        <f t="shared" si="31"/>
        <v>0</v>
      </c>
      <c r="S122" s="44">
        <f t="shared" si="52"/>
        <v>0</v>
      </c>
      <c r="T122" s="45">
        <f t="shared" si="32"/>
        <v>0</v>
      </c>
      <c r="U122" s="44">
        <f t="shared" si="38"/>
        <v>0</v>
      </c>
      <c r="V122" s="45">
        <f t="shared" si="33"/>
        <v>0</v>
      </c>
      <c r="W122" s="44">
        <f t="shared" si="39"/>
        <v>0</v>
      </c>
      <c r="X122" s="45">
        <f t="shared" si="34"/>
        <v>0</v>
      </c>
      <c r="Y122" s="46">
        <f t="shared" si="40"/>
        <v>0</v>
      </c>
      <c r="AA122" s="43">
        <f t="shared" si="41"/>
        <v>0</v>
      </c>
      <c r="AB122" s="44">
        <f t="shared" si="42"/>
        <v>3.4747004141333804E-2</v>
      </c>
      <c r="AC122" s="45">
        <f t="shared" si="43"/>
        <v>8.5407711554499333E-3</v>
      </c>
      <c r="AD122" s="44">
        <f t="shared" si="44"/>
        <v>0</v>
      </c>
      <c r="AE122" s="45">
        <f t="shared" si="45"/>
        <v>0</v>
      </c>
      <c r="AF122" s="44">
        <f t="shared" si="46"/>
        <v>0</v>
      </c>
      <c r="AG122" s="45">
        <f t="shared" si="47"/>
        <v>0</v>
      </c>
      <c r="AH122" s="46">
        <f t="shared" si="48"/>
        <v>0</v>
      </c>
    </row>
    <row r="123" spans="2:34" x14ac:dyDescent="0.25">
      <c r="B123" s="2" t="s">
        <v>132</v>
      </c>
      <c r="C123" s="26">
        <v>53</v>
      </c>
      <c r="D123" s="13">
        <f t="shared" si="28"/>
        <v>2.316602316602312E-2</v>
      </c>
      <c r="E123" s="29">
        <f t="shared" si="35"/>
        <v>52.066666666666663</v>
      </c>
      <c r="F123" s="13">
        <f t="shared" si="49"/>
        <v>-4.4614404079029724E-3</v>
      </c>
      <c r="G123" s="26">
        <v>1.7970999999999999</v>
      </c>
      <c r="H123" s="12">
        <f t="shared" si="29"/>
        <v>-4.2159684468606851E-2</v>
      </c>
      <c r="I123" s="28">
        <f t="shared" si="36"/>
        <v>1.9137666666666668</v>
      </c>
      <c r="J123" s="28">
        <f t="shared" si="50"/>
        <v>-5.2199752373091046E-2</v>
      </c>
      <c r="K123" s="26">
        <v>1312.41</v>
      </c>
      <c r="L123" s="12">
        <f t="shared" si="30"/>
        <v>4.3574717122160544E-2</v>
      </c>
      <c r="M123" s="29">
        <f t="shared" si="37"/>
        <v>1272.3266666666666</v>
      </c>
      <c r="N123" s="30">
        <f t="shared" si="51"/>
        <v>1.5729655363277528E-2</v>
      </c>
      <c r="R123" s="43">
        <f t="shared" si="31"/>
        <v>0</v>
      </c>
      <c r="S123" s="44">
        <f t="shared" si="52"/>
        <v>0</v>
      </c>
      <c r="T123" s="45">
        <f t="shared" si="32"/>
        <v>0</v>
      </c>
      <c r="U123" s="44">
        <f t="shared" si="38"/>
        <v>0</v>
      </c>
      <c r="V123" s="45">
        <f t="shared" si="33"/>
        <v>0</v>
      </c>
      <c r="W123" s="44">
        <f t="shared" si="39"/>
        <v>0</v>
      </c>
      <c r="X123" s="45">
        <f t="shared" si="34"/>
        <v>0</v>
      </c>
      <c r="Y123" s="46">
        <f t="shared" si="40"/>
        <v>0</v>
      </c>
      <c r="AA123" s="43">
        <f t="shared" si="41"/>
        <v>0</v>
      </c>
      <c r="AB123" s="44">
        <f t="shared" si="42"/>
        <v>1.5729655363277528E-2</v>
      </c>
      <c r="AC123" s="45">
        <f t="shared" si="43"/>
        <v>4.3574717122160544E-2</v>
      </c>
      <c r="AD123" s="44">
        <f t="shared" si="44"/>
        <v>0</v>
      </c>
      <c r="AE123" s="45">
        <f t="shared" si="45"/>
        <v>0</v>
      </c>
      <c r="AF123" s="44">
        <f t="shared" si="46"/>
        <v>0</v>
      </c>
      <c r="AG123" s="45">
        <f t="shared" si="47"/>
        <v>0</v>
      </c>
      <c r="AH123" s="46">
        <f t="shared" si="48"/>
        <v>0</v>
      </c>
    </row>
    <row r="124" spans="2:34" x14ac:dyDescent="0.25">
      <c r="B124" s="2" t="s">
        <v>133</v>
      </c>
      <c r="C124" s="26">
        <v>54.2</v>
      </c>
      <c r="D124" s="13">
        <f t="shared" si="28"/>
        <v>2.2641509433962259E-2</v>
      </c>
      <c r="E124" s="29">
        <f t="shared" si="35"/>
        <v>53</v>
      </c>
      <c r="F124" s="13">
        <f t="shared" si="49"/>
        <v>1.7925736235595569E-2</v>
      </c>
      <c r="G124" s="26">
        <v>1.9704999999999999</v>
      </c>
      <c r="H124" s="12">
        <f t="shared" si="29"/>
        <v>9.6488787490957684E-2</v>
      </c>
      <c r="I124" s="28">
        <f t="shared" si="36"/>
        <v>1.8812666666666669</v>
      </c>
      <c r="J124" s="28">
        <f t="shared" si="50"/>
        <v>-1.6982216571159836E-2</v>
      </c>
      <c r="K124" s="26">
        <v>1365.68</v>
      </c>
      <c r="L124" s="12">
        <f t="shared" si="30"/>
        <v>4.0589449943234213E-2</v>
      </c>
      <c r="M124" s="29">
        <f t="shared" si="37"/>
        <v>1311.8999999999999</v>
      </c>
      <c r="N124" s="30">
        <f t="shared" si="51"/>
        <v>3.1103123411702294E-2</v>
      </c>
      <c r="R124" s="43">
        <f t="shared" si="31"/>
        <v>0</v>
      </c>
      <c r="S124" s="44">
        <f t="shared" si="52"/>
        <v>0</v>
      </c>
      <c r="T124" s="45">
        <f t="shared" si="32"/>
        <v>0</v>
      </c>
      <c r="U124" s="44">
        <f t="shared" si="38"/>
        <v>0</v>
      </c>
      <c r="V124" s="45">
        <f t="shared" si="33"/>
        <v>0</v>
      </c>
      <c r="W124" s="44">
        <f t="shared" si="39"/>
        <v>0</v>
      </c>
      <c r="X124" s="45">
        <f t="shared" si="34"/>
        <v>0</v>
      </c>
      <c r="Y124" s="46">
        <f t="shared" si="40"/>
        <v>0</v>
      </c>
      <c r="AA124" s="43">
        <f t="shared" si="41"/>
        <v>0</v>
      </c>
      <c r="AB124" s="44">
        <f t="shared" si="42"/>
        <v>0</v>
      </c>
      <c r="AC124" s="45">
        <f t="shared" si="43"/>
        <v>0</v>
      </c>
      <c r="AD124" s="44">
        <f t="shared" si="44"/>
        <v>3.1103123411702294E-2</v>
      </c>
      <c r="AE124" s="45">
        <f t="shared" si="45"/>
        <v>4.0589449943234213E-2</v>
      </c>
      <c r="AF124" s="44">
        <f t="shared" si="46"/>
        <v>0</v>
      </c>
      <c r="AG124" s="45">
        <f t="shared" si="47"/>
        <v>0</v>
      </c>
      <c r="AH124" s="46">
        <f t="shared" si="48"/>
        <v>0</v>
      </c>
    </row>
    <row r="125" spans="2:34" x14ac:dyDescent="0.25">
      <c r="B125" s="2" t="s">
        <v>134</v>
      </c>
      <c r="C125" s="26">
        <v>53.3</v>
      </c>
      <c r="D125" s="13">
        <f t="shared" si="28"/>
        <v>-1.6605166051660625E-2</v>
      </c>
      <c r="E125" s="29">
        <f t="shared" si="35"/>
        <v>53.5</v>
      </c>
      <c r="F125" s="13">
        <f t="shared" si="49"/>
        <v>9.4339622641510523E-3</v>
      </c>
      <c r="G125" s="26">
        <v>2.2088000000000001</v>
      </c>
      <c r="H125" s="12">
        <f t="shared" si="29"/>
        <v>0.12093377315402187</v>
      </c>
      <c r="I125" s="28">
        <f t="shared" si="36"/>
        <v>1.9921333333333333</v>
      </c>
      <c r="J125" s="28">
        <f t="shared" si="50"/>
        <v>5.8931925298557619E-2</v>
      </c>
      <c r="K125" s="26">
        <v>1408.47</v>
      </c>
      <c r="L125" s="12">
        <f t="shared" si="30"/>
        <v>3.1332376545017748E-2</v>
      </c>
      <c r="M125" s="29">
        <f t="shared" si="37"/>
        <v>1362.1866666666667</v>
      </c>
      <c r="N125" s="30">
        <f t="shared" si="51"/>
        <v>3.8331173615875347E-2</v>
      </c>
      <c r="R125" s="43">
        <f t="shared" si="31"/>
        <v>0</v>
      </c>
      <c r="S125" s="44">
        <f t="shared" si="52"/>
        <v>0</v>
      </c>
      <c r="T125" s="45">
        <f t="shared" si="32"/>
        <v>0</v>
      </c>
      <c r="U125" s="44">
        <f t="shared" si="38"/>
        <v>0</v>
      </c>
      <c r="V125" s="45">
        <f t="shared" si="33"/>
        <v>0</v>
      </c>
      <c r="W125" s="44">
        <f t="shared" si="39"/>
        <v>0</v>
      </c>
      <c r="X125" s="45">
        <f t="shared" si="34"/>
        <v>0</v>
      </c>
      <c r="Y125" s="46">
        <f t="shared" si="40"/>
        <v>0</v>
      </c>
      <c r="AA125" s="43">
        <f t="shared" si="41"/>
        <v>0</v>
      </c>
      <c r="AB125" s="44">
        <f t="shared" si="42"/>
        <v>0</v>
      </c>
      <c r="AC125" s="45">
        <f t="shared" si="43"/>
        <v>0</v>
      </c>
      <c r="AD125" s="44">
        <f t="shared" si="44"/>
        <v>0</v>
      </c>
      <c r="AE125" s="45">
        <f t="shared" si="45"/>
        <v>0</v>
      </c>
      <c r="AF125" s="44">
        <f t="shared" si="46"/>
        <v>3.8331173615875347E-2</v>
      </c>
      <c r="AG125" s="45">
        <f t="shared" si="47"/>
        <v>3.1332376545017748E-2</v>
      </c>
      <c r="AH125" s="46">
        <f t="shared" si="48"/>
        <v>0</v>
      </c>
    </row>
    <row r="126" spans="2:34" x14ac:dyDescent="0.25">
      <c r="B126" s="2" t="s">
        <v>135</v>
      </c>
      <c r="C126" s="26">
        <v>53.5</v>
      </c>
      <c r="D126" s="13">
        <f t="shared" si="28"/>
        <v>3.7523452157599557E-3</v>
      </c>
      <c r="E126" s="29">
        <f t="shared" si="35"/>
        <v>53.666666666666664</v>
      </c>
      <c r="F126" s="13">
        <f t="shared" si="49"/>
        <v>3.1152647975076775E-3</v>
      </c>
      <c r="G126" s="26">
        <v>1.9137</v>
      </c>
      <c r="H126" s="12">
        <f t="shared" si="29"/>
        <v>-0.13360195581311129</v>
      </c>
      <c r="I126" s="28">
        <f t="shared" si="36"/>
        <v>2.0310000000000001</v>
      </c>
      <c r="J126" s="28">
        <f t="shared" si="50"/>
        <v>1.951007295361773E-2</v>
      </c>
      <c r="K126" s="26">
        <v>1397.91</v>
      </c>
      <c r="L126" s="12">
        <f t="shared" si="30"/>
        <v>-7.497497284287169E-3</v>
      </c>
      <c r="M126" s="29">
        <f t="shared" si="37"/>
        <v>1390.6866666666667</v>
      </c>
      <c r="N126" s="30">
        <f t="shared" si="51"/>
        <v>2.0922242668650393E-2</v>
      </c>
      <c r="R126" s="43">
        <f t="shared" si="31"/>
        <v>0</v>
      </c>
      <c r="S126" s="44">
        <f t="shared" si="52"/>
        <v>0</v>
      </c>
      <c r="T126" s="45">
        <f t="shared" si="32"/>
        <v>0</v>
      </c>
      <c r="U126" s="44">
        <f t="shared" si="38"/>
        <v>0</v>
      </c>
      <c r="V126" s="45">
        <f t="shared" si="33"/>
        <v>0</v>
      </c>
      <c r="W126" s="44">
        <f t="shared" si="39"/>
        <v>0</v>
      </c>
      <c r="X126" s="45">
        <f t="shared" si="34"/>
        <v>0</v>
      </c>
      <c r="Y126" s="46">
        <f t="shared" si="40"/>
        <v>0</v>
      </c>
      <c r="AA126" s="43">
        <f t="shared" si="41"/>
        <v>0</v>
      </c>
      <c r="AB126" s="44">
        <f t="shared" si="42"/>
        <v>0</v>
      </c>
      <c r="AC126" s="45">
        <f t="shared" si="43"/>
        <v>-7.497497284287169E-3</v>
      </c>
      <c r="AD126" s="44">
        <f t="shared" si="44"/>
        <v>0</v>
      </c>
      <c r="AE126" s="45">
        <f t="shared" si="45"/>
        <v>0</v>
      </c>
      <c r="AF126" s="44">
        <f t="shared" si="46"/>
        <v>2.0922242668650393E-2</v>
      </c>
      <c r="AG126" s="45">
        <f t="shared" si="47"/>
        <v>0</v>
      </c>
      <c r="AH126" s="46">
        <f t="shared" si="48"/>
        <v>0</v>
      </c>
    </row>
    <row r="127" spans="2:34" x14ac:dyDescent="0.25">
      <c r="B127" s="2" t="s">
        <v>136</v>
      </c>
      <c r="C127" s="26">
        <v>55.2</v>
      </c>
      <c r="D127" s="13">
        <f t="shared" si="28"/>
        <v>3.1775700934579598E-2</v>
      </c>
      <c r="E127" s="29">
        <f t="shared" si="35"/>
        <v>54</v>
      </c>
      <c r="F127" s="13">
        <f t="shared" si="49"/>
        <v>6.2111801242237252E-3</v>
      </c>
      <c r="G127" s="26">
        <v>1.5578000000000001</v>
      </c>
      <c r="H127" s="12">
        <f t="shared" si="29"/>
        <v>-0.18597481318911002</v>
      </c>
      <c r="I127" s="28">
        <f t="shared" si="36"/>
        <v>1.8934333333333335</v>
      </c>
      <c r="J127" s="28">
        <f t="shared" si="50"/>
        <v>-6.7733464631544393E-2</v>
      </c>
      <c r="K127" s="26">
        <v>1310.33</v>
      </c>
      <c r="L127" s="12">
        <f t="shared" si="30"/>
        <v>-6.2650671359386623E-2</v>
      </c>
      <c r="M127" s="29">
        <f t="shared" si="37"/>
        <v>1372.2366666666667</v>
      </c>
      <c r="N127" s="30">
        <f t="shared" si="51"/>
        <v>-1.3266827418589422E-2</v>
      </c>
      <c r="R127" s="43">
        <f t="shared" si="31"/>
        <v>0</v>
      </c>
      <c r="S127" s="44">
        <f t="shared" si="52"/>
        <v>0</v>
      </c>
      <c r="T127" s="45">
        <f t="shared" si="32"/>
        <v>0</v>
      </c>
      <c r="U127" s="44">
        <f t="shared" si="38"/>
        <v>0</v>
      </c>
      <c r="V127" s="45">
        <f t="shared" si="33"/>
        <v>0</v>
      </c>
      <c r="W127" s="44">
        <f t="shared" si="39"/>
        <v>0</v>
      </c>
      <c r="X127" s="45">
        <f t="shared" si="34"/>
        <v>0</v>
      </c>
      <c r="Y127" s="46">
        <f t="shared" si="40"/>
        <v>0</v>
      </c>
      <c r="AA127" s="43">
        <f t="shared" si="41"/>
        <v>0</v>
      </c>
      <c r="AB127" s="44">
        <f t="shared" si="42"/>
        <v>0</v>
      </c>
      <c r="AC127" s="45">
        <f t="shared" si="43"/>
        <v>-6.2650671359386623E-2</v>
      </c>
      <c r="AD127" s="44">
        <f t="shared" si="44"/>
        <v>-1.3266827418589422E-2</v>
      </c>
      <c r="AE127" s="45">
        <f t="shared" si="45"/>
        <v>0</v>
      </c>
      <c r="AF127" s="44">
        <f t="shared" si="46"/>
        <v>0</v>
      </c>
      <c r="AG127" s="45">
        <f t="shared" si="47"/>
        <v>0</v>
      </c>
      <c r="AH127" s="46">
        <f t="shared" si="48"/>
        <v>0</v>
      </c>
    </row>
    <row r="128" spans="2:34" x14ac:dyDescent="0.25">
      <c r="B128" s="2" t="s">
        <v>137</v>
      </c>
      <c r="C128" s="26">
        <v>53.2</v>
      </c>
      <c r="D128" s="13">
        <f t="shared" si="28"/>
        <v>-3.6231884057971064E-2</v>
      </c>
      <c r="E128" s="29">
        <f t="shared" si="35"/>
        <v>53.966666666666669</v>
      </c>
      <c r="F128" s="13">
        <f t="shared" si="49"/>
        <v>-6.1728395061722008E-4</v>
      </c>
      <c r="G128" s="26">
        <v>1.6449</v>
      </c>
      <c r="H128" s="12">
        <f t="shared" si="29"/>
        <v>5.5912183849017749E-2</v>
      </c>
      <c r="I128" s="28">
        <f t="shared" si="36"/>
        <v>1.7054666666666665</v>
      </c>
      <c r="J128" s="28">
        <f t="shared" si="50"/>
        <v>-9.927292572575408E-2</v>
      </c>
      <c r="K128" s="26">
        <v>1362.16</v>
      </c>
      <c r="L128" s="12">
        <f t="shared" si="30"/>
        <v>3.9554921279372435E-2</v>
      </c>
      <c r="M128" s="29">
        <f t="shared" si="37"/>
        <v>1356.8</v>
      </c>
      <c r="N128" s="30">
        <f t="shared" si="51"/>
        <v>-1.1249274299137024E-2</v>
      </c>
      <c r="R128" s="43">
        <f t="shared" si="31"/>
        <v>0</v>
      </c>
      <c r="S128" s="44">
        <f t="shared" si="52"/>
        <v>0</v>
      </c>
      <c r="T128" s="45">
        <f t="shared" si="32"/>
        <v>0</v>
      </c>
      <c r="U128" s="44">
        <f t="shared" si="38"/>
        <v>0</v>
      </c>
      <c r="V128" s="45">
        <f t="shared" si="33"/>
        <v>0</v>
      </c>
      <c r="W128" s="44">
        <f t="shared" si="39"/>
        <v>0</v>
      </c>
      <c r="X128" s="45">
        <f t="shared" si="34"/>
        <v>0</v>
      </c>
      <c r="Y128" s="46">
        <f t="shared" si="40"/>
        <v>0</v>
      </c>
      <c r="AA128" s="43">
        <f t="shared" si="41"/>
        <v>0</v>
      </c>
      <c r="AB128" s="44">
        <f t="shared" si="42"/>
        <v>-1.1249274299137024E-2</v>
      </c>
      <c r="AC128" s="45">
        <f t="shared" si="43"/>
        <v>0</v>
      </c>
      <c r="AD128" s="44">
        <f t="shared" si="44"/>
        <v>0</v>
      </c>
      <c r="AE128" s="45">
        <f t="shared" si="45"/>
        <v>0</v>
      </c>
      <c r="AF128" s="44">
        <f t="shared" si="46"/>
        <v>0</v>
      </c>
      <c r="AG128" s="45">
        <f t="shared" si="47"/>
        <v>3.9554921279372435E-2</v>
      </c>
      <c r="AH128" s="46">
        <f t="shared" si="48"/>
        <v>0</v>
      </c>
    </row>
    <row r="129" spans="2:34" x14ac:dyDescent="0.25">
      <c r="B129" s="2" t="s">
        <v>138</v>
      </c>
      <c r="C129" s="26">
        <v>49.5</v>
      </c>
      <c r="D129" s="13">
        <f t="shared" si="28"/>
        <v>-6.9548872180451138E-2</v>
      </c>
      <c r="E129" s="29">
        <f t="shared" si="35"/>
        <v>52.633333333333333</v>
      </c>
      <c r="F129" s="13">
        <f t="shared" si="49"/>
        <v>-2.4706609017912329E-2</v>
      </c>
      <c r="G129" s="26">
        <v>1.4679</v>
      </c>
      <c r="H129" s="12">
        <f t="shared" si="29"/>
        <v>-0.10760532555170532</v>
      </c>
      <c r="I129" s="28">
        <f t="shared" si="36"/>
        <v>1.5568666666666668</v>
      </c>
      <c r="J129" s="28">
        <f t="shared" si="50"/>
        <v>-8.7131576890000617E-2</v>
      </c>
      <c r="K129" s="26">
        <v>1379.32</v>
      </c>
      <c r="L129" s="12">
        <f t="shared" si="30"/>
        <v>1.2597639043871345E-2</v>
      </c>
      <c r="M129" s="29">
        <f t="shared" si="37"/>
        <v>1350.6033333333332</v>
      </c>
      <c r="N129" s="30">
        <f t="shared" si="51"/>
        <v>-4.5671187106918198E-3</v>
      </c>
      <c r="R129" s="43">
        <f t="shared" si="31"/>
        <v>0</v>
      </c>
      <c r="S129" s="44">
        <f t="shared" si="52"/>
        <v>0</v>
      </c>
      <c r="T129" s="45">
        <f t="shared" si="32"/>
        <v>0</v>
      </c>
      <c r="U129" s="44">
        <f t="shared" si="38"/>
        <v>0</v>
      </c>
      <c r="V129" s="45">
        <f t="shared" si="33"/>
        <v>0</v>
      </c>
      <c r="W129" s="44">
        <f t="shared" si="39"/>
        <v>0</v>
      </c>
      <c r="X129" s="45">
        <f t="shared" si="34"/>
        <v>0</v>
      </c>
      <c r="Y129" s="46">
        <f t="shared" si="40"/>
        <v>0</v>
      </c>
      <c r="AA129" s="43">
        <f t="shared" si="41"/>
        <v>1.2597639043871345E-2</v>
      </c>
      <c r="AB129" s="44">
        <f t="shared" si="42"/>
        <v>-4.5671187106918198E-3</v>
      </c>
      <c r="AC129" s="45">
        <f t="shared" si="43"/>
        <v>0</v>
      </c>
      <c r="AD129" s="44">
        <f t="shared" si="44"/>
        <v>0</v>
      </c>
      <c r="AE129" s="45">
        <f t="shared" si="45"/>
        <v>0</v>
      </c>
      <c r="AF129" s="44">
        <f t="shared" si="46"/>
        <v>0</v>
      </c>
      <c r="AG129" s="45">
        <f t="shared" si="47"/>
        <v>0</v>
      </c>
      <c r="AH129" s="46">
        <f t="shared" si="48"/>
        <v>0</v>
      </c>
    </row>
    <row r="130" spans="2:34" x14ac:dyDescent="0.25">
      <c r="B130" s="2" t="s">
        <v>139</v>
      </c>
      <c r="C130" s="26">
        <v>49.6</v>
      </c>
      <c r="D130" s="13">
        <f t="shared" si="28"/>
        <v>2.0202020202020332E-3</v>
      </c>
      <c r="E130" s="29">
        <f t="shared" si="35"/>
        <v>50.766666666666673</v>
      </c>
      <c r="F130" s="13">
        <f t="shared" si="49"/>
        <v>-3.5465484483850451E-2</v>
      </c>
      <c r="G130" s="26">
        <v>1.5484</v>
      </c>
      <c r="H130" s="12">
        <f t="shared" si="29"/>
        <v>5.4840247973295231E-2</v>
      </c>
      <c r="I130" s="28">
        <f t="shared" si="36"/>
        <v>1.5537333333333334</v>
      </c>
      <c r="J130" s="28">
        <f t="shared" si="50"/>
        <v>-2.0125893889436641E-3</v>
      </c>
      <c r="K130" s="26">
        <v>1406.58</v>
      </c>
      <c r="L130" s="12">
        <f t="shared" si="30"/>
        <v>1.9763361656468303E-2</v>
      </c>
      <c r="M130" s="29">
        <f t="shared" si="37"/>
        <v>1382.6866666666665</v>
      </c>
      <c r="N130" s="30">
        <f t="shared" si="51"/>
        <v>2.3754815749010838E-2</v>
      </c>
      <c r="R130" s="43">
        <f t="shared" si="31"/>
        <v>0</v>
      </c>
      <c r="S130" s="44">
        <f t="shared" si="52"/>
        <v>0</v>
      </c>
      <c r="T130" s="45">
        <f t="shared" si="32"/>
        <v>0</v>
      </c>
      <c r="U130" s="44">
        <f t="shared" si="38"/>
        <v>0</v>
      </c>
      <c r="V130" s="45">
        <f t="shared" si="33"/>
        <v>1.9763361656468303E-2</v>
      </c>
      <c r="W130" s="44">
        <f t="shared" si="39"/>
        <v>0</v>
      </c>
      <c r="X130" s="45">
        <f t="shared" si="34"/>
        <v>0</v>
      </c>
      <c r="Y130" s="46">
        <f t="shared" si="40"/>
        <v>0</v>
      </c>
      <c r="AA130" s="43">
        <f t="shared" si="41"/>
        <v>0</v>
      </c>
      <c r="AB130" s="44">
        <f t="shared" si="42"/>
        <v>2.3754815749010838E-2</v>
      </c>
      <c r="AC130" s="45">
        <f t="shared" si="43"/>
        <v>0</v>
      </c>
      <c r="AD130" s="44">
        <f t="shared" si="44"/>
        <v>0</v>
      </c>
      <c r="AE130" s="45">
        <f t="shared" si="45"/>
        <v>0</v>
      </c>
      <c r="AF130" s="44">
        <f t="shared" si="46"/>
        <v>0</v>
      </c>
      <c r="AG130" s="45">
        <f t="shared" si="47"/>
        <v>0</v>
      </c>
      <c r="AH130" s="46">
        <f t="shared" si="48"/>
        <v>0</v>
      </c>
    </row>
    <row r="131" spans="2:34" x14ac:dyDescent="0.25">
      <c r="B131" s="2" t="s">
        <v>140</v>
      </c>
      <c r="C131" s="26">
        <v>49</v>
      </c>
      <c r="D131" s="13">
        <f t="shared" si="28"/>
        <v>-1.2096774193548376E-2</v>
      </c>
      <c r="E131" s="29">
        <f t="shared" si="35"/>
        <v>49.366666666666667</v>
      </c>
      <c r="F131" s="13">
        <f t="shared" si="49"/>
        <v>-2.757715036112951E-2</v>
      </c>
      <c r="G131" s="26">
        <v>1.6335</v>
      </c>
      <c r="H131" s="12">
        <f t="shared" si="29"/>
        <v>5.4959958667011088E-2</v>
      </c>
      <c r="I131" s="28">
        <f t="shared" si="36"/>
        <v>1.5499333333333334</v>
      </c>
      <c r="J131" s="28">
        <f t="shared" si="50"/>
        <v>-2.4457221316399602E-3</v>
      </c>
      <c r="K131" s="26">
        <v>1440.67</v>
      </c>
      <c r="L131" s="12">
        <f t="shared" si="30"/>
        <v>2.4236090375236552E-2</v>
      </c>
      <c r="M131" s="29">
        <f t="shared" si="37"/>
        <v>1408.8566666666666</v>
      </c>
      <c r="N131" s="30">
        <f t="shared" si="51"/>
        <v>1.8926920054194163E-2</v>
      </c>
      <c r="R131" s="43">
        <f t="shared" si="31"/>
        <v>0</v>
      </c>
      <c r="S131" s="44">
        <f t="shared" si="52"/>
        <v>0</v>
      </c>
      <c r="T131" s="45">
        <f t="shared" si="32"/>
        <v>0</v>
      </c>
      <c r="U131" s="44">
        <f t="shared" si="38"/>
        <v>0</v>
      </c>
      <c r="V131" s="45">
        <f t="shared" si="33"/>
        <v>0</v>
      </c>
      <c r="W131" s="44">
        <f t="shared" si="39"/>
        <v>0</v>
      </c>
      <c r="X131" s="45">
        <f t="shared" si="34"/>
        <v>2.4236090375236552E-2</v>
      </c>
      <c r="Y131" s="46">
        <f t="shared" si="40"/>
        <v>0</v>
      </c>
      <c r="AA131" s="43">
        <f t="shared" si="41"/>
        <v>0</v>
      </c>
      <c r="AB131" s="44">
        <f t="shared" si="42"/>
        <v>1.8926920054194163E-2</v>
      </c>
      <c r="AC131" s="45">
        <f t="shared" si="43"/>
        <v>0</v>
      </c>
      <c r="AD131" s="44">
        <f t="shared" si="44"/>
        <v>0</v>
      </c>
      <c r="AE131" s="45">
        <f t="shared" si="45"/>
        <v>0</v>
      </c>
      <c r="AF131" s="44">
        <f t="shared" si="46"/>
        <v>0</v>
      </c>
      <c r="AG131" s="45">
        <f t="shared" si="47"/>
        <v>0</v>
      </c>
      <c r="AH131" s="46">
        <f t="shared" si="48"/>
        <v>0</v>
      </c>
    </row>
    <row r="132" spans="2:34" x14ac:dyDescent="0.25">
      <c r="B132" s="2" t="s">
        <v>141</v>
      </c>
      <c r="C132" s="26">
        <v>50.8</v>
      </c>
      <c r="D132" s="13">
        <f t="shared" si="28"/>
        <v>3.6734693877551017E-2</v>
      </c>
      <c r="E132" s="29">
        <f t="shared" si="35"/>
        <v>49.79999999999999</v>
      </c>
      <c r="F132" s="13">
        <f t="shared" si="49"/>
        <v>8.7778528021604796E-3</v>
      </c>
      <c r="G132" s="26">
        <v>1.6900999999999999</v>
      </c>
      <c r="H132" s="12">
        <f t="shared" si="29"/>
        <v>3.4649525558616556E-2</v>
      </c>
      <c r="I132" s="28">
        <f t="shared" si="36"/>
        <v>1.6239999999999999</v>
      </c>
      <c r="J132" s="28">
        <f t="shared" si="50"/>
        <v>4.7787001591466094E-2</v>
      </c>
      <c r="K132" s="26">
        <v>1412.16</v>
      </c>
      <c r="L132" s="12">
        <f t="shared" si="30"/>
        <v>-1.9789403541407791E-2</v>
      </c>
      <c r="M132" s="29">
        <f t="shared" si="37"/>
        <v>1419.8033333333333</v>
      </c>
      <c r="N132" s="30">
        <f t="shared" si="51"/>
        <v>7.7698937909462806E-3</v>
      </c>
      <c r="R132" s="43">
        <f t="shared" si="31"/>
        <v>0</v>
      </c>
      <c r="S132" s="44">
        <f t="shared" si="52"/>
        <v>0</v>
      </c>
      <c r="T132" s="45">
        <f t="shared" si="32"/>
        <v>0</v>
      </c>
      <c r="U132" s="44">
        <f t="shared" si="38"/>
        <v>0</v>
      </c>
      <c r="V132" s="45">
        <f t="shared" si="33"/>
        <v>-1.9789403541407791E-2</v>
      </c>
      <c r="W132" s="44">
        <f t="shared" si="39"/>
        <v>7.7698937909462806E-3</v>
      </c>
      <c r="X132" s="45">
        <f t="shared" si="34"/>
        <v>0</v>
      </c>
      <c r="Y132" s="46">
        <f t="shared" si="40"/>
        <v>0</v>
      </c>
      <c r="AA132" s="43">
        <f t="shared" si="41"/>
        <v>0</v>
      </c>
      <c r="AB132" s="44">
        <f t="shared" si="42"/>
        <v>0</v>
      </c>
      <c r="AC132" s="45">
        <f t="shared" si="43"/>
        <v>0</v>
      </c>
      <c r="AD132" s="44">
        <f t="shared" si="44"/>
        <v>0</v>
      </c>
      <c r="AE132" s="45">
        <f t="shared" si="45"/>
        <v>0</v>
      </c>
      <c r="AF132" s="44">
        <f t="shared" si="46"/>
        <v>0</v>
      </c>
      <c r="AG132" s="45">
        <f t="shared" si="47"/>
        <v>0</v>
      </c>
      <c r="AH132" s="46">
        <f t="shared" si="48"/>
        <v>0</v>
      </c>
    </row>
    <row r="133" spans="2:34" x14ac:dyDescent="0.25">
      <c r="B133" s="2" t="s">
        <v>142</v>
      </c>
      <c r="C133" s="26">
        <v>50.5</v>
      </c>
      <c r="D133" s="13">
        <f t="shared" ref="D133:D196" si="53">C133/C132-1</f>
        <v>-5.9055118110236116E-3</v>
      </c>
      <c r="E133" s="29">
        <f t="shared" si="35"/>
        <v>50.1</v>
      </c>
      <c r="F133" s="13">
        <f t="shared" si="49"/>
        <v>6.0240963855424656E-3</v>
      </c>
      <c r="G133" s="26">
        <v>1.6155999999999999</v>
      </c>
      <c r="H133" s="12">
        <f t="shared" ref="H133:H196" si="54">G133/G132-1</f>
        <v>-4.4080231938938508E-2</v>
      </c>
      <c r="I133" s="28">
        <f t="shared" si="36"/>
        <v>1.6463999999999999</v>
      </c>
      <c r="J133" s="28">
        <f t="shared" si="50"/>
        <v>1.379310344827589E-2</v>
      </c>
      <c r="K133" s="26">
        <v>1416.18</v>
      </c>
      <c r="L133" s="12">
        <f t="shared" ref="L133:L196" si="55">K133/K132-1</f>
        <v>2.8467029231815655E-3</v>
      </c>
      <c r="M133" s="29">
        <f t="shared" si="37"/>
        <v>1423.0033333333333</v>
      </c>
      <c r="N133" s="30">
        <f t="shared" si="51"/>
        <v>2.253833277378714E-3</v>
      </c>
      <c r="R133" s="43">
        <f t="shared" ref="R133:R196" si="56">IF(AND(C132&lt;50,D133&lt;0,H133&lt;0),L133,0)</f>
        <v>0</v>
      </c>
      <c r="S133" s="44">
        <f t="shared" si="52"/>
        <v>0</v>
      </c>
      <c r="T133" s="45">
        <f t="shared" ref="T133:T196" si="57">IF(AND(C132&lt;50,D133&gt;0,H133&lt;0),L133,0)</f>
        <v>0</v>
      </c>
      <c r="U133" s="44">
        <f t="shared" si="38"/>
        <v>0</v>
      </c>
      <c r="V133" s="45">
        <f t="shared" ref="V133:V196" si="58">IF(AND(C132&lt;50,D133&gt;0,H133&gt;0),L133,0)</f>
        <v>0</v>
      </c>
      <c r="W133" s="44">
        <f t="shared" si="39"/>
        <v>2.253833277378714E-3</v>
      </c>
      <c r="X133" s="45">
        <f t="shared" ref="X133:X196" si="59">IF(AND(C132&lt;50,D133&lt;0,H133&gt;0),L133,0)</f>
        <v>0</v>
      </c>
      <c r="Y133" s="46">
        <f t="shared" si="40"/>
        <v>0</v>
      </c>
      <c r="AA133" s="43">
        <f t="shared" si="41"/>
        <v>2.8467029231815655E-3</v>
      </c>
      <c r="AB133" s="44">
        <f t="shared" si="42"/>
        <v>0</v>
      </c>
      <c r="AC133" s="45">
        <f t="shared" si="43"/>
        <v>0</v>
      </c>
      <c r="AD133" s="44">
        <f t="shared" si="44"/>
        <v>0</v>
      </c>
      <c r="AE133" s="45">
        <f t="shared" si="45"/>
        <v>0</v>
      </c>
      <c r="AF133" s="44">
        <f t="shared" si="46"/>
        <v>0</v>
      </c>
      <c r="AG133" s="45">
        <f t="shared" si="47"/>
        <v>0</v>
      </c>
      <c r="AH133" s="46">
        <f t="shared" si="48"/>
        <v>0</v>
      </c>
    </row>
    <row r="134" spans="2:34" x14ac:dyDescent="0.25">
      <c r="B134" s="2" t="s">
        <v>143</v>
      </c>
      <c r="C134" s="26">
        <v>48</v>
      </c>
      <c r="D134" s="13">
        <f t="shared" si="53"/>
        <v>-4.9504950495049549E-2</v>
      </c>
      <c r="E134" s="29">
        <f t="shared" ref="E134:E197" si="60">AVERAGE(C132:C134)</f>
        <v>49.766666666666673</v>
      </c>
      <c r="F134" s="13">
        <f t="shared" si="49"/>
        <v>-6.6533599467730742E-3</v>
      </c>
      <c r="G134" s="26">
        <v>1.7574000000000001</v>
      </c>
      <c r="H134" s="12">
        <f t="shared" si="54"/>
        <v>8.7769249814310557E-2</v>
      </c>
      <c r="I134" s="28">
        <f t="shared" ref="I134:I197" si="61">AVERAGE(G132:G134)</f>
        <v>1.6877000000000002</v>
      </c>
      <c r="J134" s="28">
        <f t="shared" si="50"/>
        <v>2.5085034013605734E-2</v>
      </c>
      <c r="K134" s="26">
        <v>1426.19</v>
      </c>
      <c r="L134" s="12">
        <f t="shared" si="55"/>
        <v>7.0683105254980561E-3</v>
      </c>
      <c r="M134" s="29">
        <f t="shared" ref="M134:M197" si="62">AVERAGE(K132:K134)</f>
        <v>1418.176666666667</v>
      </c>
      <c r="N134" s="30">
        <f t="shared" si="51"/>
        <v>-3.3918871120000027E-3</v>
      </c>
      <c r="R134" s="43">
        <f t="shared" si="56"/>
        <v>0</v>
      </c>
      <c r="S134" s="44">
        <f t="shared" si="52"/>
        <v>0</v>
      </c>
      <c r="T134" s="45">
        <f t="shared" si="57"/>
        <v>0</v>
      </c>
      <c r="U134" s="44">
        <f t="shared" ref="U134:U197" si="63">IF(AND(E133&lt;50,F134&gt;0,J134&lt;0),N134,0)</f>
        <v>0</v>
      </c>
      <c r="V134" s="45">
        <f t="shared" si="58"/>
        <v>0</v>
      </c>
      <c r="W134" s="44">
        <f t="shared" ref="W134:W197" si="64">IF(AND(E133&lt;50,F134&gt;0,J134&gt;0),N134,0)</f>
        <v>0</v>
      </c>
      <c r="X134" s="45">
        <f t="shared" si="59"/>
        <v>0</v>
      </c>
      <c r="Y134" s="46">
        <f t="shared" ref="Y134:Y197" si="65">IF(AND(E133&lt;50,F134&lt;0,J134&gt;0),N134,0)</f>
        <v>0</v>
      </c>
      <c r="AA134" s="43">
        <f t="shared" ref="AA134:AA197" si="66">IF(AND(C133&gt;=50,D134&lt;0,H134&lt;0),L134,0)</f>
        <v>0</v>
      </c>
      <c r="AB134" s="44">
        <f t="shared" ref="AB134:AB197" si="67">IF(AND(E133&gt;=50,F134&lt;0,J134&lt;0),N134,0)</f>
        <v>0</v>
      </c>
      <c r="AC134" s="45">
        <f t="shared" ref="AC134:AC197" si="68">IF(AND(C133&gt;50,D134&gt;0,H134&lt;0),L134,0)</f>
        <v>0</v>
      </c>
      <c r="AD134" s="44">
        <f t="shared" ref="AD134:AD197" si="69">IF(AND(E133&gt;50,F134&gt;0,J134&lt;0),N134,0)</f>
        <v>0</v>
      </c>
      <c r="AE134" s="45">
        <f t="shared" ref="AE134:AE197" si="70">IF(AND(C133&gt;50,D134&gt;0,H134&gt;0),L134,0)</f>
        <v>0</v>
      </c>
      <c r="AF134" s="44">
        <f t="shared" ref="AF134:AF197" si="71">IF(AND(E133&gt;50,F134&gt;0,J134&gt;0),N134,0)</f>
        <v>0</v>
      </c>
      <c r="AG134" s="45">
        <f t="shared" ref="AG134:AG197" si="72">IF(AND(C133&gt;50,D134&lt;0,H134&gt;0),L134,0)</f>
        <v>7.0683105254980561E-3</v>
      </c>
      <c r="AH134" s="46">
        <f t="shared" ref="AH134:AH197" si="73">IF(AND(D133&gt;50,E134&lt;0,I134&gt;0),M134,0)</f>
        <v>0</v>
      </c>
    </row>
    <row r="135" spans="2:34" x14ac:dyDescent="0.25">
      <c r="B135" s="2" t="s">
        <v>144</v>
      </c>
      <c r="C135" s="26">
        <v>50.1</v>
      </c>
      <c r="D135" s="13">
        <f t="shared" si="53"/>
        <v>4.3749999999999956E-2</v>
      </c>
      <c r="E135" s="29">
        <f t="shared" si="60"/>
        <v>49.533333333333331</v>
      </c>
      <c r="F135" s="13">
        <f t="shared" ref="F135:F198" si="74">E135/E134-1</f>
        <v>-4.6885465505694945E-3</v>
      </c>
      <c r="G135" s="26">
        <v>1.9849000000000001</v>
      </c>
      <c r="H135" s="12">
        <f t="shared" si="54"/>
        <v>0.12945260043245699</v>
      </c>
      <c r="I135" s="28">
        <f t="shared" si="61"/>
        <v>1.7859666666666669</v>
      </c>
      <c r="J135" s="28">
        <f t="shared" ref="J135:J198" si="75">I135/I134-1</f>
        <v>5.8225198001224499E-2</v>
      </c>
      <c r="K135" s="26">
        <v>1498.11</v>
      </c>
      <c r="L135" s="12">
        <f t="shared" si="55"/>
        <v>5.0428063581991145E-2</v>
      </c>
      <c r="M135" s="29">
        <f t="shared" si="62"/>
        <v>1446.8266666666666</v>
      </c>
      <c r="N135" s="30">
        <f t="shared" ref="N135:N198" si="76">M135/M134-1</f>
        <v>2.0201996460243343E-2</v>
      </c>
      <c r="R135" s="43">
        <f t="shared" si="56"/>
        <v>0</v>
      </c>
      <c r="S135" s="44">
        <f t="shared" si="52"/>
        <v>0</v>
      </c>
      <c r="T135" s="45">
        <f t="shared" si="57"/>
        <v>0</v>
      </c>
      <c r="U135" s="44">
        <f t="shared" si="63"/>
        <v>0</v>
      </c>
      <c r="V135" s="45">
        <f t="shared" si="58"/>
        <v>5.0428063581991145E-2</v>
      </c>
      <c r="W135" s="44">
        <f t="shared" si="64"/>
        <v>0</v>
      </c>
      <c r="X135" s="45">
        <f t="shared" si="59"/>
        <v>0</v>
      </c>
      <c r="Y135" s="46">
        <f t="shared" si="65"/>
        <v>2.0201996460243343E-2</v>
      </c>
      <c r="AA135" s="43">
        <f t="shared" si="66"/>
        <v>0</v>
      </c>
      <c r="AB135" s="44">
        <f t="shared" si="67"/>
        <v>0</v>
      </c>
      <c r="AC135" s="45">
        <f t="shared" si="68"/>
        <v>0</v>
      </c>
      <c r="AD135" s="44">
        <f t="shared" si="69"/>
        <v>0</v>
      </c>
      <c r="AE135" s="45">
        <f t="shared" si="70"/>
        <v>0</v>
      </c>
      <c r="AF135" s="44">
        <f t="shared" si="71"/>
        <v>0</v>
      </c>
      <c r="AG135" s="45">
        <f t="shared" si="72"/>
        <v>0</v>
      </c>
      <c r="AH135" s="46">
        <f t="shared" si="73"/>
        <v>0</v>
      </c>
    </row>
    <row r="136" spans="2:34" x14ac:dyDescent="0.25">
      <c r="B136" s="2" t="s">
        <v>145</v>
      </c>
      <c r="C136" s="26">
        <v>53.3</v>
      </c>
      <c r="D136" s="13">
        <f t="shared" si="53"/>
        <v>6.3872255489021867E-2</v>
      </c>
      <c r="E136" s="29">
        <f t="shared" si="60"/>
        <v>50.466666666666661</v>
      </c>
      <c r="F136" s="13">
        <f t="shared" si="74"/>
        <v>1.8842530282637826E-2</v>
      </c>
      <c r="G136" s="26">
        <v>1.8755999999999999</v>
      </c>
      <c r="H136" s="12">
        <f t="shared" si="54"/>
        <v>-5.5065746385208447E-2</v>
      </c>
      <c r="I136" s="28">
        <f t="shared" si="61"/>
        <v>1.8726333333333336</v>
      </c>
      <c r="J136" s="28">
        <f t="shared" si="75"/>
        <v>4.8526474924877272E-2</v>
      </c>
      <c r="K136" s="26">
        <v>1514.68</v>
      </c>
      <c r="L136" s="12">
        <f t="shared" si="55"/>
        <v>1.1060603026480154E-2</v>
      </c>
      <c r="M136" s="29">
        <f t="shared" si="62"/>
        <v>1479.66</v>
      </c>
      <c r="N136" s="30">
        <f t="shared" si="76"/>
        <v>2.269334267177836E-2</v>
      </c>
      <c r="R136" s="43">
        <f t="shared" si="56"/>
        <v>0</v>
      </c>
      <c r="S136" s="44">
        <f t="shared" ref="S136:S199" si="77">IF(AND(E135&lt;50,F136&lt;0,J136&lt;0),N136,0)</f>
        <v>0</v>
      </c>
      <c r="T136" s="45">
        <f t="shared" si="57"/>
        <v>0</v>
      </c>
      <c r="U136" s="44">
        <f t="shared" si="63"/>
        <v>0</v>
      </c>
      <c r="V136" s="45">
        <f t="shared" si="58"/>
        <v>0</v>
      </c>
      <c r="W136" s="44">
        <f t="shared" si="64"/>
        <v>2.269334267177836E-2</v>
      </c>
      <c r="X136" s="45">
        <f t="shared" si="59"/>
        <v>0</v>
      </c>
      <c r="Y136" s="46">
        <f t="shared" si="65"/>
        <v>0</v>
      </c>
      <c r="AA136" s="43">
        <f t="shared" si="66"/>
        <v>0</v>
      </c>
      <c r="AB136" s="44">
        <f t="shared" si="67"/>
        <v>0</v>
      </c>
      <c r="AC136" s="45">
        <f t="shared" si="68"/>
        <v>1.1060603026480154E-2</v>
      </c>
      <c r="AD136" s="44">
        <f t="shared" si="69"/>
        <v>0</v>
      </c>
      <c r="AE136" s="45">
        <f t="shared" si="70"/>
        <v>0</v>
      </c>
      <c r="AF136" s="44">
        <f t="shared" si="71"/>
        <v>0</v>
      </c>
      <c r="AG136" s="45">
        <f t="shared" si="72"/>
        <v>0</v>
      </c>
      <c r="AH136" s="46">
        <f t="shared" si="73"/>
        <v>0</v>
      </c>
    </row>
    <row r="137" spans="2:34" x14ac:dyDescent="0.25">
      <c r="B137" s="2" t="s">
        <v>146</v>
      </c>
      <c r="C137" s="26">
        <v>54.2</v>
      </c>
      <c r="D137" s="13">
        <f t="shared" si="53"/>
        <v>1.6885553470919357E-2</v>
      </c>
      <c r="E137" s="29">
        <f t="shared" si="60"/>
        <v>52.533333333333339</v>
      </c>
      <c r="F137" s="13">
        <f t="shared" si="74"/>
        <v>4.0951122853368771E-2</v>
      </c>
      <c r="G137" s="26">
        <v>1.8486</v>
      </c>
      <c r="H137" s="12">
        <f t="shared" si="54"/>
        <v>-1.4395393474088247E-2</v>
      </c>
      <c r="I137" s="28">
        <f t="shared" si="61"/>
        <v>1.9030333333333334</v>
      </c>
      <c r="J137" s="28">
        <f t="shared" si="75"/>
        <v>1.6233824026771426E-2</v>
      </c>
      <c r="K137" s="26">
        <v>1569.19</v>
      </c>
      <c r="L137" s="12">
        <f t="shared" si="55"/>
        <v>3.5987799403174314E-2</v>
      </c>
      <c r="M137" s="29">
        <f t="shared" si="62"/>
        <v>1527.3266666666666</v>
      </c>
      <c r="N137" s="30">
        <f t="shared" si="76"/>
        <v>3.2214607860364231E-2</v>
      </c>
      <c r="R137" s="43">
        <f t="shared" si="56"/>
        <v>0</v>
      </c>
      <c r="S137" s="44">
        <f t="shared" si="77"/>
        <v>0</v>
      </c>
      <c r="T137" s="45">
        <f t="shared" si="57"/>
        <v>0</v>
      </c>
      <c r="U137" s="44">
        <f t="shared" si="63"/>
        <v>0</v>
      </c>
      <c r="V137" s="45">
        <f t="shared" si="58"/>
        <v>0</v>
      </c>
      <c r="W137" s="44">
        <f t="shared" si="64"/>
        <v>0</v>
      </c>
      <c r="X137" s="45">
        <f t="shared" si="59"/>
        <v>0</v>
      </c>
      <c r="Y137" s="46">
        <f t="shared" si="65"/>
        <v>0</v>
      </c>
      <c r="AA137" s="43">
        <f t="shared" si="66"/>
        <v>0</v>
      </c>
      <c r="AB137" s="44">
        <f t="shared" si="67"/>
        <v>0</v>
      </c>
      <c r="AC137" s="45">
        <f t="shared" si="68"/>
        <v>3.5987799403174314E-2</v>
      </c>
      <c r="AD137" s="44">
        <f t="shared" si="69"/>
        <v>0</v>
      </c>
      <c r="AE137" s="45">
        <f t="shared" si="70"/>
        <v>0</v>
      </c>
      <c r="AF137" s="44">
        <f t="shared" si="71"/>
        <v>3.2214607860364231E-2</v>
      </c>
      <c r="AG137" s="45">
        <f t="shared" si="72"/>
        <v>0</v>
      </c>
      <c r="AH137" s="46">
        <f t="shared" si="73"/>
        <v>0</v>
      </c>
    </row>
    <row r="138" spans="2:34" x14ac:dyDescent="0.25">
      <c r="B138" s="2" t="s">
        <v>147</v>
      </c>
      <c r="C138" s="26">
        <v>51.9</v>
      </c>
      <c r="D138" s="13">
        <f t="shared" si="53"/>
        <v>-4.2435424354243634E-2</v>
      </c>
      <c r="E138" s="29">
        <f t="shared" si="60"/>
        <v>53.133333333333333</v>
      </c>
      <c r="F138" s="13">
        <f t="shared" si="74"/>
        <v>1.1421319796954155E-2</v>
      </c>
      <c r="G138" s="26">
        <v>1.6717</v>
      </c>
      <c r="H138" s="12">
        <f t="shared" si="54"/>
        <v>-9.5694038732013431E-2</v>
      </c>
      <c r="I138" s="28">
        <f t="shared" si="61"/>
        <v>1.7986333333333331</v>
      </c>
      <c r="J138" s="28">
        <f t="shared" si="75"/>
        <v>-5.4859785255119142E-2</v>
      </c>
      <c r="K138" s="26">
        <v>1597.57</v>
      </c>
      <c r="L138" s="12">
        <f t="shared" si="55"/>
        <v>1.8085763992887971E-2</v>
      </c>
      <c r="M138" s="29">
        <f t="shared" si="62"/>
        <v>1560.4799999999998</v>
      </c>
      <c r="N138" s="30">
        <f t="shared" si="76"/>
        <v>2.1706773054443573E-2</v>
      </c>
      <c r="R138" s="43">
        <f t="shared" si="56"/>
        <v>0</v>
      </c>
      <c r="S138" s="44">
        <f t="shared" si="77"/>
        <v>0</v>
      </c>
      <c r="T138" s="45">
        <f t="shared" si="57"/>
        <v>0</v>
      </c>
      <c r="U138" s="44">
        <f t="shared" si="63"/>
        <v>0</v>
      </c>
      <c r="V138" s="45">
        <f t="shared" si="58"/>
        <v>0</v>
      </c>
      <c r="W138" s="44">
        <f t="shared" si="64"/>
        <v>0</v>
      </c>
      <c r="X138" s="45">
        <f t="shared" si="59"/>
        <v>0</v>
      </c>
      <c r="Y138" s="46">
        <f t="shared" si="65"/>
        <v>0</v>
      </c>
      <c r="AA138" s="43">
        <f t="shared" si="66"/>
        <v>1.8085763992887971E-2</v>
      </c>
      <c r="AB138" s="44">
        <f t="shared" si="67"/>
        <v>0</v>
      </c>
      <c r="AC138" s="45">
        <f t="shared" si="68"/>
        <v>0</v>
      </c>
      <c r="AD138" s="44">
        <f t="shared" si="69"/>
        <v>2.1706773054443573E-2</v>
      </c>
      <c r="AE138" s="45">
        <f t="shared" si="70"/>
        <v>0</v>
      </c>
      <c r="AF138" s="44">
        <f t="shared" si="71"/>
        <v>0</v>
      </c>
      <c r="AG138" s="45">
        <f t="shared" si="72"/>
        <v>0</v>
      </c>
      <c r="AH138" s="46">
        <f t="shared" si="73"/>
        <v>0</v>
      </c>
    </row>
    <row r="139" spans="2:34" x14ac:dyDescent="0.25">
      <c r="B139" s="2" t="s">
        <v>148</v>
      </c>
      <c r="C139" s="26">
        <v>51</v>
      </c>
      <c r="D139" s="13">
        <f t="shared" si="53"/>
        <v>-1.7341040462427681E-2</v>
      </c>
      <c r="E139" s="29">
        <f t="shared" si="60"/>
        <v>52.366666666666667</v>
      </c>
      <c r="F139" s="13">
        <f t="shared" si="74"/>
        <v>-1.4429109159347586E-2</v>
      </c>
      <c r="G139" s="26">
        <v>2.1282000000000001</v>
      </c>
      <c r="H139" s="12">
        <f t="shared" si="54"/>
        <v>0.27307531255608075</v>
      </c>
      <c r="I139" s="28">
        <f t="shared" si="61"/>
        <v>1.8828333333333334</v>
      </c>
      <c r="J139" s="28">
        <f t="shared" si="75"/>
        <v>4.681332122537496E-2</v>
      </c>
      <c r="K139" s="26">
        <v>1630.74</v>
      </c>
      <c r="L139" s="12">
        <f t="shared" si="55"/>
        <v>2.0762783477406455E-2</v>
      </c>
      <c r="M139" s="29">
        <f t="shared" si="62"/>
        <v>1599.1666666666667</v>
      </c>
      <c r="N139" s="30">
        <f t="shared" si="76"/>
        <v>2.4791517140025476E-2</v>
      </c>
      <c r="R139" s="43">
        <f t="shared" si="56"/>
        <v>0</v>
      </c>
      <c r="S139" s="44">
        <f t="shared" si="77"/>
        <v>0</v>
      </c>
      <c r="T139" s="45">
        <f t="shared" si="57"/>
        <v>0</v>
      </c>
      <c r="U139" s="44">
        <f t="shared" si="63"/>
        <v>0</v>
      </c>
      <c r="V139" s="45">
        <f t="shared" si="58"/>
        <v>0</v>
      </c>
      <c r="W139" s="44">
        <f t="shared" si="64"/>
        <v>0</v>
      </c>
      <c r="X139" s="45">
        <f t="shared" si="59"/>
        <v>0</v>
      </c>
      <c r="Y139" s="46">
        <f t="shared" si="65"/>
        <v>0</v>
      </c>
      <c r="AA139" s="43">
        <f t="shared" si="66"/>
        <v>0</v>
      </c>
      <c r="AB139" s="44">
        <f t="shared" si="67"/>
        <v>0</v>
      </c>
      <c r="AC139" s="45">
        <f t="shared" si="68"/>
        <v>0</v>
      </c>
      <c r="AD139" s="44">
        <f t="shared" si="69"/>
        <v>0</v>
      </c>
      <c r="AE139" s="45">
        <f t="shared" si="70"/>
        <v>0</v>
      </c>
      <c r="AF139" s="44">
        <f t="shared" si="71"/>
        <v>0</v>
      </c>
      <c r="AG139" s="45">
        <f t="shared" si="72"/>
        <v>2.0762783477406455E-2</v>
      </c>
      <c r="AH139" s="46">
        <f t="shared" si="73"/>
        <v>0</v>
      </c>
    </row>
    <row r="140" spans="2:34" x14ac:dyDescent="0.25">
      <c r="B140" s="2" t="s">
        <v>149</v>
      </c>
      <c r="C140" s="26">
        <v>50.8</v>
      </c>
      <c r="D140" s="13">
        <f t="shared" si="53"/>
        <v>-3.9215686274510775E-3</v>
      </c>
      <c r="E140" s="29">
        <f t="shared" si="60"/>
        <v>51.233333333333327</v>
      </c>
      <c r="F140" s="13">
        <f t="shared" si="74"/>
        <v>-2.1642266072565364E-2</v>
      </c>
      <c r="G140" s="26">
        <v>2.4857</v>
      </c>
      <c r="H140" s="12">
        <f t="shared" si="54"/>
        <v>0.16798233248754801</v>
      </c>
      <c r="I140" s="28">
        <f t="shared" si="61"/>
        <v>2.0952000000000002</v>
      </c>
      <c r="J140" s="28">
        <f t="shared" si="75"/>
        <v>0.11279100646189266</v>
      </c>
      <c r="K140" s="26">
        <v>1606.28</v>
      </c>
      <c r="L140" s="12">
        <f t="shared" si="55"/>
        <v>-1.499932545960736E-2</v>
      </c>
      <c r="M140" s="29">
        <f t="shared" si="62"/>
        <v>1611.53</v>
      </c>
      <c r="N140" s="30">
        <f t="shared" si="76"/>
        <v>7.7311099531005567E-3</v>
      </c>
      <c r="R140" s="43">
        <f t="shared" si="56"/>
        <v>0</v>
      </c>
      <c r="S140" s="44">
        <f t="shared" si="77"/>
        <v>0</v>
      </c>
      <c r="T140" s="45">
        <f t="shared" si="57"/>
        <v>0</v>
      </c>
      <c r="U140" s="44">
        <f t="shared" si="63"/>
        <v>0</v>
      </c>
      <c r="V140" s="45">
        <f t="shared" si="58"/>
        <v>0</v>
      </c>
      <c r="W140" s="44">
        <f t="shared" si="64"/>
        <v>0</v>
      </c>
      <c r="X140" s="45">
        <f t="shared" si="59"/>
        <v>0</v>
      </c>
      <c r="Y140" s="46">
        <f t="shared" si="65"/>
        <v>0</v>
      </c>
      <c r="AA140" s="43">
        <f t="shared" si="66"/>
        <v>0</v>
      </c>
      <c r="AB140" s="44">
        <f t="shared" si="67"/>
        <v>0</v>
      </c>
      <c r="AC140" s="45">
        <f t="shared" si="68"/>
        <v>0</v>
      </c>
      <c r="AD140" s="44">
        <f t="shared" si="69"/>
        <v>0</v>
      </c>
      <c r="AE140" s="45">
        <f t="shared" si="70"/>
        <v>0</v>
      </c>
      <c r="AF140" s="44">
        <f t="shared" si="71"/>
        <v>0</v>
      </c>
      <c r="AG140" s="45">
        <f t="shared" si="72"/>
        <v>-1.499932545960736E-2</v>
      </c>
      <c r="AH140" s="46">
        <f t="shared" si="73"/>
        <v>0</v>
      </c>
    </row>
    <row r="141" spans="2:34" x14ac:dyDescent="0.25">
      <c r="B141" s="2" t="s">
        <v>150</v>
      </c>
      <c r="C141" s="26">
        <v>51.1</v>
      </c>
      <c r="D141" s="13">
        <f t="shared" si="53"/>
        <v>5.9055118110236116E-3</v>
      </c>
      <c r="E141" s="29">
        <f t="shared" si="60"/>
        <v>50.966666666666669</v>
      </c>
      <c r="F141" s="13">
        <f t="shared" si="74"/>
        <v>-5.2049446974624658E-3</v>
      </c>
      <c r="G141" s="26">
        <v>2.5762</v>
      </c>
      <c r="H141" s="12">
        <f t="shared" si="54"/>
        <v>3.6408255219857688E-2</v>
      </c>
      <c r="I141" s="28">
        <f t="shared" si="61"/>
        <v>2.3967000000000001</v>
      </c>
      <c r="J141" s="28">
        <f t="shared" si="75"/>
        <v>0.14390034364261162</v>
      </c>
      <c r="K141" s="26">
        <v>1685.73</v>
      </c>
      <c r="L141" s="12">
        <f t="shared" si="55"/>
        <v>4.9462111213487203E-2</v>
      </c>
      <c r="M141" s="29">
        <f t="shared" si="62"/>
        <v>1640.9166666666667</v>
      </c>
      <c r="N141" s="30">
        <f t="shared" si="76"/>
        <v>1.8235258832703494E-2</v>
      </c>
      <c r="R141" s="43">
        <f t="shared" si="56"/>
        <v>0</v>
      </c>
      <c r="S141" s="44">
        <f t="shared" si="77"/>
        <v>0</v>
      </c>
      <c r="T141" s="45">
        <f t="shared" si="57"/>
        <v>0</v>
      </c>
      <c r="U141" s="44">
        <f t="shared" si="63"/>
        <v>0</v>
      </c>
      <c r="V141" s="45">
        <f t="shared" si="58"/>
        <v>0</v>
      </c>
      <c r="W141" s="44">
        <f t="shared" si="64"/>
        <v>0</v>
      </c>
      <c r="X141" s="45">
        <f t="shared" si="59"/>
        <v>0</v>
      </c>
      <c r="Y141" s="46">
        <f t="shared" si="65"/>
        <v>0</v>
      </c>
      <c r="AA141" s="43">
        <f t="shared" si="66"/>
        <v>0</v>
      </c>
      <c r="AB141" s="44">
        <f t="shared" si="67"/>
        <v>0</v>
      </c>
      <c r="AC141" s="45">
        <f t="shared" si="68"/>
        <v>0</v>
      </c>
      <c r="AD141" s="44">
        <f t="shared" si="69"/>
        <v>0</v>
      </c>
      <c r="AE141" s="45">
        <f t="shared" si="70"/>
        <v>4.9462111213487203E-2</v>
      </c>
      <c r="AF141" s="44">
        <f t="shared" si="71"/>
        <v>0</v>
      </c>
      <c r="AG141" s="45">
        <f t="shared" si="72"/>
        <v>0</v>
      </c>
      <c r="AH141" s="46">
        <f t="shared" si="73"/>
        <v>0</v>
      </c>
    </row>
    <row r="142" spans="2:34" x14ac:dyDescent="0.25">
      <c r="B142" s="2" t="s">
        <v>151</v>
      </c>
      <c r="C142" s="26">
        <v>53.8</v>
      </c>
      <c r="D142" s="13">
        <f t="shared" si="53"/>
        <v>5.2837573385518422E-2</v>
      </c>
      <c r="E142" s="29">
        <f t="shared" si="60"/>
        <v>51.9</v>
      </c>
      <c r="F142" s="13">
        <f t="shared" si="74"/>
        <v>1.8312622629169217E-2</v>
      </c>
      <c r="G142" s="26">
        <v>2.7839</v>
      </c>
      <c r="H142" s="12">
        <f t="shared" si="54"/>
        <v>8.0622622467199756E-2</v>
      </c>
      <c r="I142" s="28">
        <f t="shared" si="61"/>
        <v>2.6152666666666664</v>
      </c>
      <c r="J142" s="28">
        <f t="shared" si="75"/>
        <v>9.1194837345794699E-2</v>
      </c>
      <c r="K142" s="26">
        <v>1632.97</v>
      </c>
      <c r="L142" s="12">
        <f t="shared" si="55"/>
        <v>-3.1298013323604601E-2</v>
      </c>
      <c r="M142" s="29">
        <f t="shared" si="62"/>
        <v>1641.66</v>
      </c>
      <c r="N142" s="30">
        <f t="shared" si="76"/>
        <v>4.5299883195371038E-4</v>
      </c>
      <c r="R142" s="43">
        <f t="shared" si="56"/>
        <v>0</v>
      </c>
      <c r="S142" s="44">
        <f t="shared" si="77"/>
        <v>0</v>
      </c>
      <c r="T142" s="45">
        <f t="shared" si="57"/>
        <v>0</v>
      </c>
      <c r="U142" s="44">
        <f t="shared" si="63"/>
        <v>0</v>
      </c>
      <c r="V142" s="45">
        <f t="shared" si="58"/>
        <v>0</v>
      </c>
      <c r="W142" s="44">
        <f t="shared" si="64"/>
        <v>0</v>
      </c>
      <c r="X142" s="45">
        <f t="shared" si="59"/>
        <v>0</v>
      </c>
      <c r="Y142" s="46">
        <f t="shared" si="65"/>
        <v>0</v>
      </c>
      <c r="AA142" s="43">
        <f t="shared" si="66"/>
        <v>0</v>
      </c>
      <c r="AB142" s="44">
        <f t="shared" si="67"/>
        <v>0</v>
      </c>
      <c r="AC142" s="45">
        <f t="shared" si="68"/>
        <v>0</v>
      </c>
      <c r="AD142" s="44">
        <f t="shared" si="69"/>
        <v>0</v>
      </c>
      <c r="AE142" s="45">
        <f t="shared" si="70"/>
        <v>-3.1298013323604601E-2</v>
      </c>
      <c r="AF142" s="44">
        <f t="shared" si="71"/>
        <v>4.5299883195371038E-4</v>
      </c>
      <c r="AG142" s="45">
        <f t="shared" si="72"/>
        <v>0</v>
      </c>
      <c r="AH142" s="46">
        <f t="shared" si="73"/>
        <v>0</v>
      </c>
    </row>
    <row r="143" spans="2:34" x14ac:dyDescent="0.25">
      <c r="B143" s="2" t="s">
        <v>152</v>
      </c>
      <c r="C143" s="26">
        <v>54</v>
      </c>
      <c r="D143" s="13">
        <f t="shared" si="53"/>
        <v>3.7174721189592308E-3</v>
      </c>
      <c r="E143" s="29">
        <f t="shared" si="60"/>
        <v>52.966666666666669</v>
      </c>
      <c r="F143" s="13">
        <f t="shared" si="74"/>
        <v>2.055234425176633E-2</v>
      </c>
      <c r="G143" s="26">
        <v>2.61</v>
      </c>
      <c r="H143" s="12">
        <f t="shared" si="54"/>
        <v>-6.246632422141607E-2</v>
      </c>
      <c r="I143" s="28">
        <f t="shared" si="61"/>
        <v>2.6567000000000003</v>
      </c>
      <c r="J143" s="28">
        <f t="shared" si="75"/>
        <v>1.5842871345178589E-2</v>
      </c>
      <c r="K143" s="26">
        <v>1681.55</v>
      </c>
      <c r="L143" s="12">
        <f t="shared" si="55"/>
        <v>2.9749474883188354E-2</v>
      </c>
      <c r="M143" s="29">
        <f t="shared" si="62"/>
        <v>1666.75</v>
      </c>
      <c r="N143" s="30">
        <f t="shared" si="76"/>
        <v>1.5283310795170646E-2</v>
      </c>
      <c r="R143" s="43">
        <f t="shared" si="56"/>
        <v>0</v>
      </c>
      <c r="S143" s="44">
        <f t="shared" si="77"/>
        <v>0</v>
      </c>
      <c r="T143" s="45">
        <f t="shared" si="57"/>
        <v>0</v>
      </c>
      <c r="U143" s="44">
        <f t="shared" si="63"/>
        <v>0</v>
      </c>
      <c r="V143" s="45">
        <f t="shared" si="58"/>
        <v>0</v>
      </c>
      <c r="W143" s="44">
        <f t="shared" si="64"/>
        <v>0</v>
      </c>
      <c r="X143" s="45">
        <f t="shared" si="59"/>
        <v>0</v>
      </c>
      <c r="Y143" s="46">
        <f t="shared" si="65"/>
        <v>0</v>
      </c>
      <c r="AA143" s="43">
        <f t="shared" si="66"/>
        <v>0</v>
      </c>
      <c r="AB143" s="44">
        <f t="shared" si="67"/>
        <v>0</v>
      </c>
      <c r="AC143" s="45">
        <f t="shared" si="68"/>
        <v>2.9749474883188354E-2</v>
      </c>
      <c r="AD143" s="44">
        <f t="shared" si="69"/>
        <v>0</v>
      </c>
      <c r="AE143" s="45">
        <f t="shared" si="70"/>
        <v>0</v>
      </c>
      <c r="AF143" s="44">
        <f t="shared" si="71"/>
        <v>1.5283310795170646E-2</v>
      </c>
      <c r="AG143" s="45">
        <f t="shared" si="72"/>
        <v>0</v>
      </c>
      <c r="AH143" s="46">
        <f t="shared" si="73"/>
        <v>0</v>
      </c>
    </row>
    <row r="144" spans="2:34" x14ac:dyDescent="0.25">
      <c r="B144" s="2" t="s">
        <v>153</v>
      </c>
      <c r="C144" s="26">
        <v>54.6</v>
      </c>
      <c r="D144" s="13">
        <f t="shared" si="53"/>
        <v>1.1111111111111072E-2</v>
      </c>
      <c r="E144" s="29">
        <f t="shared" si="60"/>
        <v>54.133333333333333</v>
      </c>
      <c r="F144" s="13">
        <f t="shared" si="74"/>
        <v>2.2026431718061623E-2</v>
      </c>
      <c r="G144" s="26">
        <v>2.5541999999999998</v>
      </c>
      <c r="H144" s="12">
        <f t="shared" si="54"/>
        <v>-2.1379310344827651E-2</v>
      </c>
      <c r="I144" s="28">
        <f t="shared" si="61"/>
        <v>2.6493666666666669</v>
      </c>
      <c r="J144" s="28">
        <f t="shared" si="75"/>
        <v>-2.7603166836049908E-3</v>
      </c>
      <c r="K144" s="26">
        <v>1756.54</v>
      </c>
      <c r="L144" s="12">
        <f t="shared" si="55"/>
        <v>4.4595759864410889E-2</v>
      </c>
      <c r="M144" s="29">
        <f t="shared" si="62"/>
        <v>1690.3533333333332</v>
      </c>
      <c r="N144" s="30">
        <f t="shared" si="76"/>
        <v>1.4161291935403275E-2</v>
      </c>
      <c r="R144" s="43">
        <f t="shared" si="56"/>
        <v>0</v>
      </c>
      <c r="S144" s="44">
        <f t="shared" si="77"/>
        <v>0</v>
      </c>
      <c r="T144" s="45">
        <f t="shared" si="57"/>
        <v>0</v>
      </c>
      <c r="U144" s="44">
        <f t="shared" si="63"/>
        <v>0</v>
      </c>
      <c r="V144" s="45">
        <f t="shared" si="58"/>
        <v>0</v>
      </c>
      <c r="W144" s="44">
        <f t="shared" si="64"/>
        <v>0</v>
      </c>
      <c r="X144" s="45">
        <f t="shared" si="59"/>
        <v>0</v>
      </c>
      <c r="Y144" s="46">
        <f t="shared" si="65"/>
        <v>0</v>
      </c>
      <c r="AA144" s="43">
        <f t="shared" si="66"/>
        <v>0</v>
      </c>
      <c r="AB144" s="44">
        <f t="shared" si="67"/>
        <v>0</v>
      </c>
      <c r="AC144" s="45">
        <f t="shared" si="68"/>
        <v>4.4595759864410889E-2</v>
      </c>
      <c r="AD144" s="44">
        <f t="shared" si="69"/>
        <v>1.4161291935403275E-2</v>
      </c>
      <c r="AE144" s="45">
        <f t="shared" si="70"/>
        <v>0</v>
      </c>
      <c r="AF144" s="44">
        <f t="shared" si="71"/>
        <v>0</v>
      </c>
      <c r="AG144" s="45">
        <f t="shared" si="72"/>
        <v>0</v>
      </c>
      <c r="AH144" s="46">
        <f t="shared" si="73"/>
        <v>0</v>
      </c>
    </row>
    <row r="145" spans="2:34" x14ac:dyDescent="0.25">
      <c r="B145" s="2" t="s">
        <v>154</v>
      </c>
      <c r="C145" s="26">
        <v>54.6</v>
      </c>
      <c r="D145" s="13">
        <f t="shared" si="53"/>
        <v>0</v>
      </c>
      <c r="E145" s="29">
        <f t="shared" si="60"/>
        <v>54.4</v>
      </c>
      <c r="F145" s="13">
        <f t="shared" si="74"/>
        <v>4.9261083743841194E-3</v>
      </c>
      <c r="G145" s="26">
        <v>2.7444999999999999</v>
      </c>
      <c r="H145" s="12">
        <f t="shared" si="54"/>
        <v>7.4504737295435053E-2</v>
      </c>
      <c r="I145" s="28">
        <f t="shared" si="61"/>
        <v>2.6362333333333332</v>
      </c>
      <c r="J145" s="28">
        <f t="shared" si="75"/>
        <v>-4.9571595727282425E-3</v>
      </c>
      <c r="K145" s="26">
        <v>1805.81</v>
      </c>
      <c r="L145" s="12">
        <f t="shared" si="55"/>
        <v>2.804946087194149E-2</v>
      </c>
      <c r="M145" s="29">
        <f t="shared" si="62"/>
        <v>1747.9666666666665</v>
      </c>
      <c r="N145" s="30">
        <f t="shared" si="76"/>
        <v>3.4083603822474995E-2</v>
      </c>
      <c r="R145" s="43">
        <f t="shared" si="56"/>
        <v>0</v>
      </c>
      <c r="S145" s="44">
        <f t="shared" si="77"/>
        <v>0</v>
      </c>
      <c r="T145" s="45">
        <f t="shared" si="57"/>
        <v>0</v>
      </c>
      <c r="U145" s="44">
        <f t="shared" si="63"/>
        <v>0</v>
      </c>
      <c r="V145" s="45">
        <f t="shared" si="58"/>
        <v>0</v>
      </c>
      <c r="W145" s="44">
        <f t="shared" si="64"/>
        <v>0</v>
      </c>
      <c r="X145" s="45">
        <f t="shared" si="59"/>
        <v>0</v>
      </c>
      <c r="Y145" s="46">
        <f t="shared" si="65"/>
        <v>0</v>
      </c>
      <c r="AA145" s="43">
        <f t="shared" si="66"/>
        <v>0</v>
      </c>
      <c r="AB145" s="44">
        <f t="shared" si="67"/>
        <v>0</v>
      </c>
      <c r="AC145" s="45">
        <f t="shared" si="68"/>
        <v>0</v>
      </c>
      <c r="AD145" s="44">
        <f t="shared" si="69"/>
        <v>3.4083603822474995E-2</v>
      </c>
      <c r="AE145" s="45">
        <f t="shared" si="70"/>
        <v>0</v>
      </c>
      <c r="AF145" s="44">
        <f t="shared" si="71"/>
        <v>0</v>
      </c>
      <c r="AG145" s="45">
        <f t="shared" si="72"/>
        <v>0</v>
      </c>
      <c r="AH145" s="46">
        <f t="shared" si="73"/>
        <v>0</v>
      </c>
    </row>
    <row r="146" spans="2:34" x14ac:dyDescent="0.25">
      <c r="B146" s="2" t="s">
        <v>155</v>
      </c>
      <c r="C146" s="26">
        <v>55.5</v>
      </c>
      <c r="D146" s="13">
        <f t="shared" si="53"/>
        <v>1.6483516483516425E-2</v>
      </c>
      <c r="E146" s="29">
        <f t="shared" si="60"/>
        <v>54.9</v>
      </c>
      <c r="F146" s="13">
        <f t="shared" si="74"/>
        <v>9.1911764705883137E-3</v>
      </c>
      <c r="G146" s="26">
        <v>3.0282</v>
      </c>
      <c r="H146" s="12">
        <f t="shared" si="54"/>
        <v>0.10337037711787223</v>
      </c>
      <c r="I146" s="28">
        <f t="shared" si="61"/>
        <v>2.7756333333333334</v>
      </c>
      <c r="J146" s="28">
        <f t="shared" si="75"/>
        <v>5.2878475602817332E-2</v>
      </c>
      <c r="K146" s="26">
        <v>1848.36</v>
      </c>
      <c r="L146" s="12">
        <f t="shared" si="55"/>
        <v>2.3562833299184183E-2</v>
      </c>
      <c r="M146" s="29">
        <f t="shared" si="62"/>
        <v>1803.57</v>
      </c>
      <c r="N146" s="30">
        <f t="shared" si="76"/>
        <v>3.1810293865253136E-2</v>
      </c>
      <c r="R146" s="43">
        <f t="shared" si="56"/>
        <v>0</v>
      </c>
      <c r="S146" s="44">
        <f t="shared" si="77"/>
        <v>0</v>
      </c>
      <c r="T146" s="45">
        <f t="shared" si="57"/>
        <v>0</v>
      </c>
      <c r="U146" s="44">
        <f t="shared" si="63"/>
        <v>0</v>
      </c>
      <c r="V146" s="45">
        <f t="shared" si="58"/>
        <v>0</v>
      </c>
      <c r="W146" s="44">
        <f t="shared" si="64"/>
        <v>0</v>
      </c>
      <c r="X146" s="45">
        <f t="shared" si="59"/>
        <v>0</v>
      </c>
      <c r="Y146" s="46">
        <f t="shared" si="65"/>
        <v>0</v>
      </c>
      <c r="AA146" s="43">
        <f t="shared" si="66"/>
        <v>0</v>
      </c>
      <c r="AB146" s="44">
        <f t="shared" si="67"/>
        <v>0</v>
      </c>
      <c r="AC146" s="45">
        <f t="shared" si="68"/>
        <v>0</v>
      </c>
      <c r="AD146" s="44">
        <f t="shared" si="69"/>
        <v>0</v>
      </c>
      <c r="AE146" s="45">
        <f t="shared" si="70"/>
        <v>2.3562833299184183E-2</v>
      </c>
      <c r="AF146" s="44">
        <f t="shared" si="71"/>
        <v>3.1810293865253136E-2</v>
      </c>
      <c r="AG146" s="45">
        <f t="shared" si="72"/>
        <v>0</v>
      </c>
      <c r="AH146" s="46">
        <f t="shared" si="73"/>
        <v>0</v>
      </c>
    </row>
    <row r="147" spans="2:34" x14ac:dyDescent="0.25">
      <c r="B147" s="2" t="s">
        <v>156</v>
      </c>
      <c r="C147" s="26">
        <v>56.5</v>
      </c>
      <c r="D147" s="13">
        <f t="shared" si="53"/>
        <v>1.8018018018018056E-2</v>
      </c>
      <c r="E147" s="29">
        <f t="shared" si="60"/>
        <v>55.533333333333331</v>
      </c>
      <c r="F147" s="13">
        <f t="shared" si="74"/>
        <v>1.1536126290224713E-2</v>
      </c>
      <c r="G147" s="26">
        <v>2.6440000000000001</v>
      </c>
      <c r="H147" s="12">
        <f t="shared" si="54"/>
        <v>-0.12687405059111023</v>
      </c>
      <c r="I147" s="28">
        <f t="shared" si="61"/>
        <v>2.805566666666667</v>
      </c>
      <c r="J147" s="28">
        <f t="shared" si="75"/>
        <v>1.078432549928543E-2</v>
      </c>
      <c r="K147" s="26">
        <v>1782.59</v>
      </c>
      <c r="L147" s="12">
        <f t="shared" si="55"/>
        <v>-3.5582895107013734E-2</v>
      </c>
      <c r="M147" s="29">
        <f t="shared" si="62"/>
        <v>1812.2533333333333</v>
      </c>
      <c r="N147" s="30">
        <f t="shared" si="76"/>
        <v>4.8145252656306425E-3</v>
      </c>
      <c r="R147" s="43">
        <f t="shared" si="56"/>
        <v>0</v>
      </c>
      <c r="S147" s="44">
        <f t="shared" si="77"/>
        <v>0</v>
      </c>
      <c r="T147" s="45">
        <f t="shared" si="57"/>
        <v>0</v>
      </c>
      <c r="U147" s="44">
        <f t="shared" si="63"/>
        <v>0</v>
      </c>
      <c r="V147" s="45">
        <f t="shared" si="58"/>
        <v>0</v>
      </c>
      <c r="W147" s="44">
        <f t="shared" si="64"/>
        <v>0</v>
      </c>
      <c r="X147" s="45">
        <f t="shared" si="59"/>
        <v>0</v>
      </c>
      <c r="Y147" s="46">
        <f t="shared" si="65"/>
        <v>0</v>
      </c>
      <c r="AA147" s="43">
        <f t="shared" si="66"/>
        <v>0</v>
      </c>
      <c r="AB147" s="44">
        <f t="shared" si="67"/>
        <v>0</v>
      </c>
      <c r="AC147" s="45">
        <f t="shared" si="68"/>
        <v>-3.5582895107013734E-2</v>
      </c>
      <c r="AD147" s="44">
        <f t="shared" si="69"/>
        <v>0</v>
      </c>
      <c r="AE147" s="45">
        <f t="shared" si="70"/>
        <v>0</v>
      </c>
      <c r="AF147" s="44">
        <f t="shared" si="71"/>
        <v>4.8145252656306425E-3</v>
      </c>
      <c r="AG147" s="45">
        <f t="shared" si="72"/>
        <v>0</v>
      </c>
      <c r="AH147" s="46">
        <f t="shared" si="73"/>
        <v>0</v>
      </c>
    </row>
    <row r="148" spans="2:34" x14ac:dyDescent="0.25">
      <c r="B148" s="2" t="s">
        <v>157</v>
      </c>
      <c r="C148" s="26">
        <v>52.5</v>
      </c>
      <c r="D148" s="13">
        <f t="shared" si="53"/>
        <v>-7.0796460176991149E-2</v>
      </c>
      <c r="E148" s="29">
        <f t="shared" si="60"/>
        <v>54.833333333333336</v>
      </c>
      <c r="F148" s="13">
        <f t="shared" si="74"/>
        <v>-1.2605042016806678E-2</v>
      </c>
      <c r="G148" s="26">
        <v>2.6476000000000002</v>
      </c>
      <c r="H148" s="12">
        <f t="shared" si="54"/>
        <v>1.3615733736762614E-3</v>
      </c>
      <c r="I148" s="28">
        <f t="shared" si="61"/>
        <v>2.7732666666666668</v>
      </c>
      <c r="J148" s="28">
        <f t="shared" si="75"/>
        <v>-1.1512825691779471E-2</v>
      </c>
      <c r="K148" s="26">
        <v>1859.45</v>
      </c>
      <c r="L148" s="12">
        <f t="shared" si="55"/>
        <v>4.3117037568930705E-2</v>
      </c>
      <c r="M148" s="29">
        <f t="shared" si="62"/>
        <v>1830.1333333333332</v>
      </c>
      <c r="N148" s="30">
        <f t="shared" si="76"/>
        <v>9.8661702926006178E-3</v>
      </c>
      <c r="R148" s="43">
        <f t="shared" si="56"/>
        <v>0</v>
      </c>
      <c r="S148" s="44">
        <f t="shared" si="77"/>
        <v>0</v>
      </c>
      <c r="T148" s="45">
        <f t="shared" si="57"/>
        <v>0</v>
      </c>
      <c r="U148" s="44">
        <f t="shared" si="63"/>
        <v>0</v>
      </c>
      <c r="V148" s="45">
        <f t="shared" si="58"/>
        <v>0</v>
      </c>
      <c r="W148" s="44">
        <f t="shared" si="64"/>
        <v>0</v>
      </c>
      <c r="X148" s="45">
        <f t="shared" si="59"/>
        <v>0</v>
      </c>
      <c r="Y148" s="46">
        <f t="shared" si="65"/>
        <v>0</v>
      </c>
      <c r="AA148" s="43">
        <f t="shared" si="66"/>
        <v>0</v>
      </c>
      <c r="AB148" s="44">
        <f t="shared" si="67"/>
        <v>9.8661702926006178E-3</v>
      </c>
      <c r="AC148" s="45">
        <f t="shared" si="68"/>
        <v>0</v>
      </c>
      <c r="AD148" s="44">
        <f t="shared" si="69"/>
        <v>0</v>
      </c>
      <c r="AE148" s="45">
        <f t="shared" si="70"/>
        <v>0</v>
      </c>
      <c r="AF148" s="44">
        <f t="shared" si="71"/>
        <v>0</v>
      </c>
      <c r="AG148" s="45">
        <f t="shared" si="72"/>
        <v>4.3117037568930705E-2</v>
      </c>
      <c r="AH148" s="46">
        <f t="shared" si="73"/>
        <v>0</v>
      </c>
    </row>
    <row r="149" spans="2:34" x14ac:dyDescent="0.25">
      <c r="B149" s="2" t="s">
        <v>158</v>
      </c>
      <c r="C149" s="26">
        <v>55</v>
      </c>
      <c r="D149" s="13">
        <f t="shared" si="53"/>
        <v>4.7619047619047672E-2</v>
      </c>
      <c r="E149" s="29">
        <f t="shared" si="60"/>
        <v>54.666666666666664</v>
      </c>
      <c r="F149" s="13">
        <f t="shared" si="74"/>
        <v>-3.0395136778116338E-3</v>
      </c>
      <c r="G149" s="26">
        <v>2.718</v>
      </c>
      <c r="H149" s="12">
        <f t="shared" si="54"/>
        <v>2.6590119353376629E-2</v>
      </c>
      <c r="I149" s="28">
        <f t="shared" si="61"/>
        <v>2.6698666666666671</v>
      </c>
      <c r="J149" s="28">
        <f t="shared" si="75"/>
        <v>-3.7284550109377479E-2</v>
      </c>
      <c r="K149" s="26">
        <v>1872.34</v>
      </c>
      <c r="L149" s="12">
        <f t="shared" si="55"/>
        <v>6.9321573583585039E-3</v>
      </c>
      <c r="M149" s="29">
        <f t="shared" si="62"/>
        <v>1838.1266666666668</v>
      </c>
      <c r="N149" s="30">
        <f t="shared" si="76"/>
        <v>4.3676234882705778E-3</v>
      </c>
      <c r="R149" s="43">
        <f t="shared" si="56"/>
        <v>0</v>
      </c>
      <c r="S149" s="44">
        <f t="shared" si="77"/>
        <v>0</v>
      </c>
      <c r="T149" s="45">
        <f t="shared" si="57"/>
        <v>0</v>
      </c>
      <c r="U149" s="44">
        <f t="shared" si="63"/>
        <v>0</v>
      </c>
      <c r="V149" s="45">
        <f t="shared" si="58"/>
        <v>0</v>
      </c>
      <c r="W149" s="44">
        <f t="shared" si="64"/>
        <v>0</v>
      </c>
      <c r="X149" s="45">
        <f t="shared" si="59"/>
        <v>0</v>
      </c>
      <c r="Y149" s="46">
        <f t="shared" si="65"/>
        <v>0</v>
      </c>
      <c r="AA149" s="43">
        <f t="shared" si="66"/>
        <v>0</v>
      </c>
      <c r="AB149" s="44">
        <f t="shared" si="67"/>
        <v>4.3676234882705778E-3</v>
      </c>
      <c r="AC149" s="45">
        <f t="shared" si="68"/>
        <v>0</v>
      </c>
      <c r="AD149" s="44">
        <f t="shared" si="69"/>
        <v>0</v>
      </c>
      <c r="AE149" s="45">
        <f t="shared" si="70"/>
        <v>6.9321573583585039E-3</v>
      </c>
      <c r="AF149" s="44">
        <f t="shared" si="71"/>
        <v>0</v>
      </c>
      <c r="AG149" s="45">
        <f t="shared" si="72"/>
        <v>0</v>
      </c>
      <c r="AH149" s="46">
        <f t="shared" si="73"/>
        <v>0</v>
      </c>
    </row>
    <row r="150" spans="2:34" x14ac:dyDescent="0.25">
      <c r="B150" s="2" t="s">
        <v>159</v>
      </c>
      <c r="C150" s="26">
        <v>55.9</v>
      </c>
      <c r="D150" s="13">
        <f t="shared" si="53"/>
        <v>1.6363636363636358E-2</v>
      </c>
      <c r="E150" s="29">
        <f t="shared" si="60"/>
        <v>54.466666666666669</v>
      </c>
      <c r="F150" s="13">
        <f t="shared" si="74"/>
        <v>-3.6585365853657459E-3</v>
      </c>
      <c r="G150" s="26">
        <v>2.6459000000000001</v>
      </c>
      <c r="H150" s="12">
        <f t="shared" si="54"/>
        <v>-2.6526857983811603E-2</v>
      </c>
      <c r="I150" s="28">
        <f t="shared" si="61"/>
        <v>2.6705000000000005</v>
      </c>
      <c r="J150" s="28">
        <f t="shared" si="75"/>
        <v>2.3721534159015789E-4</v>
      </c>
      <c r="K150" s="26">
        <v>1883.95</v>
      </c>
      <c r="L150" s="12">
        <f t="shared" si="55"/>
        <v>6.2007968638175814E-3</v>
      </c>
      <c r="M150" s="29">
        <f t="shared" si="62"/>
        <v>1871.9133333333332</v>
      </c>
      <c r="N150" s="30">
        <f t="shared" si="76"/>
        <v>1.8381032863168612E-2</v>
      </c>
      <c r="R150" s="43">
        <f t="shared" si="56"/>
        <v>0</v>
      </c>
      <c r="S150" s="44">
        <f t="shared" si="77"/>
        <v>0</v>
      </c>
      <c r="T150" s="45">
        <f t="shared" si="57"/>
        <v>0</v>
      </c>
      <c r="U150" s="44">
        <f t="shared" si="63"/>
        <v>0</v>
      </c>
      <c r="V150" s="45">
        <f t="shared" si="58"/>
        <v>0</v>
      </c>
      <c r="W150" s="44">
        <f t="shared" si="64"/>
        <v>0</v>
      </c>
      <c r="X150" s="45">
        <f t="shared" si="59"/>
        <v>0</v>
      </c>
      <c r="Y150" s="46">
        <f t="shared" si="65"/>
        <v>0</v>
      </c>
      <c r="AA150" s="43">
        <f t="shared" si="66"/>
        <v>0</v>
      </c>
      <c r="AB150" s="44">
        <f t="shared" si="67"/>
        <v>0</v>
      </c>
      <c r="AC150" s="45">
        <f t="shared" si="68"/>
        <v>6.2007968638175814E-3</v>
      </c>
      <c r="AD150" s="44">
        <f t="shared" si="69"/>
        <v>0</v>
      </c>
      <c r="AE150" s="45">
        <f t="shared" si="70"/>
        <v>0</v>
      </c>
      <c r="AF150" s="44">
        <f t="shared" si="71"/>
        <v>0</v>
      </c>
      <c r="AG150" s="45">
        <f t="shared" si="72"/>
        <v>0</v>
      </c>
      <c r="AH150" s="46">
        <f t="shared" si="73"/>
        <v>0</v>
      </c>
    </row>
    <row r="151" spans="2:34" x14ac:dyDescent="0.25">
      <c r="B151" s="2" t="s">
        <v>160</v>
      </c>
      <c r="C151" s="26">
        <v>56.6</v>
      </c>
      <c r="D151" s="13">
        <f t="shared" si="53"/>
        <v>1.2522361359570633E-2</v>
      </c>
      <c r="E151" s="29">
        <f t="shared" si="60"/>
        <v>55.833333333333336</v>
      </c>
      <c r="F151" s="13">
        <f t="shared" si="74"/>
        <v>2.5091799265605896E-2</v>
      </c>
      <c r="G151" s="26">
        <v>2.4759000000000002</v>
      </c>
      <c r="H151" s="12">
        <f t="shared" si="54"/>
        <v>-6.425034959749043E-2</v>
      </c>
      <c r="I151" s="28">
        <f t="shared" si="61"/>
        <v>2.6132666666666666</v>
      </c>
      <c r="J151" s="28">
        <f t="shared" si="75"/>
        <v>-2.1431691942832343E-2</v>
      </c>
      <c r="K151" s="26">
        <v>1923.57</v>
      </c>
      <c r="L151" s="12">
        <f t="shared" si="55"/>
        <v>2.1030282120013677E-2</v>
      </c>
      <c r="M151" s="29">
        <f t="shared" si="62"/>
        <v>1893.2866666666666</v>
      </c>
      <c r="N151" s="30">
        <f t="shared" si="76"/>
        <v>1.1417907524208903E-2</v>
      </c>
      <c r="R151" s="43">
        <f t="shared" si="56"/>
        <v>0</v>
      </c>
      <c r="S151" s="44">
        <f t="shared" si="77"/>
        <v>0</v>
      </c>
      <c r="T151" s="45">
        <f t="shared" si="57"/>
        <v>0</v>
      </c>
      <c r="U151" s="44">
        <f t="shared" si="63"/>
        <v>0</v>
      </c>
      <c r="V151" s="45">
        <f t="shared" si="58"/>
        <v>0</v>
      </c>
      <c r="W151" s="44">
        <f t="shared" si="64"/>
        <v>0</v>
      </c>
      <c r="X151" s="45">
        <f t="shared" si="59"/>
        <v>0</v>
      </c>
      <c r="Y151" s="46">
        <f t="shared" si="65"/>
        <v>0</v>
      </c>
      <c r="AA151" s="43">
        <f t="shared" si="66"/>
        <v>0</v>
      </c>
      <c r="AB151" s="44">
        <f t="shared" si="67"/>
        <v>0</v>
      </c>
      <c r="AC151" s="45">
        <f t="shared" si="68"/>
        <v>2.1030282120013677E-2</v>
      </c>
      <c r="AD151" s="44">
        <f t="shared" si="69"/>
        <v>1.1417907524208903E-2</v>
      </c>
      <c r="AE151" s="45">
        <f t="shared" si="70"/>
        <v>0</v>
      </c>
      <c r="AF151" s="44">
        <f t="shared" si="71"/>
        <v>0</v>
      </c>
      <c r="AG151" s="45">
        <f t="shared" si="72"/>
        <v>0</v>
      </c>
      <c r="AH151" s="46">
        <f t="shared" si="73"/>
        <v>0</v>
      </c>
    </row>
    <row r="152" spans="2:34" x14ac:dyDescent="0.25">
      <c r="B152" s="2" t="s">
        <v>161</v>
      </c>
      <c r="C152" s="26">
        <v>55.7</v>
      </c>
      <c r="D152" s="13">
        <f t="shared" si="53"/>
        <v>-1.590106007067138E-2</v>
      </c>
      <c r="E152" s="29">
        <f t="shared" si="60"/>
        <v>56.066666666666663</v>
      </c>
      <c r="F152" s="13">
        <f t="shared" si="74"/>
        <v>4.179104477611828E-3</v>
      </c>
      <c r="G152" s="26">
        <v>2.5304000000000002</v>
      </c>
      <c r="H152" s="12">
        <f t="shared" si="54"/>
        <v>2.2012197584716731E-2</v>
      </c>
      <c r="I152" s="28">
        <f t="shared" si="61"/>
        <v>2.5507333333333335</v>
      </c>
      <c r="J152" s="28">
        <f t="shared" si="75"/>
        <v>-2.3929181866884308E-2</v>
      </c>
      <c r="K152" s="26">
        <v>1960.23</v>
      </c>
      <c r="L152" s="12">
        <f t="shared" si="55"/>
        <v>1.9058313448431896E-2</v>
      </c>
      <c r="M152" s="29">
        <f t="shared" si="62"/>
        <v>1922.5833333333333</v>
      </c>
      <c r="N152" s="30">
        <f t="shared" si="76"/>
        <v>1.5473972950037496E-2</v>
      </c>
      <c r="R152" s="43">
        <f t="shared" si="56"/>
        <v>0</v>
      </c>
      <c r="S152" s="44">
        <f t="shared" si="77"/>
        <v>0</v>
      </c>
      <c r="T152" s="45">
        <f t="shared" si="57"/>
        <v>0</v>
      </c>
      <c r="U152" s="44">
        <f t="shared" si="63"/>
        <v>0</v>
      </c>
      <c r="V152" s="45">
        <f t="shared" si="58"/>
        <v>0</v>
      </c>
      <c r="W152" s="44">
        <f t="shared" si="64"/>
        <v>0</v>
      </c>
      <c r="X152" s="45">
        <f t="shared" si="59"/>
        <v>0</v>
      </c>
      <c r="Y152" s="46">
        <f t="shared" si="65"/>
        <v>0</v>
      </c>
      <c r="AA152" s="43">
        <f t="shared" si="66"/>
        <v>0</v>
      </c>
      <c r="AB152" s="44">
        <f t="shared" si="67"/>
        <v>0</v>
      </c>
      <c r="AC152" s="45">
        <f t="shared" si="68"/>
        <v>0</v>
      </c>
      <c r="AD152" s="44">
        <f t="shared" si="69"/>
        <v>1.5473972950037496E-2</v>
      </c>
      <c r="AE152" s="45">
        <f t="shared" si="70"/>
        <v>0</v>
      </c>
      <c r="AF152" s="44">
        <f t="shared" si="71"/>
        <v>0</v>
      </c>
      <c r="AG152" s="45">
        <f t="shared" si="72"/>
        <v>1.9058313448431896E-2</v>
      </c>
      <c r="AH152" s="46">
        <f t="shared" si="73"/>
        <v>0</v>
      </c>
    </row>
    <row r="153" spans="2:34" x14ac:dyDescent="0.25">
      <c r="B153" s="2" t="s">
        <v>162</v>
      </c>
      <c r="C153" s="26">
        <v>55</v>
      </c>
      <c r="D153" s="13">
        <f t="shared" si="53"/>
        <v>-1.2567324955116699E-2</v>
      </c>
      <c r="E153" s="29">
        <f t="shared" si="60"/>
        <v>55.766666666666673</v>
      </c>
      <c r="F153" s="13">
        <f t="shared" si="74"/>
        <v>-5.3507728894172102E-3</v>
      </c>
      <c r="G153" s="26">
        <v>2.5577999999999999</v>
      </c>
      <c r="H153" s="12">
        <f t="shared" si="54"/>
        <v>1.082832753714813E-2</v>
      </c>
      <c r="I153" s="28">
        <f t="shared" si="61"/>
        <v>2.5213666666666668</v>
      </c>
      <c r="J153" s="28">
        <f t="shared" si="75"/>
        <v>-1.1513028932855995E-2</v>
      </c>
      <c r="K153" s="26">
        <v>1930.67</v>
      </c>
      <c r="L153" s="12">
        <f t="shared" si="55"/>
        <v>-1.5079863077291922E-2</v>
      </c>
      <c r="M153" s="29">
        <f t="shared" si="62"/>
        <v>1938.1566666666668</v>
      </c>
      <c r="N153" s="30">
        <f t="shared" si="76"/>
        <v>8.1002123878461951E-3</v>
      </c>
      <c r="R153" s="43">
        <f t="shared" si="56"/>
        <v>0</v>
      </c>
      <c r="S153" s="44">
        <f t="shared" si="77"/>
        <v>0</v>
      </c>
      <c r="T153" s="45">
        <f t="shared" si="57"/>
        <v>0</v>
      </c>
      <c r="U153" s="44">
        <f t="shared" si="63"/>
        <v>0</v>
      </c>
      <c r="V153" s="45">
        <f t="shared" si="58"/>
        <v>0</v>
      </c>
      <c r="W153" s="44">
        <f t="shared" si="64"/>
        <v>0</v>
      </c>
      <c r="X153" s="45">
        <f t="shared" si="59"/>
        <v>0</v>
      </c>
      <c r="Y153" s="46">
        <f t="shared" si="65"/>
        <v>0</v>
      </c>
      <c r="AA153" s="43">
        <f t="shared" si="66"/>
        <v>0</v>
      </c>
      <c r="AB153" s="44">
        <f t="shared" si="67"/>
        <v>8.1002123878461951E-3</v>
      </c>
      <c r="AC153" s="45">
        <f t="shared" si="68"/>
        <v>0</v>
      </c>
      <c r="AD153" s="44">
        <f t="shared" si="69"/>
        <v>0</v>
      </c>
      <c r="AE153" s="45">
        <f t="shared" si="70"/>
        <v>0</v>
      </c>
      <c r="AF153" s="44">
        <f t="shared" si="71"/>
        <v>0</v>
      </c>
      <c r="AG153" s="45">
        <f t="shared" si="72"/>
        <v>-1.5079863077291922E-2</v>
      </c>
      <c r="AH153" s="46">
        <f t="shared" si="73"/>
        <v>0</v>
      </c>
    </row>
    <row r="154" spans="2:34" x14ac:dyDescent="0.25">
      <c r="B154" s="2" t="s">
        <v>163</v>
      </c>
      <c r="C154" s="26">
        <v>55.1</v>
      </c>
      <c r="D154" s="13">
        <f t="shared" si="53"/>
        <v>1.8181818181819409E-3</v>
      </c>
      <c r="E154" s="29">
        <f t="shared" si="60"/>
        <v>55.266666666666673</v>
      </c>
      <c r="F154" s="13">
        <f t="shared" si="74"/>
        <v>-8.9659294680215496E-3</v>
      </c>
      <c r="G154" s="26">
        <v>2.3431000000000002</v>
      </c>
      <c r="H154" s="12">
        <f t="shared" si="54"/>
        <v>-8.3939322855578924E-2</v>
      </c>
      <c r="I154" s="28">
        <f t="shared" si="61"/>
        <v>2.4771000000000001</v>
      </c>
      <c r="J154" s="28">
        <f t="shared" si="75"/>
        <v>-1.755661612088677E-2</v>
      </c>
      <c r="K154" s="26">
        <v>2003.37</v>
      </c>
      <c r="L154" s="12">
        <f t="shared" si="55"/>
        <v>3.7655321727690261E-2</v>
      </c>
      <c r="M154" s="29">
        <f t="shared" si="62"/>
        <v>1964.7566666666669</v>
      </c>
      <c r="N154" s="30">
        <f t="shared" si="76"/>
        <v>1.3724380726016339E-2</v>
      </c>
      <c r="R154" s="43">
        <f t="shared" si="56"/>
        <v>0</v>
      </c>
      <c r="S154" s="44">
        <f t="shared" si="77"/>
        <v>0</v>
      </c>
      <c r="T154" s="45">
        <f t="shared" si="57"/>
        <v>0</v>
      </c>
      <c r="U154" s="44">
        <f t="shared" si="63"/>
        <v>0</v>
      </c>
      <c r="V154" s="45">
        <f t="shared" si="58"/>
        <v>0</v>
      </c>
      <c r="W154" s="44">
        <f t="shared" si="64"/>
        <v>0</v>
      </c>
      <c r="X154" s="45">
        <f t="shared" si="59"/>
        <v>0</v>
      </c>
      <c r="Y154" s="46">
        <f t="shared" si="65"/>
        <v>0</v>
      </c>
      <c r="AA154" s="43">
        <f t="shared" si="66"/>
        <v>0</v>
      </c>
      <c r="AB154" s="44">
        <f t="shared" si="67"/>
        <v>1.3724380726016339E-2</v>
      </c>
      <c r="AC154" s="45">
        <f t="shared" si="68"/>
        <v>3.7655321727690261E-2</v>
      </c>
      <c r="AD154" s="44">
        <f t="shared" si="69"/>
        <v>0</v>
      </c>
      <c r="AE154" s="45">
        <f t="shared" si="70"/>
        <v>0</v>
      </c>
      <c r="AF154" s="44">
        <f t="shared" si="71"/>
        <v>0</v>
      </c>
      <c r="AG154" s="45">
        <f t="shared" si="72"/>
        <v>0</v>
      </c>
      <c r="AH154" s="46">
        <f t="shared" si="73"/>
        <v>0</v>
      </c>
    </row>
    <row r="155" spans="2:34" x14ac:dyDescent="0.25">
      <c r="B155" s="2" t="s">
        <v>164</v>
      </c>
      <c r="C155" s="26">
        <v>56.3</v>
      </c>
      <c r="D155" s="13">
        <f t="shared" si="53"/>
        <v>2.1778584392014411E-2</v>
      </c>
      <c r="E155" s="29">
        <f t="shared" si="60"/>
        <v>55.466666666666661</v>
      </c>
      <c r="F155" s="13">
        <f t="shared" si="74"/>
        <v>3.6188178528344661E-3</v>
      </c>
      <c r="G155" s="26">
        <v>2.4887999999999999</v>
      </c>
      <c r="H155" s="12">
        <f t="shared" si="54"/>
        <v>6.2182578635141317E-2</v>
      </c>
      <c r="I155" s="28">
        <f t="shared" si="61"/>
        <v>2.4632333333333332</v>
      </c>
      <c r="J155" s="28">
        <f t="shared" si="75"/>
        <v>-5.5979438321693831E-3</v>
      </c>
      <c r="K155" s="26">
        <v>1972.29</v>
      </c>
      <c r="L155" s="12">
        <f t="shared" si="55"/>
        <v>-1.5513859147336717E-2</v>
      </c>
      <c r="M155" s="29">
        <f t="shared" si="62"/>
        <v>1968.7766666666666</v>
      </c>
      <c r="N155" s="30">
        <f t="shared" si="76"/>
        <v>2.0460548973832982E-3</v>
      </c>
      <c r="R155" s="43">
        <f t="shared" si="56"/>
        <v>0</v>
      </c>
      <c r="S155" s="44">
        <f t="shared" si="77"/>
        <v>0</v>
      </c>
      <c r="T155" s="45">
        <f t="shared" si="57"/>
        <v>0</v>
      </c>
      <c r="U155" s="44">
        <f t="shared" si="63"/>
        <v>0</v>
      </c>
      <c r="V155" s="45">
        <f t="shared" si="58"/>
        <v>0</v>
      </c>
      <c r="W155" s="44">
        <f t="shared" si="64"/>
        <v>0</v>
      </c>
      <c r="X155" s="45">
        <f t="shared" si="59"/>
        <v>0</v>
      </c>
      <c r="Y155" s="46">
        <f t="shared" si="65"/>
        <v>0</v>
      </c>
      <c r="AA155" s="43">
        <f t="shared" si="66"/>
        <v>0</v>
      </c>
      <c r="AB155" s="44">
        <f t="shared" si="67"/>
        <v>0</v>
      </c>
      <c r="AC155" s="45">
        <f t="shared" si="68"/>
        <v>0</v>
      </c>
      <c r="AD155" s="44">
        <f t="shared" si="69"/>
        <v>2.0460548973832982E-3</v>
      </c>
      <c r="AE155" s="45">
        <f t="shared" si="70"/>
        <v>-1.5513859147336717E-2</v>
      </c>
      <c r="AF155" s="44">
        <f t="shared" si="71"/>
        <v>0</v>
      </c>
      <c r="AG155" s="45">
        <f t="shared" si="72"/>
        <v>0</v>
      </c>
      <c r="AH155" s="46">
        <f t="shared" si="73"/>
        <v>0</v>
      </c>
    </row>
    <row r="156" spans="2:34" x14ac:dyDescent="0.25">
      <c r="B156" s="2" t="s">
        <v>165</v>
      </c>
      <c r="C156" s="26">
        <v>55.7</v>
      </c>
      <c r="D156" s="13">
        <f t="shared" si="53"/>
        <v>-1.0657193605683735E-2</v>
      </c>
      <c r="E156" s="29">
        <f t="shared" si="60"/>
        <v>55.70000000000001</v>
      </c>
      <c r="F156" s="13">
        <f t="shared" si="74"/>
        <v>4.2067307692310596E-3</v>
      </c>
      <c r="G156" s="26">
        <v>2.3353000000000002</v>
      </c>
      <c r="H156" s="12">
        <f t="shared" si="54"/>
        <v>-6.1676309868209489E-2</v>
      </c>
      <c r="I156" s="28">
        <f t="shared" si="61"/>
        <v>2.3890666666666669</v>
      </c>
      <c r="J156" s="28">
        <f t="shared" si="75"/>
        <v>-3.0109476704060945E-2</v>
      </c>
      <c r="K156" s="26">
        <v>2018.05</v>
      </c>
      <c r="L156" s="12">
        <f t="shared" si="55"/>
        <v>2.3201456175308888E-2</v>
      </c>
      <c r="M156" s="29">
        <f t="shared" si="62"/>
        <v>1997.9033333333334</v>
      </c>
      <c r="N156" s="30">
        <f t="shared" si="76"/>
        <v>1.4794296966136322E-2</v>
      </c>
      <c r="R156" s="43">
        <f t="shared" si="56"/>
        <v>0</v>
      </c>
      <c r="S156" s="44">
        <f t="shared" si="77"/>
        <v>0</v>
      </c>
      <c r="T156" s="45">
        <f t="shared" si="57"/>
        <v>0</v>
      </c>
      <c r="U156" s="44">
        <f t="shared" si="63"/>
        <v>0</v>
      </c>
      <c r="V156" s="45">
        <f t="shared" si="58"/>
        <v>0</v>
      </c>
      <c r="W156" s="44">
        <f t="shared" si="64"/>
        <v>0</v>
      </c>
      <c r="X156" s="45">
        <f t="shared" si="59"/>
        <v>0</v>
      </c>
      <c r="Y156" s="46">
        <f t="shared" si="65"/>
        <v>0</v>
      </c>
      <c r="AA156" s="43">
        <f t="shared" si="66"/>
        <v>2.3201456175308888E-2</v>
      </c>
      <c r="AB156" s="44">
        <f t="shared" si="67"/>
        <v>0</v>
      </c>
      <c r="AC156" s="45">
        <f t="shared" si="68"/>
        <v>0</v>
      </c>
      <c r="AD156" s="44">
        <f t="shared" si="69"/>
        <v>1.4794296966136322E-2</v>
      </c>
      <c r="AE156" s="45">
        <f t="shared" si="70"/>
        <v>0</v>
      </c>
      <c r="AF156" s="44">
        <f t="shared" si="71"/>
        <v>0</v>
      </c>
      <c r="AG156" s="45">
        <f t="shared" si="72"/>
        <v>0</v>
      </c>
      <c r="AH156" s="46">
        <f t="shared" si="73"/>
        <v>0</v>
      </c>
    </row>
    <row r="157" spans="2:34" x14ac:dyDescent="0.25">
      <c r="B157" s="2" t="s">
        <v>166</v>
      </c>
      <c r="C157" s="26">
        <v>56.2</v>
      </c>
      <c r="D157" s="13">
        <f t="shared" si="53"/>
        <v>8.9766606822261341E-3</v>
      </c>
      <c r="E157" s="29">
        <f t="shared" si="60"/>
        <v>56.066666666666663</v>
      </c>
      <c r="F157" s="13">
        <f t="shared" si="74"/>
        <v>6.582884500298869E-3</v>
      </c>
      <c r="G157" s="26">
        <v>2.1640000000000001</v>
      </c>
      <c r="H157" s="12">
        <f t="shared" si="54"/>
        <v>-7.3352460069370129E-2</v>
      </c>
      <c r="I157" s="28">
        <f t="shared" si="61"/>
        <v>2.3293666666666666</v>
      </c>
      <c r="J157" s="28">
        <f t="shared" si="75"/>
        <v>-2.4988838039959993E-2</v>
      </c>
      <c r="K157" s="26">
        <v>2067.56</v>
      </c>
      <c r="L157" s="12">
        <f t="shared" si="55"/>
        <v>2.4533584400783015E-2</v>
      </c>
      <c r="M157" s="29">
        <f t="shared" si="62"/>
        <v>2019.3</v>
      </c>
      <c r="N157" s="30">
        <f t="shared" si="76"/>
        <v>1.0709560522614403E-2</v>
      </c>
      <c r="R157" s="43">
        <f t="shared" si="56"/>
        <v>0</v>
      </c>
      <c r="S157" s="44">
        <f t="shared" si="77"/>
        <v>0</v>
      </c>
      <c r="T157" s="45">
        <f t="shared" si="57"/>
        <v>0</v>
      </c>
      <c r="U157" s="44">
        <f t="shared" si="63"/>
        <v>0</v>
      </c>
      <c r="V157" s="45">
        <f t="shared" si="58"/>
        <v>0</v>
      </c>
      <c r="W157" s="44">
        <f t="shared" si="64"/>
        <v>0</v>
      </c>
      <c r="X157" s="45">
        <f t="shared" si="59"/>
        <v>0</v>
      </c>
      <c r="Y157" s="46">
        <f t="shared" si="65"/>
        <v>0</v>
      </c>
      <c r="AA157" s="43">
        <f t="shared" si="66"/>
        <v>0</v>
      </c>
      <c r="AB157" s="44">
        <f t="shared" si="67"/>
        <v>0</v>
      </c>
      <c r="AC157" s="45">
        <f t="shared" si="68"/>
        <v>2.4533584400783015E-2</v>
      </c>
      <c r="AD157" s="44">
        <f t="shared" si="69"/>
        <v>1.0709560522614403E-2</v>
      </c>
      <c r="AE157" s="45">
        <f t="shared" si="70"/>
        <v>0</v>
      </c>
      <c r="AF157" s="44">
        <f t="shared" si="71"/>
        <v>0</v>
      </c>
      <c r="AG157" s="45">
        <f t="shared" si="72"/>
        <v>0</v>
      </c>
      <c r="AH157" s="46">
        <f t="shared" si="73"/>
        <v>0</v>
      </c>
    </row>
    <row r="158" spans="2:34" x14ac:dyDescent="0.25">
      <c r="B158" s="2" t="s">
        <v>167</v>
      </c>
      <c r="C158" s="26">
        <v>56.3</v>
      </c>
      <c r="D158" s="13">
        <f t="shared" si="53"/>
        <v>1.7793594306048099E-3</v>
      </c>
      <c r="E158" s="29">
        <f t="shared" si="60"/>
        <v>56.066666666666663</v>
      </c>
      <c r="F158" s="13">
        <f t="shared" si="74"/>
        <v>0</v>
      </c>
      <c r="G158" s="26">
        <v>2.1711999999999998</v>
      </c>
      <c r="H158" s="12">
        <f t="shared" si="54"/>
        <v>3.3271719038814318E-3</v>
      </c>
      <c r="I158" s="28">
        <f t="shared" si="61"/>
        <v>2.2235</v>
      </c>
      <c r="J158" s="28">
        <f t="shared" si="75"/>
        <v>-4.5448691346717918E-2</v>
      </c>
      <c r="K158" s="26">
        <v>2058.9</v>
      </c>
      <c r="L158" s="12">
        <f t="shared" si="55"/>
        <v>-4.1885120625277938E-3</v>
      </c>
      <c r="M158" s="29">
        <f t="shared" si="62"/>
        <v>2048.17</v>
      </c>
      <c r="N158" s="30">
        <f t="shared" si="76"/>
        <v>1.4297033625513933E-2</v>
      </c>
      <c r="R158" s="43">
        <f t="shared" si="56"/>
        <v>0</v>
      </c>
      <c r="S158" s="44">
        <f t="shared" si="77"/>
        <v>0</v>
      </c>
      <c r="T158" s="45">
        <f t="shared" si="57"/>
        <v>0</v>
      </c>
      <c r="U158" s="44">
        <f t="shared" si="63"/>
        <v>0</v>
      </c>
      <c r="V158" s="45">
        <f t="shared" si="58"/>
        <v>0</v>
      </c>
      <c r="W158" s="44">
        <f t="shared" si="64"/>
        <v>0</v>
      </c>
      <c r="X158" s="45">
        <f t="shared" si="59"/>
        <v>0</v>
      </c>
      <c r="Y158" s="46">
        <f t="shared" si="65"/>
        <v>0</v>
      </c>
      <c r="AA158" s="43">
        <f t="shared" si="66"/>
        <v>0</v>
      </c>
      <c r="AB158" s="44">
        <f t="shared" si="67"/>
        <v>0</v>
      </c>
      <c r="AC158" s="45">
        <f t="shared" si="68"/>
        <v>0</v>
      </c>
      <c r="AD158" s="44">
        <f t="shared" si="69"/>
        <v>0</v>
      </c>
      <c r="AE158" s="45">
        <f t="shared" si="70"/>
        <v>-4.1885120625277938E-3</v>
      </c>
      <c r="AF158" s="44">
        <f t="shared" si="71"/>
        <v>0</v>
      </c>
      <c r="AG158" s="45">
        <f t="shared" si="72"/>
        <v>0</v>
      </c>
      <c r="AH158" s="46">
        <f t="shared" si="73"/>
        <v>0</v>
      </c>
    </row>
    <row r="159" spans="2:34" x14ac:dyDescent="0.25">
      <c r="B159" s="2" t="s">
        <v>168</v>
      </c>
      <c r="C159" s="26">
        <v>55.7</v>
      </c>
      <c r="D159" s="13">
        <f t="shared" si="53"/>
        <v>-1.0657193605683735E-2</v>
      </c>
      <c r="E159" s="29">
        <f t="shared" si="60"/>
        <v>56.066666666666663</v>
      </c>
      <c r="F159" s="13">
        <f t="shared" si="74"/>
        <v>0</v>
      </c>
      <c r="G159" s="26">
        <v>1.6407</v>
      </c>
      <c r="H159" s="12">
        <f t="shared" si="54"/>
        <v>-0.24433492999263073</v>
      </c>
      <c r="I159" s="28">
        <f t="shared" si="61"/>
        <v>1.9919666666666667</v>
      </c>
      <c r="J159" s="28">
        <f t="shared" si="75"/>
        <v>-0.10413012517802267</v>
      </c>
      <c r="K159" s="26">
        <v>1994.99</v>
      </c>
      <c r="L159" s="12">
        <f t="shared" si="55"/>
        <v>-3.1040847054252363E-2</v>
      </c>
      <c r="M159" s="29">
        <f t="shared" si="62"/>
        <v>2040.4833333333333</v>
      </c>
      <c r="N159" s="30">
        <f t="shared" si="76"/>
        <v>-3.752943684687704E-3</v>
      </c>
      <c r="R159" s="43">
        <f t="shared" si="56"/>
        <v>0</v>
      </c>
      <c r="S159" s="44">
        <f t="shared" si="77"/>
        <v>0</v>
      </c>
      <c r="T159" s="45">
        <f t="shared" si="57"/>
        <v>0</v>
      </c>
      <c r="U159" s="44">
        <f t="shared" si="63"/>
        <v>0</v>
      </c>
      <c r="V159" s="45">
        <f t="shared" si="58"/>
        <v>0</v>
      </c>
      <c r="W159" s="44">
        <f t="shared" si="64"/>
        <v>0</v>
      </c>
      <c r="X159" s="45">
        <f t="shared" si="59"/>
        <v>0</v>
      </c>
      <c r="Y159" s="46">
        <f t="shared" si="65"/>
        <v>0</v>
      </c>
      <c r="AA159" s="43">
        <f t="shared" si="66"/>
        <v>-3.1040847054252363E-2</v>
      </c>
      <c r="AB159" s="44">
        <f t="shared" si="67"/>
        <v>0</v>
      </c>
      <c r="AC159" s="45">
        <f t="shared" si="68"/>
        <v>0</v>
      </c>
      <c r="AD159" s="44">
        <f t="shared" si="69"/>
        <v>0</v>
      </c>
      <c r="AE159" s="45">
        <f t="shared" si="70"/>
        <v>0</v>
      </c>
      <c r="AF159" s="44">
        <f t="shared" si="71"/>
        <v>0</v>
      </c>
      <c r="AG159" s="45">
        <f t="shared" si="72"/>
        <v>0</v>
      </c>
      <c r="AH159" s="46">
        <f t="shared" si="73"/>
        <v>0</v>
      </c>
    </row>
    <row r="160" spans="2:34" x14ac:dyDescent="0.25">
      <c r="B160" s="2" t="s">
        <v>169</v>
      </c>
      <c r="C160" s="26">
        <v>53.9</v>
      </c>
      <c r="D160" s="13">
        <f t="shared" si="53"/>
        <v>-3.2315978456014416E-2</v>
      </c>
      <c r="E160" s="29">
        <f t="shared" si="60"/>
        <v>55.300000000000004</v>
      </c>
      <c r="F160" s="13">
        <f t="shared" si="74"/>
        <v>-1.36741973840665E-2</v>
      </c>
      <c r="G160" s="26">
        <v>1.9930000000000001</v>
      </c>
      <c r="H160" s="12">
        <f t="shared" si="54"/>
        <v>0.21472542207594314</v>
      </c>
      <c r="I160" s="28">
        <f t="shared" si="61"/>
        <v>1.9349666666666667</v>
      </c>
      <c r="J160" s="28">
        <f t="shared" si="75"/>
        <v>-2.8614936662260004E-2</v>
      </c>
      <c r="K160" s="26">
        <v>2104.5</v>
      </c>
      <c r="L160" s="12">
        <f t="shared" si="55"/>
        <v>5.4892505726845675E-2</v>
      </c>
      <c r="M160" s="29">
        <f t="shared" si="62"/>
        <v>2052.7966666666666</v>
      </c>
      <c r="N160" s="30">
        <f t="shared" si="76"/>
        <v>6.0345179655145742E-3</v>
      </c>
      <c r="R160" s="43">
        <f t="shared" si="56"/>
        <v>0</v>
      </c>
      <c r="S160" s="44">
        <f t="shared" si="77"/>
        <v>0</v>
      </c>
      <c r="T160" s="45">
        <f t="shared" si="57"/>
        <v>0</v>
      </c>
      <c r="U160" s="44">
        <f t="shared" si="63"/>
        <v>0</v>
      </c>
      <c r="V160" s="45">
        <f t="shared" si="58"/>
        <v>0</v>
      </c>
      <c r="W160" s="44">
        <f t="shared" si="64"/>
        <v>0</v>
      </c>
      <c r="X160" s="45">
        <f t="shared" si="59"/>
        <v>0</v>
      </c>
      <c r="Y160" s="46">
        <f t="shared" si="65"/>
        <v>0</v>
      </c>
      <c r="AA160" s="43">
        <f t="shared" si="66"/>
        <v>0</v>
      </c>
      <c r="AB160" s="44">
        <f t="shared" si="67"/>
        <v>6.0345179655145742E-3</v>
      </c>
      <c r="AC160" s="45">
        <f t="shared" si="68"/>
        <v>0</v>
      </c>
      <c r="AD160" s="44">
        <f t="shared" si="69"/>
        <v>0</v>
      </c>
      <c r="AE160" s="45">
        <f t="shared" si="70"/>
        <v>0</v>
      </c>
      <c r="AF160" s="44">
        <f t="shared" si="71"/>
        <v>0</v>
      </c>
      <c r="AG160" s="45">
        <f t="shared" si="72"/>
        <v>5.4892505726845675E-2</v>
      </c>
      <c r="AH160" s="46">
        <f t="shared" si="73"/>
        <v>0</v>
      </c>
    </row>
    <row r="161" spans="2:34" x14ac:dyDescent="0.25">
      <c r="B161" s="2" t="s">
        <v>170</v>
      </c>
      <c r="C161" s="26">
        <v>53</v>
      </c>
      <c r="D161" s="13">
        <f t="shared" si="53"/>
        <v>-1.6697588126159513E-2</v>
      </c>
      <c r="E161" s="29">
        <f t="shared" si="60"/>
        <v>54.199999999999996</v>
      </c>
      <c r="F161" s="13">
        <f t="shared" si="74"/>
        <v>-1.9891500904159254E-2</v>
      </c>
      <c r="G161" s="26">
        <v>1.9231</v>
      </c>
      <c r="H161" s="12">
        <f t="shared" si="54"/>
        <v>-3.5072754641244375E-2</v>
      </c>
      <c r="I161" s="28">
        <f t="shared" si="61"/>
        <v>1.8522666666666667</v>
      </c>
      <c r="J161" s="28">
        <f t="shared" si="75"/>
        <v>-4.2739754345466729E-2</v>
      </c>
      <c r="K161" s="26">
        <v>2067.89</v>
      </c>
      <c r="L161" s="12">
        <f t="shared" si="55"/>
        <v>-1.7396056070325572E-2</v>
      </c>
      <c r="M161" s="29">
        <f t="shared" si="62"/>
        <v>2055.7933333333331</v>
      </c>
      <c r="N161" s="30">
        <f t="shared" si="76"/>
        <v>1.4597971222998218E-3</v>
      </c>
      <c r="R161" s="43">
        <f t="shared" si="56"/>
        <v>0</v>
      </c>
      <c r="S161" s="44">
        <f t="shared" si="77"/>
        <v>0</v>
      </c>
      <c r="T161" s="45">
        <f t="shared" si="57"/>
        <v>0</v>
      </c>
      <c r="U161" s="44">
        <f t="shared" si="63"/>
        <v>0</v>
      </c>
      <c r="V161" s="45">
        <f t="shared" si="58"/>
        <v>0</v>
      </c>
      <c r="W161" s="44">
        <f t="shared" si="64"/>
        <v>0</v>
      </c>
      <c r="X161" s="45">
        <f t="shared" si="59"/>
        <v>0</v>
      </c>
      <c r="Y161" s="46">
        <f t="shared" si="65"/>
        <v>0</v>
      </c>
      <c r="AA161" s="43">
        <f t="shared" si="66"/>
        <v>-1.7396056070325572E-2</v>
      </c>
      <c r="AB161" s="44">
        <f t="shared" si="67"/>
        <v>1.4597971222998218E-3</v>
      </c>
      <c r="AC161" s="45">
        <f t="shared" si="68"/>
        <v>0</v>
      </c>
      <c r="AD161" s="44">
        <f t="shared" si="69"/>
        <v>0</v>
      </c>
      <c r="AE161" s="45">
        <f t="shared" si="70"/>
        <v>0</v>
      </c>
      <c r="AF161" s="44">
        <f t="shared" si="71"/>
        <v>0</v>
      </c>
      <c r="AG161" s="45">
        <f t="shared" si="72"/>
        <v>0</v>
      </c>
      <c r="AH161" s="46">
        <f t="shared" si="73"/>
        <v>0</v>
      </c>
    </row>
    <row r="162" spans="2:34" x14ac:dyDescent="0.25">
      <c r="B162" s="2" t="s">
        <v>171</v>
      </c>
      <c r="C162" s="26">
        <v>52.1</v>
      </c>
      <c r="D162" s="13">
        <f t="shared" si="53"/>
        <v>-1.6981132075471694E-2</v>
      </c>
      <c r="E162" s="29">
        <f t="shared" si="60"/>
        <v>53</v>
      </c>
      <c r="F162" s="13">
        <f t="shared" si="74"/>
        <v>-2.2140221402213944E-2</v>
      </c>
      <c r="G162" s="26">
        <v>2.0316999999999998</v>
      </c>
      <c r="H162" s="12">
        <f t="shared" si="54"/>
        <v>5.6471322344131769E-2</v>
      </c>
      <c r="I162" s="28">
        <f t="shared" si="61"/>
        <v>1.9825999999999999</v>
      </c>
      <c r="J162" s="28">
        <f t="shared" si="75"/>
        <v>7.0364238410596025E-2</v>
      </c>
      <c r="K162" s="26">
        <v>2085.5100000000002</v>
      </c>
      <c r="L162" s="12">
        <f t="shared" si="55"/>
        <v>8.5207627098153882E-3</v>
      </c>
      <c r="M162" s="29">
        <f t="shared" si="62"/>
        <v>2085.9666666666667</v>
      </c>
      <c r="N162" s="30">
        <f t="shared" si="76"/>
        <v>1.4677221121448758E-2</v>
      </c>
      <c r="R162" s="43">
        <f t="shared" si="56"/>
        <v>0</v>
      </c>
      <c r="S162" s="44">
        <f t="shared" si="77"/>
        <v>0</v>
      </c>
      <c r="T162" s="45">
        <f t="shared" si="57"/>
        <v>0</v>
      </c>
      <c r="U162" s="44">
        <f t="shared" si="63"/>
        <v>0</v>
      </c>
      <c r="V162" s="45">
        <f t="shared" si="58"/>
        <v>0</v>
      </c>
      <c r="W162" s="44">
        <f t="shared" si="64"/>
        <v>0</v>
      </c>
      <c r="X162" s="45">
        <f t="shared" si="59"/>
        <v>0</v>
      </c>
      <c r="Y162" s="46">
        <f t="shared" si="65"/>
        <v>0</v>
      </c>
      <c r="AA162" s="43">
        <f t="shared" si="66"/>
        <v>0</v>
      </c>
      <c r="AB162" s="44">
        <f t="shared" si="67"/>
        <v>0</v>
      </c>
      <c r="AC162" s="45">
        <f t="shared" si="68"/>
        <v>0</v>
      </c>
      <c r="AD162" s="44">
        <f t="shared" si="69"/>
        <v>0</v>
      </c>
      <c r="AE162" s="45">
        <f t="shared" si="70"/>
        <v>0</v>
      </c>
      <c r="AF162" s="44">
        <f t="shared" si="71"/>
        <v>0</v>
      </c>
      <c r="AG162" s="45">
        <f t="shared" si="72"/>
        <v>8.5207627098153882E-3</v>
      </c>
      <c r="AH162" s="46">
        <f t="shared" si="73"/>
        <v>0</v>
      </c>
    </row>
    <row r="163" spans="2:34" x14ac:dyDescent="0.25">
      <c r="B163" s="2" t="s">
        <v>172</v>
      </c>
      <c r="C163" s="26">
        <v>51.9</v>
      </c>
      <c r="D163" s="13">
        <f t="shared" si="53"/>
        <v>-3.8387715930903177E-3</v>
      </c>
      <c r="E163" s="29">
        <f t="shared" si="60"/>
        <v>52.333333333333336</v>
      </c>
      <c r="F163" s="13">
        <f t="shared" si="74"/>
        <v>-1.2578616352201255E-2</v>
      </c>
      <c r="G163" s="26">
        <v>2.1214</v>
      </c>
      <c r="H163" s="12">
        <f t="shared" si="54"/>
        <v>4.4150219028399995E-2</v>
      </c>
      <c r="I163" s="28">
        <f t="shared" si="61"/>
        <v>2.0253999999999999</v>
      </c>
      <c r="J163" s="28">
        <f t="shared" si="75"/>
        <v>2.1587813981640336E-2</v>
      </c>
      <c r="K163" s="26">
        <v>2107.39</v>
      </c>
      <c r="L163" s="12">
        <f t="shared" si="55"/>
        <v>1.0491438545008114E-2</v>
      </c>
      <c r="M163" s="29">
        <f t="shared" si="62"/>
        <v>2086.9299999999998</v>
      </c>
      <c r="N163" s="30">
        <f t="shared" si="76"/>
        <v>4.6181626424179889E-4</v>
      </c>
      <c r="R163" s="43">
        <f t="shared" si="56"/>
        <v>0</v>
      </c>
      <c r="S163" s="44">
        <f t="shared" si="77"/>
        <v>0</v>
      </c>
      <c r="T163" s="45">
        <f t="shared" si="57"/>
        <v>0</v>
      </c>
      <c r="U163" s="44">
        <f t="shared" si="63"/>
        <v>0</v>
      </c>
      <c r="V163" s="45">
        <f t="shared" si="58"/>
        <v>0</v>
      </c>
      <c r="W163" s="44">
        <f t="shared" si="64"/>
        <v>0</v>
      </c>
      <c r="X163" s="45">
        <f t="shared" si="59"/>
        <v>0</v>
      </c>
      <c r="Y163" s="46">
        <f t="shared" si="65"/>
        <v>0</v>
      </c>
      <c r="AA163" s="43">
        <f t="shared" si="66"/>
        <v>0</v>
      </c>
      <c r="AB163" s="44">
        <f t="shared" si="67"/>
        <v>0</v>
      </c>
      <c r="AC163" s="45">
        <f t="shared" si="68"/>
        <v>0</v>
      </c>
      <c r="AD163" s="44">
        <f t="shared" si="69"/>
        <v>0</v>
      </c>
      <c r="AE163" s="45">
        <f t="shared" si="70"/>
        <v>0</v>
      </c>
      <c r="AF163" s="44">
        <f t="shared" si="71"/>
        <v>0</v>
      </c>
      <c r="AG163" s="45">
        <f t="shared" si="72"/>
        <v>1.0491438545008114E-2</v>
      </c>
      <c r="AH163" s="46">
        <f t="shared" si="73"/>
        <v>0</v>
      </c>
    </row>
    <row r="164" spans="2:34" x14ac:dyDescent="0.25">
      <c r="B164" s="2" t="s">
        <v>173</v>
      </c>
      <c r="C164" s="26">
        <v>52.9</v>
      </c>
      <c r="D164" s="13">
        <f t="shared" si="53"/>
        <v>1.9267822736030782E-2</v>
      </c>
      <c r="E164" s="29">
        <f t="shared" si="60"/>
        <v>52.300000000000004</v>
      </c>
      <c r="F164" s="13">
        <f t="shared" si="74"/>
        <v>-6.3694267515923553E-4</v>
      </c>
      <c r="G164" s="26">
        <v>2.3531</v>
      </c>
      <c r="H164" s="12">
        <f t="shared" si="54"/>
        <v>0.10922032619967936</v>
      </c>
      <c r="I164" s="28">
        <f t="shared" si="61"/>
        <v>2.1687333333333334</v>
      </c>
      <c r="J164" s="28">
        <f t="shared" si="75"/>
        <v>7.0767914156874445E-2</v>
      </c>
      <c r="K164" s="26">
        <v>2063.11</v>
      </c>
      <c r="L164" s="12">
        <f t="shared" si="55"/>
        <v>-2.10117728564716E-2</v>
      </c>
      <c r="M164" s="29">
        <f t="shared" si="62"/>
        <v>2085.3366666666666</v>
      </c>
      <c r="N164" s="30">
        <f t="shared" si="76"/>
        <v>-7.6348192480502064E-4</v>
      </c>
      <c r="R164" s="43">
        <f t="shared" si="56"/>
        <v>0</v>
      </c>
      <c r="S164" s="44">
        <f t="shared" si="77"/>
        <v>0</v>
      </c>
      <c r="T164" s="45">
        <f t="shared" si="57"/>
        <v>0</v>
      </c>
      <c r="U164" s="44">
        <f t="shared" si="63"/>
        <v>0</v>
      </c>
      <c r="V164" s="45">
        <f t="shared" si="58"/>
        <v>0</v>
      </c>
      <c r="W164" s="44">
        <f t="shared" si="64"/>
        <v>0</v>
      </c>
      <c r="X164" s="45">
        <f t="shared" si="59"/>
        <v>0</v>
      </c>
      <c r="Y164" s="46">
        <f t="shared" si="65"/>
        <v>0</v>
      </c>
      <c r="AA164" s="43">
        <f t="shared" si="66"/>
        <v>0</v>
      </c>
      <c r="AB164" s="44">
        <f t="shared" si="67"/>
        <v>0</v>
      </c>
      <c r="AC164" s="45">
        <f t="shared" si="68"/>
        <v>0</v>
      </c>
      <c r="AD164" s="44">
        <f t="shared" si="69"/>
        <v>0</v>
      </c>
      <c r="AE164" s="45">
        <f t="shared" si="70"/>
        <v>-2.10117728564716E-2</v>
      </c>
      <c r="AF164" s="44">
        <f t="shared" si="71"/>
        <v>0</v>
      </c>
      <c r="AG164" s="45">
        <f t="shared" si="72"/>
        <v>0</v>
      </c>
      <c r="AH164" s="46">
        <f t="shared" si="73"/>
        <v>0</v>
      </c>
    </row>
    <row r="165" spans="2:34" x14ac:dyDescent="0.25">
      <c r="B165" s="2" t="s">
        <v>174</v>
      </c>
      <c r="C165" s="26">
        <v>52.5</v>
      </c>
      <c r="D165" s="13">
        <f t="shared" si="53"/>
        <v>-7.5614366729678251E-3</v>
      </c>
      <c r="E165" s="29">
        <f t="shared" si="60"/>
        <v>52.433333333333337</v>
      </c>
      <c r="F165" s="13">
        <f t="shared" si="74"/>
        <v>2.5493945188017619E-3</v>
      </c>
      <c r="G165" s="26">
        <v>2.1800999999999999</v>
      </c>
      <c r="H165" s="12">
        <f t="shared" si="54"/>
        <v>-7.3520037397475702E-2</v>
      </c>
      <c r="I165" s="28">
        <f t="shared" si="61"/>
        <v>2.2181999999999999</v>
      </c>
      <c r="J165" s="28">
        <f t="shared" si="75"/>
        <v>2.2809012941501949E-2</v>
      </c>
      <c r="K165" s="26">
        <v>2103.84</v>
      </c>
      <c r="L165" s="12">
        <f t="shared" si="55"/>
        <v>1.9742039930008559E-2</v>
      </c>
      <c r="M165" s="29">
        <f t="shared" si="62"/>
        <v>2091.4466666666667</v>
      </c>
      <c r="N165" s="30">
        <f t="shared" si="76"/>
        <v>2.929982528800279E-3</v>
      </c>
      <c r="R165" s="43">
        <f t="shared" si="56"/>
        <v>0</v>
      </c>
      <c r="S165" s="44">
        <f t="shared" si="77"/>
        <v>0</v>
      </c>
      <c r="T165" s="45">
        <f t="shared" si="57"/>
        <v>0</v>
      </c>
      <c r="U165" s="44">
        <f t="shared" si="63"/>
        <v>0</v>
      </c>
      <c r="V165" s="45">
        <f t="shared" si="58"/>
        <v>0</v>
      </c>
      <c r="W165" s="44">
        <f t="shared" si="64"/>
        <v>0</v>
      </c>
      <c r="X165" s="45">
        <f t="shared" si="59"/>
        <v>0</v>
      </c>
      <c r="Y165" s="46">
        <f t="shared" si="65"/>
        <v>0</v>
      </c>
      <c r="AA165" s="43">
        <f t="shared" si="66"/>
        <v>1.9742039930008559E-2</v>
      </c>
      <c r="AB165" s="44">
        <f t="shared" si="67"/>
        <v>0</v>
      </c>
      <c r="AC165" s="45">
        <f t="shared" si="68"/>
        <v>0</v>
      </c>
      <c r="AD165" s="44">
        <f t="shared" si="69"/>
        <v>0</v>
      </c>
      <c r="AE165" s="45">
        <f t="shared" si="70"/>
        <v>0</v>
      </c>
      <c r="AF165" s="44">
        <f t="shared" si="71"/>
        <v>2.929982528800279E-3</v>
      </c>
      <c r="AG165" s="45">
        <f t="shared" si="72"/>
        <v>0</v>
      </c>
      <c r="AH165" s="46">
        <f t="shared" si="73"/>
        <v>0</v>
      </c>
    </row>
    <row r="166" spans="2:34" x14ac:dyDescent="0.25">
      <c r="B166" s="2" t="s">
        <v>175</v>
      </c>
      <c r="C166" s="26">
        <v>52</v>
      </c>
      <c r="D166" s="13">
        <f t="shared" si="53"/>
        <v>-9.52380952380949E-3</v>
      </c>
      <c r="E166" s="29">
        <f t="shared" si="60"/>
        <v>52.466666666666669</v>
      </c>
      <c r="F166" s="13">
        <f t="shared" si="74"/>
        <v>6.3572790845523031E-4</v>
      </c>
      <c r="G166" s="26">
        <v>2.2179000000000002</v>
      </c>
      <c r="H166" s="12">
        <f t="shared" si="54"/>
        <v>1.7338654190174996E-2</v>
      </c>
      <c r="I166" s="28">
        <f t="shared" si="61"/>
        <v>2.2503666666666668</v>
      </c>
      <c r="J166" s="28">
        <f t="shared" si="75"/>
        <v>1.450124725753632E-2</v>
      </c>
      <c r="K166" s="26">
        <v>1972.18</v>
      </c>
      <c r="L166" s="12">
        <f t="shared" si="55"/>
        <v>-6.258080462392579E-2</v>
      </c>
      <c r="M166" s="29">
        <f t="shared" si="62"/>
        <v>2046.376666666667</v>
      </c>
      <c r="N166" s="30">
        <f t="shared" si="76"/>
        <v>-2.1549676938132034E-2</v>
      </c>
      <c r="R166" s="43">
        <f t="shared" si="56"/>
        <v>0</v>
      </c>
      <c r="S166" s="44">
        <f t="shared" si="77"/>
        <v>0</v>
      </c>
      <c r="T166" s="45">
        <f t="shared" si="57"/>
        <v>0</v>
      </c>
      <c r="U166" s="44">
        <f t="shared" si="63"/>
        <v>0</v>
      </c>
      <c r="V166" s="45">
        <f t="shared" si="58"/>
        <v>0</v>
      </c>
      <c r="W166" s="44">
        <f t="shared" si="64"/>
        <v>0</v>
      </c>
      <c r="X166" s="45">
        <f t="shared" si="59"/>
        <v>0</v>
      </c>
      <c r="Y166" s="46">
        <f t="shared" si="65"/>
        <v>0</v>
      </c>
      <c r="AA166" s="43">
        <f t="shared" si="66"/>
        <v>0</v>
      </c>
      <c r="AB166" s="44">
        <f t="shared" si="67"/>
        <v>0</v>
      </c>
      <c r="AC166" s="45">
        <f t="shared" si="68"/>
        <v>0</v>
      </c>
      <c r="AD166" s="44">
        <f t="shared" si="69"/>
        <v>0</v>
      </c>
      <c r="AE166" s="45">
        <f t="shared" si="70"/>
        <v>0</v>
      </c>
      <c r="AF166" s="44">
        <f t="shared" si="71"/>
        <v>-2.1549676938132034E-2</v>
      </c>
      <c r="AG166" s="45">
        <f t="shared" si="72"/>
        <v>-6.258080462392579E-2</v>
      </c>
      <c r="AH166" s="46">
        <f t="shared" si="73"/>
        <v>0</v>
      </c>
    </row>
    <row r="167" spans="2:34" x14ac:dyDescent="0.25">
      <c r="B167" s="2" t="s">
        <v>176</v>
      </c>
      <c r="C167" s="26">
        <v>50.2</v>
      </c>
      <c r="D167" s="13">
        <f t="shared" si="53"/>
        <v>-3.4615384615384603E-2</v>
      </c>
      <c r="E167" s="29">
        <f t="shared" si="60"/>
        <v>51.566666666666663</v>
      </c>
      <c r="F167" s="13">
        <f t="shared" si="74"/>
        <v>-1.715374841169004E-2</v>
      </c>
      <c r="G167" s="26">
        <v>2.0367999999999999</v>
      </c>
      <c r="H167" s="12">
        <f t="shared" si="54"/>
        <v>-8.1653816673429969E-2</v>
      </c>
      <c r="I167" s="28">
        <f t="shared" si="61"/>
        <v>2.1449333333333329</v>
      </c>
      <c r="J167" s="28">
        <f t="shared" si="75"/>
        <v>-4.6851624179763518E-2</v>
      </c>
      <c r="K167" s="26">
        <v>1920.03</v>
      </c>
      <c r="L167" s="12">
        <f t="shared" si="55"/>
        <v>-2.6442819620927094E-2</v>
      </c>
      <c r="M167" s="29">
        <f t="shared" si="62"/>
        <v>1998.6833333333334</v>
      </c>
      <c r="N167" s="30">
        <f t="shared" si="76"/>
        <v>-2.3306233945200816E-2</v>
      </c>
      <c r="R167" s="43">
        <f t="shared" si="56"/>
        <v>0</v>
      </c>
      <c r="S167" s="44">
        <f t="shared" si="77"/>
        <v>0</v>
      </c>
      <c r="T167" s="45">
        <f t="shared" si="57"/>
        <v>0</v>
      </c>
      <c r="U167" s="44">
        <f t="shared" si="63"/>
        <v>0</v>
      </c>
      <c r="V167" s="45">
        <f t="shared" si="58"/>
        <v>0</v>
      </c>
      <c r="W167" s="44">
        <f t="shared" si="64"/>
        <v>0</v>
      </c>
      <c r="X167" s="45">
        <f t="shared" si="59"/>
        <v>0</v>
      </c>
      <c r="Y167" s="46">
        <f t="shared" si="65"/>
        <v>0</v>
      </c>
      <c r="AA167" s="43">
        <f t="shared" si="66"/>
        <v>-2.6442819620927094E-2</v>
      </c>
      <c r="AB167" s="44">
        <f t="shared" si="67"/>
        <v>-2.3306233945200816E-2</v>
      </c>
      <c r="AC167" s="45">
        <f t="shared" si="68"/>
        <v>0</v>
      </c>
      <c r="AD167" s="44">
        <f t="shared" si="69"/>
        <v>0</v>
      </c>
      <c r="AE167" s="45">
        <f t="shared" si="70"/>
        <v>0</v>
      </c>
      <c r="AF167" s="44">
        <f t="shared" si="71"/>
        <v>0</v>
      </c>
      <c r="AG167" s="45">
        <f t="shared" si="72"/>
        <v>0</v>
      </c>
      <c r="AH167" s="46">
        <f t="shared" si="73"/>
        <v>0</v>
      </c>
    </row>
    <row r="168" spans="2:34" x14ac:dyDescent="0.25">
      <c r="B168" s="2" t="s">
        <v>177</v>
      </c>
      <c r="C168" s="26">
        <v>50.1</v>
      </c>
      <c r="D168" s="13">
        <f t="shared" si="53"/>
        <v>-1.9920318725099584E-3</v>
      </c>
      <c r="E168" s="29">
        <f t="shared" si="60"/>
        <v>50.766666666666673</v>
      </c>
      <c r="F168" s="13">
        <f t="shared" si="74"/>
        <v>-1.5513897866838877E-2</v>
      </c>
      <c r="G168" s="26">
        <v>2.1421000000000001</v>
      </c>
      <c r="H168" s="12">
        <f t="shared" si="54"/>
        <v>5.1698743126473046E-2</v>
      </c>
      <c r="I168" s="28">
        <f t="shared" si="61"/>
        <v>2.1322666666666668</v>
      </c>
      <c r="J168" s="28">
        <f t="shared" si="75"/>
        <v>-5.905389444893161E-3</v>
      </c>
      <c r="K168" s="26">
        <v>2079.36</v>
      </c>
      <c r="L168" s="12">
        <f t="shared" si="55"/>
        <v>8.2983078389400333E-2</v>
      </c>
      <c r="M168" s="29">
        <f t="shared" si="62"/>
        <v>1990.5233333333333</v>
      </c>
      <c r="N168" s="30">
        <f t="shared" si="76"/>
        <v>-4.0826877694483121E-3</v>
      </c>
      <c r="R168" s="43">
        <f t="shared" si="56"/>
        <v>0</v>
      </c>
      <c r="S168" s="44">
        <f t="shared" si="77"/>
        <v>0</v>
      </c>
      <c r="T168" s="45">
        <f t="shared" si="57"/>
        <v>0</v>
      </c>
      <c r="U168" s="44">
        <f t="shared" si="63"/>
        <v>0</v>
      </c>
      <c r="V168" s="45">
        <f t="shared" si="58"/>
        <v>0</v>
      </c>
      <c r="W168" s="44">
        <f t="shared" si="64"/>
        <v>0</v>
      </c>
      <c r="X168" s="45">
        <f t="shared" si="59"/>
        <v>0</v>
      </c>
      <c r="Y168" s="46">
        <f t="shared" si="65"/>
        <v>0</v>
      </c>
      <c r="AA168" s="43">
        <f t="shared" si="66"/>
        <v>0</v>
      </c>
      <c r="AB168" s="44">
        <f t="shared" si="67"/>
        <v>-4.0826877694483121E-3</v>
      </c>
      <c r="AC168" s="45">
        <f t="shared" si="68"/>
        <v>0</v>
      </c>
      <c r="AD168" s="44">
        <f t="shared" si="69"/>
        <v>0</v>
      </c>
      <c r="AE168" s="45">
        <f t="shared" si="70"/>
        <v>0</v>
      </c>
      <c r="AF168" s="44">
        <f t="shared" si="71"/>
        <v>0</v>
      </c>
      <c r="AG168" s="45">
        <f t="shared" si="72"/>
        <v>8.2983078389400333E-2</v>
      </c>
      <c r="AH168" s="46">
        <f t="shared" si="73"/>
        <v>0</v>
      </c>
    </row>
    <row r="169" spans="2:34" x14ac:dyDescent="0.25">
      <c r="B169" s="2" t="s">
        <v>178</v>
      </c>
      <c r="C169" s="26">
        <v>49.1</v>
      </c>
      <c r="D169" s="13">
        <f t="shared" si="53"/>
        <v>-1.9960079840319334E-2</v>
      </c>
      <c r="E169" s="29">
        <f t="shared" si="60"/>
        <v>49.800000000000004</v>
      </c>
      <c r="F169" s="13">
        <f t="shared" si="74"/>
        <v>-1.9041365725541715E-2</v>
      </c>
      <c r="G169" s="26">
        <v>2.206</v>
      </c>
      <c r="H169" s="12">
        <f t="shared" si="54"/>
        <v>2.9830540124177185E-2</v>
      </c>
      <c r="I169" s="28">
        <f t="shared" si="61"/>
        <v>2.1282999999999999</v>
      </c>
      <c r="J169" s="28">
        <f t="shared" si="75"/>
        <v>-1.8603051525764025E-3</v>
      </c>
      <c r="K169" s="26">
        <v>2080.41</v>
      </c>
      <c r="L169" s="12">
        <f t="shared" si="55"/>
        <v>5.0496306555847248E-4</v>
      </c>
      <c r="M169" s="29">
        <f t="shared" si="62"/>
        <v>2026.6000000000001</v>
      </c>
      <c r="N169" s="30">
        <f t="shared" si="76"/>
        <v>1.8124211890675479E-2</v>
      </c>
      <c r="R169" s="43">
        <f t="shared" si="56"/>
        <v>0</v>
      </c>
      <c r="S169" s="44">
        <f t="shared" si="77"/>
        <v>0</v>
      </c>
      <c r="T169" s="45">
        <f t="shared" si="57"/>
        <v>0</v>
      </c>
      <c r="U169" s="44">
        <f t="shared" si="63"/>
        <v>0</v>
      </c>
      <c r="V169" s="45">
        <f t="shared" si="58"/>
        <v>0</v>
      </c>
      <c r="W169" s="44">
        <f t="shared" si="64"/>
        <v>0</v>
      </c>
      <c r="X169" s="45">
        <f t="shared" si="59"/>
        <v>0</v>
      </c>
      <c r="Y169" s="46">
        <f t="shared" si="65"/>
        <v>0</v>
      </c>
      <c r="AA169" s="43">
        <f t="shared" si="66"/>
        <v>0</v>
      </c>
      <c r="AB169" s="44">
        <f t="shared" si="67"/>
        <v>1.8124211890675479E-2</v>
      </c>
      <c r="AC169" s="45">
        <f t="shared" si="68"/>
        <v>0</v>
      </c>
      <c r="AD169" s="44">
        <f t="shared" si="69"/>
        <v>0</v>
      </c>
      <c r="AE169" s="45">
        <f t="shared" si="70"/>
        <v>0</v>
      </c>
      <c r="AF169" s="44">
        <f t="shared" si="71"/>
        <v>0</v>
      </c>
      <c r="AG169" s="45">
        <f t="shared" si="72"/>
        <v>5.0496306555847248E-4</v>
      </c>
      <c r="AH169" s="46">
        <f t="shared" si="73"/>
        <v>0</v>
      </c>
    </row>
    <row r="170" spans="2:34" x14ac:dyDescent="0.25">
      <c r="B170" s="2" t="s">
        <v>179</v>
      </c>
      <c r="C170" s="26">
        <v>49.1</v>
      </c>
      <c r="D170" s="13">
        <f t="shared" si="53"/>
        <v>0</v>
      </c>
      <c r="E170" s="29">
        <f t="shared" si="60"/>
        <v>49.433333333333337</v>
      </c>
      <c r="F170" s="13">
        <f t="shared" si="74"/>
        <v>-7.3627844712181867E-3</v>
      </c>
      <c r="G170" s="26">
        <v>2.2694000000000001</v>
      </c>
      <c r="H170" s="12">
        <f t="shared" si="54"/>
        <v>2.8739800543970961E-2</v>
      </c>
      <c r="I170" s="28">
        <f t="shared" si="61"/>
        <v>2.2058333333333335</v>
      </c>
      <c r="J170" s="28">
        <f t="shared" si="75"/>
        <v>3.6429701326567532E-2</v>
      </c>
      <c r="K170" s="26">
        <v>2043.94</v>
      </c>
      <c r="L170" s="12">
        <f t="shared" si="55"/>
        <v>-1.7530198374358763E-2</v>
      </c>
      <c r="M170" s="29">
        <f t="shared" si="62"/>
        <v>2067.9033333333336</v>
      </c>
      <c r="N170" s="30">
        <f t="shared" si="76"/>
        <v>2.0380604625152232E-2</v>
      </c>
      <c r="R170" s="43">
        <f t="shared" si="56"/>
        <v>0</v>
      </c>
      <c r="S170" s="44">
        <f t="shared" si="77"/>
        <v>0</v>
      </c>
      <c r="T170" s="45">
        <f t="shared" si="57"/>
        <v>0</v>
      </c>
      <c r="U170" s="44">
        <f t="shared" si="63"/>
        <v>0</v>
      </c>
      <c r="V170" s="45">
        <f t="shared" si="58"/>
        <v>0</v>
      </c>
      <c r="W170" s="44">
        <f t="shared" si="64"/>
        <v>0</v>
      </c>
      <c r="X170" s="45">
        <f t="shared" si="59"/>
        <v>0</v>
      </c>
      <c r="Y170" s="46">
        <f t="shared" si="65"/>
        <v>2.0380604625152232E-2</v>
      </c>
      <c r="AA170" s="43">
        <f t="shared" si="66"/>
        <v>0</v>
      </c>
      <c r="AB170" s="44">
        <f t="shared" si="67"/>
        <v>0</v>
      </c>
      <c r="AC170" s="45">
        <f t="shared" si="68"/>
        <v>0</v>
      </c>
      <c r="AD170" s="44">
        <f t="shared" si="69"/>
        <v>0</v>
      </c>
      <c r="AE170" s="45">
        <f t="shared" si="70"/>
        <v>0</v>
      </c>
      <c r="AF170" s="44">
        <f t="shared" si="71"/>
        <v>0</v>
      </c>
      <c r="AG170" s="45">
        <f t="shared" si="72"/>
        <v>0</v>
      </c>
      <c r="AH170" s="46">
        <f t="shared" si="73"/>
        <v>0</v>
      </c>
    </row>
    <row r="171" spans="2:34" x14ac:dyDescent="0.25">
      <c r="B171" s="2" t="s">
        <v>180</v>
      </c>
      <c r="C171" s="26">
        <v>48.7</v>
      </c>
      <c r="D171" s="13">
        <f t="shared" si="53"/>
        <v>-8.1466395112016476E-3</v>
      </c>
      <c r="E171" s="29">
        <f t="shared" si="60"/>
        <v>48.966666666666669</v>
      </c>
      <c r="F171" s="13">
        <f t="shared" si="74"/>
        <v>-9.4403236682401026E-3</v>
      </c>
      <c r="G171" s="26">
        <v>1.9209000000000001</v>
      </c>
      <c r="H171" s="12">
        <f t="shared" si="54"/>
        <v>-0.15356481889486207</v>
      </c>
      <c r="I171" s="28">
        <f t="shared" si="61"/>
        <v>2.1320999999999999</v>
      </c>
      <c r="J171" s="28">
        <f t="shared" si="75"/>
        <v>-3.3426520589346587E-2</v>
      </c>
      <c r="K171" s="26">
        <v>1940.24</v>
      </c>
      <c r="L171" s="12">
        <f t="shared" si="55"/>
        <v>-5.0735344481736222E-2</v>
      </c>
      <c r="M171" s="29">
        <f t="shared" si="62"/>
        <v>2021.53</v>
      </c>
      <c r="N171" s="30">
        <f t="shared" si="76"/>
        <v>-2.2425290672839493E-2</v>
      </c>
      <c r="R171" s="43">
        <f t="shared" si="56"/>
        <v>-5.0735344481736222E-2</v>
      </c>
      <c r="S171" s="44">
        <f t="shared" si="77"/>
        <v>-2.2425290672839493E-2</v>
      </c>
      <c r="T171" s="45">
        <f t="shared" si="57"/>
        <v>0</v>
      </c>
      <c r="U171" s="44">
        <f t="shared" si="63"/>
        <v>0</v>
      </c>
      <c r="V171" s="45">
        <f t="shared" si="58"/>
        <v>0</v>
      </c>
      <c r="W171" s="44">
        <f t="shared" si="64"/>
        <v>0</v>
      </c>
      <c r="X171" s="45">
        <f t="shared" si="59"/>
        <v>0</v>
      </c>
      <c r="Y171" s="46">
        <f t="shared" si="65"/>
        <v>0</v>
      </c>
      <c r="AA171" s="43">
        <f t="shared" si="66"/>
        <v>0</v>
      </c>
      <c r="AB171" s="44">
        <f t="shared" si="67"/>
        <v>0</v>
      </c>
      <c r="AC171" s="45">
        <f t="shared" si="68"/>
        <v>0</v>
      </c>
      <c r="AD171" s="44">
        <f t="shared" si="69"/>
        <v>0</v>
      </c>
      <c r="AE171" s="45">
        <f t="shared" si="70"/>
        <v>0</v>
      </c>
      <c r="AF171" s="44">
        <f t="shared" si="71"/>
        <v>0</v>
      </c>
      <c r="AG171" s="45">
        <f t="shared" si="72"/>
        <v>0</v>
      </c>
      <c r="AH171" s="46">
        <f t="shared" si="73"/>
        <v>0</v>
      </c>
    </row>
    <row r="172" spans="2:34" x14ac:dyDescent="0.25">
      <c r="B172" s="2" t="s">
        <v>181</v>
      </c>
      <c r="C172" s="26">
        <v>47.6</v>
      </c>
      <c r="D172" s="13">
        <f t="shared" si="53"/>
        <v>-2.2587268993839893E-2</v>
      </c>
      <c r="E172" s="29">
        <f t="shared" si="60"/>
        <v>48.466666666666669</v>
      </c>
      <c r="F172" s="13">
        <f t="shared" si="74"/>
        <v>-1.0211027910142945E-2</v>
      </c>
      <c r="G172" s="26">
        <v>1.7346999999999999</v>
      </c>
      <c r="H172" s="12">
        <f t="shared" si="54"/>
        <v>-9.6933728981206779E-2</v>
      </c>
      <c r="I172" s="28">
        <f t="shared" si="61"/>
        <v>1.9750000000000003</v>
      </c>
      <c r="J172" s="28">
        <f t="shared" si="75"/>
        <v>-7.3683223113362173E-2</v>
      </c>
      <c r="K172" s="26">
        <v>1932.23</v>
      </c>
      <c r="L172" s="12">
        <f t="shared" si="55"/>
        <v>-4.1283552550199776E-3</v>
      </c>
      <c r="M172" s="29">
        <f t="shared" si="62"/>
        <v>1972.1366666666665</v>
      </c>
      <c r="N172" s="30">
        <f t="shared" si="76"/>
        <v>-2.4433638547700753E-2</v>
      </c>
      <c r="R172" s="43">
        <f t="shared" si="56"/>
        <v>-4.1283552550199776E-3</v>
      </c>
      <c r="S172" s="44">
        <f t="shared" si="77"/>
        <v>-2.4433638547700753E-2</v>
      </c>
      <c r="T172" s="45">
        <f t="shared" si="57"/>
        <v>0</v>
      </c>
      <c r="U172" s="44">
        <f t="shared" si="63"/>
        <v>0</v>
      </c>
      <c r="V172" s="45">
        <f t="shared" si="58"/>
        <v>0</v>
      </c>
      <c r="W172" s="44">
        <f t="shared" si="64"/>
        <v>0</v>
      </c>
      <c r="X172" s="45">
        <f t="shared" si="59"/>
        <v>0</v>
      </c>
      <c r="Y172" s="46">
        <f t="shared" si="65"/>
        <v>0</v>
      </c>
      <c r="AA172" s="43">
        <f t="shared" si="66"/>
        <v>0</v>
      </c>
      <c r="AB172" s="44">
        <f t="shared" si="67"/>
        <v>0</v>
      </c>
      <c r="AC172" s="45">
        <f t="shared" si="68"/>
        <v>0</v>
      </c>
      <c r="AD172" s="44">
        <f t="shared" si="69"/>
        <v>0</v>
      </c>
      <c r="AE172" s="45">
        <f t="shared" si="70"/>
        <v>0</v>
      </c>
      <c r="AF172" s="44">
        <f t="shared" si="71"/>
        <v>0</v>
      </c>
      <c r="AG172" s="45">
        <f t="shared" si="72"/>
        <v>0</v>
      </c>
      <c r="AH172" s="46">
        <f t="shared" si="73"/>
        <v>0</v>
      </c>
    </row>
    <row r="173" spans="2:34" x14ac:dyDescent="0.25">
      <c r="B173" s="2" t="s">
        <v>182</v>
      </c>
      <c r="C173" s="26">
        <v>49.2</v>
      </c>
      <c r="D173" s="13">
        <f t="shared" si="53"/>
        <v>3.3613445378151363E-2</v>
      </c>
      <c r="E173" s="29">
        <f t="shared" si="60"/>
        <v>48.5</v>
      </c>
      <c r="F173" s="13">
        <f t="shared" si="74"/>
        <v>6.8775790921593583E-4</v>
      </c>
      <c r="G173" s="26">
        <v>1.7686999999999999</v>
      </c>
      <c r="H173" s="12">
        <f t="shared" si="54"/>
        <v>1.9599930823773537E-2</v>
      </c>
      <c r="I173" s="28">
        <f t="shared" si="61"/>
        <v>1.8080999999999998</v>
      </c>
      <c r="J173" s="28">
        <f t="shared" si="75"/>
        <v>-8.4506329113924306E-2</v>
      </c>
      <c r="K173" s="26">
        <v>2059.7399999999998</v>
      </c>
      <c r="L173" s="12">
        <f t="shared" si="55"/>
        <v>6.5991108718941094E-2</v>
      </c>
      <c r="M173" s="29">
        <f t="shared" si="62"/>
        <v>1977.4033333333334</v>
      </c>
      <c r="N173" s="30">
        <f t="shared" si="76"/>
        <v>2.6705383839187302E-3</v>
      </c>
      <c r="R173" s="43">
        <f t="shared" si="56"/>
        <v>0</v>
      </c>
      <c r="S173" s="44">
        <f t="shared" si="77"/>
        <v>0</v>
      </c>
      <c r="T173" s="45">
        <f t="shared" si="57"/>
        <v>0</v>
      </c>
      <c r="U173" s="44">
        <f t="shared" si="63"/>
        <v>2.6705383839187302E-3</v>
      </c>
      <c r="V173" s="45">
        <f t="shared" si="58"/>
        <v>6.5991108718941094E-2</v>
      </c>
      <c r="W173" s="44">
        <f t="shared" si="64"/>
        <v>0</v>
      </c>
      <c r="X173" s="45">
        <f t="shared" si="59"/>
        <v>0</v>
      </c>
      <c r="Y173" s="46">
        <f t="shared" si="65"/>
        <v>0</v>
      </c>
      <c r="AA173" s="43">
        <f t="shared" si="66"/>
        <v>0</v>
      </c>
      <c r="AB173" s="44">
        <f t="shared" si="67"/>
        <v>0</v>
      </c>
      <c r="AC173" s="45">
        <f t="shared" si="68"/>
        <v>0</v>
      </c>
      <c r="AD173" s="44">
        <f t="shared" si="69"/>
        <v>0</v>
      </c>
      <c r="AE173" s="45">
        <f t="shared" si="70"/>
        <v>0</v>
      </c>
      <c r="AF173" s="44">
        <f t="shared" si="71"/>
        <v>0</v>
      </c>
      <c r="AG173" s="45">
        <f t="shared" si="72"/>
        <v>0</v>
      </c>
      <c r="AH173" s="46">
        <f t="shared" si="73"/>
        <v>0</v>
      </c>
    </row>
    <row r="174" spans="2:34" x14ac:dyDescent="0.25">
      <c r="B174" s="2" t="s">
        <v>183</v>
      </c>
      <c r="C174" s="26">
        <v>51</v>
      </c>
      <c r="D174" s="13">
        <f t="shared" si="53"/>
        <v>3.6585365853658569E-2</v>
      </c>
      <c r="E174" s="29">
        <f t="shared" si="60"/>
        <v>49.266666666666673</v>
      </c>
      <c r="F174" s="13">
        <f t="shared" si="74"/>
        <v>1.5807560137457211E-2</v>
      </c>
      <c r="G174" s="26">
        <v>1.8332999999999999</v>
      </c>
      <c r="H174" s="12">
        <f t="shared" si="54"/>
        <v>3.6524000678464397E-2</v>
      </c>
      <c r="I174" s="28">
        <f t="shared" si="61"/>
        <v>1.7789000000000001</v>
      </c>
      <c r="J174" s="28">
        <f t="shared" si="75"/>
        <v>-1.6149549250594419E-2</v>
      </c>
      <c r="K174" s="26">
        <v>2065.3000000000002</v>
      </c>
      <c r="L174" s="12">
        <f t="shared" si="55"/>
        <v>2.69936982337593E-3</v>
      </c>
      <c r="M174" s="29">
        <f t="shared" si="62"/>
        <v>2019.0900000000001</v>
      </c>
      <c r="N174" s="30">
        <f t="shared" si="76"/>
        <v>2.1081519366306978E-2</v>
      </c>
      <c r="R174" s="43">
        <f t="shared" si="56"/>
        <v>0</v>
      </c>
      <c r="S174" s="44">
        <f t="shared" si="77"/>
        <v>0</v>
      </c>
      <c r="T174" s="45">
        <f t="shared" si="57"/>
        <v>0</v>
      </c>
      <c r="U174" s="44">
        <f t="shared" si="63"/>
        <v>2.1081519366306978E-2</v>
      </c>
      <c r="V174" s="45">
        <f t="shared" si="58"/>
        <v>2.69936982337593E-3</v>
      </c>
      <c r="W174" s="44">
        <f t="shared" si="64"/>
        <v>0</v>
      </c>
      <c r="X174" s="45">
        <f t="shared" si="59"/>
        <v>0</v>
      </c>
      <c r="Y174" s="46">
        <f t="shared" si="65"/>
        <v>0</v>
      </c>
      <c r="AA174" s="43">
        <f t="shared" si="66"/>
        <v>0</v>
      </c>
      <c r="AB174" s="44">
        <f t="shared" si="67"/>
        <v>0</v>
      </c>
      <c r="AC174" s="45">
        <f t="shared" si="68"/>
        <v>0</v>
      </c>
      <c r="AD174" s="44">
        <f t="shared" si="69"/>
        <v>0</v>
      </c>
      <c r="AE174" s="45">
        <f t="shared" si="70"/>
        <v>0</v>
      </c>
      <c r="AF174" s="44">
        <f t="shared" si="71"/>
        <v>0</v>
      </c>
      <c r="AG174" s="45">
        <f t="shared" si="72"/>
        <v>0</v>
      </c>
      <c r="AH174" s="46">
        <f t="shared" si="73"/>
        <v>0</v>
      </c>
    </row>
    <row r="175" spans="2:34" x14ac:dyDescent="0.25">
      <c r="B175" s="2" t="s">
        <v>184</v>
      </c>
      <c r="C175" s="26">
        <v>51.3</v>
      </c>
      <c r="D175" s="13">
        <f t="shared" si="53"/>
        <v>5.8823529411764497E-3</v>
      </c>
      <c r="E175" s="29">
        <f t="shared" si="60"/>
        <v>50.5</v>
      </c>
      <c r="F175" s="13">
        <f t="shared" si="74"/>
        <v>2.5033829499323312E-2</v>
      </c>
      <c r="G175" s="26">
        <v>1.8458000000000001</v>
      </c>
      <c r="H175" s="12">
        <f t="shared" si="54"/>
        <v>6.8183057873780761E-3</v>
      </c>
      <c r="I175" s="28">
        <f t="shared" si="61"/>
        <v>1.8159333333333334</v>
      </c>
      <c r="J175" s="28">
        <f t="shared" si="75"/>
        <v>2.0818108568965821E-2</v>
      </c>
      <c r="K175" s="26">
        <v>2096.96</v>
      </c>
      <c r="L175" s="12">
        <f t="shared" si="55"/>
        <v>1.5329492083474561E-2</v>
      </c>
      <c r="M175" s="29">
        <f t="shared" si="62"/>
        <v>2074</v>
      </c>
      <c r="N175" s="30">
        <f t="shared" si="76"/>
        <v>2.7195419718784031E-2</v>
      </c>
      <c r="R175" s="43">
        <f t="shared" si="56"/>
        <v>0</v>
      </c>
      <c r="S175" s="44">
        <f t="shared" si="77"/>
        <v>0</v>
      </c>
      <c r="T175" s="45">
        <f t="shared" si="57"/>
        <v>0</v>
      </c>
      <c r="U175" s="44">
        <f t="shared" si="63"/>
        <v>0</v>
      </c>
      <c r="V175" s="45">
        <f t="shared" si="58"/>
        <v>0</v>
      </c>
      <c r="W175" s="44">
        <f t="shared" si="64"/>
        <v>2.7195419718784031E-2</v>
      </c>
      <c r="X175" s="45">
        <f t="shared" si="59"/>
        <v>0</v>
      </c>
      <c r="Y175" s="46">
        <f t="shared" si="65"/>
        <v>0</v>
      </c>
      <c r="AA175" s="43">
        <f t="shared" si="66"/>
        <v>0</v>
      </c>
      <c r="AB175" s="44">
        <f t="shared" si="67"/>
        <v>0</v>
      </c>
      <c r="AC175" s="45">
        <f t="shared" si="68"/>
        <v>0</v>
      </c>
      <c r="AD175" s="44">
        <f t="shared" si="69"/>
        <v>0</v>
      </c>
      <c r="AE175" s="45">
        <f t="shared" si="70"/>
        <v>1.5329492083474561E-2</v>
      </c>
      <c r="AF175" s="44">
        <f t="shared" si="71"/>
        <v>0</v>
      </c>
      <c r="AG175" s="45">
        <f t="shared" si="72"/>
        <v>0</v>
      </c>
      <c r="AH175" s="46">
        <f t="shared" si="73"/>
        <v>0</v>
      </c>
    </row>
    <row r="176" spans="2:34" x14ac:dyDescent="0.25">
      <c r="B176" s="2" t="s">
        <v>185</v>
      </c>
      <c r="C176" s="26">
        <v>51.4</v>
      </c>
      <c r="D176" s="13">
        <f t="shared" si="53"/>
        <v>1.9493177387914784E-3</v>
      </c>
      <c r="E176" s="29">
        <f t="shared" si="60"/>
        <v>51.233333333333327</v>
      </c>
      <c r="F176" s="13">
        <f t="shared" si="74"/>
        <v>1.4521452145214386E-2</v>
      </c>
      <c r="G176" s="26">
        <v>1.4697</v>
      </c>
      <c r="H176" s="12">
        <f t="shared" si="54"/>
        <v>-0.20375988731173478</v>
      </c>
      <c r="I176" s="28">
        <f t="shared" si="61"/>
        <v>1.7162666666666666</v>
      </c>
      <c r="J176" s="28">
        <f t="shared" si="75"/>
        <v>-5.4884540548478356E-2</v>
      </c>
      <c r="K176" s="26">
        <v>2098.86</v>
      </c>
      <c r="L176" s="12">
        <f t="shared" si="55"/>
        <v>9.0607355409733081E-4</v>
      </c>
      <c r="M176" s="29">
        <f t="shared" si="62"/>
        <v>2087.0400000000004</v>
      </c>
      <c r="N176" s="30">
        <f t="shared" si="76"/>
        <v>6.2873674059789053E-3</v>
      </c>
      <c r="R176" s="43">
        <f t="shared" si="56"/>
        <v>0</v>
      </c>
      <c r="S176" s="44">
        <f t="shared" si="77"/>
        <v>0</v>
      </c>
      <c r="T176" s="45">
        <f t="shared" si="57"/>
        <v>0</v>
      </c>
      <c r="U176" s="44">
        <f t="shared" si="63"/>
        <v>0</v>
      </c>
      <c r="V176" s="45">
        <f t="shared" si="58"/>
        <v>0</v>
      </c>
      <c r="W176" s="44">
        <f t="shared" si="64"/>
        <v>0</v>
      </c>
      <c r="X176" s="45">
        <f t="shared" si="59"/>
        <v>0</v>
      </c>
      <c r="Y176" s="46">
        <f t="shared" si="65"/>
        <v>0</v>
      </c>
      <c r="AA176" s="43">
        <f t="shared" si="66"/>
        <v>0</v>
      </c>
      <c r="AB176" s="44">
        <f t="shared" si="67"/>
        <v>0</v>
      </c>
      <c r="AC176" s="45">
        <f t="shared" si="68"/>
        <v>9.0607355409733081E-4</v>
      </c>
      <c r="AD176" s="44">
        <f t="shared" si="69"/>
        <v>6.2873674059789053E-3</v>
      </c>
      <c r="AE176" s="45">
        <f t="shared" si="70"/>
        <v>0</v>
      </c>
      <c r="AF176" s="44">
        <f t="shared" si="71"/>
        <v>0</v>
      </c>
      <c r="AG176" s="45">
        <f t="shared" si="72"/>
        <v>0</v>
      </c>
      <c r="AH176" s="46">
        <f t="shared" si="73"/>
        <v>0</v>
      </c>
    </row>
    <row r="177" spans="2:34" x14ac:dyDescent="0.25">
      <c r="B177" s="2" t="s">
        <v>186</v>
      </c>
      <c r="C177" s="26">
        <v>52.2</v>
      </c>
      <c r="D177" s="13">
        <f t="shared" si="53"/>
        <v>1.5564202334630517E-2</v>
      </c>
      <c r="E177" s="29">
        <f t="shared" si="60"/>
        <v>51.633333333333326</v>
      </c>
      <c r="F177" s="13">
        <f t="shared" si="74"/>
        <v>7.8074170461939207E-3</v>
      </c>
      <c r="G177" s="26">
        <v>1.4531000000000001</v>
      </c>
      <c r="H177" s="12">
        <f t="shared" si="54"/>
        <v>-1.1294822072531741E-2</v>
      </c>
      <c r="I177" s="28">
        <f t="shared" si="61"/>
        <v>1.5895333333333335</v>
      </c>
      <c r="J177" s="28">
        <f t="shared" si="75"/>
        <v>-7.384244872591661E-2</v>
      </c>
      <c r="K177" s="26">
        <v>2173.6</v>
      </c>
      <c r="L177" s="12">
        <f t="shared" si="55"/>
        <v>3.5609807228685897E-2</v>
      </c>
      <c r="M177" s="29">
        <f t="shared" si="62"/>
        <v>2123.14</v>
      </c>
      <c r="N177" s="30">
        <f t="shared" si="76"/>
        <v>1.7297224777675257E-2</v>
      </c>
      <c r="R177" s="43">
        <f t="shared" si="56"/>
        <v>0</v>
      </c>
      <c r="S177" s="44">
        <f t="shared" si="77"/>
        <v>0</v>
      </c>
      <c r="T177" s="45">
        <f t="shared" si="57"/>
        <v>0</v>
      </c>
      <c r="U177" s="44">
        <f t="shared" si="63"/>
        <v>0</v>
      </c>
      <c r="V177" s="45">
        <f t="shared" si="58"/>
        <v>0</v>
      </c>
      <c r="W177" s="44">
        <f t="shared" si="64"/>
        <v>0</v>
      </c>
      <c r="X177" s="45">
        <f t="shared" si="59"/>
        <v>0</v>
      </c>
      <c r="Y177" s="46">
        <f t="shared" si="65"/>
        <v>0</v>
      </c>
      <c r="AA177" s="43">
        <f t="shared" si="66"/>
        <v>0</v>
      </c>
      <c r="AB177" s="44">
        <f t="shared" si="67"/>
        <v>0</v>
      </c>
      <c r="AC177" s="45">
        <f t="shared" si="68"/>
        <v>3.5609807228685897E-2</v>
      </c>
      <c r="AD177" s="44">
        <f t="shared" si="69"/>
        <v>1.7297224777675257E-2</v>
      </c>
      <c r="AE177" s="45">
        <f t="shared" si="70"/>
        <v>0</v>
      </c>
      <c r="AF177" s="44">
        <f t="shared" si="71"/>
        <v>0</v>
      </c>
      <c r="AG177" s="45">
        <f t="shared" si="72"/>
        <v>0</v>
      </c>
      <c r="AH177" s="46">
        <f t="shared" si="73"/>
        <v>0</v>
      </c>
    </row>
    <row r="178" spans="2:34" x14ac:dyDescent="0.25">
      <c r="B178" s="2" t="s">
        <v>187</v>
      </c>
      <c r="C178" s="26">
        <v>52.7</v>
      </c>
      <c r="D178" s="13">
        <f t="shared" si="53"/>
        <v>9.5785440613027628E-3</v>
      </c>
      <c r="E178" s="29">
        <f t="shared" si="60"/>
        <v>52.1</v>
      </c>
      <c r="F178" s="13">
        <f t="shared" si="74"/>
        <v>9.0380890897354682E-3</v>
      </c>
      <c r="G178" s="26">
        <v>1.58</v>
      </c>
      <c r="H178" s="12">
        <f t="shared" si="54"/>
        <v>8.7330534718876862E-2</v>
      </c>
      <c r="I178" s="28">
        <f t="shared" si="61"/>
        <v>1.5009333333333335</v>
      </c>
      <c r="J178" s="28">
        <f t="shared" si="75"/>
        <v>-5.5739630080107405E-2</v>
      </c>
      <c r="K178" s="26">
        <v>2170.9499999999998</v>
      </c>
      <c r="L178" s="12">
        <f t="shared" si="55"/>
        <v>-1.2191755612808164E-3</v>
      </c>
      <c r="M178" s="29">
        <f t="shared" si="62"/>
        <v>2147.8033333333333</v>
      </c>
      <c r="N178" s="30">
        <f t="shared" si="76"/>
        <v>1.1616442313428843E-2</v>
      </c>
      <c r="R178" s="43">
        <f t="shared" si="56"/>
        <v>0</v>
      </c>
      <c r="S178" s="44">
        <f t="shared" si="77"/>
        <v>0</v>
      </c>
      <c r="T178" s="45">
        <f t="shared" si="57"/>
        <v>0</v>
      </c>
      <c r="U178" s="44">
        <f t="shared" si="63"/>
        <v>0</v>
      </c>
      <c r="V178" s="45">
        <f t="shared" si="58"/>
        <v>0</v>
      </c>
      <c r="W178" s="44">
        <f t="shared" si="64"/>
        <v>0</v>
      </c>
      <c r="X178" s="45">
        <f t="shared" si="59"/>
        <v>0</v>
      </c>
      <c r="Y178" s="46">
        <f t="shared" si="65"/>
        <v>0</v>
      </c>
      <c r="AA178" s="43">
        <f t="shared" si="66"/>
        <v>0</v>
      </c>
      <c r="AB178" s="44">
        <f t="shared" si="67"/>
        <v>0</v>
      </c>
      <c r="AC178" s="45">
        <f t="shared" si="68"/>
        <v>0</v>
      </c>
      <c r="AD178" s="44">
        <f t="shared" si="69"/>
        <v>1.1616442313428843E-2</v>
      </c>
      <c r="AE178" s="45">
        <f t="shared" si="70"/>
        <v>-1.2191755612808164E-3</v>
      </c>
      <c r="AF178" s="44">
        <f t="shared" si="71"/>
        <v>0</v>
      </c>
      <c r="AG178" s="45">
        <f t="shared" si="72"/>
        <v>0</v>
      </c>
      <c r="AH178" s="46">
        <f t="shared" si="73"/>
        <v>0</v>
      </c>
    </row>
    <row r="179" spans="2:34" x14ac:dyDescent="0.25">
      <c r="B179" s="2" t="s">
        <v>188</v>
      </c>
      <c r="C179" s="26">
        <v>49.8</v>
      </c>
      <c r="D179" s="13">
        <f t="shared" si="53"/>
        <v>-5.5028462998102601E-2</v>
      </c>
      <c r="E179" s="29">
        <f t="shared" si="60"/>
        <v>51.566666666666663</v>
      </c>
      <c r="F179" s="13">
        <f t="shared" si="74"/>
        <v>-1.0236724248240625E-2</v>
      </c>
      <c r="G179" s="26">
        <v>1.5944</v>
      </c>
      <c r="H179" s="12">
        <f t="shared" si="54"/>
        <v>9.1139240506328267E-3</v>
      </c>
      <c r="I179" s="28">
        <f t="shared" si="61"/>
        <v>1.5425000000000002</v>
      </c>
      <c r="J179" s="28">
        <f t="shared" si="75"/>
        <v>2.7693879363951401E-2</v>
      </c>
      <c r="K179" s="26">
        <v>2168.27</v>
      </c>
      <c r="L179" s="12">
        <f t="shared" si="55"/>
        <v>-1.2344825997834263E-3</v>
      </c>
      <c r="M179" s="29">
        <f t="shared" si="62"/>
        <v>2170.94</v>
      </c>
      <c r="N179" s="30">
        <f t="shared" si="76"/>
        <v>1.0772246372650507E-2</v>
      </c>
      <c r="R179" s="43">
        <f t="shared" si="56"/>
        <v>0</v>
      </c>
      <c r="S179" s="44">
        <f t="shared" si="77"/>
        <v>0</v>
      </c>
      <c r="T179" s="45">
        <f t="shared" si="57"/>
        <v>0</v>
      </c>
      <c r="U179" s="44">
        <f t="shared" si="63"/>
        <v>0</v>
      </c>
      <c r="V179" s="45">
        <f t="shared" si="58"/>
        <v>0</v>
      </c>
      <c r="W179" s="44">
        <f t="shared" si="64"/>
        <v>0</v>
      </c>
      <c r="X179" s="45">
        <f t="shared" si="59"/>
        <v>0</v>
      </c>
      <c r="Y179" s="46">
        <f t="shared" si="65"/>
        <v>0</v>
      </c>
      <c r="AA179" s="43">
        <f t="shared" si="66"/>
        <v>0</v>
      </c>
      <c r="AB179" s="44">
        <f t="shared" si="67"/>
        <v>0</v>
      </c>
      <c r="AC179" s="45">
        <f t="shared" si="68"/>
        <v>0</v>
      </c>
      <c r="AD179" s="44">
        <f t="shared" si="69"/>
        <v>0</v>
      </c>
      <c r="AE179" s="45">
        <f t="shared" si="70"/>
        <v>0</v>
      </c>
      <c r="AF179" s="44">
        <f t="shared" si="71"/>
        <v>0</v>
      </c>
      <c r="AG179" s="45">
        <f t="shared" si="72"/>
        <v>-1.2344825997834263E-3</v>
      </c>
      <c r="AH179" s="46">
        <f t="shared" si="73"/>
        <v>0</v>
      </c>
    </row>
    <row r="180" spans="2:34" x14ac:dyDescent="0.25">
      <c r="B180" s="2" t="s">
        <v>189</v>
      </c>
      <c r="C180" s="26">
        <v>51.1</v>
      </c>
      <c r="D180" s="13">
        <f t="shared" si="53"/>
        <v>2.6104417670682833E-2</v>
      </c>
      <c r="E180" s="29">
        <f t="shared" si="60"/>
        <v>51.199999999999996</v>
      </c>
      <c r="F180" s="13">
        <f t="shared" si="74"/>
        <v>-7.1105365223012029E-3</v>
      </c>
      <c r="G180" s="26">
        <v>1.8254999999999999</v>
      </c>
      <c r="H180" s="12">
        <f t="shared" si="54"/>
        <v>0.14494480682388344</v>
      </c>
      <c r="I180" s="28">
        <f t="shared" si="61"/>
        <v>1.6666333333333334</v>
      </c>
      <c r="J180" s="28">
        <f t="shared" si="75"/>
        <v>8.0475418692598444E-2</v>
      </c>
      <c r="K180" s="26">
        <v>2126.15</v>
      </c>
      <c r="L180" s="12">
        <f t="shared" si="55"/>
        <v>-1.9425625037472249E-2</v>
      </c>
      <c r="M180" s="29">
        <f t="shared" si="62"/>
        <v>2155.123333333333</v>
      </c>
      <c r="N180" s="30">
        <f t="shared" si="76"/>
        <v>-7.2856304949316941E-3</v>
      </c>
      <c r="R180" s="43">
        <f t="shared" si="56"/>
        <v>0</v>
      </c>
      <c r="S180" s="44">
        <f t="shared" si="77"/>
        <v>0</v>
      </c>
      <c r="T180" s="45">
        <f t="shared" si="57"/>
        <v>0</v>
      </c>
      <c r="U180" s="44">
        <f t="shared" si="63"/>
        <v>0</v>
      </c>
      <c r="V180" s="45">
        <f t="shared" si="58"/>
        <v>-1.9425625037472249E-2</v>
      </c>
      <c r="W180" s="44">
        <f t="shared" si="64"/>
        <v>0</v>
      </c>
      <c r="X180" s="45">
        <f t="shared" si="59"/>
        <v>0</v>
      </c>
      <c r="Y180" s="46">
        <f t="shared" si="65"/>
        <v>0</v>
      </c>
      <c r="AA180" s="43">
        <f t="shared" si="66"/>
        <v>0</v>
      </c>
      <c r="AB180" s="44">
        <f t="shared" si="67"/>
        <v>0</v>
      </c>
      <c r="AC180" s="45">
        <f t="shared" si="68"/>
        <v>0</v>
      </c>
      <c r="AD180" s="44">
        <f t="shared" si="69"/>
        <v>0</v>
      </c>
      <c r="AE180" s="45">
        <f t="shared" si="70"/>
        <v>0</v>
      </c>
      <c r="AF180" s="44">
        <f t="shared" si="71"/>
        <v>0</v>
      </c>
      <c r="AG180" s="45">
        <f t="shared" si="72"/>
        <v>0</v>
      </c>
      <c r="AH180" s="46">
        <f t="shared" si="73"/>
        <v>0</v>
      </c>
    </row>
    <row r="181" spans="2:34" x14ac:dyDescent="0.25">
      <c r="B181" s="2" t="s">
        <v>190</v>
      </c>
      <c r="C181" s="26">
        <v>51.8</v>
      </c>
      <c r="D181" s="13">
        <f t="shared" si="53"/>
        <v>1.3698630136986134E-2</v>
      </c>
      <c r="E181" s="29">
        <f t="shared" si="60"/>
        <v>50.9</v>
      </c>
      <c r="F181" s="13">
        <f t="shared" si="74"/>
        <v>-5.859375E-3</v>
      </c>
      <c r="G181" s="26">
        <v>2.3809</v>
      </c>
      <c r="H181" s="12">
        <f t="shared" si="54"/>
        <v>0.30424541221583135</v>
      </c>
      <c r="I181" s="28">
        <f t="shared" si="61"/>
        <v>1.9336000000000002</v>
      </c>
      <c r="J181" s="28">
        <f t="shared" si="75"/>
        <v>0.16018320366407335</v>
      </c>
      <c r="K181" s="26">
        <v>2198.81</v>
      </c>
      <c r="L181" s="12">
        <f t="shared" si="55"/>
        <v>3.4174446769983158E-2</v>
      </c>
      <c r="M181" s="29">
        <f t="shared" si="62"/>
        <v>2164.41</v>
      </c>
      <c r="N181" s="30">
        <f t="shared" si="76"/>
        <v>4.3091114661653052E-3</v>
      </c>
      <c r="R181" s="43">
        <f t="shared" si="56"/>
        <v>0</v>
      </c>
      <c r="S181" s="44">
        <f t="shared" si="77"/>
        <v>0</v>
      </c>
      <c r="T181" s="45">
        <f t="shared" si="57"/>
        <v>0</v>
      </c>
      <c r="U181" s="44">
        <f t="shared" si="63"/>
        <v>0</v>
      </c>
      <c r="V181" s="45">
        <f t="shared" si="58"/>
        <v>0</v>
      </c>
      <c r="W181" s="44">
        <f t="shared" si="64"/>
        <v>0</v>
      </c>
      <c r="X181" s="45">
        <f t="shared" si="59"/>
        <v>0</v>
      </c>
      <c r="Y181" s="46">
        <f t="shared" si="65"/>
        <v>0</v>
      </c>
      <c r="AA181" s="43">
        <f t="shared" si="66"/>
        <v>0</v>
      </c>
      <c r="AB181" s="44">
        <f t="shared" si="67"/>
        <v>0</v>
      </c>
      <c r="AC181" s="45">
        <f t="shared" si="68"/>
        <v>0</v>
      </c>
      <c r="AD181" s="44">
        <f t="shared" si="69"/>
        <v>0</v>
      </c>
      <c r="AE181" s="45">
        <f t="shared" si="70"/>
        <v>3.4174446769983158E-2</v>
      </c>
      <c r="AF181" s="44">
        <f t="shared" si="71"/>
        <v>0</v>
      </c>
      <c r="AG181" s="45">
        <f t="shared" si="72"/>
        <v>0</v>
      </c>
      <c r="AH181" s="46">
        <f t="shared" si="73"/>
        <v>0</v>
      </c>
    </row>
    <row r="182" spans="2:34" x14ac:dyDescent="0.25">
      <c r="B182" s="2" t="s">
        <v>191</v>
      </c>
      <c r="C182" s="26">
        <v>53.2</v>
      </c>
      <c r="D182" s="13">
        <f t="shared" si="53"/>
        <v>2.7027027027027195E-2</v>
      </c>
      <c r="E182" s="29">
        <f t="shared" si="60"/>
        <v>52.033333333333339</v>
      </c>
      <c r="F182" s="13">
        <f t="shared" si="74"/>
        <v>2.2265880812049943E-2</v>
      </c>
      <c r="G182" s="26">
        <v>2.4443000000000001</v>
      </c>
      <c r="H182" s="12">
        <f t="shared" si="54"/>
        <v>2.6628585828888385E-2</v>
      </c>
      <c r="I182" s="28">
        <f t="shared" si="61"/>
        <v>2.2169000000000003</v>
      </c>
      <c r="J182" s="28">
        <f t="shared" si="75"/>
        <v>0.14651427389325611</v>
      </c>
      <c r="K182" s="26">
        <v>2238.83</v>
      </c>
      <c r="L182" s="12">
        <f t="shared" si="55"/>
        <v>1.8200754044233047E-2</v>
      </c>
      <c r="M182" s="29">
        <f t="shared" si="62"/>
        <v>2187.9299999999998</v>
      </c>
      <c r="N182" s="30">
        <f t="shared" si="76"/>
        <v>1.0866702704201092E-2</v>
      </c>
      <c r="R182" s="43">
        <f t="shared" si="56"/>
        <v>0</v>
      </c>
      <c r="S182" s="44">
        <f t="shared" si="77"/>
        <v>0</v>
      </c>
      <c r="T182" s="45">
        <f t="shared" si="57"/>
        <v>0</v>
      </c>
      <c r="U182" s="44">
        <f t="shared" si="63"/>
        <v>0</v>
      </c>
      <c r="V182" s="45">
        <f t="shared" si="58"/>
        <v>0</v>
      </c>
      <c r="W182" s="44">
        <f t="shared" si="64"/>
        <v>0</v>
      </c>
      <c r="X182" s="45">
        <f t="shared" si="59"/>
        <v>0</v>
      </c>
      <c r="Y182" s="46">
        <f t="shared" si="65"/>
        <v>0</v>
      </c>
      <c r="AA182" s="43">
        <f t="shared" si="66"/>
        <v>0</v>
      </c>
      <c r="AB182" s="44">
        <f t="shared" si="67"/>
        <v>0</v>
      </c>
      <c r="AC182" s="45">
        <f t="shared" si="68"/>
        <v>0</v>
      </c>
      <c r="AD182" s="44">
        <f t="shared" si="69"/>
        <v>0</v>
      </c>
      <c r="AE182" s="45">
        <f t="shared" si="70"/>
        <v>1.8200754044233047E-2</v>
      </c>
      <c r="AF182" s="44">
        <f t="shared" si="71"/>
        <v>1.0866702704201092E-2</v>
      </c>
      <c r="AG182" s="45">
        <f t="shared" si="72"/>
        <v>0</v>
      </c>
      <c r="AH182" s="46">
        <f t="shared" si="73"/>
        <v>0</v>
      </c>
    </row>
    <row r="183" spans="2:34" x14ac:dyDescent="0.25">
      <c r="B183" s="2" t="s">
        <v>192</v>
      </c>
      <c r="C183" s="26">
        <v>54.4</v>
      </c>
      <c r="D183" s="13">
        <f t="shared" si="53"/>
        <v>2.2556390977443552E-2</v>
      </c>
      <c r="E183" s="29">
        <f t="shared" si="60"/>
        <v>53.133333333333333</v>
      </c>
      <c r="F183" s="13">
        <f t="shared" si="74"/>
        <v>2.1140294682895577E-2</v>
      </c>
      <c r="G183" s="26">
        <v>2.4531000000000001</v>
      </c>
      <c r="H183" s="12">
        <f t="shared" si="54"/>
        <v>3.6002127398437889E-3</v>
      </c>
      <c r="I183" s="28">
        <f t="shared" si="61"/>
        <v>2.4261000000000004</v>
      </c>
      <c r="J183" s="28">
        <f t="shared" si="75"/>
        <v>9.4366006585772988E-2</v>
      </c>
      <c r="K183" s="26">
        <v>2278.87</v>
      </c>
      <c r="L183" s="12">
        <f t="shared" si="55"/>
        <v>1.7884341374735824E-2</v>
      </c>
      <c r="M183" s="29">
        <f t="shared" si="62"/>
        <v>2238.8366666666666</v>
      </c>
      <c r="N183" s="30">
        <f t="shared" si="76"/>
        <v>2.3267045411264009E-2</v>
      </c>
      <c r="R183" s="43">
        <f t="shared" si="56"/>
        <v>0</v>
      </c>
      <c r="S183" s="44">
        <f t="shared" si="77"/>
        <v>0</v>
      </c>
      <c r="T183" s="45">
        <f t="shared" si="57"/>
        <v>0</v>
      </c>
      <c r="U183" s="44">
        <f t="shared" si="63"/>
        <v>0</v>
      </c>
      <c r="V183" s="45">
        <f t="shared" si="58"/>
        <v>0</v>
      </c>
      <c r="W183" s="44">
        <f t="shared" si="64"/>
        <v>0</v>
      </c>
      <c r="X183" s="45">
        <f t="shared" si="59"/>
        <v>0</v>
      </c>
      <c r="Y183" s="46">
        <f t="shared" si="65"/>
        <v>0</v>
      </c>
      <c r="AA183" s="43">
        <f t="shared" si="66"/>
        <v>0</v>
      </c>
      <c r="AB183" s="44">
        <f t="shared" si="67"/>
        <v>0</v>
      </c>
      <c r="AC183" s="45">
        <f t="shared" si="68"/>
        <v>0</v>
      </c>
      <c r="AD183" s="44">
        <f t="shared" si="69"/>
        <v>0</v>
      </c>
      <c r="AE183" s="45">
        <f t="shared" si="70"/>
        <v>1.7884341374735824E-2</v>
      </c>
      <c r="AF183" s="44">
        <f t="shared" si="71"/>
        <v>2.3267045411264009E-2</v>
      </c>
      <c r="AG183" s="45">
        <f t="shared" si="72"/>
        <v>0</v>
      </c>
      <c r="AH183" s="46">
        <f t="shared" si="73"/>
        <v>0</v>
      </c>
    </row>
    <row r="184" spans="2:34" x14ac:dyDescent="0.25">
      <c r="B184" s="2" t="s">
        <v>193</v>
      </c>
      <c r="C184" s="26">
        <v>55.7</v>
      </c>
      <c r="D184" s="13">
        <f t="shared" si="53"/>
        <v>2.3897058823529438E-2</v>
      </c>
      <c r="E184" s="29">
        <f t="shared" si="60"/>
        <v>54.433333333333337</v>
      </c>
      <c r="F184" s="13">
        <f t="shared" si="74"/>
        <v>2.44667503136764E-2</v>
      </c>
      <c r="G184" s="26">
        <v>2.3898999999999999</v>
      </c>
      <c r="H184" s="12">
        <f t="shared" si="54"/>
        <v>-2.5763319880967028E-2</v>
      </c>
      <c r="I184" s="28">
        <f t="shared" si="61"/>
        <v>2.4291</v>
      </c>
      <c r="J184" s="28">
        <f t="shared" si="75"/>
        <v>1.236552491653109E-3</v>
      </c>
      <c r="K184" s="26">
        <v>2363.64</v>
      </c>
      <c r="L184" s="12">
        <f t="shared" si="55"/>
        <v>3.7198260541408734E-2</v>
      </c>
      <c r="M184" s="29">
        <f t="shared" si="62"/>
        <v>2293.7800000000002</v>
      </c>
      <c r="N184" s="30">
        <f t="shared" si="76"/>
        <v>2.4541019070916326E-2</v>
      </c>
      <c r="R184" s="43">
        <f t="shared" si="56"/>
        <v>0</v>
      </c>
      <c r="S184" s="44">
        <f t="shared" si="77"/>
        <v>0</v>
      </c>
      <c r="T184" s="45">
        <f t="shared" si="57"/>
        <v>0</v>
      </c>
      <c r="U184" s="44">
        <f t="shared" si="63"/>
        <v>0</v>
      </c>
      <c r="V184" s="45">
        <f t="shared" si="58"/>
        <v>0</v>
      </c>
      <c r="W184" s="44">
        <f t="shared" si="64"/>
        <v>0</v>
      </c>
      <c r="X184" s="45">
        <f t="shared" si="59"/>
        <v>0</v>
      </c>
      <c r="Y184" s="46">
        <f t="shared" si="65"/>
        <v>0</v>
      </c>
      <c r="AA184" s="43">
        <f t="shared" si="66"/>
        <v>0</v>
      </c>
      <c r="AB184" s="44">
        <f t="shared" si="67"/>
        <v>0</v>
      </c>
      <c r="AC184" s="45">
        <f t="shared" si="68"/>
        <v>3.7198260541408734E-2</v>
      </c>
      <c r="AD184" s="44">
        <f t="shared" si="69"/>
        <v>0</v>
      </c>
      <c r="AE184" s="45">
        <f t="shared" si="70"/>
        <v>0</v>
      </c>
      <c r="AF184" s="44">
        <f t="shared" si="71"/>
        <v>2.4541019070916326E-2</v>
      </c>
      <c r="AG184" s="45">
        <f t="shared" si="72"/>
        <v>0</v>
      </c>
      <c r="AH184" s="46">
        <f t="shared" si="73"/>
        <v>0</v>
      </c>
    </row>
    <row r="185" spans="2:34" x14ac:dyDescent="0.25">
      <c r="B185" s="2" t="s">
        <v>194</v>
      </c>
      <c r="C185" s="26">
        <v>57.7</v>
      </c>
      <c r="D185" s="13">
        <f t="shared" si="53"/>
        <v>3.5906642728904758E-2</v>
      </c>
      <c r="E185" s="29">
        <f t="shared" si="60"/>
        <v>55.933333333333337</v>
      </c>
      <c r="F185" s="13">
        <f t="shared" si="74"/>
        <v>2.7556644213104775E-2</v>
      </c>
      <c r="G185" s="26">
        <v>2.3874</v>
      </c>
      <c r="H185" s="12">
        <f t="shared" si="54"/>
        <v>-1.0460688731745993E-3</v>
      </c>
      <c r="I185" s="28">
        <f t="shared" si="61"/>
        <v>2.410133333333333</v>
      </c>
      <c r="J185" s="28">
        <f t="shared" si="75"/>
        <v>-7.8081045105871105E-3</v>
      </c>
      <c r="K185" s="26">
        <v>2362.7199999999998</v>
      </c>
      <c r="L185" s="12">
        <f t="shared" si="55"/>
        <v>-3.8923017041514463E-4</v>
      </c>
      <c r="M185" s="29">
        <f t="shared" si="62"/>
        <v>2335.0766666666664</v>
      </c>
      <c r="N185" s="30">
        <f t="shared" si="76"/>
        <v>1.8003760895406673E-2</v>
      </c>
      <c r="R185" s="43">
        <f t="shared" si="56"/>
        <v>0</v>
      </c>
      <c r="S185" s="44">
        <f t="shared" si="77"/>
        <v>0</v>
      </c>
      <c r="T185" s="45">
        <f t="shared" si="57"/>
        <v>0</v>
      </c>
      <c r="U185" s="44">
        <f t="shared" si="63"/>
        <v>0</v>
      </c>
      <c r="V185" s="45">
        <f t="shared" si="58"/>
        <v>0</v>
      </c>
      <c r="W185" s="44">
        <f t="shared" si="64"/>
        <v>0</v>
      </c>
      <c r="X185" s="45">
        <f t="shared" si="59"/>
        <v>0</v>
      </c>
      <c r="Y185" s="46">
        <f t="shared" si="65"/>
        <v>0</v>
      </c>
      <c r="AA185" s="43">
        <f t="shared" si="66"/>
        <v>0</v>
      </c>
      <c r="AB185" s="44">
        <f t="shared" si="67"/>
        <v>0</v>
      </c>
      <c r="AC185" s="45">
        <f t="shared" si="68"/>
        <v>-3.8923017041514463E-4</v>
      </c>
      <c r="AD185" s="44">
        <f t="shared" si="69"/>
        <v>1.8003760895406673E-2</v>
      </c>
      <c r="AE185" s="45">
        <f t="shared" si="70"/>
        <v>0</v>
      </c>
      <c r="AF185" s="44">
        <f t="shared" si="71"/>
        <v>0</v>
      </c>
      <c r="AG185" s="45">
        <f t="shared" si="72"/>
        <v>0</v>
      </c>
      <c r="AH185" s="46">
        <f t="shared" si="73"/>
        <v>0</v>
      </c>
    </row>
    <row r="186" spans="2:34" x14ac:dyDescent="0.25">
      <c r="B186" s="2" t="s">
        <v>195</v>
      </c>
      <c r="C186" s="26">
        <v>56.5</v>
      </c>
      <c r="D186" s="13">
        <f t="shared" si="53"/>
        <v>-2.0797227036395194E-2</v>
      </c>
      <c r="E186" s="29">
        <f t="shared" si="60"/>
        <v>56.633333333333333</v>
      </c>
      <c r="F186" s="13">
        <f t="shared" si="74"/>
        <v>1.2514898688915199E-2</v>
      </c>
      <c r="G186" s="26">
        <v>2.2801999999999998</v>
      </c>
      <c r="H186" s="12">
        <f t="shared" si="54"/>
        <v>-4.4902404289185016E-2</v>
      </c>
      <c r="I186" s="28">
        <f t="shared" si="61"/>
        <v>2.3525</v>
      </c>
      <c r="J186" s="28">
        <f t="shared" si="75"/>
        <v>-2.3912923213100123E-2</v>
      </c>
      <c r="K186" s="26">
        <v>2384.1999999999998</v>
      </c>
      <c r="L186" s="12">
        <f t="shared" si="55"/>
        <v>9.0912169025529899E-3</v>
      </c>
      <c r="M186" s="29">
        <f t="shared" si="62"/>
        <v>2370.1866666666665</v>
      </c>
      <c r="N186" s="30">
        <f t="shared" si="76"/>
        <v>1.5035908885218774E-2</v>
      </c>
      <c r="R186" s="43">
        <f t="shared" si="56"/>
        <v>0</v>
      </c>
      <c r="S186" s="44">
        <f t="shared" si="77"/>
        <v>0</v>
      </c>
      <c r="T186" s="45">
        <f t="shared" si="57"/>
        <v>0</v>
      </c>
      <c r="U186" s="44">
        <f t="shared" si="63"/>
        <v>0</v>
      </c>
      <c r="V186" s="45">
        <f t="shared" si="58"/>
        <v>0</v>
      </c>
      <c r="W186" s="44">
        <f t="shared" si="64"/>
        <v>0</v>
      </c>
      <c r="X186" s="45">
        <f t="shared" si="59"/>
        <v>0</v>
      </c>
      <c r="Y186" s="46">
        <f t="shared" si="65"/>
        <v>0</v>
      </c>
      <c r="AA186" s="43">
        <f t="shared" si="66"/>
        <v>9.0912169025529899E-3</v>
      </c>
      <c r="AB186" s="44">
        <f t="shared" si="67"/>
        <v>0</v>
      </c>
      <c r="AC186" s="45">
        <f t="shared" si="68"/>
        <v>0</v>
      </c>
      <c r="AD186" s="44">
        <f t="shared" si="69"/>
        <v>1.5035908885218774E-2</v>
      </c>
      <c r="AE186" s="45">
        <f t="shared" si="70"/>
        <v>0</v>
      </c>
      <c r="AF186" s="44">
        <f t="shared" si="71"/>
        <v>0</v>
      </c>
      <c r="AG186" s="45">
        <f t="shared" si="72"/>
        <v>0</v>
      </c>
      <c r="AH186" s="46">
        <f t="shared" si="73"/>
        <v>0</v>
      </c>
    </row>
    <row r="187" spans="2:34" x14ac:dyDescent="0.25">
      <c r="B187" s="2" t="s">
        <v>196</v>
      </c>
      <c r="C187" s="26">
        <v>55.8</v>
      </c>
      <c r="D187" s="13">
        <f t="shared" si="53"/>
        <v>-1.2389380530973493E-2</v>
      </c>
      <c r="E187" s="29">
        <f t="shared" si="60"/>
        <v>56.666666666666664</v>
      </c>
      <c r="F187" s="13">
        <f t="shared" si="74"/>
        <v>5.8858151854024321E-4</v>
      </c>
      <c r="G187" s="26">
        <v>2.2027999999999999</v>
      </c>
      <c r="H187" s="12">
        <f t="shared" si="54"/>
        <v>-3.3944390842908456E-2</v>
      </c>
      <c r="I187" s="28">
        <f t="shared" si="61"/>
        <v>2.2901333333333334</v>
      </c>
      <c r="J187" s="28">
        <f t="shared" si="75"/>
        <v>-2.651080410910378E-2</v>
      </c>
      <c r="K187" s="26">
        <v>2411.8000000000002</v>
      </c>
      <c r="L187" s="12">
        <f t="shared" si="55"/>
        <v>1.1576210049492719E-2</v>
      </c>
      <c r="M187" s="29">
        <f t="shared" si="62"/>
        <v>2386.2400000000002</v>
      </c>
      <c r="N187" s="30">
        <f t="shared" si="76"/>
        <v>6.7730249094306583E-3</v>
      </c>
      <c r="R187" s="43">
        <f t="shared" si="56"/>
        <v>0</v>
      </c>
      <c r="S187" s="44">
        <f t="shared" si="77"/>
        <v>0</v>
      </c>
      <c r="T187" s="45">
        <f t="shared" si="57"/>
        <v>0</v>
      </c>
      <c r="U187" s="44">
        <f t="shared" si="63"/>
        <v>0</v>
      </c>
      <c r="V187" s="45">
        <f t="shared" si="58"/>
        <v>0</v>
      </c>
      <c r="W187" s="44">
        <f t="shared" si="64"/>
        <v>0</v>
      </c>
      <c r="X187" s="45">
        <f t="shared" si="59"/>
        <v>0</v>
      </c>
      <c r="Y187" s="46">
        <f t="shared" si="65"/>
        <v>0</v>
      </c>
      <c r="AA187" s="43">
        <f t="shared" si="66"/>
        <v>1.1576210049492719E-2</v>
      </c>
      <c r="AB187" s="44">
        <f t="shared" si="67"/>
        <v>0</v>
      </c>
      <c r="AC187" s="45">
        <f t="shared" si="68"/>
        <v>0</v>
      </c>
      <c r="AD187" s="44">
        <f t="shared" si="69"/>
        <v>6.7730249094306583E-3</v>
      </c>
      <c r="AE187" s="45">
        <f t="shared" si="70"/>
        <v>0</v>
      </c>
      <c r="AF187" s="44">
        <f t="shared" si="71"/>
        <v>0</v>
      </c>
      <c r="AG187" s="45">
        <f t="shared" si="72"/>
        <v>0</v>
      </c>
      <c r="AH187" s="46">
        <f t="shared" si="73"/>
        <v>0</v>
      </c>
    </row>
    <row r="188" spans="2:34" x14ac:dyDescent="0.25">
      <c r="B188" s="2" t="s">
        <v>197</v>
      </c>
      <c r="C188" s="26">
        <v>56.4</v>
      </c>
      <c r="D188" s="13">
        <f t="shared" si="53"/>
        <v>1.0752688172043001E-2</v>
      </c>
      <c r="E188" s="29">
        <f t="shared" si="60"/>
        <v>56.233333333333327</v>
      </c>
      <c r="F188" s="13">
        <f t="shared" si="74"/>
        <v>-7.6470588235294512E-3</v>
      </c>
      <c r="G188" s="26">
        <v>2.3037000000000001</v>
      </c>
      <c r="H188" s="12">
        <f t="shared" si="54"/>
        <v>4.5805338659887562E-2</v>
      </c>
      <c r="I188" s="28">
        <f t="shared" si="61"/>
        <v>2.2622333333333331</v>
      </c>
      <c r="J188" s="28">
        <f t="shared" si="75"/>
        <v>-1.2182696786213421E-2</v>
      </c>
      <c r="K188" s="26">
        <v>2423.41</v>
      </c>
      <c r="L188" s="12">
        <f t="shared" si="55"/>
        <v>4.8138319927024664E-3</v>
      </c>
      <c r="M188" s="29">
        <f t="shared" si="62"/>
        <v>2406.4699999999998</v>
      </c>
      <c r="N188" s="30">
        <f t="shared" si="76"/>
        <v>8.4777725626925537E-3</v>
      </c>
      <c r="R188" s="43">
        <f t="shared" si="56"/>
        <v>0</v>
      </c>
      <c r="S188" s="44">
        <f t="shared" si="77"/>
        <v>0</v>
      </c>
      <c r="T188" s="45">
        <f t="shared" si="57"/>
        <v>0</v>
      </c>
      <c r="U188" s="44">
        <f t="shared" si="63"/>
        <v>0</v>
      </c>
      <c r="V188" s="45">
        <f t="shared" si="58"/>
        <v>0</v>
      </c>
      <c r="W188" s="44">
        <f t="shared" si="64"/>
        <v>0</v>
      </c>
      <c r="X188" s="45">
        <f t="shared" si="59"/>
        <v>0</v>
      </c>
      <c r="Y188" s="46">
        <f t="shared" si="65"/>
        <v>0</v>
      </c>
      <c r="AA188" s="43">
        <f t="shared" si="66"/>
        <v>0</v>
      </c>
      <c r="AB188" s="44">
        <f t="shared" si="67"/>
        <v>8.4777725626925537E-3</v>
      </c>
      <c r="AC188" s="45">
        <f t="shared" si="68"/>
        <v>0</v>
      </c>
      <c r="AD188" s="44">
        <f t="shared" si="69"/>
        <v>0</v>
      </c>
      <c r="AE188" s="45">
        <f t="shared" si="70"/>
        <v>4.8138319927024664E-3</v>
      </c>
      <c r="AF188" s="44">
        <f t="shared" si="71"/>
        <v>0</v>
      </c>
      <c r="AG188" s="45">
        <f t="shared" si="72"/>
        <v>0</v>
      </c>
      <c r="AH188" s="46">
        <f t="shared" si="73"/>
        <v>0</v>
      </c>
    </row>
    <row r="189" spans="2:34" x14ac:dyDescent="0.25">
      <c r="B189" s="2" t="s">
        <v>198</v>
      </c>
      <c r="C189" s="26">
        <v>56.2</v>
      </c>
      <c r="D189" s="13">
        <f t="shared" si="53"/>
        <v>-3.5460992907800915E-3</v>
      </c>
      <c r="E189" s="29">
        <f t="shared" si="60"/>
        <v>56.133333333333326</v>
      </c>
      <c r="F189" s="13">
        <f t="shared" si="74"/>
        <v>-1.7783046828689919E-3</v>
      </c>
      <c r="G189" s="26">
        <v>2.2942</v>
      </c>
      <c r="H189" s="12">
        <f t="shared" si="54"/>
        <v>-4.1238008421236039E-3</v>
      </c>
      <c r="I189" s="28">
        <f t="shared" si="61"/>
        <v>2.2669000000000001</v>
      </c>
      <c r="J189" s="28">
        <f t="shared" si="75"/>
        <v>2.0628582374351279E-3</v>
      </c>
      <c r="K189" s="26">
        <v>2470.3000000000002</v>
      </c>
      <c r="L189" s="12">
        <f t="shared" si="55"/>
        <v>1.9348768883515444E-2</v>
      </c>
      <c r="M189" s="29">
        <f t="shared" si="62"/>
        <v>2435.17</v>
      </c>
      <c r="N189" s="30">
        <f t="shared" si="76"/>
        <v>1.1926182333459545E-2</v>
      </c>
      <c r="R189" s="43">
        <f t="shared" si="56"/>
        <v>0</v>
      </c>
      <c r="S189" s="44">
        <f t="shared" si="77"/>
        <v>0</v>
      </c>
      <c r="T189" s="45">
        <f t="shared" si="57"/>
        <v>0</v>
      </c>
      <c r="U189" s="44">
        <f t="shared" si="63"/>
        <v>0</v>
      </c>
      <c r="V189" s="45">
        <f t="shared" si="58"/>
        <v>0</v>
      </c>
      <c r="W189" s="44">
        <f t="shared" si="64"/>
        <v>0</v>
      </c>
      <c r="X189" s="45">
        <f t="shared" si="59"/>
        <v>0</v>
      </c>
      <c r="Y189" s="46">
        <f t="shared" si="65"/>
        <v>0</v>
      </c>
      <c r="AA189" s="43">
        <f t="shared" si="66"/>
        <v>1.9348768883515444E-2</v>
      </c>
      <c r="AB189" s="44">
        <f t="shared" si="67"/>
        <v>0</v>
      </c>
      <c r="AC189" s="45">
        <f t="shared" si="68"/>
        <v>0</v>
      </c>
      <c r="AD189" s="44">
        <f t="shared" si="69"/>
        <v>0</v>
      </c>
      <c r="AE189" s="45">
        <f t="shared" si="70"/>
        <v>0</v>
      </c>
      <c r="AF189" s="44">
        <f t="shared" si="71"/>
        <v>0</v>
      </c>
      <c r="AG189" s="45">
        <f t="shared" si="72"/>
        <v>0</v>
      </c>
      <c r="AH189" s="46">
        <f t="shared" si="73"/>
        <v>0</v>
      </c>
    </row>
    <row r="190" spans="2:34" x14ac:dyDescent="0.25">
      <c r="B190" s="2" t="s">
        <v>199</v>
      </c>
      <c r="C190" s="26">
        <v>56.5</v>
      </c>
      <c r="D190" s="13">
        <f t="shared" si="53"/>
        <v>5.3380782918148739E-3</v>
      </c>
      <c r="E190" s="29">
        <f t="shared" si="60"/>
        <v>56.366666666666667</v>
      </c>
      <c r="F190" s="13">
        <f t="shared" si="74"/>
        <v>4.1567695961997053E-3</v>
      </c>
      <c r="G190" s="26">
        <v>2.117</v>
      </c>
      <c r="H190" s="12">
        <f t="shared" si="54"/>
        <v>-7.7238252985790234E-2</v>
      </c>
      <c r="I190" s="28">
        <f t="shared" si="61"/>
        <v>2.2383000000000002</v>
      </c>
      <c r="J190" s="28">
        <f t="shared" si="75"/>
        <v>-1.2616348317085024E-2</v>
      </c>
      <c r="K190" s="26">
        <v>2471.65</v>
      </c>
      <c r="L190" s="12">
        <f t="shared" si="55"/>
        <v>5.4649232886694321E-4</v>
      </c>
      <c r="M190" s="29">
        <f t="shared" si="62"/>
        <v>2455.1200000000003</v>
      </c>
      <c r="N190" s="30">
        <f t="shared" si="76"/>
        <v>8.1924465232408039E-3</v>
      </c>
      <c r="R190" s="43">
        <f t="shared" si="56"/>
        <v>0</v>
      </c>
      <c r="S190" s="44">
        <f t="shared" si="77"/>
        <v>0</v>
      </c>
      <c r="T190" s="45">
        <f t="shared" si="57"/>
        <v>0</v>
      </c>
      <c r="U190" s="44">
        <f t="shared" si="63"/>
        <v>0</v>
      </c>
      <c r="V190" s="45">
        <f t="shared" si="58"/>
        <v>0</v>
      </c>
      <c r="W190" s="44">
        <f t="shared" si="64"/>
        <v>0</v>
      </c>
      <c r="X190" s="45">
        <f t="shared" si="59"/>
        <v>0</v>
      </c>
      <c r="Y190" s="46">
        <f t="shared" si="65"/>
        <v>0</v>
      </c>
      <c r="AA190" s="43">
        <f t="shared" si="66"/>
        <v>0</v>
      </c>
      <c r="AB190" s="44">
        <f t="shared" si="67"/>
        <v>0</v>
      </c>
      <c r="AC190" s="45">
        <f t="shared" si="68"/>
        <v>5.4649232886694321E-4</v>
      </c>
      <c r="AD190" s="44">
        <f t="shared" si="69"/>
        <v>8.1924465232408039E-3</v>
      </c>
      <c r="AE190" s="45">
        <f t="shared" si="70"/>
        <v>0</v>
      </c>
      <c r="AF190" s="44">
        <f t="shared" si="71"/>
        <v>0</v>
      </c>
      <c r="AG190" s="45">
        <f t="shared" si="72"/>
        <v>0</v>
      </c>
      <c r="AH190" s="46">
        <f t="shared" si="73"/>
        <v>0</v>
      </c>
    </row>
    <row r="191" spans="2:34" x14ac:dyDescent="0.25">
      <c r="B191" s="2" t="s">
        <v>200</v>
      </c>
      <c r="C191" s="26">
        <v>58.4</v>
      </c>
      <c r="D191" s="13">
        <f t="shared" si="53"/>
        <v>3.3628318584070671E-2</v>
      </c>
      <c r="E191" s="29">
        <f t="shared" si="60"/>
        <v>57.033333333333331</v>
      </c>
      <c r="F191" s="13">
        <f t="shared" si="74"/>
        <v>1.1827321111768097E-2</v>
      </c>
      <c r="G191" s="26">
        <v>2.3336000000000001</v>
      </c>
      <c r="H191" s="12">
        <f t="shared" si="54"/>
        <v>0.10231459612659433</v>
      </c>
      <c r="I191" s="28">
        <f t="shared" si="61"/>
        <v>2.2482666666666664</v>
      </c>
      <c r="J191" s="28">
        <f t="shared" si="75"/>
        <v>4.4527841069856855E-3</v>
      </c>
      <c r="K191" s="26">
        <v>2519.36</v>
      </c>
      <c r="L191" s="12">
        <f t="shared" si="55"/>
        <v>1.9302894827342154E-2</v>
      </c>
      <c r="M191" s="29">
        <f t="shared" si="62"/>
        <v>2487.1033333333339</v>
      </c>
      <c r="N191" s="30">
        <f t="shared" si="76"/>
        <v>1.30271975843681E-2</v>
      </c>
      <c r="R191" s="43">
        <f t="shared" si="56"/>
        <v>0</v>
      </c>
      <c r="S191" s="44">
        <f t="shared" si="77"/>
        <v>0</v>
      </c>
      <c r="T191" s="45">
        <f t="shared" si="57"/>
        <v>0</v>
      </c>
      <c r="U191" s="44">
        <f t="shared" si="63"/>
        <v>0</v>
      </c>
      <c r="V191" s="45">
        <f t="shared" si="58"/>
        <v>0</v>
      </c>
      <c r="W191" s="44">
        <f t="shared" si="64"/>
        <v>0</v>
      </c>
      <c r="X191" s="45">
        <f t="shared" si="59"/>
        <v>0</v>
      </c>
      <c r="Y191" s="46">
        <f t="shared" si="65"/>
        <v>0</v>
      </c>
      <c r="AA191" s="43">
        <f t="shared" si="66"/>
        <v>0</v>
      </c>
      <c r="AB191" s="44">
        <f t="shared" si="67"/>
        <v>0</v>
      </c>
      <c r="AC191" s="45">
        <f t="shared" si="68"/>
        <v>0</v>
      </c>
      <c r="AD191" s="44">
        <f t="shared" si="69"/>
        <v>0</v>
      </c>
      <c r="AE191" s="45">
        <f t="shared" si="70"/>
        <v>1.9302894827342154E-2</v>
      </c>
      <c r="AF191" s="44">
        <f t="shared" si="71"/>
        <v>1.30271975843681E-2</v>
      </c>
      <c r="AG191" s="45">
        <f t="shared" si="72"/>
        <v>0</v>
      </c>
      <c r="AH191" s="46">
        <f t="shared" si="73"/>
        <v>0</v>
      </c>
    </row>
    <row r="192" spans="2:34" x14ac:dyDescent="0.25">
      <c r="B192" s="2" t="s">
        <v>201</v>
      </c>
      <c r="C192" s="26">
        <v>60</v>
      </c>
      <c r="D192" s="13">
        <f t="shared" si="53"/>
        <v>2.7397260273972712E-2</v>
      </c>
      <c r="E192" s="29">
        <f t="shared" si="60"/>
        <v>58.300000000000004</v>
      </c>
      <c r="F192" s="13">
        <f t="shared" si="74"/>
        <v>2.2209234365867969E-2</v>
      </c>
      <c r="G192" s="26">
        <v>2.3793000000000002</v>
      </c>
      <c r="H192" s="12">
        <f t="shared" si="54"/>
        <v>1.9583476174151571E-2</v>
      </c>
      <c r="I192" s="28">
        <f t="shared" si="61"/>
        <v>2.2766333333333333</v>
      </c>
      <c r="J192" s="28">
        <f t="shared" si="75"/>
        <v>1.2617127268414352E-2</v>
      </c>
      <c r="K192" s="26">
        <v>2575.2600000000002</v>
      </c>
      <c r="L192" s="12">
        <f t="shared" si="55"/>
        <v>2.2188174774546043E-2</v>
      </c>
      <c r="M192" s="29">
        <f t="shared" si="62"/>
        <v>2522.09</v>
      </c>
      <c r="N192" s="30">
        <f t="shared" si="76"/>
        <v>1.4067234842138898E-2</v>
      </c>
      <c r="R192" s="43">
        <f t="shared" si="56"/>
        <v>0</v>
      </c>
      <c r="S192" s="44">
        <f t="shared" si="77"/>
        <v>0</v>
      </c>
      <c r="T192" s="45">
        <f t="shared" si="57"/>
        <v>0</v>
      </c>
      <c r="U192" s="44">
        <f t="shared" si="63"/>
        <v>0</v>
      </c>
      <c r="V192" s="45">
        <f t="shared" si="58"/>
        <v>0</v>
      </c>
      <c r="W192" s="44">
        <f t="shared" si="64"/>
        <v>0</v>
      </c>
      <c r="X192" s="45">
        <f t="shared" si="59"/>
        <v>0</v>
      </c>
      <c r="Y192" s="46">
        <f t="shared" si="65"/>
        <v>0</v>
      </c>
      <c r="AA192" s="43">
        <f t="shared" si="66"/>
        <v>0</v>
      </c>
      <c r="AB192" s="44">
        <f t="shared" si="67"/>
        <v>0</v>
      </c>
      <c r="AC192" s="45">
        <f t="shared" si="68"/>
        <v>0</v>
      </c>
      <c r="AD192" s="44">
        <f t="shared" si="69"/>
        <v>0</v>
      </c>
      <c r="AE192" s="45">
        <f t="shared" si="70"/>
        <v>2.2188174774546043E-2</v>
      </c>
      <c r="AF192" s="44">
        <f t="shared" si="71"/>
        <v>1.4067234842138898E-2</v>
      </c>
      <c r="AG192" s="45">
        <f t="shared" si="72"/>
        <v>0</v>
      </c>
      <c r="AH192" s="46">
        <f t="shared" si="73"/>
        <v>0</v>
      </c>
    </row>
    <row r="193" spans="2:34" x14ac:dyDescent="0.25">
      <c r="B193" s="2" t="s">
        <v>202</v>
      </c>
      <c r="C193" s="26">
        <v>58.6</v>
      </c>
      <c r="D193" s="13">
        <f t="shared" si="53"/>
        <v>-2.3333333333333317E-2</v>
      </c>
      <c r="E193" s="29">
        <f t="shared" si="60"/>
        <v>59</v>
      </c>
      <c r="F193" s="13">
        <f t="shared" si="74"/>
        <v>1.2006861063464713E-2</v>
      </c>
      <c r="G193" s="26">
        <v>2.4097</v>
      </c>
      <c r="H193" s="12">
        <f t="shared" si="54"/>
        <v>1.2776867145799065E-2</v>
      </c>
      <c r="I193" s="28">
        <f t="shared" si="61"/>
        <v>2.3742000000000001</v>
      </c>
      <c r="J193" s="28">
        <f t="shared" si="75"/>
        <v>4.2855678706862577E-2</v>
      </c>
      <c r="K193" s="26">
        <v>2647.58</v>
      </c>
      <c r="L193" s="12">
        <f t="shared" si="55"/>
        <v>2.8082601368405458E-2</v>
      </c>
      <c r="M193" s="29">
        <f t="shared" si="62"/>
        <v>2580.7333333333336</v>
      </c>
      <c r="N193" s="30">
        <f t="shared" si="76"/>
        <v>2.3251879724091262E-2</v>
      </c>
      <c r="R193" s="43">
        <f t="shared" si="56"/>
        <v>0</v>
      </c>
      <c r="S193" s="44">
        <f t="shared" si="77"/>
        <v>0</v>
      </c>
      <c r="T193" s="45">
        <f t="shared" si="57"/>
        <v>0</v>
      </c>
      <c r="U193" s="44">
        <f t="shared" si="63"/>
        <v>0</v>
      </c>
      <c r="V193" s="45">
        <f t="shared" si="58"/>
        <v>0</v>
      </c>
      <c r="W193" s="44">
        <f t="shared" si="64"/>
        <v>0</v>
      </c>
      <c r="X193" s="45">
        <f t="shared" si="59"/>
        <v>0</v>
      </c>
      <c r="Y193" s="46">
        <f t="shared" si="65"/>
        <v>0</v>
      </c>
      <c r="AA193" s="43">
        <f t="shared" si="66"/>
        <v>0</v>
      </c>
      <c r="AB193" s="44">
        <f t="shared" si="67"/>
        <v>0</v>
      </c>
      <c r="AC193" s="45">
        <f t="shared" si="68"/>
        <v>0</v>
      </c>
      <c r="AD193" s="44">
        <f t="shared" si="69"/>
        <v>0</v>
      </c>
      <c r="AE193" s="45">
        <f t="shared" si="70"/>
        <v>0</v>
      </c>
      <c r="AF193" s="44">
        <f t="shared" si="71"/>
        <v>2.3251879724091262E-2</v>
      </c>
      <c r="AG193" s="45">
        <f t="shared" si="72"/>
        <v>2.8082601368405458E-2</v>
      </c>
      <c r="AH193" s="46">
        <f t="shared" si="73"/>
        <v>0</v>
      </c>
    </row>
    <row r="194" spans="2:34" x14ac:dyDescent="0.25">
      <c r="B194" s="2" t="s">
        <v>203</v>
      </c>
      <c r="C194" s="26">
        <v>57.6</v>
      </c>
      <c r="D194" s="13">
        <f t="shared" si="53"/>
        <v>-1.7064846416382284E-2</v>
      </c>
      <c r="E194" s="29">
        <f t="shared" si="60"/>
        <v>58.733333333333327</v>
      </c>
      <c r="F194" s="13">
        <f t="shared" si="74"/>
        <v>-4.5197740112995488E-3</v>
      </c>
      <c r="G194" s="26">
        <v>2.4054000000000002</v>
      </c>
      <c r="H194" s="12">
        <f t="shared" si="54"/>
        <v>-1.7844544964102926E-3</v>
      </c>
      <c r="I194" s="28">
        <f t="shared" si="61"/>
        <v>2.3981333333333335</v>
      </c>
      <c r="J194" s="28">
        <f t="shared" si="75"/>
        <v>1.0080588549125302E-2</v>
      </c>
      <c r="K194" s="26">
        <v>2673.61</v>
      </c>
      <c r="L194" s="12">
        <f t="shared" si="55"/>
        <v>9.8316198188534987E-3</v>
      </c>
      <c r="M194" s="29">
        <f t="shared" si="62"/>
        <v>2632.15</v>
      </c>
      <c r="N194" s="30">
        <f t="shared" si="76"/>
        <v>1.9923277621347824E-2</v>
      </c>
      <c r="R194" s="43">
        <f t="shared" si="56"/>
        <v>0</v>
      </c>
      <c r="S194" s="44">
        <f t="shared" si="77"/>
        <v>0</v>
      </c>
      <c r="T194" s="45">
        <f t="shared" si="57"/>
        <v>0</v>
      </c>
      <c r="U194" s="44">
        <f t="shared" si="63"/>
        <v>0</v>
      </c>
      <c r="V194" s="45">
        <f t="shared" si="58"/>
        <v>0</v>
      </c>
      <c r="W194" s="44">
        <f t="shared" si="64"/>
        <v>0</v>
      </c>
      <c r="X194" s="45">
        <f t="shared" si="59"/>
        <v>0</v>
      </c>
      <c r="Y194" s="46">
        <f t="shared" si="65"/>
        <v>0</v>
      </c>
      <c r="AA194" s="43">
        <f t="shared" si="66"/>
        <v>9.8316198188534987E-3</v>
      </c>
      <c r="AB194" s="44">
        <f t="shared" si="67"/>
        <v>0</v>
      </c>
      <c r="AC194" s="45">
        <f t="shared" si="68"/>
        <v>0</v>
      </c>
      <c r="AD194" s="44">
        <f t="shared" si="69"/>
        <v>0</v>
      </c>
      <c r="AE194" s="45">
        <f t="shared" si="70"/>
        <v>0</v>
      </c>
      <c r="AF194" s="44">
        <f t="shared" si="71"/>
        <v>0</v>
      </c>
      <c r="AG194" s="45">
        <f t="shared" si="72"/>
        <v>0</v>
      </c>
      <c r="AH194" s="46">
        <f t="shared" si="73"/>
        <v>0</v>
      </c>
    </row>
    <row r="195" spans="2:34" x14ac:dyDescent="0.25">
      <c r="B195" s="2" t="s">
        <v>204</v>
      </c>
      <c r="C195" s="26">
        <v>59.7</v>
      </c>
      <c r="D195" s="13">
        <f t="shared" si="53"/>
        <v>3.6458333333333259E-2</v>
      </c>
      <c r="E195" s="29">
        <f t="shared" si="60"/>
        <v>58.633333333333333</v>
      </c>
      <c r="F195" s="13">
        <f t="shared" si="74"/>
        <v>-1.7026106696934606E-3</v>
      </c>
      <c r="G195" s="26">
        <v>2.7050000000000001</v>
      </c>
      <c r="H195" s="12">
        <f t="shared" si="54"/>
        <v>0.12455308888334571</v>
      </c>
      <c r="I195" s="28">
        <f t="shared" si="61"/>
        <v>2.5066999999999999</v>
      </c>
      <c r="J195" s="28">
        <f t="shared" si="75"/>
        <v>4.5271322139441628E-2</v>
      </c>
      <c r="K195" s="26">
        <v>2823.81</v>
      </c>
      <c r="L195" s="12">
        <f t="shared" si="55"/>
        <v>5.6178724645703726E-2</v>
      </c>
      <c r="M195" s="29">
        <f t="shared" si="62"/>
        <v>2715</v>
      </c>
      <c r="N195" s="30">
        <f t="shared" si="76"/>
        <v>3.1476169671181387E-2</v>
      </c>
      <c r="R195" s="43">
        <f t="shared" si="56"/>
        <v>0</v>
      </c>
      <c r="S195" s="44">
        <f t="shared" si="77"/>
        <v>0</v>
      </c>
      <c r="T195" s="45">
        <f t="shared" si="57"/>
        <v>0</v>
      </c>
      <c r="U195" s="44">
        <f t="shared" si="63"/>
        <v>0</v>
      </c>
      <c r="V195" s="45">
        <f t="shared" si="58"/>
        <v>0</v>
      </c>
      <c r="W195" s="44">
        <f t="shared" si="64"/>
        <v>0</v>
      </c>
      <c r="X195" s="45">
        <f t="shared" si="59"/>
        <v>0</v>
      </c>
      <c r="Y195" s="46">
        <f t="shared" si="65"/>
        <v>0</v>
      </c>
      <c r="AA195" s="43">
        <f t="shared" si="66"/>
        <v>0</v>
      </c>
      <c r="AB195" s="44">
        <f t="shared" si="67"/>
        <v>0</v>
      </c>
      <c r="AC195" s="45">
        <f t="shared" si="68"/>
        <v>0</v>
      </c>
      <c r="AD195" s="44">
        <f t="shared" si="69"/>
        <v>0</v>
      </c>
      <c r="AE195" s="45">
        <f t="shared" si="70"/>
        <v>5.6178724645703726E-2</v>
      </c>
      <c r="AF195" s="44">
        <f t="shared" si="71"/>
        <v>0</v>
      </c>
      <c r="AG195" s="45">
        <f t="shared" si="72"/>
        <v>0</v>
      </c>
      <c r="AH195" s="46">
        <f t="shared" si="73"/>
        <v>0</v>
      </c>
    </row>
    <row r="196" spans="2:34" x14ac:dyDescent="0.25">
      <c r="B196" s="2" t="s">
        <v>205</v>
      </c>
      <c r="C196" s="26">
        <v>59.4</v>
      </c>
      <c r="D196" s="13">
        <f t="shared" si="53"/>
        <v>-5.0251256281407253E-3</v>
      </c>
      <c r="E196" s="29">
        <f t="shared" si="60"/>
        <v>58.900000000000006</v>
      </c>
      <c r="F196" s="13">
        <f t="shared" si="74"/>
        <v>4.5480386583287569E-3</v>
      </c>
      <c r="G196" s="26">
        <v>2.8605999999999998</v>
      </c>
      <c r="H196" s="12">
        <f t="shared" si="54"/>
        <v>5.7523105360443472E-2</v>
      </c>
      <c r="I196" s="28">
        <f t="shared" si="61"/>
        <v>2.657</v>
      </c>
      <c r="J196" s="28">
        <f t="shared" si="75"/>
        <v>5.9959309051741405E-2</v>
      </c>
      <c r="K196" s="26">
        <v>2713.83</v>
      </c>
      <c r="L196" s="12">
        <f t="shared" si="55"/>
        <v>-3.8947379604151844E-2</v>
      </c>
      <c r="M196" s="29">
        <f t="shared" si="62"/>
        <v>2737.0833333333335</v>
      </c>
      <c r="N196" s="30">
        <f t="shared" si="76"/>
        <v>8.1338244321669251E-3</v>
      </c>
      <c r="R196" s="43">
        <f t="shared" si="56"/>
        <v>0</v>
      </c>
      <c r="S196" s="44">
        <f t="shared" si="77"/>
        <v>0</v>
      </c>
      <c r="T196" s="45">
        <f t="shared" si="57"/>
        <v>0</v>
      </c>
      <c r="U196" s="44">
        <f t="shared" si="63"/>
        <v>0</v>
      </c>
      <c r="V196" s="45">
        <f t="shared" si="58"/>
        <v>0</v>
      </c>
      <c r="W196" s="44">
        <f t="shared" si="64"/>
        <v>0</v>
      </c>
      <c r="X196" s="45">
        <f t="shared" si="59"/>
        <v>0</v>
      </c>
      <c r="Y196" s="46">
        <f t="shared" si="65"/>
        <v>0</v>
      </c>
      <c r="AA196" s="43">
        <f t="shared" si="66"/>
        <v>0</v>
      </c>
      <c r="AB196" s="44">
        <f t="shared" si="67"/>
        <v>0</v>
      </c>
      <c r="AC196" s="45">
        <f t="shared" si="68"/>
        <v>0</v>
      </c>
      <c r="AD196" s="44">
        <f t="shared" si="69"/>
        <v>0</v>
      </c>
      <c r="AE196" s="45">
        <f t="shared" si="70"/>
        <v>0</v>
      </c>
      <c r="AF196" s="44">
        <f t="shared" si="71"/>
        <v>8.1338244321669251E-3</v>
      </c>
      <c r="AG196" s="45">
        <f t="shared" si="72"/>
        <v>-3.8947379604151844E-2</v>
      </c>
      <c r="AH196" s="46">
        <f t="shared" si="73"/>
        <v>0</v>
      </c>
    </row>
    <row r="197" spans="2:34" x14ac:dyDescent="0.25">
      <c r="B197" s="2" t="s">
        <v>206</v>
      </c>
      <c r="C197" s="26">
        <v>60.9</v>
      </c>
      <c r="D197" s="13">
        <f t="shared" ref="D197:D260" si="78">C197/C196-1</f>
        <v>2.5252525252525304E-2</v>
      </c>
      <c r="E197" s="29">
        <f t="shared" si="60"/>
        <v>60</v>
      </c>
      <c r="F197" s="13">
        <f t="shared" si="74"/>
        <v>1.8675721561969283E-2</v>
      </c>
      <c r="G197" s="26">
        <v>2.7389000000000001</v>
      </c>
      <c r="H197" s="12">
        <f t="shared" ref="H197:H260" si="79">G197/G196-1</f>
        <v>-4.2543522337970985E-2</v>
      </c>
      <c r="I197" s="28">
        <f t="shared" si="61"/>
        <v>2.7681666666666671</v>
      </c>
      <c r="J197" s="28">
        <f t="shared" si="75"/>
        <v>4.1839166980303766E-2</v>
      </c>
      <c r="K197" s="26">
        <v>2640.87</v>
      </c>
      <c r="L197" s="12">
        <f t="shared" ref="L197:L260" si="80">K197/K196-1</f>
        <v>-2.6884513768364315E-2</v>
      </c>
      <c r="M197" s="29">
        <f t="shared" si="62"/>
        <v>2726.1699999999996</v>
      </c>
      <c r="N197" s="30">
        <f t="shared" si="76"/>
        <v>-3.9872126655504658E-3</v>
      </c>
      <c r="R197" s="43">
        <f t="shared" ref="R197:R260" si="81">IF(AND(C196&lt;50,D197&lt;0,H197&lt;0),L197,0)</f>
        <v>0</v>
      </c>
      <c r="S197" s="44">
        <f t="shared" si="77"/>
        <v>0</v>
      </c>
      <c r="T197" s="45">
        <f t="shared" ref="T197:T260" si="82">IF(AND(C196&lt;50,D197&gt;0,H197&lt;0),L197,0)</f>
        <v>0</v>
      </c>
      <c r="U197" s="44">
        <f t="shared" si="63"/>
        <v>0</v>
      </c>
      <c r="V197" s="45">
        <f t="shared" ref="V197:V260" si="83">IF(AND(C196&lt;50,D197&gt;0,H197&gt;0),L197,0)</f>
        <v>0</v>
      </c>
      <c r="W197" s="44">
        <f t="shared" si="64"/>
        <v>0</v>
      </c>
      <c r="X197" s="45">
        <f t="shared" ref="X197:X260" si="84">IF(AND(C196&lt;50,D197&lt;0,H197&gt;0),L197,0)</f>
        <v>0</v>
      </c>
      <c r="Y197" s="46">
        <f t="shared" si="65"/>
        <v>0</v>
      </c>
      <c r="AA197" s="43">
        <f t="shared" si="66"/>
        <v>0</v>
      </c>
      <c r="AB197" s="44">
        <f t="shared" si="67"/>
        <v>0</v>
      </c>
      <c r="AC197" s="45">
        <f t="shared" si="68"/>
        <v>-2.6884513768364315E-2</v>
      </c>
      <c r="AD197" s="44">
        <f t="shared" si="69"/>
        <v>0</v>
      </c>
      <c r="AE197" s="45">
        <f t="shared" si="70"/>
        <v>0</v>
      </c>
      <c r="AF197" s="44">
        <f t="shared" si="71"/>
        <v>-3.9872126655504658E-3</v>
      </c>
      <c r="AG197" s="45">
        <f t="shared" si="72"/>
        <v>0</v>
      </c>
      <c r="AH197" s="46">
        <f t="shared" si="73"/>
        <v>0</v>
      </c>
    </row>
    <row r="198" spans="2:34" x14ac:dyDescent="0.25">
      <c r="B198" s="2" t="s">
        <v>207</v>
      </c>
      <c r="C198" s="26">
        <v>58.8</v>
      </c>
      <c r="D198" s="13">
        <f t="shared" si="78"/>
        <v>-3.4482758620689724E-2</v>
      </c>
      <c r="E198" s="29">
        <f t="shared" ref="E198:E261" si="85">AVERAGE(C196:C198)</f>
        <v>59.699999999999996</v>
      </c>
      <c r="F198" s="13">
        <f t="shared" si="74"/>
        <v>-5.0000000000001155E-3</v>
      </c>
      <c r="G198" s="26">
        <v>2.9531000000000001</v>
      </c>
      <c r="H198" s="12">
        <f t="shared" si="79"/>
        <v>7.8206579283653932E-2</v>
      </c>
      <c r="I198" s="28">
        <f t="shared" ref="I198:I261" si="86">AVERAGE(G196:G198)</f>
        <v>2.8508666666666667</v>
      </c>
      <c r="J198" s="28">
        <f t="shared" si="75"/>
        <v>2.987536877596475E-2</v>
      </c>
      <c r="K198" s="26">
        <v>2648.05</v>
      </c>
      <c r="L198" s="12">
        <f t="shared" si="80"/>
        <v>2.718801001185378E-3</v>
      </c>
      <c r="M198" s="29">
        <f t="shared" ref="M198:M261" si="87">AVERAGE(K196:K198)</f>
        <v>2667.5833333333335</v>
      </c>
      <c r="N198" s="30">
        <f t="shared" si="76"/>
        <v>-2.1490467089970933E-2</v>
      </c>
      <c r="R198" s="43">
        <f t="shared" si="81"/>
        <v>0</v>
      </c>
      <c r="S198" s="44">
        <f t="shared" si="77"/>
        <v>0</v>
      </c>
      <c r="T198" s="45">
        <f t="shared" si="82"/>
        <v>0</v>
      </c>
      <c r="U198" s="44">
        <f t="shared" ref="U198:U261" si="88">IF(AND(E197&lt;50,F198&gt;0,J198&lt;0),N198,0)</f>
        <v>0</v>
      </c>
      <c r="V198" s="45">
        <f t="shared" si="83"/>
        <v>0</v>
      </c>
      <c r="W198" s="44">
        <f t="shared" ref="W198:W261" si="89">IF(AND(E197&lt;50,F198&gt;0,J198&gt;0),N198,0)</f>
        <v>0</v>
      </c>
      <c r="X198" s="45">
        <f t="shared" si="84"/>
        <v>0</v>
      </c>
      <c r="Y198" s="46">
        <f t="shared" ref="Y198:Y261" si="90">IF(AND(E197&lt;50,F198&lt;0,J198&gt;0),N198,0)</f>
        <v>0</v>
      </c>
      <c r="AA198" s="43">
        <f t="shared" ref="AA198:AA261" si="91">IF(AND(C197&gt;=50,D198&lt;0,H198&lt;0),L198,0)</f>
        <v>0</v>
      </c>
      <c r="AB198" s="44">
        <f t="shared" ref="AB198:AB261" si="92">IF(AND(E197&gt;=50,F198&lt;0,J198&lt;0),N198,0)</f>
        <v>0</v>
      </c>
      <c r="AC198" s="45">
        <f t="shared" ref="AC198:AC261" si="93">IF(AND(C197&gt;50,D198&gt;0,H198&lt;0),L198,0)</f>
        <v>0</v>
      </c>
      <c r="AD198" s="44">
        <f t="shared" ref="AD198:AD261" si="94">IF(AND(E197&gt;50,F198&gt;0,J198&lt;0),N198,0)</f>
        <v>0</v>
      </c>
      <c r="AE198" s="45">
        <f t="shared" ref="AE198:AE261" si="95">IF(AND(C197&gt;50,D198&gt;0,H198&gt;0),L198,0)</f>
        <v>0</v>
      </c>
      <c r="AF198" s="44">
        <f t="shared" ref="AF198:AF261" si="96">IF(AND(E197&gt;50,F198&gt;0,J198&gt;0),N198,0)</f>
        <v>0</v>
      </c>
      <c r="AG198" s="45">
        <f t="shared" ref="AG198:AG261" si="97">IF(AND(C197&gt;50,D198&lt;0,H198&gt;0),L198,0)</f>
        <v>2.718801001185378E-3</v>
      </c>
      <c r="AH198" s="46">
        <f t="shared" ref="AH198:AH261" si="98">IF(AND(D197&gt;50,E198&lt;0,I198&gt;0),M198,0)</f>
        <v>0</v>
      </c>
    </row>
    <row r="199" spans="2:34" x14ac:dyDescent="0.25">
      <c r="B199" s="2" t="s">
        <v>208</v>
      </c>
      <c r="C199" s="26">
        <v>58.6</v>
      </c>
      <c r="D199" s="13">
        <f t="shared" si="78"/>
        <v>-3.4013605442175798E-3</v>
      </c>
      <c r="E199" s="29">
        <f t="shared" si="85"/>
        <v>59.43333333333333</v>
      </c>
      <c r="F199" s="13">
        <f t="shared" ref="F199:F262" si="99">E199/E198-1</f>
        <v>-4.4667783361250768E-3</v>
      </c>
      <c r="G199" s="26">
        <v>2.8586</v>
      </c>
      <c r="H199" s="12">
        <f t="shared" si="79"/>
        <v>-3.2000270901764272E-2</v>
      </c>
      <c r="I199" s="28">
        <f t="shared" si="86"/>
        <v>2.8501999999999996</v>
      </c>
      <c r="J199" s="28">
        <f t="shared" ref="J199:J262" si="100">I199/I198-1</f>
        <v>-2.3384701728146329E-4</v>
      </c>
      <c r="K199" s="26">
        <v>2705.27</v>
      </c>
      <c r="L199" s="12">
        <f t="shared" si="80"/>
        <v>2.1608353316591389E-2</v>
      </c>
      <c r="M199" s="29">
        <f t="shared" si="87"/>
        <v>2664.73</v>
      </c>
      <c r="N199" s="30">
        <f t="shared" ref="N199:N262" si="101">M199/M198-1</f>
        <v>-1.0696323138921215E-3</v>
      </c>
      <c r="R199" s="43">
        <f t="shared" si="81"/>
        <v>0</v>
      </c>
      <c r="S199" s="44">
        <f t="shared" si="77"/>
        <v>0</v>
      </c>
      <c r="T199" s="45">
        <f t="shared" si="82"/>
        <v>0</v>
      </c>
      <c r="U199" s="44">
        <f t="shared" si="88"/>
        <v>0</v>
      </c>
      <c r="V199" s="45">
        <f t="shared" si="83"/>
        <v>0</v>
      </c>
      <c r="W199" s="44">
        <f t="shared" si="89"/>
        <v>0</v>
      </c>
      <c r="X199" s="45">
        <f t="shared" si="84"/>
        <v>0</v>
      </c>
      <c r="Y199" s="46">
        <f t="shared" si="90"/>
        <v>0</v>
      </c>
      <c r="AA199" s="43">
        <f t="shared" si="91"/>
        <v>2.1608353316591389E-2</v>
      </c>
      <c r="AB199" s="44">
        <f t="shared" si="92"/>
        <v>-1.0696323138921215E-3</v>
      </c>
      <c r="AC199" s="45">
        <f t="shared" si="93"/>
        <v>0</v>
      </c>
      <c r="AD199" s="44">
        <f t="shared" si="94"/>
        <v>0</v>
      </c>
      <c r="AE199" s="45">
        <f t="shared" si="95"/>
        <v>0</v>
      </c>
      <c r="AF199" s="44">
        <f t="shared" si="96"/>
        <v>0</v>
      </c>
      <c r="AG199" s="45">
        <f t="shared" si="97"/>
        <v>0</v>
      </c>
      <c r="AH199" s="46">
        <f t="shared" si="98"/>
        <v>0</v>
      </c>
    </row>
    <row r="200" spans="2:34" x14ac:dyDescent="0.25">
      <c r="B200" s="2" t="s">
        <v>209</v>
      </c>
      <c r="C200" s="26">
        <v>59</v>
      </c>
      <c r="D200" s="13">
        <f t="shared" si="78"/>
        <v>6.8259385665527805E-3</v>
      </c>
      <c r="E200" s="29">
        <f t="shared" si="85"/>
        <v>58.800000000000004</v>
      </c>
      <c r="F200" s="13">
        <f t="shared" si="99"/>
        <v>-1.0656197420078395E-2</v>
      </c>
      <c r="G200" s="26">
        <v>2.8601000000000001</v>
      </c>
      <c r="H200" s="12">
        <f t="shared" si="79"/>
        <v>5.2473238648298448E-4</v>
      </c>
      <c r="I200" s="28">
        <f t="shared" si="86"/>
        <v>2.8906000000000005</v>
      </c>
      <c r="J200" s="28">
        <f t="shared" si="100"/>
        <v>1.4174443898674172E-2</v>
      </c>
      <c r="K200" s="26">
        <v>2718.37</v>
      </c>
      <c r="L200" s="12">
        <f t="shared" si="80"/>
        <v>4.8424002040461378E-3</v>
      </c>
      <c r="M200" s="29">
        <f t="shared" si="87"/>
        <v>2690.563333333333</v>
      </c>
      <c r="N200" s="30">
        <f t="shared" si="101"/>
        <v>9.6945406601542938E-3</v>
      </c>
      <c r="R200" s="43">
        <f t="shared" si="81"/>
        <v>0</v>
      </c>
      <c r="S200" s="44">
        <f t="shared" ref="S200:S263" si="102">IF(AND(E199&lt;50,F200&lt;0,J200&lt;0),N200,0)</f>
        <v>0</v>
      </c>
      <c r="T200" s="45">
        <f t="shared" si="82"/>
        <v>0</v>
      </c>
      <c r="U200" s="44">
        <f t="shared" si="88"/>
        <v>0</v>
      </c>
      <c r="V200" s="45">
        <f t="shared" si="83"/>
        <v>0</v>
      </c>
      <c r="W200" s="44">
        <f t="shared" si="89"/>
        <v>0</v>
      </c>
      <c r="X200" s="45">
        <f t="shared" si="84"/>
        <v>0</v>
      </c>
      <c r="Y200" s="46">
        <f t="shared" si="90"/>
        <v>0</v>
      </c>
      <c r="AA200" s="43">
        <f t="shared" si="91"/>
        <v>0</v>
      </c>
      <c r="AB200" s="44">
        <f t="shared" si="92"/>
        <v>0</v>
      </c>
      <c r="AC200" s="45">
        <f t="shared" si="93"/>
        <v>0</v>
      </c>
      <c r="AD200" s="44">
        <f t="shared" si="94"/>
        <v>0</v>
      </c>
      <c r="AE200" s="45">
        <f t="shared" si="95"/>
        <v>4.8424002040461378E-3</v>
      </c>
      <c r="AF200" s="44">
        <f t="shared" si="96"/>
        <v>0</v>
      </c>
      <c r="AG200" s="45">
        <f t="shared" si="97"/>
        <v>0</v>
      </c>
      <c r="AH200" s="46">
        <f t="shared" si="98"/>
        <v>0</v>
      </c>
    </row>
    <row r="201" spans="2:34" x14ac:dyDescent="0.25">
      <c r="B201" s="2" t="s">
        <v>210</v>
      </c>
      <c r="C201" s="26">
        <v>59.9</v>
      </c>
      <c r="D201" s="13">
        <f t="shared" si="78"/>
        <v>1.5254237288135464E-2</v>
      </c>
      <c r="E201" s="29">
        <f t="shared" si="85"/>
        <v>59.166666666666664</v>
      </c>
      <c r="F201" s="13">
        <f t="shared" si="99"/>
        <v>6.2358276643990074E-3</v>
      </c>
      <c r="G201" s="26">
        <v>2.9598</v>
      </c>
      <c r="H201" s="12">
        <f t="shared" si="79"/>
        <v>3.485892101674759E-2</v>
      </c>
      <c r="I201" s="28">
        <f t="shared" si="86"/>
        <v>2.8928333333333334</v>
      </c>
      <c r="J201" s="28">
        <f t="shared" si="100"/>
        <v>7.7261929472527413E-4</v>
      </c>
      <c r="K201" s="26">
        <v>2816.29</v>
      </c>
      <c r="L201" s="12">
        <f t="shared" si="80"/>
        <v>3.6021586465418753E-2</v>
      </c>
      <c r="M201" s="29">
        <f t="shared" si="87"/>
        <v>2746.6433333333334</v>
      </c>
      <c r="N201" s="30">
        <f t="shared" si="101"/>
        <v>2.0843218706367628E-2</v>
      </c>
      <c r="R201" s="43">
        <f t="shared" si="81"/>
        <v>0</v>
      </c>
      <c r="S201" s="44">
        <f t="shared" si="102"/>
        <v>0</v>
      </c>
      <c r="T201" s="45">
        <f t="shared" si="82"/>
        <v>0</v>
      </c>
      <c r="U201" s="44">
        <f t="shared" si="88"/>
        <v>0</v>
      </c>
      <c r="V201" s="45">
        <f t="shared" si="83"/>
        <v>0</v>
      </c>
      <c r="W201" s="44">
        <f t="shared" si="89"/>
        <v>0</v>
      </c>
      <c r="X201" s="45">
        <f t="shared" si="84"/>
        <v>0</v>
      </c>
      <c r="Y201" s="46">
        <f t="shared" si="90"/>
        <v>0</v>
      </c>
      <c r="AA201" s="43">
        <f t="shared" si="91"/>
        <v>0</v>
      </c>
      <c r="AB201" s="44">
        <f t="shared" si="92"/>
        <v>0</v>
      </c>
      <c r="AC201" s="45">
        <f t="shared" si="93"/>
        <v>0</v>
      </c>
      <c r="AD201" s="44">
        <f t="shared" si="94"/>
        <v>0</v>
      </c>
      <c r="AE201" s="45">
        <f t="shared" si="95"/>
        <v>3.6021586465418753E-2</v>
      </c>
      <c r="AF201" s="44">
        <f t="shared" si="96"/>
        <v>2.0843218706367628E-2</v>
      </c>
      <c r="AG201" s="45">
        <f t="shared" si="97"/>
        <v>0</v>
      </c>
      <c r="AH201" s="46">
        <f t="shared" si="98"/>
        <v>0</v>
      </c>
    </row>
    <row r="202" spans="2:34" x14ac:dyDescent="0.25">
      <c r="B202" s="2" t="s">
        <v>211</v>
      </c>
      <c r="C202" s="26">
        <v>58.1</v>
      </c>
      <c r="D202" s="13">
        <f t="shared" si="78"/>
        <v>-3.0050083472454081E-2</v>
      </c>
      <c r="E202" s="29">
        <f t="shared" si="85"/>
        <v>59</v>
      </c>
      <c r="F202" s="13">
        <f t="shared" si="99"/>
        <v>-2.8169014084507005E-3</v>
      </c>
      <c r="G202" s="26">
        <v>2.8603999999999998</v>
      </c>
      <c r="H202" s="12">
        <f t="shared" si="79"/>
        <v>-3.3583350226366715E-2</v>
      </c>
      <c r="I202" s="28">
        <f t="shared" si="86"/>
        <v>2.8934333333333337</v>
      </c>
      <c r="J202" s="28">
        <f t="shared" si="100"/>
        <v>2.0740911447836297E-4</v>
      </c>
      <c r="K202" s="26">
        <v>2901.52</v>
      </c>
      <c r="L202" s="12">
        <f t="shared" si="80"/>
        <v>3.0263218631604083E-2</v>
      </c>
      <c r="M202" s="29">
        <f t="shared" si="87"/>
        <v>2812.06</v>
      </c>
      <c r="N202" s="30">
        <f t="shared" si="101"/>
        <v>2.3816949901273476E-2</v>
      </c>
      <c r="R202" s="43">
        <f t="shared" si="81"/>
        <v>0</v>
      </c>
      <c r="S202" s="44">
        <f t="shared" si="102"/>
        <v>0</v>
      </c>
      <c r="T202" s="45">
        <f t="shared" si="82"/>
        <v>0</v>
      </c>
      <c r="U202" s="44">
        <f t="shared" si="88"/>
        <v>0</v>
      </c>
      <c r="V202" s="45">
        <f t="shared" si="83"/>
        <v>0</v>
      </c>
      <c r="W202" s="44">
        <f t="shared" si="89"/>
        <v>0</v>
      </c>
      <c r="X202" s="45">
        <f t="shared" si="84"/>
        <v>0</v>
      </c>
      <c r="Y202" s="46">
        <f t="shared" si="90"/>
        <v>0</v>
      </c>
      <c r="AA202" s="43">
        <f t="shared" si="91"/>
        <v>3.0263218631604083E-2</v>
      </c>
      <c r="AB202" s="44">
        <f t="shared" si="92"/>
        <v>0</v>
      </c>
      <c r="AC202" s="45">
        <f t="shared" si="93"/>
        <v>0</v>
      </c>
      <c r="AD202" s="44">
        <f t="shared" si="94"/>
        <v>0</v>
      </c>
      <c r="AE202" s="45">
        <f t="shared" si="95"/>
        <v>0</v>
      </c>
      <c r="AF202" s="44">
        <f t="shared" si="96"/>
        <v>0</v>
      </c>
      <c r="AG202" s="45">
        <f t="shared" si="97"/>
        <v>0</v>
      </c>
      <c r="AH202" s="46">
        <f t="shared" si="98"/>
        <v>0</v>
      </c>
    </row>
    <row r="203" spans="2:34" x14ac:dyDescent="0.25">
      <c r="B203" s="2" t="s">
        <v>212</v>
      </c>
      <c r="C203" s="26">
        <v>60.5</v>
      </c>
      <c r="D203" s="13">
        <f t="shared" si="78"/>
        <v>4.1308089500860623E-2</v>
      </c>
      <c r="E203" s="29">
        <f t="shared" si="85"/>
        <v>59.5</v>
      </c>
      <c r="F203" s="13">
        <f t="shared" si="99"/>
        <v>8.4745762711864181E-3</v>
      </c>
      <c r="G203" s="26">
        <v>3.0611999999999999</v>
      </c>
      <c r="H203" s="12">
        <f t="shared" si="79"/>
        <v>7.0199972031883773E-2</v>
      </c>
      <c r="I203" s="28">
        <f t="shared" si="86"/>
        <v>2.9604666666666666</v>
      </c>
      <c r="J203" s="28">
        <f t="shared" si="100"/>
        <v>2.3167402048316132E-2</v>
      </c>
      <c r="K203" s="26">
        <v>2913.98</v>
      </c>
      <c r="L203" s="12">
        <f t="shared" si="80"/>
        <v>4.2943009181395375E-3</v>
      </c>
      <c r="M203" s="29">
        <f t="shared" si="87"/>
        <v>2877.2633333333329</v>
      </c>
      <c r="N203" s="30">
        <f t="shared" si="101"/>
        <v>2.3187034890199021E-2</v>
      </c>
      <c r="R203" s="43">
        <f t="shared" si="81"/>
        <v>0</v>
      </c>
      <c r="S203" s="44">
        <f t="shared" si="102"/>
        <v>0</v>
      </c>
      <c r="T203" s="45">
        <f t="shared" si="82"/>
        <v>0</v>
      </c>
      <c r="U203" s="44">
        <f t="shared" si="88"/>
        <v>0</v>
      </c>
      <c r="V203" s="45">
        <f t="shared" si="83"/>
        <v>0</v>
      </c>
      <c r="W203" s="44">
        <f t="shared" si="89"/>
        <v>0</v>
      </c>
      <c r="X203" s="45">
        <f t="shared" si="84"/>
        <v>0</v>
      </c>
      <c r="Y203" s="46">
        <f t="shared" si="90"/>
        <v>0</v>
      </c>
      <c r="AA203" s="43">
        <f t="shared" si="91"/>
        <v>0</v>
      </c>
      <c r="AB203" s="44">
        <f t="shared" si="92"/>
        <v>0</v>
      </c>
      <c r="AC203" s="45">
        <f t="shared" si="93"/>
        <v>0</v>
      </c>
      <c r="AD203" s="44">
        <f t="shared" si="94"/>
        <v>0</v>
      </c>
      <c r="AE203" s="45">
        <f t="shared" si="95"/>
        <v>4.2943009181395375E-3</v>
      </c>
      <c r="AF203" s="44">
        <f t="shared" si="96"/>
        <v>2.3187034890199021E-2</v>
      </c>
      <c r="AG203" s="45">
        <f t="shared" si="97"/>
        <v>0</v>
      </c>
      <c r="AH203" s="46">
        <f t="shared" si="98"/>
        <v>0</v>
      </c>
    </row>
    <row r="204" spans="2:34" x14ac:dyDescent="0.25">
      <c r="B204" s="2" t="s">
        <v>213</v>
      </c>
      <c r="C204" s="26">
        <v>59.3</v>
      </c>
      <c r="D204" s="13">
        <f t="shared" si="78"/>
        <v>-1.983471074380172E-2</v>
      </c>
      <c r="E204" s="29">
        <f t="shared" si="85"/>
        <v>59.29999999999999</v>
      </c>
      <c r="F204" s="13">
        <f t="shared" si="99"/>
        <v>-3.3613445378153362E-3</v>
      </c>
      <c r="G204" s="26">
        <v>3.1435</v>
      </c>
      <c r="H204" s="12">
        <f t="shared" si="79"/>
        <v>2.6884881745720568E-2</v>
      </c>
      <c r="I204" s="28">
        <f t="shared" si="86"/>
        <v>3.0216999999999996</v>
      </c>
      <c r="J204" s="28">
        <f t="shared" si="100"/>
        <v>2.0683675997027473E-2</v>
      </c>
      <c r="K204" s="26">
        <v>2711.74</v>
      </c>
      <c r="L204" s="12">
        <f t="shared" si="80"/>
        <v>-6.9403358979814644E-2</v>
      </c>
      <c r="M204" s="29">
        <f t="shared" si="87"/>
        <v>2842.4133333333334</v>
      </c>
      <c r="N204" s="30">
        <f t="shared" si="101"/>
        <v>-1.211220384184486E-2</v>
      </c>
      <c r="R204" s="43">
        <f t="shared" si="81"/>
        <v>0</v>
      </c>
      <c r="S204" s="44">
        <f t="shared" si="102"/>
        <v>0</v>
      </c>
      <c r="T204" s="45">
        <f t="shared" si="82"/>
        <v>0</v>
      </c>
      <c r="U204" s="44">
        <f t="shared" si="88"/>
        <v>0</v>
      </c>
      <c r="V204" s="45">
        <f t="shared" si="83"/>
        <v>0</v>
      </c>
      <c r="W204" s="44">
        <f t="shared" si="89"/>
        <v>0</v>
      </c>
      <c r="X204" s="45">
        <f t="shared" si="84"/>
        <v>0</v>
      </c>
      <c r="Y204" s="46">
        <f t="shared" si="90"/>
        <v>0</v>
      </c>
      <c r="AA204" s="43">
        <f t="shared" si="91"/>
        <v>0</v>
      </c>
      <c r="AB204" s="44">
        <f t="shared" si="92"/>
        <v>0</v>
      </c>
      <c r="AC204" s="45">
        <f t="shared" si="93"/>
        <v>0</v>
      </c>
      <c r="AD204" s="44">
        <f t="shared" si="94"/>
        <v>0</v>
      </c>
      <c r="AE204" s="45">
        <f t="shared" si="95"/>
        <v>0</v>
      </c>
      <c r="AF204" s="44">
        <f t="shared" si="96"/>
        <v>0</v>
      </c>
      <c r="AG204" s="45">
        <f t="shared" si="97"/>
        <v>-6.9403358979814644E-2</v>
      </c>
      <c r="AH204" s="46">
        <f t="shared" si="98"/>
        <v>0</v>
      </c>
    </row>
    <row r="205" spans="2:34" x14ac:dyDescent="0.25">
      <c r="B205" s="2" t="s">
        <v>214</v>
      </c>
      <c r="C205" s="26">
        <v>58.1</v>
      </c>
      <c r="D205" s="13">
        <f t="shared" si="78"/>
        <v>-2.02360876897133E-2</v>
      </c>
      <c r="E205" s="29">
        <f t="shared" si="85"/>
        <v>59.300000000000004</v>
      </c>
      <c r="F205" s="13">
        <f t="shared" si="99"/>
        <v>0</v>
      </c>
      <c r="G205" s="26">
        <v>2.9878999999999998</v>
      </c>
      <c r="H205" s="12">
        <f t="shared" si="79"/>
        <v>-4.9498966120566257E-2</v>
      </c>
      <c r="I205" s="28">
        <f t="shared" si="86"/>
        <v>3.0641999999999996</v>
      </c>
      <c r="J205" s="28">
        <f t="shared" si="100"/>
        <v>1.4064930337227333E-2</v>
      </c>
      <c r="K205" s="26">
        <v>2760.17</v>
      </c>
      <c r="L205" s="12">
        <f t="shared" si="80"/>
        <v>1.785938179914015E-2</v>
      </c>
      <c r="M205" s="29">
        <f t="shared" si="87"/>
        <v>2795.2966666666666</v>
      </c>
      <c r="N205" s="30">
        <f t="shared" si="101"/>
        <v>-1.6576289631815233E-2</v>
      </c>
      <c r="R205" s="43">
        <f t="shared" si="81"/>
        <v>0</v>
      </c>
      <c r="S205" s="44">
        <f t="shared" si="102"/>
        <v>0</v>
      </c>
      <c r="T205" s="45">
        <f t="shared" si="82"/>
        <v>0</v>
      </c>
      <c r="U205" s="44">
        <f t="shared" si="88"/>
        <v>0</v>
      </c>
      <c r="V205" s="45">
        <f t="shared" si="83"/>
        <v>0</v>
      </c>
      <c r="W205" s="44">
        <f t="shared" si="89"/>
        <v>0</v>
      </c>
      <c r="X205" s="45">
        <f t="shared" si="84"/>
        <v>0</v>
      </c>
      <c r="Y205" s="46">
        <f t="shared" si="90"/>
        <v>0</v>
      </c>
      <c r="AA205" s="43">
        <f t="shared" si="91"/>
        <v>1.785938179914015E-2</v>
      </c>
      <c r="AB205" s="44">
        <f t="shared" si="92"/>
        <v>0</v>
      </c>
      <c r="AC205" s="45">
        <f t="shared" si="93"/>
        <v>0</v>
      </c>
      <c r="AD205" s="44">
        <f t="shared" si="94"/>
        <v>0</v>
      </c>
      <c r="AE205" s="45">
        <f t="shared" si="95"/>
        <v>0</v>
      </c>
      <c r="AF205" s="44">
        <f t="shared" si="96"/>
        <v>0</v>
      </c>
      <c r="AG205" s="45">
        <f t="shared" si="97"/>
        <v>0</v>
      </c>
      <c r="AH205" s="46">
        <f t="shared" si="98"/>
        <v>0</v>
      </c>
    </row>
    <row r="206" spans="2:34" x14ac:dyDescent="0.25">
      <c r="B206" s="2" t="s">
        <v>215</v>
      </c>
      <c r="C206" s="26">
        <v>58.6</v>
      </c>
      <c r="D206" s="13">
        <f t="shared" si="78"/>
        <v>8.6058519793459354E-3</v>
      </c>
      <c r="E206" s="29">
        <f t="shared" si="85"/>
        <v>58.666666666666664</v>
      </c>
      <c r="F206" s="13">
        <f t="shared" si="99"/>
        <v>-1.0680157391793288E-2</v>
      </c>
      <c r="G206" s="26">
        <v>2.6842000000000001</v>
      </c>
      <c r="H206" s="12">
        <f t="shared" si="79"/>
        <v>-0.10164329462164046</v>
      </c>
      <c r="I206" s="28">
        <f t="shared" si="86"/>
        <v>2.9385333333333334</v>
      </c>
      <c r="J206" s="28">
        <f t="shared" si="100"/>
        <v>-4.1011248177882043E-2</v>
      </c>
      <c r="K206" s="26">
        <v>2506.85</v>
      </c>
      <c r="L206" s="12">
        <f t="shared" si="80"/>
        <v>-9.1776955767217339E-2</v>
      </c>
      <c r="M206" s="29">
        <f t="shared" si="87"/>
        <v>2659.5866666666666</v>
      </c>
      <c r="N206" s="30">
        <f t="shared" si="101"/>
        <v>-4.8549408589905196E-2</v>
      </c>
      <c r="R206" s="43">
        <f t="shared" si="81"/>
        <v>0</v>
      </c>
      <c r="S206" s="44">
        <f t="shared" si="102"/>
        <v>0</v>
      </c>
      <c r="T206" s="45">
        <f t="shared" si="82"/>
        <v>0</v>
      </c>
      <c r="U206" s="44">
        <f t="shared" si="88"/>
        <v>0</v>
      </c>
      <c r="V206" s="45">
        <f t="shared" si="83"/>
        <v>0</v>
      </c>
      <c r="W206" s="44">
        <f t="shared" si="89"/>
        <v>0</v>
      </c>
      <c r="X206" s="45">
        <f t="shared" si="84"/>
        <v>0</v>
      </c>
      <c r="Y206" s="46">
        <f t="shared" si="90"/>
        <v>0</v>
      </c>
      <c r="AA206" s="43">
        <f t="shared" si="91"/>
        <v>0</v>
      </c>
      <c r="AB206" s="44">
        <f t="shared" si="92"/>
        <v>-4.8549408589905196E-2</v>
      </c>
      <c r="AC206" s="45">
        <f t="shared" si="93"/>
        <v>-9.1776955767217339E-2</v>
      </c>
      <c r="AD206" s="44">
        <f t="shared" si="94"/>
        <v>0</v>
      </c>
      <c r="AE206" s="45">
        <f t="shared" si="95"/>
        <v>0</v>
      </c>
      <c r="AF206" s="44">
        <f t="shared" si="96"/>
        <v>0</v>
      </c>
      <c r="AG206" s="45">
        <f t="shared" si="97"/>
        <v>0</v>
      </c>
      <c r="AH206" s="46">
        <f t="shared" si="98"/>
        <v>0</v>
      </c>
    </row>
    <row r="207" spans="2:34" x14ac:dyDescent="0.25">
      <c r="B207" s="2" t="s">
        <v>216</v>
      </c>
      <c r="C207" s="26">
        <v>54.9</v>
      </c>
      <c r="D207" s="13">
        <f t="shared" si="78"/>
        <v>-6.3139931740614386E-2</v>
      </c>
      <c r="E207" s="29">
        <f t="shared" si="85"/>
        <v>57.199999999999996</v>
      </c>
      <c r="F207" s="13">
        <f t="shared" si="99"/>
        <v>-2.5000000000000022E-2</v>
      </c>
      <c r="G207" s="26">
        <v>2.6293000000000002</v>
      </c>
      <c r="H207" s="12">
        <f t="shared" si="79"/>
        <v>-2.0453021384397529E-2</v>
      </c>
      <c r="I207" s="28">
        <f t="shared" si="86"/>
        <v>2.7671333333333337</v>
      </c>
      <c r="J207" s="28">
        <f t="shared" si="100"/>
        <v>-5.832841780480047E-2</v>
      </c>
      <c r="K207" s="26">
        <v>2704.1</v>
      </c>
      <c r="L207" s="12">
        <f t="shared" si="80"/>
        <v>7.8684404731036883E-2</v>
      </c>
      <c r="M207" s="29">
        <f t="shared" si="87"/>
        <v>2657.0400000000004</v>
      </c>
      <c r="N207" s="30">
        <f t="shared" si="101"/>
        <v>-9.5754227473920928E-4</v>
      </c>
      <c r="R207" s="43">
        <f t="shared" si="81"/>
        <v>0</v>
      </c>
      <c r="S207" s="44">
        <f t="shared" si="102"/>
        <v>0</v>
      </c>
      <c r="T207" s="45">
        <f t="shared" si="82"/>
        <v>0</v>
      </c>
      <c r="U207" s="44">
        <f t="shared" si="88"/>
        <v>0</v>
      </c>
      <c r="V207" s="45">
        <f t="shared" si="83"/>
        <v>0</v>
      </c>
      <c r="W207" s="44">
        <f t="shared" si="89"/>
        <v>0</v>
      </c>
      <c r="X207" s="45">
        <f t="shared" si="84"/>
        <v>0</v>
      </c>
      <c r="Y207" s="46">
        <f t="shared" si="90"/>
        <v>0</v>
      </c>
      <c r="AA207" s="43">
        <f t="shared" si="91"/>
        <v>7.8684404731036883E-2</v>
      </c>
      <c r="AB207" s="44">
        <f t="shared" si="92"/>
        <v>-9.5754227473920928E-4</v>
      </c>
      <c r="AC207" s="45">
        <f t="shared" si="93"/>
        <v>0</v>
      </c>
      <c r="AD207" s="44">
        <f t="shared" si="94"/>
        <v>0</v>
      </c>
      <c r="AE207" s="45">
        <f t="shared" si="95"/>
        <v>0</v>
      </c>
      <c r="AF207" s="44">
        <f t="shared" si="96"/>
        <v>0</v>
      </c>
      <c r="AG207" s="45">
        <f t="shared" si="97"/>
        <v>0</v>
      </c>
      <c r="AH207" s="46">
        <f t="shared" si="98"/>
        <v>0</v>
      </c>
    </row>
    <row r="208" spans="2:34" x14ac:dyDescent="0.25">
      <c r="B208" s="2" t="s">
        <v>217</v>
      </c>
      <c r="C208" s="26">
        <v>55.7</v>
      </c>
      <c r="D208" s="13">
        <f t="shared" si="78"/>
        <v>1.4571948998178597E-2</v>
      </c>
      <c r="E208" s="29">
        <f t="shared" si="85"/>
        <v>56.4</v>
      </c>
      <c r="F208" s="13">
        <f t="shared" si="99"/>
        <v>-1.3986013986013957E-2</v>
      </c>
      <c r="G208" s="26">
        <v>2.7149999999999999</v>
      </c>
      <c r="H208" s="12">
        <f t="shared" si="79"/>
        <v>3.2594226600235698E-2</v>
      </c>
      <c r="I208" s="28">
        <f t="shared" si="86"/>
        <v>2.676166666666667</v>
      </c>
      <c r="J208" s="28">
        <f t="shared" si="100"/>
        <v>-3.2873973064784234E-2</v>
      </c>
      <c r="K208" s="26">
        <v>2784.49</v>
      </c>
      <c r="L208" s="12">
        <f t="shared" si="80"/>
        <v>2.9728930143116061E-2</v>
      </c>
      <c r="M208" s="29">
        <f t="shared" si="87"/>
        <v>2665.1466666666665</v>
      </c>
      <c r="N208" s="30">
        <f t="shared" si="101"/>
        <v>3.0510141611215236E-3</v>
      </c>
      <c r="R208" s="43">
        <f t="shared" si="81"/>
        <v>0</v>
      </c>
      <c r="S208" s="44">
        <f t="shared" si="102"/>
        <v>0</v>
      </c>
      <c r="T208" s="45">
        <f t="shared" si="82"/>
        <v>0</v>
      </c>
      <c r="U208" s="44">
        <f t="shared" si="88"/>
        <v>0</v>
      </c>
      <c r="V208" s="45">
        <f t="shared" si="83"/>
        <v>0</v>
      </c>
      <c r="W208" s="44">
        <f t="shared" si="89"/>
        <v>0</v>
      </c>
      <c r="X208" s="45">
        <f t="shared" si="84"/>
        <v>0</v>
      </c>
      <c r="Y208" s="46">
        <f t="shared" si="90"/>
        <v>0</v>
      </c>
      <c r="AA208" s="43">
        <f t="shared" si="91"/>
        <v>0</v>
      </c>
      <c r="AB208" s="44">
        <f t="shared" si="92"/>
        <v>3.0510141611215236E-3</v>
      </c>
      <c r="AC208" s="45">
        <f t="shared" si="93"/>
        <v>0</v>
      </c>
      <c r="AD208" s="44">
        <f t="shared" si="94"/>
        <v>0</v>
      </c>
      <c r="AE208" s="45">
        <f t="shared" si="95"/>
        <v>2.9728930143116061E-2</v>
      </c>
      <c r="AF208" s="44">
        <f t="shared" si="96"/>
        <v>0</v>
      </c>
      <c r="AG208" s="45">
        <f t="shared" si="97"/>
        <v>0</v>
      </c>
      <c r="AH208" s="46">
        <f t="shared" si="98"/>
        <v>0</v>
      </c>
    </row>
    <row r="209" spans="2:34" x14ac:dyDescent="0.25">
      <c r="B209" s="2" t="s">
        <v>218</v>
      </c>
      <c r="C209" s="26">
        <v>54.4</v>
      </c>
      <c r="D209" s="13">
        <f t="shared" si="78"/>
        <v>-2.3339317773788171E-2</v>
      </c>
      <c r="E209" s="29">
        <f t="shared" si="85"/>
        <v>55</v>
      </c>
      <c r="F209" s="13">
        <f t="shared" si="99"/>
        <v>-2.4822695035460973E-2</v>
      </c>
      <c r="G209" s="26">
        <v>2.4049999999999998</v>
      </c>
      <c r="H209" s="12">
        <f t="shared" si="79"/>
        <v>-0.11418047882136284</v>
      </c>
      <c r="I209" s="28">
        <f t="shared" si="86"/>
        <v>2.5831</v>
      </c>
      <c r="J209" s="28">
        <f t="shared" si="100"/>
        <v>-3.4776110107741287E-2</v>
      </c>
      <c r="K209" s="26">
        <v>2834.4</v>
      </c>
      <c r="L209" s="12">
        <f t="shared" si="80"/>
        <v>1.7924287751078349E-2</v>
      </c>
      <c r="M209" s="29">
        <f t="shared" si="87"/>
        <v>2774.33</v>
      </c>
      <c r="N209" s="30">
        <f t="shared" si="101"/>
        <v>4.0967101247711302E-2</v>
      </c>
      <c r="R209" s="43">
        <f t="shared" si="81"/>
        <v>0</v>
      </c>
      <c r="S209" s="44">
        <f t="shared" si="102"/>
        <v>0</v>
      </c>
      <c r="T209" s="45">
        <f t="shared" si="82"/>
        <v>0</v>
      </c>
      <c r="U209" s="44">
        <f t="shared" si="88"/>
        <v>0</v>
      </c>
      <c r="V209" s="45">
        <f t="shared" si="83"/>
        <v>0</v>
      </c>
      <c r="W209" s="44">
        <f t="shared" si="89"/>
        <v>0</v>
      </c>
      <c r="X209" s="45">
        <f t="shared" si="84"/>
        <v>0</v>
      </c>
      <c r="Y209" s="46">
        <f t="shared" si="90"/>
        <v>0</v>
      </c>
      <c r="AA209" s="43">
        <f t="shared" si="91"/>
        <v>1.7924287751078349E-2</v>
      </c>
      <c r="AB209" s="44">
        <f t="shared" si="92"/>
        <v>4.0967101247711302E-2</v>
      </c>
      <c r="AC209" s="45">
        <f t="shared" si="93"/>
        <v>0</v>
      </c>
      <c r="AD209" s="44">
        <f t="shared" si="94"/>
        <v>0</v>
      </c>
      <c r="AE209" s="45">
        <f t="shared" si="95"/>
        <v>0</v>
      </c>
      <c r="AF209" s="44">
        <f t="shared" si="96"/>
        <v>0</v>
      </c>
      <c r="AG209" s="45">
        <f t="shared" si="97"/>
        <v>0</v>
      </c>
      <c r="AH209" s="46">
        <f t="shared" si="98"/>
        <v>0</v>
      </c>
    </row>
    <row r="210" spans="2:34" x14ac:dyDescent="0.25">
      <c r="B210" s="2" t="s">
        <v>219</v>
      </c>
      <c r="C210" s="26">
        <v>54.9</v>
      </c>
      <c r="D210" s="13">
        <f t="shared" si="78"/>
        <v>9.1911764705883137E-3</v>
      </c>
      <c r="E210" s="29">
        <f t="shared" si="85"/>
        <v>55</v>
      </c>
      <c r="F210" s="13">
        <f t="shared" si="99"/>
        <v>0</v>
      </c>
      <c r="G210" s="26">
        <v>2.5017999999999998</v>
      </c>
      <c r="H210" s="12">
        <f t="shared" si="79"/>
        <v>4.0249480249480163E-2</v>
      </c>
      <c r="I210" s="28">
        <f t="shared" si="86"/>
        <v>2.5405999999999995</v>
      </c>
      <c r="J210" s="28">
        <f t="shared" si="100"/>
        <v>-1.6453098989586357E-2</v>
      </c>
      <c r="K210" s="26">
        <v>2945.83</v>
      </c>
      <c r="L210" s="12">
        <f t="shared" si="80"/>
        <v>3.9313434942139347E-2</v>
      </c>
      <c r="M210" s="29">
        <f t="shared" si="87"/>
        <v>2854.9066666666663</v>
      </c>
      <c r="N210" s="30">
        <f t="shared" si="101"/>
        <v>2.9043648977110204E-2</v>
      </c>
      <c r="R210" s="43">
        <f t="shared" si="81"/>
        <v>0</v>
      </c>
      <c r="S210" s="44">
        <f t="shared" si="102"/>
        <v>0</v>
      </c>
      <c r="T210" s="45">
        <f t="shared" si="82"/>
        <v>0</v>
      </c>
      <c r="U210" s="44">
        <f t="shared" si="88"/>
        <v>0</v>
      </c>
      <c r="V210" s="45">
        <f t="shared" si="83"/>
        <v>0</v>
      </c>
      <c r="W210" s="44">
        <f t="shared" si="89"/>
        <v>0</v>
      </c>
      <c r="X210" s="45">
        <f t="shared" si="84"/>
        <v>0</v>
      </c>
      <c r="Y210" s="46">
        <f t="shared" si="90"/>
        <v>0</v>
      </c>
      <c r="AA210" s="43">
        <f t="shared" si="91"/>
        <v>0</v>
      </c>
      <c r="AB210" s="44">
        <f t="shared" si="92"/>
        <v>0</v>
      </c>
      <c r="AC210" s="45">
        <f t="shared" si="93"/>
        <v>0</v>
      </c>
      <c r="AD210" s="44">
        <f t="shared" si="94"/>
        <v>0</v>
      </c>
      <c r="AE210" s="45">
        <f t="shared" si="95"/>
        <v>3.9313434942139347E-2</v>
      </c>
      <c r="AF210" s="44">
        <f t="shared" si="96"/>
        <v>0</v>
      </c>
      <c r="AG210" s="45">
        <f t="shared" si="97"/>
        <v>0</v>
      </c>
      <c r="AH210" s="46">
        <f t="shared" si="98"/>
        <v>0</v>
      </c>
    </row>
    <row r="211" spans="2:34" x14ac:dyDescent="0.25">
      <c r="B211" s="2" t="s">
        <v>220</v>
      </c>
      <c r="C211" s="26">
        <v>53.6</v>
      </c>
      <c r="D211" s="13">
        <f t="shared" si="78"/>
        <v>-2.3679417122040025E-2</v>
      </c>
      <c r="E211" s="29">
        <f t="shared" si="85"/>
        <v>54.300000000000004</v>
      </c>
      <c r="F211" s="13">
        <f t="shared" si="99"/>
        <v>-1.2727272727272698E-2</v>
      </c>
      <c r="G211" s="26">
        <v>2.1246</v>
      </c>
      <c r="H211" s="12">
        <f t="shared" si="79"/>
        <v>-0.15077144455991676</v>
      </c>
      <c r="I211" s="28">
        <f t="shared" si="86"/>
        <v>2.3437999999999999</v>
      </c>
      <c r="J211" s="28">
        <f t="shared" si="100"/>
        <v>-7.7462016846414072E-2</v>
      </c>
      <c r="K211" s="26">
        <v>2752.06</v>
      </c>
      <c r="L211" s="12">
        <f t="shared" si="80"/>
        <v>-6.5777726481161536E-2</v>
      </c>
      <c r="M211" s="29">
        <f t="shared" si="87"/>
        <v>2844.0966666666664</v>
      </c>
      <c r="N211" s="30">
        <f t="shared" si="101"/>
        <v>-3.786463538796303E-3</v>
      </c>
      <c r="R211" s="43">
        <f t="shared" si="81"/>
        <v>0</v>
      </c>
      <c r="S211" s="44">
        <f t="shared" si="102"/>
        <v>0</v>
      </c>
      <c r="T211" s="45">
        <f t="shared" si="82"/>
        <v>0</v>
      </c>
      <c r="U211" s="44">
        <f t="shared" si="88"/>
        <v>0</v>
      </c>
      <c r="V211" s="45">
        <f t="shared" si="83"/>
        <v>0</v>
      </c>
      <c r="W211" s="44">
        <f t="shared" si="89"/>
        <v>0</v>
      </c>
      <c r="X211" s="45">
        <f t="shared" si="84"/>
        <v>0</v>
      </c>
      <c r="Y211" s="46">
        <f t="shared" si="90"/>
        <v>0</v>
      </c>
      <c r="AA211" s="43">
        <f t="shared" si="91"/>
        <v>-6.5777726481161536E-2</v>
      </c>
      <c r="AB211" s="44">
        <f t="shared" si="92"/>
        <v>-3.786463538796303E-3</v>
      </c>
      <c r="AC211" s="45">
        <f t="shared" si="93"/>
        <v>0</v>
      </c>
      <c r="AD211" s="44">
        <f t="shared" si="94"/>
        <v>0</v>
      </c>
      <c r="AE211" s="45">
        <f t="shared" si="95"/>
        <v>0</v>
      </c>
      <c r="AF211" s="44">
        <f t="shared" si="96"/>
        <v>0</v>
      </c>
      <c r="AG211" s="45">
        <f t="shared" si="97"/>
        <v>0</v>
      </c>
      <c r="AH211" s="46">
        <f t="shared" si="98"/>
        <v>0</v>
      </c>
    </row>
    <row r="212" spans="2:34" x14ac:dyDescent="0.25">
      <c r="B212" s="2" t="s">
        <v>221</v>
      </c>
      <c r="C212" s="26">
        <v>52.6</v>
      </c>
      <c r="D212" s="13">
        <f t="shared" si="78"/>
        <v>-1.8656716417910446E-2</v>
      </c>
      <c r="E212" s="29">
        <f t="shared" si="85"/>
        <v>53.699999999999996</v>
      </c>
      <c r="F212" s="13">
        <f t="shared" si="99"/>
        <v>-1.1049723756906271E-2</v>
      </c>
      <c r="G212" s="26">
        <v>2.0051000000000001</v>
      </c>
      <c r="H212" s="12">
        <f t="shared" si="79"/>
        <v>-5.6245881577708712E-2</v>
      </c>
      <c r="I212" s="28">
        <f t="shared" si="86"/>
        <v>2.2105000000000001</v>
      </c>
      <c r="J212" s="28">
        <f t="shared" si="100"/>
        <v>-5.6873453366328097E-2</v>
      </c>
      <c r="K212" s="26">
        <v>2941.76</v>
      </c>
      <c r="L212" s="12">
        <f t="shared" si="80"/>
        <v>6.8930183208214979E-2</v>
      </c>
      <c r="M212" s="29">
        <f t="shared" si="87"/>
        <v>2879.8833333333332</v>
      </c>
      <c r="N212" s="30">
        <f t="shared" si="101"/>
        <v>1.2582788442493165E-2</v>
      </c>
      <c r="R212" s="43">
        <f t="shared" si="81"/>
        <v>0</v>
      </c>
      <c r="S212" s="44">
        <f t="shared" si="102"/>
        <v>0</v>
      </c>
      <c r="T212" s="45">
        <f t="shared" si="82"/>
        <v>0</v>
      </c>
      <c r="U212" s="44">
        <f t="shared" si="88"/>
        <v>0</v>
      </c>
      <c r="V212" s="45">
        <f t="shared" si="83"/>
        <v>0</v>
      </c>
      <c r="W212" s="44">
        <f t="shared" si="89"/>
        <v>0</v>
      </c>
      <c r="X212" s="45">
        <f t="shared" si="84"/>
        <v>0</v>
      </c>
      <c r="Y212" s="46">
        <f t="shared" si="90"/>
        <v>0</v>
      </c>
      <c r="AA212" s="43">
        <f t="shared" si="91"/>
        <v>6.8930183208214979E-2</v>
      </c>
      <c r="AB212" s="44">
        <f t="shared" si="92"/>
        <v>1.2582788442493165E-2</v>
      </c>
      <c r="AC212" s="45">
        <f t="shared" si="93"/>
        <v>0</v>
      </c>
      <c r="AD212" s="44">
        <f t="shared" si="94"/>
        <v>0</v>
      </c>
      <c r="AE212" s="45">
        <f t="shared" si="95"/>
        <v>0</v>
      </c>
      <c r="AF212" s="44">
        <f t="shared" si="96"/>
        <v>0</v>
      </c>
      <c r="AG212" s="45">
        <f t="shared" si="97"/>
        <v>0</v>
      </c>
      <c r="AH212" s="46">
        <f t="shared" si="98"/>
        <v>0</v>
      </c>
    </row>
    <row r="213" spans="2:34" x14ac:dyDescent="0.25">
      <c r="B213" s="2" t="s">
        <v>222</v>
      </c>
      <c r="C213" s="26">
        <v>51.5</v>
      </c>
      <c r="D213" s="13">
        <f t="shared" si="78"/>
        <v>-2.0912547528517123E-2</v>
      </c>
      <c r="E213" s="29">
        <f t="shared" si="85"/>
        <v>52.566666666666663</v>
      </c>
      <c r="F213" s="13">
        <f t="shared" si="99"/>
        <v>-2.110490378646801E-2</v>
      </c>
      <c r="G213" s="26">
        <v>2.0144000000000002</v>
      </c>
      <c r="H213" s="12">
        <f t="shared" si="79"/>
        <v>4.6381726597177764E-3</v>
      </c>
      <c r="I213" s="28">
        <f t="shared" si="86"/>
        <v>2.0480333333333332</v>
      </c>
      <c r="J213" s="28">
        <f t="shared" si="100"/>
        <v>-7.3497700369449026E-2</v>
      </c>
      <c r="K213" s="26">
        <v>2980.38</v>
      </c>
      <c r="L213" s="12">
        <f t="shared" si="80"/>
        <v>1.3128195366039375E-2</v>
      </c>
      <c r="M213" s="29">
        <f t="shared" si="87"/>
        <v>2891.4</v>
      </c>
      <c r="N213" s="30">
        <f t="shared" si="101"/>
        <v>3.9990045893063542E-3</v>
      </c>
      <c r="R213" s="43">
        <f t="shared" si="81"/>
        <v>0</v>
      </c>
      <c r="S213" s="44">
        <f t="shared" si="102"/>
        <v>0</v>
      </c>
      <c r="T213" s="45">
        <f t="shared" si="82"/>
        <v>0</v>
      </c>
      <c r="U213" s="44">
        <f t="shared" si="88"/>
        <v>0</v>
      </c>
      <c r="V213" s="45">
        <f t="shared" si="83"/>
        <v>0</v>
      </c>
      <c r="W213" s="44">
        <f t="shared" si="89"/>
        <v>0</v>
      </c>
      <c r="X213" s="45">
        <f t="shared" si="84"/>
        <v>0</v>
      </c>
      <c r="Y213" s="46">
        <f t="shared" si="90"/>
        <v>0</v>
      </c>
      <c r="AA213" s="43">
        <f t="shared" si="91"/>
        <v>0</v>
      </c>
      <c r="AB213" s="44">
        <f t="shared" si="92"/>
        <v>3.9990045893063542E-3</v>
      </c>
      <c r="AC213" s="45">
        <f t="shared" si="93"/>
        <v>0</v>
      </c>
      <c r="AD213" s="44">
        <f t="shared" si="94"/>
        <v>0</v>
      </c>
      <c r="AE213" s="45">
        <f t="shared" si="95"/>
        <v>0</v>
      </c>
      <c r="AF213" s="44">
        <f t="shared" si="96"/>
        <v>0</v>
      </c>
      <c r="AG213" s="45">
        <f t="shared" si="97"/>
        <v>1.3128195366039375E-2</v>
      </c>
      <c r="AH213" s="46">
        <f t="shared" si="98"/>
        <v>0</v>
      </c>
    </row>
    <row r="214" spans="2:34" x14ac:dyDescent="0.25">
      <c r="B214" s="2" t="s">
        <v>223</v>
      </c>
      <c r="C214" s="26">
        <v>51</v>
      </c>
      <c r="D214" s="13">
        <f t="shared" si="78"/>
        <v>-9.7087378640776656E-3</v>
      </c>
      <c r="E214" s="29">
        <f t="shared" si="85"/>
        <v>51.699999999999996</v>
      </c>
      <c r="F214" s="13">
        <f t="shared" si="99"/>
        <v>-1.6487000634115456E-2</v>
      </c>
      <c r="G214" s="26">
        <v>1.4961</v>
      </c>
      <c r="H214" s="12">
        <f t="shared" si="79"/>
        <v>-0.25729745830023831</v>
      </c>
      <c r="I214" s="28">
        <f t="shared" si="86"/>
        <v>1.8385333333333336</v>
      </c>
      <c r="J214" s="28">
        <f t="shared" si="100"/>
        <v>-0.10229325694568758</v>
      </c>
      <c r="K214" s="26">
        <v>2926.46</v>
      </c>
      <c r="L214" s="12">
        <f t="shared" si="80"/>
        <v>-1.8091652742267761E-2</v>
      </c>
      <c r="M214" s="29">
        <f t="shared" si="87"/>
        <v>2949.5333333333333</v>
      </c>
      <c r="N214" s="30">
        <f t="shared" si="101"/>
        <v>2.0105600516474142E-2</v>
      </c>
      <c r="R214" s="43">
        <f t="shared" si="81"/>
        <v>0</v>
      </c>
      <c r="S214" s="44">
        <f t="shared" si="102"/>
        <v>0</v>
      </c>
      <c r="T214" s="45">
        <f t="shared" si="82"/>
        <v>0</v>
      </c>
      <c r="U214" s="44">
        <f t="shared" si="88"/>
        <v>0</v>
      </c>
      <c r="V214" s="45">
        <f t="shared" si="83"/>
        <v>0</v>
      </c>
      <c r="W214" s="44">
        <f t="shared" si="89"/>
        <v>0</v>
      </c>
      <c r="X214" s="45">
        <f t="shared" si="84"/>
        <v>0</v>
      </c>
      <c r="Y214" s="46">
        <f t="shared" si="90"/>
        <v>0</v>
      </c>
      <c r="AA214" s="43">
        <f t="shared" si="91"/>
        <v>-1.8091652742267761E-2</v>
      </c>
      <c r="AB214" s="44">
        <f t="shared" si="92"/>
        <v>2.0105600516474142E-2</v>
      </c>
      <c r="AC214" s="45">
        <f t="shared" si="93"/>
        <v>0</v>
      </c>
      <c r="AD214" s="44">
        <f t="shared" si="94"/>
        <v>0</v>
      </c>
      <c r="AE214" s="45">
        <f t="shared" si="95"/>
        <v>0</v>
      </c>
      <c r="AF214" s="44">
        <f t="shared" si="96"/>
        <v>0</v>
      </c>
      <c r="AG214" s="45">
        <f t="shared" si="97"/>
        <v>0</v>
      </c>
      <c r="AH214" s="46">
        <f t="shared" si="98"/>
        <v>0</v>
      </c>
    </row>
    <row r="215" spans="2:34" x14ac:dyDescent="0.25">
      <c r="B215" s="2" t="s">
        <v>224</v>
      </c>
      <c r="C215" s="26">
        <v>48.5</v>
      </c>
      <c r="D215" s="13">
        <f t="shared" si="78"/>
        <v>-4.9019607843137303E-2</v>
      </c>
      <c r="E215" s="29">
        <f t="shared" si="85"/>
        <v>50.333333333333336</v>
      </c>
      <c r="F215" s="13">
        <f t="shared" si="99"/>
        <v>-2.6434558349451853E-2</v>
      </c>
      <c r="G215" s="26">
        <v>1.6646000000000001</v>
      </c>
      <c r="H215" s="12">
        <f t="shared" si="79"/>
        <v>0.11262616135285075</v>
      </c>
      <c r="I215" s="28">
        <f t="shared" si="86"/>
        <v>1.7250333333333334</v>
      </c>
      <c r="J215" s="28">
        <f t="shared" si="100"/>
        <v>-6.1733990862281596E-2</v>
      </c>
      <c r="K215" s="26">
        <v>2976.74</v>
      </c>
      <c r="L215" s="12">
        <f t="shared" si="80"/>
        <v>1.7181167690656807E-2</v>
      </c>
      <c r="M215" s="29">
        <f t="shared" si="87"/>
        <v>2961.1933333333332</v>
      </c>
      <c r="N215" s="30">
        <f t="shared" si="101"/>
        <v>3.9531677327486747E-3</v>
      </c>
      <c r="R215" s="43">
        <f t="shared" si="81"/>
        <v>0</v>
      </c>
      <c r="S215" s="44">
        <f t="shared" si="102"/>
        <v>0</v>
      </c>
      <c r="T215" s="45">
        <f t="shared" si="82"/>
        <v>0</v>
      </c>
      <c r="U215" s="44">
        <f t="shared" si="88"/>
        <v>0</v>
      </c>
      <c r="V215" s="45">
        <f t="shared" si="83"/>
        <v>0</v>
      </c>
      <c r="W215" s="44">
        <f t="shared" si="89"/>
        <v>0</v>
      </c>
      <c r="X215" s="45">
        <f t="shared" si="84"/>
        <v>0</v>
      </c>
      <c r="Y215" s="46">
        <f t="shared" si="90"/>
        <v>0</v>
      </c>
      <c r="AA215" s="43">
        <f t="shared" si="91"/>
        <v>0</v>
      </c>
      <c r="AB215" s="44">
        <f t="shared" si="92"/>
        <v>3.9531677327486747E-3</v>
      </c>
      <c r="AC215" s="45">
        <f t="shared" si="93"/>
        <v>0</v>
      </c>
      <c r="AD215" s="44">
        <f t="shared" si="94"/>
        <v>0</v>
      </c>
      <c r="AE215" s="45">
        <f t="shared" si="95"/>
        <v>0</v>
      </c>
      <c r="AF215" s="44">
        <f t="shared" si="96"/>
        <v>0</v>
      </c>
      <c r="AG215" s="45">
        <f t="shared" si="97"/>
        <v>1.7181167690656807E-2</v>
      </c>
      <c r="AH215" s="46">
        <f t="shared" si="98"/>
        <v>0</v>
      </c>
    </row>
    <row r="216" spans="2:34" x14ac:dyDescent="0.25">
      <c r="B216" s="2" t="s">
        <v>225</v>
      </c>
      <c r="C216" s="26">
        <v>48.1</v>
      </c>
      <c r="D216" s="13">
        <f t="shared" si="78"/>
        <v>-8.2474226804123418E-3</v>
      </c>
      <c r="E216" s="29">
        <f t="shared" si="85"/>
        <v>49.199999999999996</v>
      </c>
      <c r="F216" s="13">
        <f t="shared" si="99"/>
        <v>-2.2516556291390821E-2</v>
      </c>
      <c r="G216" s="26">
        <v>1.6910000000000001</v>
      </c>
      <c r="H216" s="12">
        <f t="shared" si="79"/>
        <v>1.5859665985822335E-2</v>
      </c>
      <c r="I216" s="28">
        <f t="shared" si="86"/>
        <v>1.6172333333333333</v>
      </c>
      <c r="J216" s="28">
        <f t="shared" si="100"/>
        <v>-6.2491546057081071E-2</v>
      </c>
      <c r="K216" s="26">
        <v>3037.56</v>
      </c>
      <c r="L216" s="12">
        <f t="shared" si="80"/>
        <v>2.0431747482144935E-2</v>
      </c>
      <c r="M216" s="29">
        <f t="shared" si="87"/>
        <v>2980.2533333333336</v>
      </c>
      <c r="N216" s="30">
        <f t="shared" si="101"/>
        <v>6.43659425591947E-3</v>
      </c>
      <c r="R216" s="43">
        <f t="shared" si="81"/>
        <v>0</v>
      </c>
      <c r="S216" s="44">
        <f t="shared" si="102"/>
        <v>0</v>
      </c>
      <c r="T216" s="45">
        <f t="shared" si="82"/>
        <v>0</v>
      </c>
      <c r="U216" s="44">
        <f t="shared" si="88"/>
        <v>0</v>
      </c>
      <c r="V216" s="45">
        <f t="shared" si="83"/>
        <v>0</v>
      </c>
      <c r="W216" s="44">
        <f t="shared" si="89"/>
        <v>0</v>
      </c>
      <c r="X216" s="45">
        <f t="shared" si="84"/>
        <v>2.0431747482144935E-2</v>
      </c>
      <c r="Y216" s="46">
        <f t="shared" si="90"/>
        <v>0</v>
      </c>
      <c r="AA216" s="43">
        <f t="shared" si="91"/>
        <v>0</v>
      </c>
      <c r="AB216" s="44">
        <f t="shared" si="92"/>
        <v>6.43659425591947E-3</v>
      </c>
      <c r="AC216" s="45">
        <f t="shared" si="93"/>
        <v>0</v>
      </c>
      <c r="AD216" s="44">
        <f t="shared" si="94"/>
        <v>0</v>
      </c>
      <c r="AE216" s="45">
        <f t="shared" si="95"/>
        <v>0</v>
      </c>
      <c r="AF216" s="44">
        <f t="shared" si="96"/>
        <v>0</v>
      </c>
      <c r="AG216" s="45">
        <f t="shared" si="97"/>
        <v>0</v>
      </c>
      <c r="AH216" s="46">
        <f t="shared" si="98"/>
        <v>0</v>
      </c>
    </row>
    <row r="217" spans="2:34" x14ac:dyDescent="0.25">
      <c r="B217" s="2" t="s">
        <v>226</v>
      </c>
      <c r="C217" s="26">
        <v>48.1</v>
      </c>
      <c r="D217" s="13">
        <f t="shared" si="78"/>
        <v>0</v>
      </c>
      <c r="E217" s="29">
        <f t="shared" si="85"/>
        <v>48.233333333333327</v>
      </c>
      <c r="F217" s="13">
        <f t="shared" si="99"/>
        <v>-1.9647696476964849E-2</v>
      </c>
      <c r="G217" s="26">
        <v>1.7758</v>
      </c>
      <c r="H217" s="12">
        <f t="shared" si="79"/>
        <v>5.0147841513897173E-2</v>
      </c>
      <c r="I217" s="28">
        <f t="shared" si="86"/>
        <v>1.7104666666666668</v>
      </c>
      <c r="J217" s="28">
        <f t="shared" si="100"/>
        <v>5.7649895912772919E-2</v>
      </c>
      <c r="K217" s="26">
        <v>3140.98</v>
      </c>
      <c r="L217" s="12">
        <f t="shared" si="80"/>
        <v>3.404706409091518E-2</v>
      </c>
      <c r="M217" s="29">
        <f t="shared" si="87"/>
        <v>3051.7599999999998</v>
      </c>
      <c r="N217" s="30">
        <f t="shared" si="101"/>
        <v>2.3993486012374721E-2</v>
      </c>
      <c r="R217" s="43">
        <f t="shared" si="81"/>
        <v>0</v>
      </c>
      <c r="S217" s="44">
        <f t="shared" si="102"/>
        <v>0</v>
      </c>
      <c r="T217" s="45">
        <f t="shared" si="82"/>
        <v>0</v>
      </c>
      <c r="U217" s="44">
        <f t="shared" si="88"/>
        <v>0</v>
      </c>
      <c r="V217" s="45">
        <f t="shared" si="83"/>
        <v>0</v>
      </c>
      <c r="W217" s="44">
        <f t="shared" si="89"/>
        <v>0</v>
      </c>
      <c r="X217" s="45">
        <f t="shared" si="84"/>
        <v>0</v>
      </c>
      <c r="Y217" s="46">
        <f t="shared" si="90"/>
        <v>2.3993486012374721E-2</v>
      </c>
      <c r="AA217" s="43">
        <f t="shared" si="91"/>
        <v>0</v>
      </c>
      <c r="AB217" s="44">
        <f t="shared" si="92"/>
        <v>0</v>
      </c>
      <c r="AC217" s="45">
        <f t="shared" si="93"/>
        <v>0</v>
      </c>
      <c r="AD217" s="44">
        <f t="shared" si="94"/>
        <v>0</v>
      </c>
      <c r="AE217" s="45">
        <f t="shared" si="95"/>
        <v>0</v>
      </c>
      <c r="AF217" s="44">
        <f t="shared" si="96"/>
        <v>0</v>
      </c>
      <c r="AG217" s="45">
        <f t="shared" si="97"/>
        <v>0</v>
      </c>
      <c r="AH217" s="46">
        <f t="shared" si="98"/>
        <v>0</v>
      </c>
    </row>
    <row r="218" spans="2:34" x14ac:dyDescent="0.25">
      <c r="B218" s="2" t="s">
        <v>227</v>
      </c>
      <c r="C218" s="26">
        <v>48.1</v>
      </c>
      <c r="D218" s="13">
        <f t="shared" si="78"/>
        <v>0</v>
      </c>
      <c r="E218" s="29">
        <f t="shared" si="85"/>
        <v>48.1</v>
      </c>
      <c r="F218" s="13">
        <f t="shared" si="99"/>
        <v>-2.7643400138215313E-3</v>
      </c>
      <c r="G218" s="26">
        <v>1.9175</v>
      </c>
      <c r="H218" s="12">
        <f t="shared" si="79"/>
        <v>7.9795021961932555E-2</v>
      </c>
      <c r="I218" s="28">
        <f t="shared" si="86"/>
        <v>1.7947666666666666</v>
      </c>
      <c r="J218" s="28">
        <f t="shared" si="100"/>
        <v>4.928479557235832E-2</v>
      </c>
      <c r="K218" s="26">
        <v>3230.78</v>
      </c>
      <c r="L218" s="12">
        <f t="shared" si="80"/>
        <v>2.8589803182446305E-2</v>
      </c>
      <c r="M218" s="29">
        <f t="shared" si="87"/>
        <v>3136.44</v>
      </c>
      <c r="N218" s="30">
        <f t="shared" si="101"/>
        <v>2.7747922510289236E-2</v>
      </c>
      <c r="R218" s="43">
        <f t="shared" si="81"/>
        <v>0</v>
      </c>
      <c r="S218" s="44">
        <f t="shared" si="102"/>
        <v>0</v>
      </c>
      <c r="T218" s="45">
        <f t="shared" si="82"/>
        <v>0</v>
      </c>
      <c r="U218" s="44">
        <f t="shared" si="88"/>
        <v>0</v>
      </c>
      <c r="V218" s="45">
        <f t="shared" si="83"/>
        <v>0</v>
      </c>
      <c r="W218" s="44">
        <f t="shared" si="89"/>
        <v>0</v>
      </c>
      <c r="X218" s="45">
        <f t="shared" si="84"/>
        <v>0</v>
      </c>
      <c r="Y218" s="46">
        <f t="shared" si="90"/>
        <v>2.7747922510289236E-2</v>
      </c>
      <c r="AA218" s="43">
        <f t="shared" si="91"/>
        <v>0</v>
      </c>
      <c r="AB218" s="44">
        <f t="shared" si="92"/>
        <v>0</v>
      </c>
      <c r="AC218" s="45">
        <f t="shared" si="93"/>
        <v>0</v>
      </c>
      <c r="AD218" s="44">
        <f t="shared" si="94"/>
        <v>0</v>
      </c>
      <c r="AE218" s="45">
        <f t="shared" si="95"/>
        <v>0</v>
      </c>
      <c r="AF218" s="44">
        <f t="shared" si="96"/>
        <v>0</v>
      </c>
      <c r="AG218" s="45">
        <f t="shared" si="97"/>
        <v>0</v>
      </c>
      <c r="AH218" s="46">
        <f t="shared" si="98"/>
        <v>0</v>
      </c>
    </row>
    <row r="219" spans="2:34" x14ac:dyDescent="0.25">
      <c r="B219" s="2" t="s">
        <v>228</v>
      </c>
      <c r="C219" s="26">
        <v>47.9</v>
      </c>
      <c r="D219" s="13">
        <f t="shared" si="78"/>
        <v>-4.1580041580042693E-3</v>
      </c>
      <c r="E219" s="29">
        <f t="shared" si="85"/>
        <v>48.033333333333331</v>
      </c>
      <c r="F219" s="13">
        <f t="shared" si="99"/>
        <v>-1.3860013860014231E-3</v>
      </c>
      <c r="G219" s="26">
        <v>1.5067999999999999</v>
      </c>
      <c r="H219" s="12">
        <f t="shared" si="79"/>
        <v>-0.21418513689700136</v>
      </c>
      <c r="I219" s="28">
        <f t="shared" si="86"/>
        <v>1.7333666666666667</v>
      </c>
      <c r="J219" s="28">
        <f t="shared" si="100"/>
        <v>-3.4210575190832593E-2</v>
      </c>
      <c r="K219" s="26">
        <v>3225.52</v>
      </c>
      <c r="L219" s="12">
        <f t="shared" si="80"/>
        <v>-1.6280898111292741E-3</v>
      </c>
      <c r="M219" s="29">
        <f t="shared" si="87"/>
        <v>3199.0933333333337</v>
      </c>
      <c r="N219" s="30">
        <f t="shared" si="101"/>
        <v>1.9975938750090405E-2</v>
      </c>
      <c r="R219" s="43">
        <f t="shared" si="81"/>
        <v>-1.6280898111292741E-3</v>
      </c>
      <c r="S219" s="44">
        <f t="shared" si="102"/>
        <v>1.9975938750090405E-2</v>
      </c>
      <c r="T219" s="45">
        <f t="shared" si="82"/>
        <v>0</v>
      </c>
      <c r="U219" s="44">
        <f t="shared" si="88"/>
        <v>0</v>
      </c>
      <c r="V219" s="45">
        <f t="shared" si="83"/>
        <v>0</v>
      </c>
      <c r="W219" s="44">
        <f t="shared" si="89"/>
        <v>0</v>
      </c>
      <c r="X219" s="45">
        <f t="shared" si="84"/>
        <v>0</v>
      </c>
      <c r="Y219" s="46">
        <f t="shared" si="90"/>
        <v>0</v>
      </c>
      <c r="AA219" s="43">
        <f t="shared" si="91"/>
        <v>0</v>
      </c>
      <c r="AB219" s="44">
        <f t="shared" si="92"/>
        <v>0</v>
      </c>
      <c r="AC219" s="45">
        <f t="shared" si="93"/>
        <v>0</v>
      </c>
      <c r="AD219" s="44">
        <f t="shared" si="94"/>
        <v>0</v>
      </c>
      <c r="AE219" s="45">
        <f t="shared" si="95"/>
        <v>0</v>
      </c>
      <c r="AF219" s="44">
        <f t="shared" si="96"/>
        <v>0</v>
      </c>
      <c r="AG219" s="45">
        <f t="shared" si="97"/>
        <v>0</v>
      </c>
      <c r="AH219" s="46">
        <f t="shared" si="98"/>
        <v>0</v>
      </c>
    </row>
    <row r="220" spans="2:34" x14ac:dyDescent="0.25">
      <c r="B220" s="2" t="s">
        <v>229</v>
      </c>
      <c r="C220" s="26">
        <v>51.4</v>
      </c>
      <c r="D220" s="13">
        <f t="shared" si="78"/>
        <v>7.3068893528183798E-2</v>
      </c>
      <c r="E220" s="29">
        <f t="shared" si="85"/>
        <v>49.133333333333333</v>
      </c>
      <c r="F220" s="13">
        <f t="shared" si="99"/>
        <v>2.2900763358778553E-2</v>
      </c>
      <c r="G220" s="26">
        <v>1.1486000000000001</v>
      </c>
      <c r="H220" s="12">
        <f t="shared" si="79"/>
        <v>-0.23772232545792404</v>
      </c>
      <c r="I220" s="28">
        <f t="shared" si="86"/>
        <v>1.5243</v>
      </c>
      <c r="J220" s="28">
        <f t="shared" si="100"/>
        <v>-0.1206130651333629</v>
      </c>
      <c r="K220" s="26">
        <v>2954.22</v>
      </c>
      <c r="L220" s="12">
        <f t="shared" si="80"/>
        <v>-8.4110469009648137E-2</v>
      </c>
      <c r="M220" s="29">
        <f t="shared" si="87"/>
        <v>3136.84</v>
      </c>
      <c r="N220" s="30">
        <f t="shared" si="101"/>
        <v>-1.9459680242735478E-2</v>
      </c>
      <c r="R220" s="43">
        <f t="shared" si="81"/>
        <v>0</v>
      </c>
      <c r="S220" s="44">
        <f t="shared" si="102"/>
        <v>0</v>
      </c>
      <c r="T220" s="45">
        <f t="shared" si="82"/>
        <v>-8.4110469009648137E-2</v>
      </c>
      <c r="U220" s="44">
        <f t="shared" si="88"/>
        <v>-1.9459680242735478E-2</v>
      </c>
      <c r="V220" s="45">
        <f t="shared" si="83"/>
        <v>0</v>
      </c>
      <c r="W220" s="44">
        <f t="shared" si="89"/>
        <v>0</v>
      </c>
      <c r="X220" s="45">
        <f t="shared" si="84"/>
        <v>0</v>
      </c>
      <c r="Y220" s="46">
        <f t="shared" si="90"/>
        <v>0</v>
      </c>
      <c r="AA220" s="43">
        <f t="shared" si="91"/>
        <v>0</v>
      </c>
      <c r="AB220" s="44">
        <f t="shared" si="92"/>
        <v>0</v>
      </c>
      <c r="AC220" s="45">
        <f t="shared" si="93"/>
        <v>0</v>
      </c>
      <c r="AD220" s="44">
        <f t="shared" si="94"/>
        <v>0</v>
      </c>
      <c r="AE220" s="45">
        <f t="shared" si="95"/>
        <v>0</v>
      </c>
      <c r="AF220" s="44">
        <f t="shared" si="96"/>
        <v>0</v>
      </c>
      <c r="AG220" s="45">
        <f t="shared" si="97"/>
        <v>0</v>
      </c>
      <c r="AH220" s="46">
        <f t="shared" si="98"/>
        <v>0</v>
      </c>
    </row>
    <row r="221" spans="2:34" x14ac:dyDescent="0.25">
      <c r="B221" s="2" t="s">
        <v>230</v>
      </c>
      <c r="C221" s="26">
        <v>50.1</v>
      </c>
      <c r="D221" s="13">
        <f t="shared" si="78"/>
        <v>-2.5291828793774229E-2</v>
      </c>
      <c r="E221" s="29">
        <f t="shared" si="85"/>
        <v>49.800000000000004</v>
      </c>
      <c r="F221" s="13">
        <f t="shared" si="99"/>
        <v>1.3568521031207759E-2</v>
      </c>
      <c r="G221" s="26">
        <v>0.66949999999999998</v>
      </c>
      <c r="H221" s="12">
        <f t="shared" si="79"/>
        <v>-0.41711648963956127</v>
      </c>
      <c r="I221" s="28">
        <f t="shared" si="86"/>
        <v>1.1083000000000001</v>
      </c>
      <c r="J221" s="28">
        <f t="shared" si="100"/>
        <v>-0.27291215639965882</v>
      </c>
      <c r="K221" s="26">
        <v>2584.59</v>
      </c>
      <c r="L221" s="12">
        <f t="shared" si="80"/>
        <v>-0.12511932083595656</v>
      </c>
      <c r="M221" s="29">
        <f t="shared" si="87"/>
        <v>2921.4433333333332</v>
      </c>
      <c r="N221" s="30">
        <f t="shared" si="101"/>
        <v>-6.8666768680158086E-2</v>
      </c>
      <c r="R221" s="43">
        <f t="shared" si="81"/>
        <v>0</v>
      </c>
      <c r="S221" s="44">
        <f t="shared" si="102"/>
        <v>0</v>
      </c>
      <c r="T221" s="45">
        <f t="shared" si="82"/>
        <v>0</v>
      </c>
      <c r="U221" s="44">
        <f t="shared" si="88"/>
        <v>-6.8666768680158086E-2</v>
      </c>
      <c r="V221" s="45">
        <f t="shared" si="83"/>
        <v>0</v>
      </c>
      <c r="W221" s="44">
        <f t="shared" si="89"/>
        <v>0</v>
      </c>
      <c r="X221" s="45">
        <f t="shared" si="84"/>
        <v>0</v>
      </c>
      <c r="Y221" s="46">
        <f t="shared" si="90"/>
        <v>0</v>
      </c>
      <c r="AA221" s="43">
        <f t="shared" si="91"/>
        <v>-0.12511932083595656</v>
      </c>
      <c r="AB221" s="44">
        <f t="shared" si="92"/>
        <v>0</v>
      </c>
      <c r="AC221" s="45">
        <f t="shared" si="93"/>
        <v>0</v>
      </c>
      <c r="AD221" s="44">
        <f t="shared" si="94"/>
        <v>0</v>
      </c>
      <c r="AE221" s="45">
        <f t="shared" si="95"/>
        <v>0</v>
      </c>
      <c r="AF221" s="44">
        <f t="shared" si="96"/>
        <v>0</v>
      </c>
      <c r="AG221" s="45">
        <f t="shared" si="97"/>
        <v>0</v>
      </c>
      <c r="AH221" s="46">
        <f t="shared" si="98"/>
        <v>0</v>
      </c>
    </row>
    <row r="222" spans="2:34" x14ac:dyDescent="0.25">
      <c r="B222" s="2" t="s">
        <v>231</v>
      </c>
      <c r="C222" s="26">
        <v>49</v>
      </c>
      <c r="D222" s="13">
        <f t="shared" si="78"/>
        <v>-2.1956087824351322E-2</v>
      </c>
      <c r="E222" s="29">
        <f t="shared" si="85"/>
        <v>50.166666666666664</v>
      </c>
      <c r="F222" s="13">
        <f t="shared" si="99"/>
        <v>7.3627844712180757E-3</v>
      </c>
      <c r="G222" s="26">
        <v>0.63929999999999998</v>
      </c>
      <c r="H222" s="12">
        <f t="shared" si="79"/>
        <v>-4.5108289768483911E-2</v>
      </c>
      <c r="I222" s="28">
        <f t="shared" si="86"/>
        <v>0.81913333333333327</v>
      </c>
      <c r="J222" s="28">
        <f t="shared" si="100"/>
        <v>-0.26091010255947555</v>
      </c>
      <c r="K222" s="26">
        <v>2912.43</v>
      </c>
      <c r="L222" s="12">
        <f t="shared" si="80"/>
        <v>0.12684410293315374</v>
      </c>
      <c r="M222" s="29">
        <f t="shared" si="87"/>
        <v>2817.08</v>
      </c>
      <c r="N222" s="30">
        <f t="shared" si="101"/>
        <v>-3.5723209874571116E-2</v>
      </c>
      <c r="R222" s="43">
        <f t="shared" si="81"/>
        <v>0</v>
      </c>
      <c r="S222" s="44">
        <f t="shared" si="102"/>
        <v>0</v>
      </c>
      <c r="T222" s="45">
        <f t="shared" si="82"/>
        <v>0</v>
      </c>
      <c r="U222" s="44">
        <f t="shared" si="88"/>
        <v>-3.5723209874571116E-2</v>
      </c>
      <c r="V222" s="45">
        <f t="shared" si="83"/>
        <v>0</v>
      </c>
      <c r="W222" s="44">
        <f t="shared" si="89"/>
        <v>0</v>
      </c>
      <c r="X222" s="45">
        <f t="shared" si="84"/>
        <v>0</v>
      </c>
      <c r="Y222" s="46">
        <f t="shared" si="90"/>
        <v>0</v>
      </c>
      <c r="AA222" s="43">
        <f t="shared" si="91"/>
        <v>0.12684410293315374</v>
      </c>
      <c r="AB222" s="44">
        <f t="shared" si="92"/>
        <v>0</v>
      </c>
      <c r="AC222" s="45">
        <f t="shared" si="93"/>
        <v>0</v>
      </c>
      <c r="AD222" s="44">
        <f t="shared" si="94"/>
        <v>0</v>
      </c>
      <c r="AE222" s="45">
        <f t="shared" si="95"/>
        <v>0</v>
      </c>
      <c r="AF222" s="44">
        <f t="shared" si="96"/>
        <v>0</v>
      </c>
      <c r="AG222" s="45">
        <f t="shared" si="97"/>
        <v>0</v>
      </c>
      <c r="AH222" s="46">
        <f t="shared" si="98"/>
        <v>0</v>
      </c>
    </row>
    <row r="223" spans="2:34" x14ac:dyDescent="0.25">
      <c r="B223" s="2" t="s">
        <v>232</v>
      </c>
      <c r="C223" s="26">
        <v>41.8</v>
      </c>
      <c r="D223" s="13">
        <f t="shared" si="78"/>
        <v>-0.14693877551020418</v>
      </c>
      <c r="E223" s="29">
        <f t="shared" si="85"/>
        <v>46.966666666666661</v>
      </c>
      <c r="F223" s="13">
        <f t="shared" si="99"/>
        <v>-6.3787375415282455E-2</v>
      </c>
      <c r="G223" s="26">
        <v>0.65259999999999996</v>
      </c>
      <c r="H223" s="12">
        <f t="shared" si="79"/>
        <v>2.0804004379790353E-2</v>
      </c>
      <c r="I223" s="28">
        <f t="shared" si="86"/>
        <v>0.65379999999999994</v>
      </c>
      <c r="J223" s="28">
        <f t="shared" si="100"/>
        <v>-0.2018393423944006</v>
      </c>
      <c r="K223" s="26">
        <v>3044.31</v>
      </c>
      <c r="L223" s="12">
        <f t="shared" si="80"/>
        <v>4.528177501261843E-2</v>
      </c>
      <c r="M223" s="29">
        <f t="shared" si="87"/>
        <v>2847.11</v>
      </c>
      <c r="N223" s="30">
        <f t="shared" si="101"/>
        <v>1.065997415763853E-2</v>
      </c>
      <c r="R223" s="43">
        <f t="shared" si="81"/>
        <v>0</v>
      </c>
      <c r="S223" s="44">
        <f t="shared" si="102"/>
        <v>0</v>
      </c>
      <c r="T223" s="45">
        <f t="shared" si="82"/>
        <v>0</v>
      </c>
      <c r="U223" s="44">
        <f t="shared" si="88"/>
        <v>0</v>
      </c>
      <c r="V223" s="45">
        <f t="shared" si="83"/>
        <v>0</v>
      </c>
      <c r="W223" s="44">
        <f t="shared" si="89"/>
        <v>0</v>
      </c>
      <c r="X223" s="45">
        <f t="shared" si="84"/>
        <v>4.528177501261843E-2</v>
      </c>
      <c r="Y223" s="46">
        <f t="shared" si="90"/>
        <v>0</v>
      </c>
      <c r="AA223" s="43">
        <f t="shared" si="91"/>
        <v>0</v>
      </c>
      <c r="AB223" s="44">
        <f t="shared" si="92"/>
        <v>1.065997415763853E-2</v>
      </c>
      <c r="AC223" s="45">
        <f t="shared" si="93"/>
        <v>0</v>
      </c>
      <c r="AD223" s="44">
        <f t="shared" si="94"/>
        <v>0</v>
      </c>
      <c r="AE223" s="45">
        <f t="shared" si="95"/>
        <v>0</v>
      </c>
      <c r="AF223" s="44">
        <f t="shared" si="96"/>
        <v>0</v>
      </c>
      <c r="AG223" s="45">
        <f t="shared" si="97"/>
        <v>0</v>
      </c>
      <c r="AH223" s="46">
        <f t="shared" si="98"/>
        <v>0</v>
      </c>
    </row>
    <row r="224" spans="2:34" x14ac:dyDescent="0.25">
      <c r="B224" s="2" t="s">
        <v>233</v>
      </c>
      <c r="C224" s="26">
        <v>43.5</v>
      </c>
      <c r="D224" s="13">
        <f t="shared" si="78"/>
        <v>4.0669856459330189E-2</v>
      </c>
      <c r="E224" s="29">
        <f t="shared" si="85"/>
        <v>44.766666666666673</v>
      </c>
      <c r="F224" s="13">
        <f t="shared" si="99"/>
        <v>-4.6841731724627134E-2</v>
      </c>
      <c r="G224" s="26">
        <v>0.65610000000000002</v>
      </c>
      <c r="H224" s="12">
        <f t="shared" si="79"/>
        <v>5.3631627336807597E-3</v>
      </c>
      <c r="I224" s="28">
        <f t="shared" si="86"/>
        <v>0.64933333333333332</v>
      </c>
      <c r="J224" s="28">
        <f t="shared" si="100"/>
        <v>-6.8318547975935173E-3</v>
      </c>
      <c r="K224" s="26">
        <v>3100.29</v>
      </c>
      <c r="L224" s="12">
        <f t="shared" si="80"/>
        <v>1.8388403283502663E-2</v>
      </c>
      <c r="M224" s="29">
        <f t="shared" si="87"/>
        <v>3019.0099999999998</v>
      </c>
      <c r="N224" s="30">
        <f t="shared" si="101"/>
        <v>6.0377013884254538E-2</v>
      </c>
      <c r="R224" s="43">
        <f t="shared" si="81"/>
        <v>0</v>
      </c>
      <c r="S224" s="44">
        <f t="shared" si="102"/>
        <v>6.0377013884254538E-2</v>
      </c>
      <c r="T224" s="45">
        <f t="shared" si="82"/>
        <v>0</v>
      </c>
      <c r="U224" s="44">
        <f t="shared" si="88"/>
        <v>0</v>
      </c>
      <c r="V224" s="45">
        <f t="shared" si="83"/>
        <v>1.8388403283502663E-2</v>
      </c>
      <c r="W224" s="44">
        <f t="shared" si="89"/>
        <v>0</v>
      </c>
      <c r="X224" s="45">
        <f t="shared" si="84"/>
        <v>0</v>
      </c>
      <c r="Y224" s="46">
        <f t="shared" si="90"/>
        <v>0</v>
      </c>
      <c r="AA224" s="43">
        <f t="shared" si="91"/>
        <v>0</v>
      </c>
      <c r="AB224" s="44">
        <f t="shared" si="92"/>
        <v>0</v>
      </c>
      <c r="AC224" s="45">
        <f t="shared" si="93"/>
        <v>0</v>
      </c>
      <c r="AD224" s="44">
        <f t="shared" si="94"/>
        <v>0</v>
      </c>
      <c r="AE224" s="45">
        <f t="shared" si="95"/>
        <v>0</v>
      </c>
      <c r="AF224" s="44">
        <f t="shared" si="96"/>
        <v>0</v>
      </c>
      <c r="AG224" s="45">
        <f t="shared" si="97"/>
        <v>0</v>
      </c>
      <c r="AH224" s="46">
        <f t="shared" si="98"/>
        <v>0</v>
      </c>
    </row>
    <row r="225" spans="2:34" x14ac:dyDescent="0.25">
      <c r="B225" s="2" t="s">
        <v>234</v>
      </c>
      <c r="C225" s="26">
        <v>52.6</v>
      </c>
      <c r="D225" s="13">
        <f t="shared" si="78"/>
        <v>0.2091954022988507</v>
      </c>
      <c r="E225" s="29">
        <f t="shared" si="85"/>
        <v>45.966666666666669</v>
      </c>
      <c r="F225" s="13">
        <f t="shared" si="99"/>
        <v>2.6805658972449686E-2</v>
      </c>
      <c r="G225" s="26">
        <v>0.5282</v>
      </c>
      <c r="H225" s="12">
        <f t="shared" si="79"/>
        <v>-0.19493979576284104</v>
      </c>
      <c r="I225" s="28">
        <f t="shared" si="86"/>
        <v>0.61229999999999996</v>
      </c>
      <c r="J225" s="28">
        <f t="shared" si="100"/>
        <v>-5.7032854209445594E-2</v>
      </c>
      <c r="K225" s="26">
        <v>3271.12</v>
      </c>
      <c r="L225" s="12">
        <f t="shared" si="80"/>
        <v>5.5101296975444303E-2</v>
      </c>
      <c r="M225" s="29">
        <f t="shared" si="87"/>
        <v>3138.5733333333337</v>
      </c>
      <c r="N225" s="30">
        <f t="shared" si="101"/>
        <v>3.9603490327403401E-2</v>
      </c>
      <c r="R225" s="43">
        <f t="shared" si="81"/>
        <v>0</v>
      </c>
      <c r="S225" s="44">
        <f t="shared" si="102"/>
        <v>0</v>
      </c>
      <c r="T225" s="45">
        <f t="shared" si="82"/>
        <v>5.5101296975444303E-2</v>
      </c>
      <c r="U225" s="44">
        <f t="shared" si="88"/>
        <v>3.9603490327403401E-2</v>
      </c>
      <c r="V225" s="45">
        <f t="shared" si="83"/>
        <v>0</v>
      </c>
      <c r="W225" s="44">
        <f t="shared" si="89"/>
        <v>0</v>
      </c>
      <c r="X225" s="45">
        <f t="shared" si="84"/>
        <v>0</v>
      </c>
      <c r="Y225" s="46">
        <f t="shared" si="90"/>
        <v>0</v>
      </c>
      <c r="AA225" s="43">
        <f t="shared" si="91"/>
        <v>0</v>
      </c>
      <c r="AB225" s="44">
        <f t="shared" si="92"/>
        <v>0</v>
      </c>
      <c r="AC225" s="45">
        <f t="shared" si="93"/>
        <v>0</v>
      </c>
      <c r="AD225" s="44">
        <f t="shared" si="94"/>
        <v>0</v>
      </c>
      <c r="AE225" s="45">
        <f t="shared" si="95"/>
        <v>0</v>
      </c>
      <c r="AF225" s="44">
        <f t="shared" si="96"/>
        <v>0</v>
      </c>
      <c r="AG225" s="45">
        <f t="shared" si="97"/>
        <v>0</v>
      </c>
      <c r="AH225" s="46">
        <f t="shared" si="98"/>
        <v>0</v>
      </c>
    </row>
    <row r="226" spans="2:34" x14ac:dyDescent="0.25">
      <c r="B226" s="2" t="s">
        <v>235</v>
      </c>
      <c r="C226" s="26">
        <v>53.8</v>
      </c>
      <c r="D226" s="13">
        <f t="shared" si="78"/>
        <v>2.281368821292773E-2</v>
      </c>
      <c r="E226" s="29">
        <f t="shared" si="85"/>
        <v>49.966666666666661</v>
      </c>
      <c r="F226" s="13">
        <f t="shared" si="99"/>
        <v>8.7019579405366088E-2</v>
      </c>
      <c r="G226" s="26">
        <v>0.70479999999999998</v>
      </c>
      <c r="H226" s="12">
        <f t="shared" si="79"/>
        <v>0.33434305187429003</v>
      </c>
      <c r="I226" s="28">
        <f t="shared" si="86"/>
        <v>0.62970000000000004</v>
      </c>
      <c r="J226" s="28">
        <f t="shared" si="100"/>
        <v>2.8417442430181516E-2</v>
      </c>
      <c r="K226" s="26">
        <v>3500.31</v>
      </c>
      <c r="L226" s="12">
        <f t="shared" si="80"/>
        <v>7.0064687324219221E-2</v>
      </c>
      <c r="M226" s="29">
        <f t="shared" si="87"/>
        <v>3290.5733333333333</v>
      </c>
      <c r="N226" s="30">
        <f t="shared" si="101"/>
        <v>4.8429647440662915E-2</v>
      </c>
      <c r="R226" s="43">
        <f t="shared" si="81"/>
        <v>0</v>
      </c>
      <c r="S226" s="44">
        <f t="shared" si="102"/>
        <v>0</v>
      </c>
      <c r="T226" s="45">
        <f t="shared" si="82"/>
        <v>0</v>
      </c>
      <c r="U226" s="44">
        <f t="shared" si="88"/>
        <v>0</v>
      </c>
      <c r="V226" s="45">
        <f t="shared" si="83"/>
        <v>0</v>
      </c>
      <c r="W226" s="44">
        <f t="shared" si="89"/>
        <v>4.8429647440662915E-2</v>
      </c>
      <c r="X226" s="45">
        <f t="shared" si="84"/>
        <v>0</v>
      </c>
      <c r="Y226" s="46">
        <f t="shared" si="90"/>
        <v>0</v>
      </c>
      <c r="AA226" s="43">
        <f t="shared" si="91"/>
        <v>0</v>
      </c>
      <c r="AB226" s="44">
        <f t="shared" si="92"/>
        <v>0</v>
      </c>
      <c r="AC226" s="45">
        <f t="shared" si="93"/>
        <v>0</v>
      </c>
      <c r="AD226" s="44">
        <f t="shared" si="94"/>
        <v>0</v>
      </c>
      <c r="AE226" s="45">
        <f t="shared" si="95"/>
        <v>7.0064687324219221E-2</v>
      </c>
      <c r="AF226" s="44">
        <f t="shared" si="96"/>
        <v>0</v>
      </c>
      <c r="AG226" s="45">
        <f t="shared" si="97"/>
        <v>0</v>
      </c>
      <c r="AH226" s="46">
        <f t="shared" si="98"/>
        <v>0</v>
      </c>
    </row>
    <row r="227" spans="2:34" x14ac:dyDescent="0.25">
      <c r="B227" s="2" t="s">
        <v>236</v>
      </c>
      <c r="C227" s="26">
        <v>55.4</v>
      </c>
      <c r="D227" s="13">
        <f t="shared" si="78"/>
        <v>2.9739776951672958E-2</v>
      </c>
      <c r="E227" s="29">
        <f t="shared" si="85"/>
        <v>53.933333333333337</v>
      </c>
      <c r="F227" s="13">
        <f t="shared" si="99"/>
        <v>7.9386257505003499E-2</v>
      </c>
      <c r="G227" s="26">
        <v>0.68400000000000005</v>
      </c>
      <c r="H227" s="12">
        <f t="shared" si="79"/>
        <v>-2.9511918274687798E-2</v>
      </c>
      <c r="I227" s="28">
        <f t="shared" si="86"/>
        <v>0.63900000000000012</v>
      </c>
      <c r="J227" s="28">
        <f t="shared" si="100"/>
        <v>1.476893758932829E-2</v>
      </c>
      <c r="K227" s="26">
        <v>3363</v>
      </c>
      <c r="L227" s="12">
        <f t="shared" si="80"/>
        <v>-3.9227954095494399E-2</v>
      </c>
      <c r="M227" s="29">
        <f t="shared" si="87"/>
        <v>3378.1433333333334</v>
      </c>
      <c r="N227" s="30">
        <f t="shared" si="101"/>
        <v>2.6612383657559135E-2</v>
      </c>
      <c r="R227" s="43">
        <f t="shared" si="81"/>
        <v>0</v>
      </c>
      <c r="S227" s="44">
        <f t="shared" si="102"/>
        <v>0</v>
      </c>
      <c r="T227" s="45">
        <f t="shared" si="82"/>
        <v>0</v>
      </c>
      <c r="U227" s="44">
        <f t="shared" si="88"/>
        <v>0</v>
      </c>
      <c r="V227" s="45">
        <f t="shared" si="83"/>
        <v>0</v>
      </c>
      <c r="W227" s="44">
        <f t="shared" si="89"/>
        <v>2.6612383657559135E-2</v>
      </c>
      <c r="X227" s="45">
        <f t="shared" si="84"/>
        <v>0</v>
      </c>
      <c r="Y227" s="46">
        <f t="shared" si="90"/>
        <v>0</v>
      </c>
      <c r="AA227" s="43">
        <f t="shared" si="91"/>
        <v>0</v>
      </c>
      <c r="AB227" s="44">
        <f t="shared" si="92"/>
        <v>0</v>
      </c>
      <c r="AC227" s="45">
        <f t="shared" si="93"/>
        <v>-3.9227954095494399E-2</v>
      </c>
      <c r="AD227" s="44">
        <f t="shared" si="94"/>
        <v>0</v>
      </c>
      <c r="AE227" s="45">
        <f t="shared" si="95"/>
        <v>0</v>
      </c>
      <c r="AF227" s="44">
        <f t="shared" si="96"/>
        <v>0</v>
      </c>
      <c r="AG227" s="45">
        <f t="shared" si="97"/>
        <v>0</v>
      </c>
      <c r="AH227" s="46">
        <f t="shared" si="98"/>
        <v>0</v>
      </c>
    </row>
    <row r="228" spans="2:34" x14ac:dyDescent="0.25">
      <c r="B228" s="2" t="s">
        <v>237</v>
      </c>
      <c r="C228" s="26">
        <v>55.5</v>
      </c>
      <c r="D228" s="13">
        <f t="shared" si="78"/>
        <v>1.8050541516245744E-3</v>
      </c>
      <c r="E228" s="29">
        <f t="shared" si="85"/>
        <v>54.9</v>
      </c>
      <c r="F228" s="13">
        <f t="shared" si="99"/>
        <v>1.7923362175525259E-2</v>
      </c>
      <c r="G228" s="26">
        <v>0.87370000000000003</v>
      </c>
      <c r="H228" s="12">
        <f t="shared" si="79"/>
        <v>0.27733918128654955</v>
      </c>
      <c r="I228" s="28">
        <f t="shared" si="86"/>
        <v>0.75416666666666676</v>
      </c>
      <c r="J228" s="28">
        <f t="shared" si="100"/>
        <v>0.18022952529994773</v>
      </c>
      <c r="K228" s="26">
        <v>3269.96</v>
      </c>
      <c r="L228" s="12">
        <f t="shared" si="80"/>
        <v>-2.7665774606006499E-2</v>
      </c>
      <c r="M228" s="29">
        <f t="shared" si="87"/>
        <v>3377.7566666666667</v>
      </c>
      <c r="N228" s="30">
        <f t="shared" si="101"/>
        <v>-1.1446129678727157E-4</v>
      </c>
      <c r="R228" s="43">
        <f t="shared" si="81"/>
        <v>0</v>
      </c>
      <c r="S228" s="44">
        <f t="shared" si="102"/>
        <v>0</v>
      </c>
      <c r="T228" s="45">
        <f t="shared" si="82"/>
        <v>0</v>
      </c>
      <c r="U228" s="44">
        <f t="shared" si="88"/>
        <v>0</v>
      </c>
      <c r="V228" s="45">
        <f t="shared" si="83"/>
        <v>0</v>
      </c>
      <c r="W228" s="44">
        <f t="shared" si="89"/>
        <v>0</v>
      </c>
      <c r="X228" s="45">
        <f t="shared" si="84"/>
        <v>0</v>
      </c>
      <c r="Y228" s="46">
        <f t="shared" si="90"/>
        <v>0</v>
      </c>
      <c r="AA228" s="43">
        <f t="shared" si="91"/>
        <v>0</v>
      </c>
      <c r="AB228" s="44">
        <f t="shared" si="92"/>
        <v>0</v>
      </c>
      <c r="AC228" s="45">
        <f t="shared" si="93"/>
        <v>0</v>
      </c>
      <c r="AD228" s="44">
        <f t="shared" si="94"/>
        <v>0</v>
      </c>
      <c r="AE228" s="45">
        <f t="shared" si="95"/>
        <v>-2.7665774606006499E-2</v>
      </c>
      <c r="AF228" s="44">
        <f t="shared" si="96"/>
        <v>-1.1446129678727157E-4</v>
      </c>
      <c r="AG228" s="45">
        <f t="shared" si="97"/>
        <v>0</v>
      </c>
      <c r="AH228" s="46">
        <f t="shared" si="98"/>
        <v>0</v>
      </c>
    </row>
    <row r="229" spans="2:34" x14ac:dyDescent="0.25">
      <c r="B229" s="2" t="s">
        <v>238</v>
      </c>
      <c r="C229" s="26">
        <v>58.7</v>
      </c>
      <c r="D229" s="13">
        <f t="shared" si="78"/>
        <v>5.7657657657657735E-2</v>
      </c>
      <c r="E229" s="29">
        <f t="shared" si="85"/>
        <v>56.533333333333339</v>
      </c>
      <c r="F229" s="13">
        <f t="shared" si="99"/>
        <v>2.9751062537948014E-2</v>
      </c>
      <c r="G229" s="26">
        <v>0.83889999999999998</v>
      </c>
      <c r="H229" s="12">
        <f t="shared" si="79"/>
        <v>-3.9830605470985492E-2</v>
      </c>
      <c r="I229" s="28">
        <f t="shared" si="86"/>
        <v>0.79886666666666672</v>
      </c>
      <c r="J229" s="28">
        <f t="shared" si="100"/>
        <v>5.9270718232044217E-2</v>
      </c>
      <c r="K229" s="26">
        <v>3621.63</v>
      </c>
      <c r="L229" s="12">
        <f t="shared" si="80"/>
        <v>0.10754565805086314</v>
      </c>
      <c r="M229" s="29">
        <f t="shared" si="87"/>
        <v>3418.1966666666667</v>
      </c>
      <c r="N229" s="30">
        <f t="shared" si="101"/>
        <v>1.197244324882285E-2</v>
      </c>
      <c r="R229" s="43">
        <f t="shared" si="81"/>
        <v>0</v>
      </c>
      <c r="S229" s="44">
        <f t="shared" si="102"/>
        <v>0</v>
      </c>
      <c r="T229" s="45">
        <f t="shared" si="82"/>
        <v>0</v>
      </c>
      <c r="U229" s="44">
        <f t="shared" si="88"/>
        <v>0</v>
      </c>
      <c r="V229" s="45">
        <f t="shared" si="83"/>
        <v>0</v>
      </c>
      <c r="W229" s="44">
        <f t="shared" si="89"/>
        <v>0</v>
      </c>
      <c r="X229" s="45">
        <f t="shared" si="84"/>
        <v>0</v>
      </c>
      <c r="Y229" s="46">
        <f t="shared" si="90"/>
        <v>0</v>
      </c>
      <c r="AA229" s="43">
        <f t="shared" si="91"/>
        <v>0</v>
      </c>
      <c r="AB229" s="44">
        <f t="shared" si="92"/>
        <v>0</v>
      </c>
      <c r="AC229" s="45">
        <f t="shared" si="93"/>
        <v>0.10754565805086314</v>
      </c>
      <c r="AD229" s="44">
        <f t="shared" si="94"/>
        <v>0</v>
      </c>
      <c r="AE229" s="45">
        <f t="shared" si="95"/>
        <v>0</v>
      </c>
      <c r="AF229" s="44">
        <f t="shared" si="96"/>
        <v>1.197244324882285E-2</v>
      </c>
      <c r="AG229" s="45">
        <f t="shared" si="97"/>
        <v>0</v>
      </c>
      <c r="AH229" s="46">
        <f t="shared" si="98"/>
        <v>0</v>
      </c>
    </row>
    <row r="230" spans="2:34" x14ac:dyDescent="0.25">
      <c r="B230" s="2" t="s">
        <v>239</v>
      </c>
      <c r="C230" s="26">
        <v>57.3</v>
      </c>
      <c r="D230" s="13">
        <f t="shared" si="78"/>
        <v>-2.3850085178875768E-2</v>
      </c>
      <c r="E230" s="29">
        <f t="shared" si="85"/>
        <v>57.166666666666664</v>
      </c>
      <c r="F230" s="13">
        <f t="shared" si="99"/>
        <v>1.1202830188679069E-2</v>
      </c>
      <c r="G230" s="26">
        <v>0.91320000000000001</v>
      </c>
      <c r="H230" s="12">
        <f t="shared" si="79"/>
        <v>8.856836333293594E-2</v>
      </c>
      <c r="I230" s="28">
        <f t="shared" si="86"/>
        <v>0.87526666666666664</v>
      </c>
      <c r="J230" s="28">
        <f t="shared" si="100"/>
        <v>9.5635483601768989E-2</v>
      </c>
      <c r="K230" s="26">
        <v>3756.07</v>
      </c>
      <c r="L230" s="12">
        <f t="shared" si="80"/>
        <v>3.712140665943231E-2</v>
      </c>
      <c r="M230" s="29">
        <f t="shared" si="87"/>
        <v>3549.22</v>
      </c>
      <c r="N230" s="30">
        <f t="shared" si="101"/>
        <v>3.8331127816909172E-2</v>
      </c>
      <c r="R230" s="43">
        <f t="shared" si="81"/>
        <v>0</v>
      </c>
      <c r="S230" s="44">
        <f t="shared" si="102"/>
        <v>0</v>
      </c>
      <c r="T230" s="45">
        <f t="shared" si="82"/>
        <v>0</v>
      </c>
      <c r="U230" s="44">
        <f t="shared" si="88"/>
        <v>0</v>
      </c>
      <c r="V230" s="45">
        <f t="shared" si="83"/>
        <v>0</v>
      </c>
      <c r="W230" s="44">
        <f t="shared" si="89"/>
        <v>0</v>
      </c>
      <c r="X230" s="45">
        <f t="shared" si="84"/>
        <v>0</v>
      </c>
      <c r="Y230" s="46">
        <f t="shared" si="90"/>
        <v>0</v>
      </c>
      <c r="AA230" s="43">
        <f t="shared" si="91"/>
        <v>0</v>
      </c>
      <c r="AB230" s="44">
        <f t="shared" si="92"/>
        <v>0</v>
      </c>
      <c r="AC230" s="45">
        <f t="shared" si="93"/>
        <v>0</v>
      </c>
      <c r="AD230" s="44">
        <f t="shared" si="94"/>
        <v>0</v>
      </c>
      <c r="AE230" s="45">
        <f t="shared" si="95"/>
        <v>0</v>
      </c>
      <c r="AF230" s="44">
        <f t="shared" si="96"/>
        <v>3.8331127816909172E-2</v>
      </c>
      <c r="AG230" s="45">
        <f t="shared" si="97"/>
        <v>3.712140665943231E-2</v>
      </c>
      <c r="AH230" s="46">
        <f t="shared" si="98"/>
        <v>0</v>
      </c>
    </row>
    <row r="231" spans="2:34" x14ac:dyDescent="0.25">
      <c r="B231" s="2" t="s">
        <v>240</v>
      </c>
      <c r="C231" s="26">
        <v>60.2</v>
      </c>
      <c r="D231" s="13">
        <f t="shared" si="78"/>
        <v>5.0610820244328281E-2</v>
      </c>
      <c r="E231" s="29">
        <f t="shared" si="85"/>
        <v>58.733333333333327</v>
      </c>
      <c r="F231" s="13">
        <f t="shared" si="99"/>
        <v>2.7405247813411027E-2</v>
      </c>
      <c r="G231" s="26">
        <v>1.0654999999999999</v>
      </c>
      <c r="H231" s="12">
        <f t="shared" si="79"/>
        <v>0.16677617170389825</v>
      </c>
      <c r="I231" s="28">
        <f t="shared" si="86"/>
        <v>0.93919999999999992</v>
      </c>
      <c r="J231" s="28">
        <f t="shared" si="100"/>
        <v>7.3044405514509858E-2</v>
      </c>
      <c r="K231" s="26">
        <v>3714.24</v>
      </c>
      <c r="L231" s="12">
        <f t="shared" si="80"/>
        <v>-1.1136640158463607E-2</v>
      </c>
      <c r="M231" s="29">
        <f t="shared" si="87"/>
        <v>3697.3133333333335</v>
      </c>
      <c r="N231" s="30">
        <f t="shared" si="101"/>
        <v>4.1725599803149382E-2</v>
      </c>
      <c r="R231" s="43">
        <f t="shared" si="81"/>
        <v>0</v>
      </c>
      <c r="S231" s="44">
        <f t="shared" si="102"/>
        <v>0</v>
      </c>
      <c r="T231" s="45">
        <f t="shared" si="82"/>
        <v>0</v>
      </c>
      <c r="U231" s="44">
        <f t="shared" si="88"/>
        <v>0</v>
      </c>
      <c r="V231" s="45">
        <f t="shared" si="83"/>
        <v>0</v>
      </c>
      <c r="W231" s="44">
        <f t="shared" si="89"/>
        <v>0</v>
      </c>
      <c r="X231" s="45">
        <f t="shared" si="84"/>
        <v>0</v>
      </c>
      <c r="Y231" s="46">
        <f t="shared" si="90"/>
        <v>0</v>
      </c>
      <c r="AA231" s="43">
        <f t="shared" si="91"/>
        <v>0</v>
      </c>
      <c r="AB231" s="44">
        <f t="shared" si="92"/>
        <v>0</v>
      </c>
      <c r="AC231" s="45">
        <f t="shared" si="93"/>
        <v>0</v>
      </c>
      <c r="AD231" s="44">
        <f t="shared" si="94"/>
        <v>0</v>
      </c>
      <c r="AE231" s="45">
        <f t="shared" si="95"/>
        <v>-1.1136640158463607E-2</v>
      </c>
      <c r="AF231" s="44">
        <f t="shared" si="96"/>
        <v>4.1725599803149382E-2</v>
      </c>
      <c r="AG231" s="45">
        <f t="shared" si="97"/>
        <v>0</v>
      </c>
      <c r="AH231" s="46">
        <f t="shared" si="98"/>
        <v>0</v>
      </c>
    </row>
    <row r="232" spans="2:34" x14ac:dyDescent="0.25">
      <c r="B232" s="2" t="s">
        <v>241</v>
      </c>
      <c r="C232" s="26">
        <v>59.2</v>
      </c>
      <c r="D232" s="13">
        <f t="shared" si="78"/>
        <v>-1.6611295681063121E-2</v>
      </c>
      <c r="E232" s="29">
        <f t="shared" si="85"/>
        <v>58.9</v>
      </c>
      <c r="F232" s="13">
        <f t="shared" si="99"/>
        <v>2.8376844494892861E-3</v>
      </c>
      <c r="G232" s="26">
        <v>1.4049</v>
      </c>
      <c r="H232" s="12">
        <f t="shared" si="79"/>
        <v>0.31853589863913667</v>
      </c>
      <c r="I232" s="28">
        <f t="shared" si="86"/>
        <v>1.1278666666666666</v>
      </c>
      <c r="J232" s="28">
        <f t="shared" si="100"/>
        <v>0.2008801817149346</v>
      </c>
      <c r="K232" s="26">
        <v>3811.15</v>
      </c>
      <c r="L232" s="12">
        <f t="shared" si="80"/>
        <v>2.6091474971999817E-2</v>
      </c>
      <c r="M232" s="29">
        <f t="shared" si="87"/>
        <v>3760.4866666666662</v>
      </c>
      <c r="N232" s="30">
        <f t="shared" si="101"/>
        <v>1.7086280668665577E-2</v>
      </c>
      <c r="R232" s="43">
        <f t="shared" si="81"/>
        <v>0</v>
      </c>
      <c r="S232" s="44">
        <f t="shared" si="102"/>
        <v>0</v>
      </c>
      <c r="T232" s="45">
        <f t="shared" si="82"/>
        <v>0</v>
      </c>
      <c r="U232" s="44">
        <f t="shared" si="88"/>
        <v>0</v>
      </c>
      <c r="V232" s="45">
        <f t="shared" si="83"/>
        <v>0</v>
      </c>
      <c r="W232" s="44">
        <f t="shared" si="89"/>
        <v>0</v>
      </c>
      <c r="X232" s="45">
        <f t="shared" si="84"/>
        <v>0</v>
      </c>
      <c r="Y232" s="46">
        <f t="shared" si="90"/>
        <v>0</v>
      </c>
      <c r="AA232" s="43">
        <f t="shared" si="91"/>
        <v>0</v>
      </c>
      <c r="AB232" s="44">
        <f t="shared" si="92"/>
        <v>0</v>
      </c>
      <c r="AC232" s="45">
        <f t="shared" si="93"/>
        <v>0</v>
      </c>
      <c r="AD232" s="44">
        <f t="shared" si="94"/>
        <v>0</v>
      </c>
      <c r="AE232" s="45">
        <f t="shared" si="95"/>
        <v>0</v>
      </c>
      <c r="AF232" s="44">
        <f t="shared" si="96"/>
        <v>1.7086280668665577E-2</v>
      </c>
      <c r="AG232" s="45">
        <f t="shared" si="97"/>
        <v>2.6091474971999817E-2</v>
      </c>
      <c r="AH232" s="46">
        <f t="shared" si="98"/>
        <v>0</v>
      </c>
    </row>
    <row r="233" spans="2:34" x14ac:dyDescent="0.25">
      <c r="B233" s="2" t="s">
        <v>242</v>
      </c>
      <c r="C233" s="26">
        <v>60.4</v>
      </c>
      <c r="D233" s="13">
        <f t="shared" si="78"/>
        <v>2.0270270270270174E-2</v>
      </c>
      <c r="E233" s="29">
        <f t="shared" si="85"/>
        <v>59.933333333333337</v>
      </c>
      <c r="F233" s="13">
        <f t="shared" si="99"/>
        <v>1.7543859649122862E-2</v>
      </c>
      <c r="G233" s="26">
        <v>1.7403999999999999</v>
      </c>
      <c r="H233" s="12">
        <f t="shared" si="79"/>
        <v>0.23880703252900548</v>
      </c>
      <c r="I233" s="28">
        <f t="shared" si="86"/>
        <v>1.4036</v>
      </c>
      <c r="J233" s="28">
        <f t="shared" si="100"/>
        <v>0.24447334200260085</v>
      </c>
      <c r="K233" s="26">
        <v>3972.89</v>
      </c>
      <c r="L233" s="12">
        <f t="shared" si="80"/>
        <v>4.2438634008107767E-2</v>
      </c>
      <c r="M233" s="29">
        <f t="shared" si="87"/>
        <v>3832.7599999999998</v>
      </c>
      <c r="N233" s="30">
        <f t="shared" si="101"/>
        <v>1.9219143621481694E-2</v>
      </c>
      <c r="R233" s="43">
        <f t="shared" si="81"/>
        <v>0</v>
      </c>
      <c r="S233" s="44">
        <f t="shared" si="102"/>
        <v>0</v>
      </c>
      <c r="T233" s="45">
        <f t="shared" si="82"/>
        <v>0</v>
      </c>
      <c r="U233" s="44">
        <f t="shared" si="88"/>
        <v>0</v>
      </c>
      <c r="V233" s="45">
        <f t="shared" si="83"/>
        <v>0</v>
      </c>
      <c r="W233" s="44">
        <f t="shared" si="89"/>
        <v>0</v>
      </c>
      <c r="X233" s="45">
        <f t="shared" si="84"/>
        <v>0</v>
      </c>
      <c r="Y233" s="46">
        <f t="shared" si="90"/>
        <v>0</v>
      </c>
      <c r="AA233" s="43">
        <f t="shared" si="91"/>
        <v>0</v>
      </c>
      <c r="AB233" s="44">
        <f t="shared" si="92"/>
        <v>0</v>
      </c>
      <c r="AC233" s="45">
        <f t="shared" si="93"/>
        <v>0</v>
      </c>
      <c r="AD233" s="44">
        <f t="shared" si="94"/>
        <v>0</v>
      </c>
      <c r="AE233" s="45">
        <f t="shared" si="95"/>
        <v>4.2438634008107767E-2</v>
      </c>
      <c r="AF233" s="44">
        <f t="shared" si="96"/>
        <v>1.9219143621481694E-2</v>
      </c>
      <c r="AG233" s="45">
        <f t="shared" si="97"/>
        <v>0</v>
      </c>
      <c r="AH233" s="46">
        <f t="shared" si="98"/>
        <v>0</v>
      </c>
    </row>
    <row r="234" spans="2:34" x14ac:dyDescent="0.25">
      <c r="B234" s="2" t="s">
        <v>243</v>
      </c>
      <c r="C234" s="26">
        <v>63.8</v>
      </c>
      <c r="D234" s="13">
        <f t="shared" si="78"/>
        <v>5.6291390728476776E-2</v>
      </c>
      <c r="E234" s="29">
        <f t="shared" si="85"/>
        <v>61.133333333333326</v>
      </c>
      <c r="F234" s="13">
        <f t="shared" si="99"/>
        <v>2.0022246941045374E-2</v>
      </c>
      <c r="G234" s="26">
        <v>1.6258999999999999</v>
      </c>
      <c r="H234" s="12">
        <f t="shared" si="79"/>
        <v>-6.5789473684210509E-2</v>
      </c>
      <c r="I234" s="28">
        <f t="shared" si="86"/>
        <v>1.5903999999999998</v>
      </c>
      <c r="J234" s="28">
        <f t="shared" si="100"/>
        <v>0.1330863493872898</v>
      </c>
      <c r="K234" s="26">
        <v>4181.17</v>
      </c>
      <c r="L234" s="12">
        <f t="shared" si="80"/>
        <v>5.242531255584737E-2</v>
      </c>
      <c r="M234" s="29">
        <f t="shared" si="87"/>
        <v>3988.4033333333332</v>
      </c>
      <c r="N234" s="30">
        <f t="shared" si="101"/>
        <v>4.0608682342054614E-2</v>
      </c>
      <c r="R234" s="43">
        <f t="shared" si="81"/>
        <v>0</v>
      </c>
      <c r="S234" s="44">
        <f t="shared" si="102"/>
        <v>0</v>
      </c>
      <c r="T234" s="45">
        <f t="shared" si="82"/>
        <v>0</v>
      </c>
      <c r="U234" s="44">
        <f t="shared" si="88"/>
        <v>0</v>
      </c>
      <c r="V234" s="45">
        <f t="shared" si="83"/>
        <v>0</v>
      </c>
      <c r="W234" s="44">
        <f t="shared" si="89"/>
        <v>0</v>
      </c>
      <c r="X234" s="45">
        <f t="shared" si="84"/>
        <v>0</v>
      </c>
      <c r="Y234" s="46">
        <f t="shared" si="90"/>
        <v>0</v>
      </c>
      <c r="AA234" s="43">
        <f t="shared" si="91"/>
        <v>0</v>
      </c>
      <c r="AB234" s="44">
        <f t="shared" si="92"/>
        <v>0</v>
      </c>
      <c r="AC234" s="45">
        <f t="shared" si="93"/>
        <v>5.242531255584737E-2</v>
      </c>
      <c r="AD234" s="44">
        <f t="shared" si="94"/>
        <v>0</v>
      </c>
      <c r="AE234" s="45">
        <f t="shared" si="95"/>
        <v>0</v>
      </c>
      <c r="AF234" s="44">
        <f t="shared" si="96"/>
        <v>4.0608682342054614E-2</v>
      </c>
      <c r="AG234" s="45">
        <f t="shared" si="97"/>
        <v>0</v>
      </c>
      <c r="AH234" s="46">
        <f t="shared" si="98"/>
        <v>0</v>
      </c>
    </row>
    <row r="235" spans="2:34" x14ac:dyDescent="0.25">
      <c r="B235" s="2" t="s">
        <v>244</v>
      </c>
      <c r="C235" s="26">
        <v>60.8</v>
      </c>
      <c r="D235" s="13">
        <f t="shared" si="78"/>
        <v>-4.7021943573667735E-2</v>
      </c>
      <c r="E235" s="29">
        <f t="shared" si="85"/>
        <v>61.666666666666664</v>
      </c>
      <c r="F235" s="13">
        <f t="shared" si="99"/>
        <v>8.724100327153872E-3</v>
      </c>
      <c r="G235" s="26">
        <v>1.5943000000000001</v>
      </c>
      <c r="H235" s="12">
        <f t="shared" si="79"/>
        <v>-1.9435389630358513E-2</v>
      </c>
      <c r="I235" s="28">
        <f t="shared" si="86"/>
        <v>1.6535333333333331</v>
      </c>
      <c r="J235" s="28">
        <f t="shared" si="100"/>
        <v>3.9696512407779938E-2</v>
      </c>
      <c r="K235" s="26">
        <v>4204.1099999999997</v>
      </c>
      <c r="L235" s="12">
        <f t="shared" si="80"/>
        <v>5.4865025818131574E-3</v>
      </c>
      <c r="M235" s="29">
        <f t="shared" si="87"/>
        <v>4119.3899999999994</v>
      </c>
      <c r="N235" s="30">
        <f t="shared" si="101"/>
        <v>3.2841880752615182E-2</v>
      </c>
      <c r="R235" s="43">
        <f t="shared" si="81"/>
        <v>0</v>
      </c>
      <c r="S235" s="44">
        <f t="shared" si="102"/>
        <v>0</v>
      </c>
      <c r="T235" s="45">
        <f t="shared" si="82"/>
        <v>0</v>
      </c>
      <c r="U235" s="44">
        <f t="shared" si="88"/>
        <v>0</v>
      </c>
      <c r="V235" s="45">
        <f t="shared" si="83"/>
        <v>0</v>
      </c>
      <c r="W235" s="44">
        <f t="shared" si="89"/>
        <v>0</v>
      </c>
      <c r="X235" s="45">
        <f t="shared" si="84"/>
        <v>0</v>
      </c>
      <c r="Y235" s="46">
        <f t="shared" si="90"/>
        <v>0</v>
      </c>
      <c r="AA235" s="43">
        <f t="shared" si="91"/>
        <v>5.4865025818131574E-3</v>
      </c>
      <c r="AB235" s="44">
        <f t="shared" si="92"/>
        <v>0</v>
      </c>
      <c r="AC235" s="45">
        <f t="shared" si="93"/>
        <v>0</v>
      </c>
      <c r="AD235" s="44">
        <f t="shared" si="94"/>
        <v>0</v>
      </c>
      <c r="AE235" s="45">
        <f t="shared" si="95"/>
        <v>0</v>
      </c>
      <c r="AF235" s="44">
        <f t="shared" si="96"/>
        <v>3.2841880752615182E-2</v>
      </c>
      <c r="AG235" s="45">
        <f t="shared" si="97"/>
        <v>0</v>
      </c>
      <c r="AH235" s="46">
        <f t="shared" si="98"/>
        <v>0</v>
      </c>
    </row>
    <row r="236" spans="2:34" x14ac:dyDescent="0.25">
      <c r="B236" s="2" t="s">
        <v>245</v>
      </c>
      <c r="C236" s="26">
        <v>61.6</v>
      </c>
      <c r="D236" s="13">
        <f t="shared" si="78"/>
        <v>1.3157894736842257E-2</v>
      </c>
      <c r="E236" s="29">
        <f t="shared" si="85"/>
        <v>62.066666666666663</v>
      </c>
      <c r="F236" s="13">
        <f t="shared" si="99"/>
        <v>6.4864864864864202E-3</v>
      </c>
      <c r="G236" s="26">
        <v>1.468</v>
      </c>
      <c r="H236" s="12">
        <f t="shared" si="79"/>
        <v>-7.9219720253402848E-2</v>
      </c>
      <c r="I236" s="28">
        <f t="shared" si="86"/>
        <v>1.5627333333333333</v>
      </c>
      <c r="J236" s="28">
        <f t="shared" si="100"/>
        <v>-5.4912712171914513E-2</v>
      </c>
      <c r="K236" s="26">
        <v>4297.5</v>
      </c>
      <c r="L236" s="12">
        <f t="shared" si="80"/>
        <v>2.221397632316946E-2</v>
      </c>
      <c r="M236" s="29">
        <f t="shared" si="87"/>
        <v>4227.5933333333332</v>
      </c>
      <c r="N236" s="30">
        <f t="shared" si="101"/>
        <v>2.6266834005358453E-2</v>
      </c>
      <c r="R236" s="43">
        <f t="shared" si="81"/>
        <v>0</v>
      </c>
      <c r="S236" s="44">
        <f t="shared" si="102"/>
        <v>0</v>
      </c>
      <c r="T236" s="45">
        <f t="shared" si="82"/>
        <v>0</v>
      </c>
      <c r="U236" s="44">
        <f t="shared" si="88"/>
        <v>0</v>
      </c>
      <c r="V236" s="45">
        <f t="shared" si="83"/>
        <v>0</v>
      </c>
      <c r="W236" s="44">
        <f t="shared" si="89"/>
        <v>0</v>
      </c>
      <c r="X236" s="45">
        <f t="shared" si="84"/>
        <v>0</v>
      </c>
      <c r="Y236" s="46">
        <f t="shared" si="90"/>
        <v>0</v>
      </c>
      <c r="AA236" s="43">
        <f t="shared" si="91"/>
        <v>0</v>
      </c>
      <c r="AB236" s="44">
        <f t="shared" si="92"/>
        <v>0</v>
      </c>
      <c r="AC236" s="45">
        <f t="shared" si="93"/>
        <v>2.221397632316946E-2</v>
      </c>
      <c r="AD236" s="44">
        <f t="shared" si="94"/>
        <v>2.6266834005358453E-2</v>
      </c>
      <c r="AE236" s="45">
        <f t="shared" si="95"/>
        <v>0</v>
      </c>
      <c r="AF236" s="44">
        <f t="shared" si="96"/>
        <v>0</v>
      </c>
      <c r="AG236" s="45">
        <f t="shared" si="97"/>
        <v>0</v>
      </c>
      <c r="AH236" s="46">
        <f t="shared" si="98"/>
        <v>0</v>
      </c>
    </row>
    <row r="237" spans="2:34" x14ac:dyDescent="0.25">
      <c r="B237" s="2" t="s">
        <v>246</v>
      </c>
      <c r="C237" s="26">
        <v>61.3</v>
      </c>
      <c r="D237" s="13">
        <f t="shared" si="78"/>
        <v>-4.8701298701299134E-3</v>
      </c>
      <c r="E237" s="29">
        <f t="shared" si="85"/>
        <v>61.233333333333327</v>
      </c>
      <c r="F237" s="13">
        <f t="shared" si="99"/>
        <v>-1.3426423200859294E-2</v>
      </c>
      <c r="G237" s="26">
        <v>1.2222999999999999</v>
      </c>
      <c r="H237" s="12">
        <f t="shared" si="79"/>
        <v>-0.16737057220708451</v>
      </c>
      <c r="I237" s="28">
        <f t="shared" si="86"/>
        <v>1.4282000000000001</v>
      </c>
      <c r="J237" s="28">
        <f t="shared" si="100"/>
        <v>-8.6088477454033474E-2</v>
      </c>
      <c r="K237" s="26">
        <v>4395.26</v>
      </c>
      <c r="L237" s="12">
        <f t="shared" si="80"/>
        <v>2.274810936591054E-2</v>
      </c>
      <c r="M237" s="29">
        <f t="shared" si="87"/>
        <v>4298.9566666666669</v>
      </c>
      <c r="N237" s="30">
        <f t="shared" si="101"/>
        <v>1.68803684996508E-2</v>
      </c>
      <c r="R237" s="43">
        <f t="shared" si="81"/>
        <v>0</v>
      </c>
      <c r="S237" s="44">
        <f t="shared" si="102"/>
        <v>0</v>
      </c>
      <c r="T237" s="45">
        <f t="shared" si="82"/>
        <v>0</v>
      </c>
      <c r="U237" s="44">
        <f t="shared" si="88"/>
        <v>0</v>
      </c>
      <c r="V237" s="45">
        <f t="shared" si="83"/>
        <v>0</v>
      </c>
      <c r="W237" s="44">
        <f t="shared" si="89"/>
        <v>0</v>
      </c>
      <c r="X237" s="45">
        <f t="shared" si="84"/>
        <v>0</v>
      </c>
      <c r="Y237" s="46">
        <f t="shared" si="90"/>
        <v>0</v>
      </c>
      <c r="AA237" s="43">
        <f t="shared" si="91"/>
        <v>2.274810936591054E-2</v>
      </c>
      <c r="AB237" s="44">
        <f t="shared" si="92"/>
        <v>1.68803684996508E-2</v>
      </c>
      <c r="AC237" s="45">
        <f t="shared" si="93"/>
        <v>0</v>
      </c>
      <c r="AD237" s="44">
        <f t="shared" si="94"/>
        <v>0</v>
      </c>
      <c r="AE237" s="45">
        <f t="shared" si="95"/>
        <v>0</v>
      </c>
      <c r="AF237" s="44">
        <f t="shared" si="96"/>
        <v>0</v>
      </c>
      <c r="AG237" s="45">
        <f t="shared" si="97"/>
        <v>0</v>
      </c>
      <c r="AH237" s="46">
        <f t="shared" si="98"/>
        <v>0</v>
      </c>
    </row>
    <row r="238" spans="2:34" x14ac:dyDescent="0.25">
      <c r="B238" s="2" t="s">
        <v>247</v>
      </c>
      <c r="C238" s="26">
        <v>60.2</v>
      </c>
      <c r="D238" s="13">
        <f t="shared" si="78"/>
        <v>-1.7944535073409318E-2</v>
      </c>
      <c r="E238" s="29">
        <f t="shared" si="85"/>
        <v>61.033333333333339</v>
      </c>
      <c r="F238" s="13">
        <f t="shared" si="99"/>
        <v>-3.2661948829612042E-3</v>
      </c>
      <c r="G238" s="26">
        <v>1.3088</v>
      </c>
      <c r="H238" s="12">
        <f t="shared" si="79"/>
        <v>7.0768223840301125E-2</v>
      </c>
      <c r="I238" s="28">
        <f t="shared" si="86"/>
        <v>1.3330333333333331</v>
      </c>
      <c r="J238" s="28">
        <f t="shared" si="100"/>
        <v>-6.6633991504458145E-2</v>
      </c>
      <c r="K238" s="26">
        <v>4522.68</v>
      </c>
      <c r="L238" s="12">
        <f t="shared" si="80"/>
        <v>2.8990321391681118E-2</v>
      </c>
      <c r="M238" s="29">
        <f t="shared" si="87"/>
        <v>4405.1466666666665</v>
      </c>
      <c r="N238" s="30">
        <f t="shared" si="101"/>
        <v>2.4701342263665493E-2</v>
      </c>
      <c r="R238" s="43">
        <f t="shared" si="81"/>
        <v>0</v>
      </c>
      <c r="S238" s="44">
        <f t="shared" si="102"/>
        <v>0</v>
      </c>
      <c r="T238" s="45">
        <f t="shared" si="82"/>
        <v>0</v>
      </c>
      <c r="U238" s="44">
        <f t="shared" si="88"/>
        <v>0</v>
      </c>
      <c r="V238" s="45">
        <f t="shared" si="83"/>
        <v>0</v>
      </c>
      <c r="W238" s="44">
        <f t="shared" si="89"/>
        <v>0</v>
      </c>
      <c r="X238" s="45">
        <f t="shared" si="84"/>
        <v>0</v>
      </c>
      <c r="Y238" s="46">
        <f t="shared" si="90"/>
        <v>0</v>
      </c>
      <c r="AA238" s="43">
        <f t="shared" si="91"/>
        <v>0</v>
      </c>
      <c r="AB238" s="44">
        <f t="shared" si="92"/>
        <v>2.4701342263665493E-2</v>
      </c>
      <c r="AC238" s="45">
        <f t="shared" si="93"/>
        <v>0</v>
      </c>
      <c r="AD238" s="44">
        <f t="shared" si="94"/>
        <v>0</v>
      </c>
      <c r="AE238" s="45">
        <f t="shared" si="95"/>
        <v>0</v>
      </c>
      <c r="AF238" s="44">
        <f t="shared" si="96"/>
        <v>0</v>
      </c>
      <c r="AG238" s="45">
        <f t="shared" si="97"/>
        <v>2.8990321391681118E-2</v>
      </c>
      <c r="AH238" s="46">
        <f t="shared" si="98"/>
        <v>0</v>
      </c>
    </row>
    <row r="239" spans="2:34" x14ac:dyDescent="0.25">
      <c r="B239" s="2" t="s">
        <v>248</v>
      </c>
      <c r="C239" s="26">
        <v>59.8</v>
      </c>
      <c r="D239" s="13">
        <f t="shared" si="78"/>
        <v>-6.6445182724252927E-3</v>
      </c>
      <c r="E239" s="29">
        <f t="shared" si="85"/>
        <v>60.433333333333337</v>
      </c>
      <c r="F239" s="13">
        <f t="shared" si="99"/>
        <v>-9.8306936100491793E-3</v>
      </c>
      <c r="G239" s="26">
        <v>1.4873000000000001</v>
      </c>
      <c r="H239" s="12">
        <f t="shared" si="79"/>
        <v>0.13638447432762835</v>
      </c>
      <c r="I239" s="28">
        <f t="shared" si="86"/>
        <v>1.3394666666666666</v>
      </c>
      <c r="J239" s="28">
        <f t="shared" si="100"/>
        <v>4.826085869320762E-3</v>
      </c>
      <c r="K239" s="26">
        <v>4307.54</v>
      </c>
      <c r="L239" s="12">
        <f t="shared" si="80"/>
        <v>-4.7569140421166334E-2</v>
      </c>
      <c r="M239" s="29">
        <f t="shared" si="87"/>
        <v>4408.4933333333329</v>
      </c>
      <c r="N239" s="30">
        <f t="shared" si="101"/>
        <v>7.5971742144020915E-4</v>
      </c>
      <c r="R239" s="43">
        <f t="shared" si="81"/>
        <v>0</v>
      </c>
      <c r="S239" s="44">
        <f t="shared" si="102"/>
        <v>0</v>
      </c>
      <c r="T239" s="45">
        <f t="shared" si="82"/>
        <v>0</v>
      </c>
      <c r="U239" s="44">
        <f t="shared" si="88"/>
        <v>0</v>
      </c>
      <c r="V239" s="45">
        <f t="shared" si="83"/>
        <v>0</v>
      </c>
      <c r="W239" s="44">
        <f t="shared" si="89"/>
        <v>0</v>
      </c>
      <c r="X239" s="45">
        <f t="shared" si="84"/>
        <v>0</v>
      </c>
      <c r="Y239" s="46">
        <f t="shared" si="90"/>
        <v>0</v>
      </c>
      <c r="AA239" s="43">
        <f t="shared" si="91"/>
        <v>0</v>
      </c>
      <c r="AB239" s="44">
        <f t="shared" si="92"/>
        <v>0</v>
      </c>
      <c r="AC239" s="45">
        <f t="shared" si="93"/>
        <v>0</v>
      </c>
      <c r="AD239" s="44">
        <f t="shared" si="94"/>
        <v>0</v>
      </c>
      <c r="AE239" s="45">
        <f t="shared" si="95"/>
        <v>0</v>
      </c>
      <c r="AF239" s="44">
        <f t="shared" si="96"/>
        <v>0</v>
      </c>
      <c r="AG239" s="45">
        <f t="shared" si="97"/>
        <v>-4.7569140421166334E-2</v>
      </c>
      <c r="AH239" s="46">
        <f t="shared" si="98"/>
        <v>0</v>
      </c>
    </row>
    <row r="240" spans="2:34" x14ac:dyDescent="0.25">
      <c r="B240" s="2" t="s">
        <v>249</v>
      </c>
      <c r="C240" s="26">
        <v>60.8</v>
      </c>
      <c r="D240" s="13">
        <f t="shared" si="78"/>
        <v>1.6722408026755842E-2</v>
      </c>
      <c r="E240" s="29">
        <f t="shared" si="85"/>
        <v>60.266666666666673</v>
      </c>
      <c r="F240" s="13">
        <f t="shared" si="99"/>
        <v>-2.7578599007169746E-3</v>
      </c>
      <c r="G240" s="26">
        <v>1.5521</v>
      </c>
      <c r="H240" s="12">
        <f t="shared" si="79"/>
        <v>4.3568883211188014E-2</v>
      </c>
      <c r="I240" s="28">
        <f t="shared" si="86"/>
        <v>1.4494</v>
      </c>
      <c r="J240" s="28">
        <f t="shared" si="100"/>
        <v>8.2072466653394516E-2</v>
      </c>
      <c r="K240" s="26">
        <v>4605.38</v>
      </c>
      <c r="L240" s="12">
        <f t="shared" si="80"/>
        <v>6.9143873301234615E-2</v>
      </c>
      <c r="M240" s="29">
        <f t="shared" si="87"/>
        <v>4478.5333333333338</v>
      </c>
      <c r="N240" s="30">
        <f t="shared" si="101"/>
        <v>1.5887514101567746E-2</v>
      </c>
      <c r="R240" s="43">
        <f t="shared" si="81"/>
        <v>0</v>
      </c>
      <c r="S240" s="44">
        <f t="shared" si="102"/>
        <v>0</v>
      </c>
      <c r="T240" s="45">
        <f t="shared" si="82"/>
        <v>0</v>
      </c>
      <c r="U240" s="44">
        <f t="shared" si="88"/>
        <v>0</v>
      </c>
      <c r="V240" s="45">
        <f t="shared" si="83"/>
        <v>0</v>
      </c>
      <c r="W240" s="44">
        <f t="shared" si="89"/>
        <v>0</v>
      </c>
      <c r="X240" s="45">
        <f t="shared" si="84"/>
        <v>0</v>
      </c>
      <c r="Y240" s="46">
        <f t="shared" si="90"/>
        <v>0</v>
      </c>
      <c r="AA240" s="43">
        <f t="shared" si="91"/>
        <v>0</v>
      </c>
      <c r="AB240" s="44">
        <f t="shared" si="92"/>
        <v>0</v>
      </c>
      <c r="AC240" s="45">
        <f t="shared" si="93"/>
        <v>0</v>
      </c>
      <c r="AD240" s="44">
        <f t="shared" si="94"/>
        <v>0</v>
      </c>
      <c r="AE240" s="45">
        <f t="shared" si="95"/>
        <v>6.9143873301234615E-2</v>
      </c>
      <c r="AF240" s="44">
        <f t="shared" si="96"/>
        <v>0</v>
      </c>
      <c r="AG240" s="45">
        <f t="shared" si="97"/>
        <v>0</v>
      </c>
      <c r="AH240" s="46">
        <f t="shared" si="98"/>
        <v>0</v>
      </c>
    </row>
    <row r="241" spans="2:34" x14ac:dyDescent="0.25">
      <c r="B241" s="2" t="s">
        <v>250</v>
      </c>
      <c r="C241" s="26">
        <v>60.7</v>
      </c>
      <c r="D241" s="13">
        <f t="shared" si="78"/>
        <v>-1.6447368421051989E-3</v>
      </c>
      <c r="E241" s="29">
        <f t="shared" si="85"/>
        <v>60.433333333333337</v>
      </c>
      <c r="F241" s="13">
        <f t="shared" si="99"/>
        <v>2.7654867256636795E-3</v>
      </c>
      <c r="G241" s="26">
        <v>1.4442999999999999</v>
      </c>
      <c r="H241" s="12">
        <f t="shared" si="79"/>
        <v>-6.9454287739192155E-2</v>
      </c>
      <c r="I241" s="28">
        <f t="shared" si="86"/>
        <v>1.4945666666666666</v>
      </c>
      <c r="J241" s="28">
        <f t="shared" si="100"/>
        <v>3.1162320040476477E-2</v>
      </c>
      <c r="K241" s="26">
        <v>4567</v>
      </c>
      <c r="L241" s="12">
        <f t="shared" si="80"/>
        <v>-8.3337314184714906E-3</v>
      </c>
      <c r="M241" s="29">
        <f t="shared" si="87"/>
        <v>4493.3066666666664</v>
      </c>
      <c r="N241" s="30">
        <f t="shared" si="101"/>
        <v>3.2986989788321708E-3</v>
      </c>
      <c r="R241" s="43">
        <f t="shared" si="81"/>
        <v>0</v>
      </c>
      <c r="S241" s="44">
        <f t="shared" si="102"/>
        <v>0</v>
      </c>
      <c r="T241" s="45">
        <f t="shared" si="82"/>
        <v>0</v>
      </c>
      <c r="U241" s="44">
        <f t="shared" si="88"/>
        <v>0</v>
      </c>
      <c r="V241" s="45">
        <f t="shared" si="83"/>
        <v>0</v>
      </c>
      <c r="W241" s="44">
        <f t="shared" si="89"/>
        <v>0</v>
      </c>
      <c r="X241" s="45">
        <f t="shared" si="84"/>
        <v>0</v>
      </c>
      <c r="Y241" s="46">
        <f t="shared" si="90"/>
        <v>0</v>
      </c>
      <c r="AA241" s="43">
        <f t="shared" si="91"/>
        <v>-8.3337314184714906E-3</v>
      </c>
      <c r="AB241" s="44">
        <f t="shared" si="92"/>
        <v>0</v>
      </c>
      <c r="AC241" s="45">
        <f t="shared" si="93"/>
        <v>0</v>
      </c>
      <c r="AD241" s="44">
        <f t="shared" si="94"/>
        <v>0</v>
      </c>
      <c r="AE241" s="45">
        <f t="shared" si="95"/>
        <v>0</v>
      </c>
      <c r="AF241" s="44">
        <f t="shared" si="96"/>
        <v>3.2986989788321708E-3</v>
      </c>
      <c r="AG241" s="45">
        <f t="shared" si="97"/>
        <v>0</v>
      </c>
      <c r="AH241" s="46">
        <f t="shared" si="98"/>
        <v>0</v>
      </c>
    </row>
    <row r="242" spans="2:34" x14ac:dyDescent="0.25">
      <c r="B242" s="2" t="s">
        <v>251</v>
      </c>
      <c r="C242" s="26">
        <v>60.8</v>
      </c>
      <c r="D242" s="13">
        <f t="shared" si="78"/>
        <v>1.6474464579900872E-3</v>
      </c>
      <c r="E242" s="29">
        <f t="shared" si="85"/>
        <v>60.766666666666673</v>
      </c>
      <c r="F242" s="13">
        <f t="shared" si="99"/>
        <v>5.5157198014341713E-3</v>
      </c>
      <c r="G242" s="26">
        <v>1.5101</v>
      </c>
      <c r="H242" s="12">
        <f t="shared" si="79"/>
        <v>4.5558401994045594E-2</v>
      </c>
      <c r="I242" s="28">
        <f t="shared" si="86"/>
        <v>1.5021666666666667</v>
      </c>
      <c r="J242" s="28">
        <f t="shared" si="100"/>
        <v>5.0850859780984248E-3</v>
      </c>
      <c r="K242" s="26">
        <v>4766.18</v>
      </c>
      <c r="L242" s="12">
        <f t="shared" si="80"/>
        <v>4.3612874972629889E-2</v>
      </c>
      <c r="M242" s="29">
        <f t="shared" si="87"/>
        <v>4646.1866666666674</v>
      </c>
      <c r="N242" s="30">
        <f t="shared" si="101"/>
        <v>3.4023940794901009E-2</v>
      </c>
      <c r="R242" s="43">
        <f t="shared" si="81"/>
        <v>0</v>
      </c>
      <c r="S242" s="44">
        <f t="shared" si="102"/>
        <v>0</v>
      </c>
      <c r="T242" s="45">
        <f t="shared" si="82"/>
        <v>0</v>
      </c>
      <c r="U242" s="44">
        <f t="shared" si="88"/>
        <v>0</v>
      </c>
      <c r="V242" s="45">
        <f t="shared" si="83"/>
        <v>0</v>
      </c>
      <c r="W242" s="44">
        <f t="shared" si="89"/>
        <v>0</v>
      </c>
      <c r="X242" s="45">
        <f t="shared" si="84"/>
        <v>0</v>
      </c>
      <c r="Y242" s="46">
        <f t="shared" si="90"/>
        <v>0</v>
      </c>
      <c r="AA242" s="43">
        <f t="shared" si="91"/>
        <v>0</v>
      </c>
      <c r="AB242" s="44">
        <f t="shared" si="92"/>
        <v>0</v>
      </c>
      <c r="AC242" s="45">
        <f t="shared" si="93"/>
        <v>0</v>
      </c>
      <c r="AD242" s="44">
        <f t="shared" si="94"/>
        <v>0</v>
      </c>
      <c r="AE242" s="45">
        <f t="shared" si="95"/>
        <v>4.3612874972629889E-2</v>
      </c>
      <c r="AF242" s="44">
        <f t="shared" si="96"/>
        <v>3.4023940794901009E-2</v>
      </c>
      <c r="AG242" s="45">
        <f t="shared" si="97"/>
        <v>0</v>
      </c>
      <c r="AH242" s="46">
        <f t="shared" si="98"/>
        <v>0</v>
      </c>
    </row>
    <row r="243" spans="2:34" x14ac:dyDescent="0.25">
      <c r="B243" s="2" t="s">
        <v>252</v>
      </c>
      <c r="C243" s="26">
        <v>58.3</v>
      </c>
      <c r="D243" s="13">
        <f t="shared" si="78"/>
        <v>-4.1118421052631526E-2</v>
      </c>
      <c r="E243" s="29">
        <f t="shared" si="85"/>
        <v>59.933333333333337</v>
      </c>
      <c r="F243" s="13">
        <f t="shared" si="99"/>
        <v>-1.3713658804168971E-2</v>
      </c>
      <c r="G243" s="26">
        <v>1.7766999999999999</v>
      </c>
      <c r="H243" s="12">
        <f t="shared" si="79"/>
        <v>0.17654459969538427</v>
      </c>
      <c r="I243" s="28">
        <f t="shared" si="86"/>
        <v>1.5770333333333333</v>
      </c>
      <c r="J243" s="28">
        <f t="shared" si="100"/>
        <v>4.9839121269277697E-2</v>
      </c>
      <c r="K243" s="26">
        <v>4515.55</v>
      </c>
      <c r="L243" s="12">
        <f t="shared" si="80"/>
        <v>-5.2585089106999772E-2</v>
      </c>
      <c r="M243" s="29">
        <f t="shared" si="87"/>
        <v>4616.2433333333329</v>
      </c>
      <c r="N243" s="30">
        <f t="shared" si="101"/>
        <v>-6.4447116488363099E-3</v>
      </c>
      <c r="R243" s="43">
        <f t="shared" si="81"/>
        <v>0</v>
      </c>
      <c r="S243" s="44">
        <f t="shared" si="102"/>
        <v>0</v>
      </c>
      <c r="T243" s="45">
        <f t="shared" si="82"/>
        <v>0</v>
      </c>
      <c r="U243" s="44">
        <f t="shared" si="88"/>
        <v>0</v>
      </c>
      <c r="V243" s="45">
        <f t="shared" si="83"/>
        <v>0</v>
      </c>
      <c r="W243" s="44">
        <f t="shared" si="89"/>
        <v>0</v>
      </c>
      <c r="X243" s="45">
        <f t="shared" si="84"/>
        <v>0</v>
      </c>
      <c r="Y243" s="46">
        <f t="shared" si="90"/>
        <v>0</v>
      </c>
      <c r="AA243" s="43">
        <f t="shared" si="91"/>
        <v>0</v>
      </c>
      <c r="AB243" s="44">
        <f t="shared" si="92"/>
        <v>0</v>
      </c>
      <c r="AC243" s="45">
        <f t="shared" si="93"/>
        <v>0</v>
      </c>
      <c r="AD243" s="44">
        <f t="shared" si="94"/>
        <v>0</v>
      </c>
      <c r="AE243" s="45">
        <f t="shared" si="95"/>
        <v>0</v>
      </c>
      <c r="AF243" s="44">
        <f t="shared" si="96"/>
        <v>0</v>
      </c>
      <c r="AG243" s="45">
        <f t="shared" si="97"/>
        <v>-5.2585089106999772E-2</v>
      </c>
      <c r="AH243" s="46">
        <f t="shared" si="98"/>
        <v>0</v>
      </c>
    </row>
    <row r="244" spans="2:34" x14ac:dyDescent="0.25">
      <c r="B244" s="2" t="s">
        <v>253</v>
      </c>
      <c r="C244" s="26">
        <v>57.4</v>
      </c>
      <c r="D244" s="13">
        <f t="shared" si="78"/>
        <v>-1.5437392795883298E-2</v>
      </c>
      <c r="E244" s="29">
        <f t="shared" si="85"/>
        <v>58.833333333333336</v>
      </c>
      <c r="F244" s="13">
        <f t="shared" si="99"/>
        <v>-1.8353726362625111E-2</v>
      </c>
      <c r="G244" s="26">
        <v>1.825</v>
      </c>
      <c r="H244" s="12">
        <f t="shared" si="79"/>
        <v>2.7185231046321867E-2</v>
      </c>
      <c r="I244" s="28">
        <f t="shared" si="86"/>
        <v>1.7039333333333333</v>
      </c>
      <c r="J244" s="28">
        <f t="shared" si="100"/>
        <v>8.0467544545665959E-2</v>
      </c>
      <c r="K244" s="26">
        <v>4373.9399999999996</v>
      </c>
      <c r="L244" s="12">
        <f t="shared" si="80"/>
        <v>-3.1360520866782648E-2</v>
      </c>
      <c r="M244" s="29">
        <f t="shared" si="87"/>
        <v>4551.8899999999994</v>
      </c>
      <c r="N244" s="30">
        <f t="shared" si="101"/>
        <v>-1.3940628490843543E-2</v>
      </c>
      <c r="R244" s="43">
        <f t="shared" si="81"/>
        <v>0</v>
      </c>
      <c r="S244" s="44">
        <f t="shared" si="102"/>
        <v>0</v>
      </c>
      <c r="T244" s="45">
        <f t="shared" si="82"/>
        <v>0</v>
      </c>
      <c r="U244" s="44">
        <f t="shared" si="88"/>
        <v>0</v>
      </c>
      <c r="V244" s="45">
        <f t="shared" si="83"/>
        <v>0</v>
      </c>
      <c r="W244" s="44">
        <f t="shared" si="89"/>
        <v>0</v>
      </c>
      <c r="X244" s="45">
        <f t="shared" si="84"/>
        <v>0</v>
      </c>
      <c r="Y244" s="46">
        <f t="shared" si="90"/>
        <v>0</v>
      </c>
      <c r="AA244" s="43">
        <f t="shared" si="91"/>
        <v>0</v>
      </c>
      <c r="AB244" s="44">
        <f t="shared" si="92"/>
        <v>0</v>
      </c>
      <c r="AC244" s="45">
        <f t="shared" si="93"/>
        <v>0</v>
      </c>
      <c r="AD244" s="44">
        <f t="shared" si="94"/>
        <v>0</v>
      </c>
      <c r="AE244" s="45">
        <f t="shared" si="95"/>
        <v>0</v>
      </c>
      <c r="AF244" s="44">
        <f t="shared" si="96"/>
        <v>0</v>
      </c>
      <c r="AG244" s="45">
        <f t="shared" si="97"/>
        <v>-3.1360520866782648E-2</v>
      </c>
      <c r="AH244" s="46">
        <f t="shared" si="98"/>
        <v>0</v>
      </c>
    </row>
    <row r="245" spans="2:34" x14ac:dyDescent="0.25">
      <c r="B245" s="2" t="s">
        <v>254</v>
      </c>
      <c r="C245" s="26">
        <v>58.1</v>
      </c>
      <c r="D245" s="13">
        <f t="shared" si="78"/>
        <v>1.2195121951219523E-2</v>
      </c>
      <c r="E245" s="29">
        <f t="shared" si="85"/>
        <v>57.93333333333333</v>
      </c>
      <c r="F245" s="13">
        <f t="shared" si="99"/>
        <v>-1.5297450424929249E-2</v>
      </c>
      <c r="G245" s="26">
        <v>2.3380000000000001</v>
      </c>
      <c r="H245" s="12">
        <f t="shared" si="79"/>
        <v>0.28109589041095906</v>
      </c>
      <c r="I245" s="28">
        <f t="shared" si="86"/>
        <v>1.9799</v>
      </c>
      <c r="J245" s="28">
        <f t="shared" si="100"/>
        <v>0.16195860557924813</v>
      </c>
      <c r="K245" s="26">
        <v>4530.41</v>
      </c>
      <c r="L245" s="12">
        <f t="shared" si="80"/>
        <v>3.5773238773280092E-2</v>
      </c>
      <c r="M245" s="29">
        <f t="shared" si="87"/>
        <v>4473.3</v>
      </c>
      <c r="N245" s="30">
        <f t="shared" si="101"/>
        <v>-1.7265355709386476E-2</v>
      </c>
      <c r="R245" s="43">
        <f t="shared" si="81"/>
        <v>0</v>
      </c>
      <c r="S245" s="44">
        <f t="shared" si="102"/>
        <v>0</v>
      </c>
      <c r="T245" s="45">
        <f t="shared" si="82"/>
        <v>0</v>
      </c>
      <c r="U245" s="44">
        <f t="shared" si="88"/>
        <v>0</v>
      </c>
      <c r="V245" s="45">
        <f t="shared" si="83"/>
        <v>0</v>
      </c>
      <c r="W245" s="44">
        <f t="shared" si="89"/>
        <v>0</v>
      </c>
      <c r="X245" s="45">
        <f t="shared" si="84"/>
        <v>0</v>
      </c>
      <c r="Y245" s="46">
        <f t="shared" si="90"/>
        <v>0</v>
      </c>
      <c r="AA245" s="43">
        <f t="shared" si="91"/>
        <v>0</v>
      </c>
      <c r="AB245" s="44">
        <f t="shared" si="92"/>
        <v>0</v>
      </c>
      <c r="AC245" s="45">
        <f t="shared" si="93"/>
        <v>0</v>
      </c>
      <c r="AD245" s="44">
        <f t="shared" si="94"/>
        <v>0</v>
      </c>
      <c r="AE245" s="45">
        <f t="shared" si="95"/>
        <v>3.5773238773280092E-2</v>
      </c>
      <c r="AF245" s="44">
        <f t="shared" si="96"/>
        <v>0</v>
      </c>
      <c r="AG245" s="45">
        <f t="shared" si="97"/>
        <v>0</v>
      </c>
      <c r="AH245" s="46">
        <f t="shared" si="98"/>
        <v>0</v>
      </c>
    </row>
    <row r="246" spans="2:34" x14ac:dyDescent="0.25">
      <c r="B246" s="2" t="s">
        <v>255</v>
      </c>
      <c r="C246" s="26">
        <v>57.2</v>
      </c>
      <c r="D246" s="13">
        <f t="shared" si="78"/>
        <v>-1.5490533562822706E-2</v>
      </c>
      <c r="E246" s="29">
        <f t="shared" si="85"/>
        <v>57.566666666666663</v>
      </c>
      <c r="F246" s="13">
        <f t="shared" si="99"/>
        <v>-6.3291139240506666E-3</v>
      </c>
      <c r="G246" s="26">
        <v>2.9336000000000002</v>
      </c>
      <c r="H246" s="12">
        <f t="shared" si="79"/>
        <v>0.25474764756201895</v>
      </c>
      <c r="I246" s="28">
        <f t="shared" si="86"/>
        <v>2.3655333333333335</v>
      </c>
      <c r="J246" s="28">
        <f t="shared" si="100"/>
        <v>0.1947741468424331</v>
      </c>
      <c r="K246" s="26">
        <v>4131.93</v>
      </c>
      <c r="L246" s="12">
        <f t="shared" si="80"/>
        <v>-8.7956719149039353E-2</v>
      </c>
      <c r="M246" s="29">
        <f t="shared" si="87"/>
        <v>4345.4266666666663</v>
      </c>
      <c r="N246" s="30">
        <f t="shared" si="101"/>
        <v>-2.8585906005261008E-2</v>
      </c>
      <c r="R246" s="43">
        <f t="shared" si="81"/>
        <v>0</v>
      </c>
      <c r="S246" s="44">
        <f t="shared" si="102"/>
        <v>0</v>
      </c>
      <c r="T246" s="45">
        <f t="shared" si="82"/>
        <v>0</v>
      </c>
      <c r="U246" s="44">
        <f t="shared" si="88"/>
        <v>0</v>
      </c>
      <c r="V246" s="45">
        <f t="shared" si="83"/>
        <v>0</v>
      </c>
      <c r="W246" s="44">
        <f t="shared" si="89"/>
        <v>0</v>
      </c>
      <c r="X246" s="45">
        <f t="shared" si="84"/>
        <v>0</v>
      </c>
      <c r="Y246" s="46">
        <f t="shared" si="90"/>
        <v>0</v>
      </c>
      <c r="AA246" s="43">
        <f t="shared" si="91"/>
        <v>0</v>
      </c>
      <c r="AB246" s="44">
        <f t="shared" si="92"/>
        <v>0</v>
      </c>
      <c r="AC246" s="45">
        <f t="shared" si="93"/>
        <v>0</v>
      </c>
      <c r="AD246" s="44">
        <f t="shared" si="94"/>
        <v>0</v>
      </c>
      <c r="AE246" s="45">
        <f t="shared" si="95"/>
        <v>0</v>
      </c>
      <c r="AF246" s="44">
        <f t="shared" si="96"/>
        <v>0</v>
      </c>
      <c r="AG246" s="45">
        <f t="shared" si="97"/>
        <v>-8.7956719149039353E-2</v>
      </c>
      <c r="AH246" s="46">
        <f t="shared" si="98"/>
        <v>0</v>
      </c>
    </row>
    <row r="247" spans="2:34" x14ac:dyDescent="0.25">
      <c r="B247" s="2" t="s">
        <v>256</v>
      </c>
      <c r="C247" s="26">
        <v>55.3</v>
      </c>
      <c r="D247" s="13">
        <f t="shared" si="78"/>
        <v>-3.3216783216783341E-2</v>
      </c>
      <c r="E247" s="29">
        <f t="shared" si="85"/>
        <v>56.866666666666674</v>
      </c>
      <c r="F247" s="13">
        <f t="shared" si="99"/>
        <v>-1.2159814707585204E-2</v>
      </c>
      <c r="G247" s="26">
        <v>2.8441000000000001</v>
      </c>
      <c r="H247" s="12">
        <f t="shared" si="79"/>
        <v>-3.0508590128170199E-2</v>
      </c>
      <c r="I247" s="28">
        <f t="shared" si="86"/>
        <v>2.7052333333333336</v>
      </c>
      <c r="J247" s="28">
        <f t="shared" si="100"/>
        <v>0.1436039793704027</v>
      </c>
      <c r="K247" s="26">
        <v>4132.1499999999996</v>
      </c>
      <c r="L247" s="12">
        <f t="shared" si="80"/>
        <v>5.3243883608722342E-5</v>
      </c>
      <c r="M247" s="29">
        <f t="shared" si="87"/>
        <v>4264.83</v>
      </c>
      <c r="N247" s="30">
        <f t="shared" si="101"/>
        <v>-1.8547469063260325E-2</v>
      </c>
      <c r="R247" s="43">
        <f t="shared" si="81"/>
        <v>0</v>
      </c>
      <c r="S247" s="44">
        <f t="shared" si="102"/>
        <v>0</v>
      </c>
      <c r="T247" s="45">
        <f t="shared" si="82"/>
        <v>0</v>
      </c>
      <c r="U247" s="44">
        <f t="shared" si="88"/>
        <v>0</v>
      </c>
      <c r="V247" s="45">
        <f t="shared" si="83"/>
        <v>0</v>
      </c>
      <c r="W247" s="44">
        <f t="shared" si="89"/>
        <v>0</v>
      </c>
      <c r="X247" s="45">
        <f t="shared" si="84"/>
        <v>0</v>
      </c>
      <c r="Y247" s="46">
        <f t="shared" si="90"/>
        <v>0</v>
      </c>
      <c r="AA247" s="43">
        <f t="shared" si="91"/>
        <v>5.3243883608722342E-5</v>
      </c>
      <c r="AB247" s="44">
        <f t="shared" si="92"/>
        <v>0</v>
      </c>
      <c r="AC247" s="45">
        <f t="shared" si="93"/>
        <v>0</v>
      </c>
      <c r="AD247" s="44">
        <f t="shared" si="94"/>
        <v>0</v>
      </c>
      <c r="AE247" s="45">
        <f t="shared" si="95"/>
        <v>0</v>
      </c>
      <c r="AF247" s="44">
        <f t="shared" si="96"/>
        <v>0</v>
      </c>
      <c r="AG247" s="45">
        <f t="shared" si="97"/>
        <v>0</v>
      </c>
      <c r="AH247" s="46">
        <f t="shared" si="98"/>
        <v>0</v>
      </c>
    </row>
    <row r="248" spans="2:34" x14ac:dyDescent="0.25">
      <c r="B248" s="2" t="s">
        <v>257</v>
      </c>
      <c r="C248" s="26">
        <v>55.9</v>
      </c>
      <c r="D248" s="13">
        <f t="shared" si="78"/>
        <v>1.0849909584086825E-2</v>
      </c>
      <c r="E248" s="29">
        <f t="shared" si="85"/>
        <v>56.133333333333333</v>
      </c>
      <c r="F248" s="13">
        <f t="shared" si="99"/>
        <v>-1.2895662368112681E-2</v>
      </c>
      <c r="G248" s="26">
        <v>3.0129000000000001</v>
      </c>
      <c r="H248" s="12">
        <f t="shared" si="79"/>
        <v>5.9350937027530692E-2</v>
      </c>
      <c r="I248" s="28">
        <f t="shared" si="86"/>
        <v>2.9302000000000006</v>
      </c>
      <c r="J248" s="28">
        <f t="shared" si="100"/>
        <v>8.3159801372648223E-2</v>
      </c>
      <c r="K248" s="26">
        <v>3785.38</v>
      </c>
      <c r="L248" s="12">
        <f t="shared" si="80"/>
        <v>-8.3919993223866451E-2</v>
      </c>
      <c r="M248" s="29">
        <f t="shared" si="87"/>
        <v>4016.4866666666662</v>
      </c>
      <c r="N248" s="30">
        <f t="shared" si="101"/>
        <v>-5.8230535175688991E-2</v>
      </c>
      <c r="R248" s="43">
        <f t="shared" si="81"/>
        <v>0</v>
      </c>
      <c r="S248" s="44">
        <f t="shared" si="102"/>
        <v>0</v>
      </c>
      <c r="T248" s="45">
        <f t="shared" si="82"/>
        <v>0</v>
      </c>
      <c r="U248" s="44">
        <f t="shared" si="88"/>
        <v>0</v>
      </c>
      <c r="V248" s="45">
        <f t="shared" si="83"/>
        <v>0</v>
      </c>
      <c r="W248" s="44">
        <f t="shared" si="89"/>
        <v>0</v>
      </c>
      <c r="X248" s="45">
        <f t="shared" si="84"/>
        <v>0</v>
      </c>
      <c r="Y248" s="46">
        <f t="shared" si="90"/>
        <v>0</v>
      </c>
      <c r="AA248" s="43">
        <f t="shared" si="91"/>
        <v>0</v>
      </c>
      <c r="AB248" s="44">
        <f t="shared" si="92"/>
        <v>0</v>
      </c>
      <c r="AC248" s="45">
        <f t="shared" si="93"/>
        <v>0</v>
      </c>
      <c r="AD248" s="44">
        <f t="shared" si="94"/>
        <v>0</v>
      </c>
      <c r="AE248" s="45">
        <f t="shared" si="95"/>
        <v>-8.3919993223866451E-2</v>
      </c>
      <c r="AF248" s="44">
        <f t="shared" si="96"/>
        <v>0</v>
      </c>
      <c r="AG248" s="45">
        <f t="shared" si="97"/>
        <v>0</v>
      </c>
      <c r="AH248" s="46">
        <f t="shared" si="98"/>
        <v>0</v>
      </c>
    </row>
    <row r="249" spans="2:34" x14ac:dyDescent="0.25">
      <c r="B249" s="2" t="s">
        <v>258</v>
      </c>
      <c r="C249" s="26">
        <v>53.5</v>
      </c>
      <c r="D249" s="13">
        <f t="shared" si="78"/>
        <v>-4.2933810375670789E-2</v>
      </c>
      <c r="E249" s="29">
        <f t="shared" si="85"/>
        <v>54.9</v>
      </c>
      <c r="F249" s="13">
        <f t="shared" si="99"/>
        <v>-2.1971496437054649E-2</v>
      </c>
      <c r="G249" s="26">
        <v>2.6486999999999998</v>
      </c>
      <c r="H249" s="12">
        <f t="shared" si="79"/>
        <v>-0.12088021507517688</v>
      </c>
      <c r="I249" s="28">
        <f t="shared" si="86"/>
        <v>2.8352333333333335</v>
      </c>
      <c r="J249" s="28">
        <f t="shared" si="100"/>
        <v>-3.2409619366141285E-2</v>
      </c>
      <c r="K249" s="26">
        <v>4130.29</v>
      </c>
      <c r="L249" s="12">
        <f t="shared" si="80"/>
        <v>9.1116347632205885E-2</v>
      </c>
      <c r="M249" s="29">
        <f t="shared" si="87"/>
        <v>4015.94</v>
      </c>
      <c r="N249" s="30">
        <f t="shared" si="101"/>
        <v>-1.3610568440403092E-4</v>
      </c>
      <c r="R249" s="43">
        <f t="shared" si="81"/>
        <v>0</v>
      </c>
      <c r="S249" s="44">
        <f t="shared" si="102"/>
        <v>0</v>
      </c>
      <c r="T249" s="45">
        <f t="shared" si="82"/>
        <v>0</v>
      </c>
      <c r="U249" s="44">
        <f t="shared" si="88"/>
        <v>0</v>
      </c>
      <c r="V249" s="45">
        <f t="shared" si="83"/>
        <v>0</v>
      </c>
      <c r="W249" s="44">
        <f t="shared" si="89"/>
        <v>0</v>
      </c>
      <c r="X249" s="45">
        <f t="shared" si="84"/>
        <v>0</v>
      </c>
      <c r="Y249" s="46">
        <f t="shared" si="90"/>
        <v>0</v>
      </c>
      <c r="AA249" s="43">
        <f t="shared" si="91"/>
        <v>9.1116347632205885E-2</v>
      </c>
      <c r="AB249" s="44">
        <f t="shared" si="92"/>
        <v>-1.3610568440403092E-4</v>
      </c>
      <c r="AC249" s="45">
        <f t="shared" si="93"/>
        <v>0</v>
      </c>
      <c r="AD249" s="44">
        <f t="shared" si="94"/>
        <v>0</v>
      </c>
      <c r="AE249" s="45">
        <f t="shared" si="95"/>
        <v>0</v>
      </c>
      <c r="AF249" s="44">
        <f t="shared" si="96"/>
        <v>0</v>
      </c>
      <c r="AG249" s="45">
        <f t="shared" si="97"/>
        <v>0</v>
      </c>
      <c r="AH249" s="46">
        <f t="shared" si="98"/>
        <v>0</v>
      </c>
    </row>
    <row r="250" spans="2:34" x14ac:dyDescent="0.25">
      <c r="B250" s="2" t="s">
        <v>259</v>
      </c>
      <c r="C250" s="26">
        <v>52.9</v>
      </c>
      <c r="D250" s="13">
        <f t="shared" si="78"/>
        <v>-1.1214953271028061E-2</v>
      </c>
      <c r="E250" s="29">
        <f t="shared" si="85"/>
        <v>54.1</v>
      </c>
      <c r="F250" s="13">
        <f t="shared" si="99"/>
        <v>-1.4571948998178486E-2</v>
      </c>
      <c r="G250" s="26">
        <v>3.1926000000000001</v>
      </c>
      <c r="H250" s="12">
        <f t="shared" si="79"/>
        <v>0.20534601880167647</v>
      </c>
      <c r="I250" s="28">
        <f t="shared" si="86"/>
        <v>2.9514</v>
      </c>
      <c r="J250" s="28">
        <f t="shared" si="100"/>
        <v>4.0972524307229197E-2</v>
      </c>
      <c r="K250" s="26">
        <v>3955</v>
      </c>
      <c r="L250" s="12">
        <f t="shared" si="80"/>
        <v>-4.2440119216810457E-2</v>
      </c>
      <c r="M250" s="29">
        <f t="shared" si="87"/>
        <v>3956.89</v>
      </c>
      <c r="N250" s="30">
        <f t="shared" si="101"/>
        <v>-1.4703904938818901E-2</v>
      </c>
      <c r="R250" s="43">
        <f t="shared" si="81"/>
        <v>0</v>
      </c>
      <c r="S250" s="44">
        <f t="shared" si="102"/>
        <v>0</v>
      </c>
      <c r="T250" s="45">
        <f t="shared" si="82"/>
        <v>0</v>
      </c>
      <c r="U250" s="44">
        <f t="shared" si="88"/>
        <v>0</v>
      </c>
      <c r="V250" s="45">
        <f t="shared" si="83"/>
        <v>0</v>
      </c>
      <c r="W250" s="44">
        <f t="shared" si="89"/>
        <v>0</v>
      </c>
      <c r="X250" s="45">
        <f t="shared" si="84"/>
        <v>0</v>
      </c>
      <c r="Y250" s="46">
        <f t="shared" si="90"/>
        <v>0</v>
      </c>
      <c r="AA250" s="43">
        <f t="shared" si="91"/>
        <v>0</v>
      </c>
      <c r="AB250" s="44">
        <f t="shared" si="92"/>
        <v>0</v>
      </c>
      <c r="AC250" s="45">
        <f t="shared" si="93"/>
        <v>0</v>
      </c>
      <c r="AD250" s="44">
        <f t="shared" si="94"/>
        <v>0</v>
      </c>
      <c r="AE250" s="45">
        <f t="shared" si="95"/>
        <v>0</v>
      </c>
      <c r="AF250" s="44">
        <f t="shared" si="96"/>
        <v>0</v>
      </c>
      <c r="AG250" s="45">
        <f t="shared" si="97"/>
        <v>-4.2440119216810457E-2</v>
      </c>
      <c r="AH250" s="46">
        <f t="shared" si="98"/>
        <v>0</v>
      </c>
    </row>
    <row r="251" spans="2:34" x14ac:dyDescent="0.25">
      <c r="B251" s="2" t="s">
        <v>260</v>
      </c>
      <c r="C251" s="26">
        <v>53</v>
      </c>
      <c r="D251" s="13">
        <f t="shared" si="78"/>
        <v>1.890359168241984E-3</v>
      </c>
      <c r="E251" s="29">
        <f t="shared" si="85"/>
        <v>53.133333333333333</v>
      </c>
      <c r="F251" s="13">
        <f t="shared" si="99"/>
        <v>-1.7868145409735137E-2</v>
      </c>
      <c r="G251" s="26">
        <v>3.8285999999999998</v>
      </c>
      <c r="H251" s="12">
        <f t="shared" si="79"/>
        <v>0.19921067468520937</v>
      </c>
      <c r="I251" s="28">
        <f t="shared" si="86"/>
        <v>3.2233000000000001</v>
      </c>
      <c r="J251" s="28">
        <f t="shared" si="100"/>
        <v>9.2125770820627562E-2</v>
      </c>
      <c r="K251" s="26">
        <v>3585.62</v>
      </c>
      <c r="L251" s="12">
        <f t="shared" si="80"/>
        <v>-9.3395701643489315E-2</v>
      </c>
      <c r="M251" s="29">
        <f t="shared" si="87"/>
        <v>3890.3033333333333</v>
      </c>
      <c r="N251" s="30">
        <f t="shared" si="101"/>
        <v>-1.6828030768271662E-2</v>
      </c>
      <c r="R251" s="43">
        <f t="shared" si="81"/>
        <v>0</v>
      </c>
      <c r="S251" s="44">
        <f t="shared" si="102"/>
        <v>0</v>
      </c>
      <c r="T251" s="45">
        <f t="shared" si="82"/>
        <v>0</v>
      </c>
      <c r="U251" s="44">
        <f t="shared" si="88"/>
        <v>0</v>
      </c>
      <c r="V251" s="45">
        <f t="shared" si="83"/>
        <v>0</v>
      </c>
      <c r="W251" s="44">
        <f t="shared" si="89"/>
        <v>0</v>
      </c>
      <c r="X251" s="45">
        <f t="shared" si="84"/>
        <v>0</v>
      </c>
      <c r="Y251" s="46">
        <f t="shared" si="90"/>
        <v>0</v>
      </c>
      <c r="AA251" s="43">
        <f t="shared" si="91"/>
        <v>0</v>
      </c>
      <c r="AB251" s="44">
        <f t="shared" si="92"/>
        <v>0</v>
      </c>
      <c r="AC251" s="45">
        <f t="shared" si="93"/>
        <v>0</v>
      </c>
      <c r="AD251" s="44">
        <f t="shared" si="94"/>
        <v>0</v>
      </c>
      <c r="AE251" s="45">
        <f t="shared" si="95"/>
        <v>-9.3395701643489315E-2</v>
      </c>
      <c r="AF251" s="44">
        <f t="shared" si="96"/>
        <v>0</v>
      </c>
      <c r="AG251" s="45">
        <f t="shared" si="97"/>
        <v>0</v>
      </c>
      <c r="AH251" s="46">
        <f t="shared" si="98"/>
        <v>0</v>
      </c>
    </row>
    <row r="252" spans="2:34" x14ac:dyDescent="0.25">
      <c r="B252" s="2" t="s">
        <v>261</v>
      </c>
      <c r="C252" s="26">
        <v>51.1</v>
      </c>
      <c r="D252" s="13">
        <f t="shared" si="78"/>
        <v>-3.5849056603773577E-2</v>
      </c>
      <c r="E252" s="29">
        <f t="shared" si="85"/>
        <v>52.333333333333336</v>
      </c>
      <c r="F252" s="13">
        <f t="shared" si="99"/>
        <v>-1.5056461731492998E-2</v>
      </c>
      <c r="G252" s="26">
        <v>4.0477999999999996</v>
      </c>
      <c r="H252" s="12">
        <f t="shared" si="79"/>
        <v>5.7253304079820211E-2</v>
      </c>
      <c r="I252" s="28">
        <f t="shared" si="86"/>
        <v>3.6896666666666662</v>
      </c>
      <c r="J252" s="28">
        <f t="shared" si="100"/>
        <v>0.14468608775685365</v>
      </c>
      <c r="K252" s="26">
        <v>3871.98</v>
      </c>
      <c r="L252" s="12">
        <f t="shared" si="80"/>
        <v>7.9863454576893256E-2</v>
      </c>
      <c r="M252" s="29">
        <f t="shared" si="87"/>
        <v>3804.2000000000003</v>
      </c>
      <c r="N252" s="30">
        <f t="shared" si="101"/>
        <v>-2.2132807124722875E-2</v>
      </c>
      <c r="R252" s="43">
        <f t="shared" si="81"/>
        <v>0</v>
      </c>
      <c r="S252" s="44">
        <f t="shared" si="102"/>
        <v>0</v>
      </c>
      <c r="T252" s="45">
        <f t="shared" si="82"/>
        <v>0</v>
      </c>
      <c r="U252" s="44">
        <f t="shared" si="88"/>
        <v>0</v>
      </c>
      <c r="V252" s="45">
        <f t="shared" si="83"/>
        <v>0</v>
      </c>
      <c r="W252" s="44">
        <f t="shared" si="89"/>
        <v>0</v>
      </c>
      <c r="X252" s="45">
        <f t="shared" si="84"/>
        <v>0</v>
      </c>
      <c r="Y252" s="46">
        <f t="shared" si="90"/>
        <v>0</v>
      </c>
      <c r="AA252" s="43">
        <f t="shared" si="91"/>
        <v>0</v>
      </c>
      <c r="AB252" s="44">
        <f t="shared" si="92"/>
        <v>0</v>
      </c>
      <c r="AC252" s="45">
        <f t="shared" si="93"/>
        <v>0</v>
      </c>
      <c r="AD252" s="44">
        <f t="shared" si="94"/>
        <v>0</v>
      </c>
      <c r="AE252" s="45">
        <f t="shared" si="95"/>
        <v>0</v>
      </c>
      <c r="AF252" s="44">
        <f t="shared" si="96"/>
        <v>0</v>
      </c>
      <c r="AG252" s="45">
        <f t="shared" si="97"/>
        <v>7.9863454576893256E-2</v>
      </c>
      <c r="AH252" s="46">
        <f t="shared" si="98"/>
        <v>0</v>
      </c>
    </row>
    <row r="253" spans="2:34" x14ac:dyDescent="0.25">
      <c r="B253" s="2" t="s">
        <v>262</v>
      </c>
      <c r="C253" s="26">
        <v>50.3</v>
      </c>
      <c r="D253" s="13">
        <f t="shared" si="78"/>
        <v>-1.5655577299413026E-2</v>
      </c>
      <c r="E253" s="29">
        <f t="shared" si="85"/>
        <v>51.466666666666661</v>
      </c>
      <c r="F253" s="13">
        <f t="shared" si="99"/>
        <v>-1.6560509554140235E-2</v>
      </c>
      <c r="G253" s="26">
        <v>3.6053999999999999</v>
      </c>
      <c r="H253" s="12">
        <f t="shared" si="79"/>
        <v>-0.10929393744750227</v>
      </c>
      <c r="I253" s="28">
        <f t="shared" si="86"/>
        <v>3.8272666666666666</v>
      </c>
      <c r="J253" s="28">
        <f t="shared" si="100"/>
        <v>3.7293341765290533E-2</v>
      </c>
      <c r="K253" s="26">
        <v>4080.11</v>
      </c>
      <c r="L253" s="12">
        <f t="shared" si="80"/>
        <v>5.3752860293699856E-2</v>
      </c>
      <c r="M253" s="29">
        <f t="shared" si="87"/>
        <v>3845.9033333333336</v>
      </c>
      <c r="N253" s="30">
        <f t="shared" si="101"/>
        <v>1.0962445016911238E-2</v>
      </c>
      <c r="R253" s="43">
        <f t="shared" si="81"/>
        <v>0</v>
      </c>
      <c r="S253" s="44">
        <f t="shared" si="102"/>
        <v>0</v>
      </c>
      <c r="T253" s="45">
        <f t="shared" si="82"/>
        <v>0</v>
      </c>
      <c r="U253" s="44">
        <f t="shared" si="88"/>
        <v>0</v>
      </c>
      <c r="V253" s="45">
        <f t="shared" si="83"/>
        <v>0</v>
      </c>
      <c r="W253" s="44">
        <f t="shared" si="89"/>
        <v>0</v>
      </c>
      <c r="X253" s="45">
        <f t="shared" si="84"/>
        <v>0</v>
      </c>
      <c r="Y253" s="46">
        <f t="shared" si="90"/>
        <v>0</v>
      </c>
      <c r="AA253" s="43">
        <f t="shared" si="91"/>
        <v>5.3752860293699856E-2</v>
      </c>
      <c r="AB253" s="44">
        <f t="shared" si="92"/>
        <v>0</v>
      </c>
      <c r="AC253" s="45">
        <f t="shared" si="93"/>
        <v>0</v>
      </c>
      <c r="AD253" s="44">
        <f t="shared" si="94"/>
        <v>0</v>
      </c>
      <c r="AE253" s="45">
        <f t="shared" si="95"/>
        <v>0</v>
      </c>
      <c r="AF253" s="44">
        <f t="shared" si="96"/>
        <v>0</v>
      </c>
      <c r="AG253" s="45">
        <f t="shared" si="97"/>
        <v>0</v>
      </c>
      <c r="AH253" s="46">
        <f t="shared" si="98"/>
        <v>0</v>
      </c>
    </row>
    <row r="254" spans="2:34" x14ac:dyDescent="0.25">
      <c r="B254" s="2" t="s">
        <v>263</v>
      </c>
      <c r="C254" s="26">
        <v>49</v>
      </c>
      <c r="D254" s="13">
        <f t="shared" si="78"/>
        <v>-2.5844930417495027E-2</v>
      </c>
      <c r="E254" s="29">
        <f t="shared" si="85"/>
        <v>50.133333333333333</v>
      </c>
      <c r="F254" s="13">
        <f t="shared" si="99"/>
        <v>-2.5906735751295207E-2</v>
      </c>
      <c r="G254" s="26">
        <v>3.8748</v>
      </c>
      <c r="H254" s="12">
        <f t="shared" si="79"/>
        <v>7.4721251456149052E-2</v>
      </c>
      <c r="I254" s="28">
        <f t="shared" si="86"/>
        <v>3.8426666666666667</v>
      </c>
      <c r="J254" s="28">
        <f t="shared" si="100"/>
        <v>4.023759340869848E-3</v>
      </c>
      <c r="K254" s="26">
        <v>3839.5</v>
      </c>
      <c r="L254" s="12">
        <f t="shared" si="80"/>
        <v>-5.8971449299161094E-2</v>
      </c>
      <c r="M254" s="29">
        <f t="shared" si="87"/>
        <v>3930.53</v>
      </c>
      <c r="N254" s="30">
        <f t="shared" si="101"/>
        <v>2.2004366551074739E-2</v>
      </c>
      <c r="R254" s="43">
        <f t="shared" si="81"/>
        <v>0</v>
      </c>
      <c r="S254" s="44">
        <f t="shared" si="102"/>
        <v>0</v>
      </c>
      <c r="T254" s="45">
        <f t="shared" si="82"/>
        <v>0</v>
      </c>
      <c r="U254" s="44">
        <f t="shared" si="88"/>
        <v>0</v>
      </c>
      <c r="V254" s="45">
        <f t="shared" si="83"/>
        <v>0</v>
      </c>
      <c r="W254" s="44">
        <f t="shared" si="89"/>
        <v>0</v>
      </c>
      <c r="X254" s="45">
        <f t="shared" si="84"/>
        <v>0</v>
      </c>
      <c r="Y254" s="46">
        <f t="shared" si="90"/>
        <v>0</v>
      </c>
      <c r="AA254" s="43">
        <f t="shared" si="91"/>
        <v>0</v>
      </c>
      <c r="AB254" s="44">
        <f t="shared" si="92"/>
        <v>0</v>
      </c>
      <c r="AC254" s="45">
        <f t="shared" si="93"/>
        <v>0</v>
      </c>
      <c r="AD254" s="44">
        <f t="shared" si="94"/>
        <v>0</v>
      </c>
      <c r="AE254" s="45">
        <f t="shared" si="95"/>
        <v>0</v>
      </c>
      <c r="AF254" s="44">
        <f t="shared" si="96"/>
        <v>0</v>
      </c>
      <c r="AG254" s="45">
        <f t="shared" si="97"/>
        <v>-5.8971449299161094E-2</v>
      </c>
      <c r="AH254" s="46">
        <f t="shared" si="98"/>
        <v>0</v>
      </c>
    </row>
    <row r="255" spans="2:34" x14ac:dyDescent="0.25">
      <c r="B255" s="2" t="s">
        <v>264</v>
      </c>
      <c r="C255" s="26">
        <v>48</v>
      </c>
      <c r="D255" s="13">
        <f t="shared" si="78"/>
        <v>-2.0408163265306145E-2</v>
      </c>
      <c r="E255" s="29">
        <f t="shared" si="85"/>
        <v>49.1</v>
      </c>
      <c r="F255" s="13">
        <f t="shared" si="99"/>
        <v>-2.0611702127659504E-2</v>
      </c>
      <c r="G255" s="26">
        <v>3.5068999999999999</v>
      </c>
      <c r="H255" s="12">
        <f t="shared" si="79"/>
        <v>-9.4946835965727283E-2</v>
      </c>
      <c r="I255" s="28">
        <f t="shared" si="86"/>
        <v>3.6623666666666668</v>
      </c>
      <c r="J255" s="28">
        <f t="shared" si="100"/>
        <v>-4.6920541290770279E-2</v>
      </c>
      <c r="K255" s="26">
        <v>4076.6</v>
      </c>
      <c r="L255" s="12">
        <f t="shared" si="80"/>
        <v>6.1752832400052027E-2</v>
      </c>
      <c r="M255" s="29">
        <f t="shared" si="87"/>
        <v>3998.7366666666671</v>
      </c>
      <c r="N255" s="30">
        <f t="shared" si="101"/>
        <v>1.7353045687646951E-2</v>
      </c>
      <c r="R255" s="43">
        <f t="shared" si="81"/>
        <v>6.1752832400052027E-2</v>
      </c>
      <c r="S255" s="44">
        <f t="shared" si="102"/>
        <v>0</v>
      </c>
      <c r="T255" s="45">
        <f t="shared" si="82"/>
        <v>0</v>
      </c>
      <c r="U255" s="44">
        <f t="shared" si="88"/>
        <v>0</v>
      </c>
      <c r="V255" s="45">
        <f t="shared" si="83"/>
        <v>0</v>
      </c>
      <c r="W255" s="44">
        <f t="shared" si="89"/>
        <v>0</v>
      </c>
      <c r="X255" s="45">
        <f t="shared" si="84"/>
        <v>0</v>
      </c>
      <c r="Y255" s="46">
        <f t="shared" si="90"/>
        <v>0</v>
      </c>
      <c r="AA255" s="43">
        <f t="shared" si="91"/>
        <v>0</v>
      </c>
      <c r="AB255" s="44">
        <f t="shared" si="92"/>
        <v>1.7353045687646951E-2</v>
      </c>
      <c r="AC255" s="45">
        <f t="shared" si="93"/>
        <v>0</v>
      </c>
      <c r="AD255" s="44">
        <f t="shared" si="94"/>
        <v>0</v>
      </c>
      <c r="AE255" s="45">
        <f t="shared" si="95"/>
        <v>0</v>
      </c>
      <c r="AF255" s="44">
        <f t="shared" si="96"/>
        <v>0</v>
      </c>
      <c r="AG255" s="45">
        <f t="shared" si="97"/>
        <v>0</v>
      </c>
      <c r="AH255" s="46">
        <f t="shared" si="98"/>
        <v>0</v>
      </c>
    </row>
    <row r="256" spans="2:34" x14ac:dyDescent="0.25">
      <c r="B256" s="2" t="s">
        <v>265</v>
      </c>
      <c r="C256" s="26">
        <v>47.3</v>
      </c>
      <c r="D256" s="13">
        <f t="shared" si="78"/>
        <v>-1.4583333333333393E-2</v>
      </c>
      <c r="E256" s="29">
        <f t="shared" si="85"/>
        <v>48.1</v>
      </c>
      <c r="F256" s="13">
        <f t="shared" si="99"/>
        <v>-2.0366598778004064E-2</v>
      </c>
      <c r="G256" s="26">
        <v>3.92</v>
      </c>
      <c r="H256" s="12">
        <f t="shared" si="79"/>
        <v>0.11779634434971054</v>
      </c>
      <c r="I256" s="28">
        <f t="shared" si="86"/>
        <v>3.7672333333333334</v>
      </c>
      <c r="J256" s="28">
        <f t="shared" si="100"/>
        <v>2.8633579379454099E-2</v>
      </c>
      <c r="K256" s="26">
        <v>3970.15</v>
      </c>
      <c r="L256" s="12">
        <f t="shared" si="80"/>
        <v>-2.6112446646715304E-2</v>
      </c>
      <c r="M256" s="29">
        <f t="shared" si="87"/>
        <v>3962.0833333333335</v>
      </c>
      <c r="N256" s="30">
        <f t="shared" si="101"/>
        <v>-9.1662283337821115E-3</v>
      </c>
      <c r="R256" s="43">
        <f t="shared" si="81"/>
        <v>0</v>
      </c>
      <c r="S256" s="44">
        <f t="shared" si="102"/>
        <v>0</v>
      </c>
      <c r="T256" s="45">
        <f t="shared" si="82"/>
        <v>0</v>
      </c>
      <c r="U256" s="44">
        <f t="shared" si="88"/>
        <v>0</v>
      </c>
      <c r="V256" s="45">
        <f t="shared" si="83"/>
        <v>0</v>
      </c>
      <c r="W256" s="44">
        <f t="shared" si="89"/>
        <v>0</v>
      </c>
      <c r="X256" s="45">
        <f t="shared" si="84"/>
        <v>-2.6112446646715304E-2</v>
      </c>
      <c r="Y256" s="46">
        <f t="shared" si="90"/>
        <v>-9.1662283337821115E-3</v>
      </c>
      <c r="AA256" s="43">
        <f t="shared" si="91"/>
        <v>0</v>
      </c>
      <c r="AB256" s="44">
        <f t="shared" si="92"/>
        <v>0</v>
      </c>
      <c r="AC256" s="45">
        <f t="shared" si="93"/>
        <v>0</v>
      </c>
      <c r="AD256" s="44">
        <f t="shared" si="94"/>
        <v>0</v>
      </c>
      <c r="AE256" s="45">
        <f t="shared" si="95"/>
        <v>0</v>
      </c>
      <c r="AF256" s="44">
        <f t="shared" si="96"/>
        <v>0</v>
      </c>
      <c r="AG256" s="45">
        <f t="shared" si="97"/>
        <v>0</v>
      </c>
      <c r="AH256" s="46">
        <f t="shared" si="98"/>
        <v>0</v>
      </c>
    </row>
    <row r="257" spans="2:34" x14ac:dyDescent="0.25">
      <c r="B257" s="2" t="s">
        <v>266</v>
      </c>
      <c r="C257" s="26">
        <v>47.5</v>
      </c>
      <c r="D257" s="13">
        <f t="shared" si="78"/>
        <v>4.2283298097252064E-3</v>
      </c>
      <c r="E257" s="29">
        <f t="shared" si="85"/>
        <v>47.6</v>
      </c>
      <c r="F257" s="13">
        <f t="shared" si="99"/>
        <v>-1.039501039501034E-2</v>
      </c>
      <c r="G257" s="26">
        <v>3.4676</v>
      </c>
      <c r="H257" s="12">
        <f t="shared" si="79"/>
        <v>-0.11540816326530612</v>
      </c>
      <c r="I257" s="28">
        <f t="shared" si="86"/>
        <v>3.6315000000000004</v>
      </c>
      <c r="J257" s="28">
        <f t="shared" si="100"/>
        <v>-3.6029977790951739E-2</v>
      </c>
      <c r="K257" s="26">
        <v>4109.3100000000004</v>
      </c>
      <c r="L257" s="12">
        <f t="shared" si="80"/>
        <v>3.5051572358727023E-2</v>
      </c>
      <c r="M257" s="29">
        <f t="shared" si="87"/>
        <v>4052.0200000000004</v>
      </c>
      <c r="N257" s="30">
        <f t="shared" si="101"/>
        <v>2.269933746976549E-2</v>
      </c>
      <c r="R257" s="43">
        <f t="shared" si="81"/>
        <v>0</v>
      </c>
      <c r="S257" s="44">
        <f t="shared" si="102"/>
        <v>2.269933746976549E-2</v>
      </c>
      <c r="T257" s="45">
        <f t="shared" si="82"/>
        <v>3.5051572358727023E-2</v>
      </c>
      <c r="U257" s="44">
        <f t="shared" si="88"/>
        <v>0</v>
      </c>
      <c r="V257" s="45">
        <f t="shared" si="83"/>
        <v>0</v>
      </c>
      <c r="W257" s="44">
        <f t="shared" si="89"/>
        <v>0</v>
      </c>
      <c r="X257" s="45">
        <f t="shared" si="84"/>
        <v>0</v>
      </c>
      <c r="Y257" s="46">
        <f t="shared" si="90"/>
        <v>0</v>
      </c>
      <c r="AA257" s="43">
        <f t="shared" si="91"/>
        <v>0</v>
      </c>
      <c r="AB257" s="44">
        <f t="shared" si="92"/>
        <v>0</v>
      </c>
      <c r="AC257" s="45">
        <f t="shared" si="93"/>
        <v>0</v>
      </c>
      <c r="AD257" s="44">
        <f t="shared" si="94"/>
        <v>0</v>
      </c>
      <c r="AE257" s="45">
        <f t="shared" si="95"/>
        <v>0</v>
      </c>
      <c r="AF257" s="44">
        <f t="shared" si="96"/>
        <v>0</v>
      </c>
      <c r="AG257" s="45">
        <f t="shared" si="97"/>
        <v>0</v>
      </c>
      <c r="AH257" s="46">
        <f t="shared" si="98"/>
        <v>0</v>
      </c>
    </row>
    <row r="258" spans="2:34" x14ac:dyDescent="0.25">
      <c r="B258" s="2" t="s">
        <v>267</v>
      </c>
      <c r="C258" s="26">
        <v>46.3</v>
      </c>
      <c r="D258" s="13">
        <f t="shared" si="78"/>
        <v>-2.5263157894736876E-2</v>
      </c>
      <c r="E258" s="29">
        <f t="shared" si="85"/>
        <v>47.033333333333331</v>
      </c>
      <c r="F258" s="13">
        <f t="shared" si="99"/>
        <v>-1.1904761904761973E-2</v>
      </c>
      <c r="G258" s="26">
        <v>3.4220000000000002</v>
      </c>
      <c r="H258" s="12">
        <f t="shared" si="79"/>
        <v>-1.315030568693043E-2</v>
      </c>
      <c r="I258" s="28">
        <f t="shared" si="86"/>
        <v>3.6031999999999997</v>
      </c>
      <c r="J258" s="28">
        <f t="shared" si="100"/>
        <v>-7.7929230345589184E-3</v>
      </c>
      <c r="K258" s="26">
        <v>4169.4799999999996</v>
      </c>
      <c r="L258" s="12">
        <f t="shared" si="80"/>
        <v>1.464236088297044E-2</v>
      </c>
      <c r="M258" s="29">
        <f t="shared" si="87"/>
        <v>4082.98</v>
      </c>
      <c r="N258" s="30">
        <f t="shared" si="101"/>
        <v>7.6406335605450071E-3</v>
      </c>
      <c r="R258" s="43">
        <f t="shared" si="81"/>
        <v>1.464236088297044E-2</v>
      </c>
      <c r="S258" s="44">
        <f t="shared" si="102"/>
        <v>7.6406335605450071E-3</v>
      </c>
      <c r="T258" s="45">
        <f t="shared" si="82"/>
        <v>0</v>
      </c>
      <c r="U258" s="44">
        <f t="shared" si="88"/>
        <v>0</v>
      </c>
      <c r="V258" s="45">
        <f t="shared" si="83"/>
        <v>0</v>
      </c>
      <c r="W258" s="44">
        <f t="shared" si="89"/>
        <v>0</v>
      </c>
      <c r="X258" s="45">
        <f t="shared" si="84"/>
        <v>0</v>
      </c>
      <c r="Y258" s="46">
        <f t="shared" si="90"/>
        <v>0</v>
      </c>
      <c r="AA258" s="43">
        <f t="shared" si="91"/>
        <v>0</v>
      </c>
      <c r="AB258" s="44">
        <f t="shared" si="92"/>
        <v>0</v>
      </c>
      <c r="AC258" s="45">
        <f t="shared" si="93"/>
        <v>0</v>
      </c>
      <c r="AD258" s="44">
        <f t="shared" si="94"/>
        <v>0</v>
      </c>
      <c r="AE258" s="45">
        <f t="shared" si="95"/>
        <v>0</v>
      </c>
      <c r="AF258" s="44">
        <f t="shared" si="96"/>
        <v>0</v>
      </c>
      <c r="AG258" s="45">
        <f t="shared" si="97"/>
        <v>0</v>
      </c>
      <c r="AH258" s="46">
        <f t="shared" si="98"/>
        <v>0</v>
      </c>
    </row>
    <row r="259" spans="2:34" x14ac:dyDescent="0.25">
      <c r="B259" s="2" t="s">
        <v>268</v>
      </c>
      <c r="C259" s="26">
        <v>46.7</v>
      </c>
      <c r="D259" s="13">
        <f t="shared" si="78"/>
        <v>8.6393088552916275E-3</v>
      </c>
      <c r="E259" s="29">
        <f t="shared" si="85"/>
        <v>46.833333333333336</v>
      </c>
      <c r="F259" s="13">
        <f t="shared" si="99"/>
        <v>-4.2523033309708191E-3</v>
      </c>
      <c r="G259" s="26">
        <v>3.6425999999999998</v>
      </c>
      <c r="H259" s="12">
        <f t="shared" si="79"/>
        <v>6.4465225014611161E-2</v>
      </c>
      <c r="I259" s="28">
        <f t="shared" si="86"/>
        <v>3.510733333333333</v>
      </c>
      <c r="J259" s="28">
        <f t="shared" si="100"/>
        <v>-2.5662374185908887E-2</v>
      </c>
      <c r="K259" s="26">
        <v>4179.83</v>
      </c>
      <c r="L259" s="12">
        <f t="shared" si="80"/>
        <v>2.4823239348792381E-3</v>
      </c>
      <c r="M259" s="29">
        <f t="shared" si="87"/>
        <v>4152.8733333333339</v>
      </c>
      <c r="N259" s="30">
        <f t="shared" si="101"/>
        <v>1.711821594358387E-2</v>
      </c>
      <c r="R259" s="43">
        <f t="shared" si="81"/>
        <v>0</v>
      </c>
      <c r="S259" s="44">
        <f t="shared" si="102"/>
        <v>1.711821594358387E-2</v>
      </c>
      <c r="T259" s="45">
        <f t="shared" si="82"/>
        <v>0</v>
      </c>
      <c r="U259" s="44">
        <f t="shared" si="88"/>
        <v>0</v>
      </c>
      <c r="V259" s="45">
        <f t="shared" si="83"/>
        <v>2.4823239348792381E-3</v>
      </c>
      <c r="W259" s="44">
        <f t="shared" si="89"/>
        <v>0</v>
      </c>
      <c r="X259" s="45">
        <f t="shared" si="84"/>
        <v>0</v>
      </c>
      <c r="Y259" s="46">
        <f t="shared" si="90"/>
        <v>0</v>
      </c>
      <c r="AA259" s="43">
        <f t="shared" si="91"/>
        <v>0</v>
      </c>
      <c r="AB259" s="44">
        <f t="shared" si="92"/>
        <v>0</v>
      </c>
      <c r="AC259" s="45">
        <f t="shared" si="93"/>
        <v>0</v>
      </c>
      <c r="AD259" s="44">
        <f t="shared" si="94"/>
        <v>0</v>
      </c>
      <c r="AE259" s="45">
        <f t="shared" si="95"/>
        <v>0</v>
      </c>
      <c r="AF259" s="44">
        <f t="shared" si="96"/>
        <v>0</v>
      </c>
      <c r="AG259" s="45">
        <f t="shared" si="97"/>
        <v>0</v>
      </c>
      <c r="AH259" s="46">
        <f t="shared" si="98"/>
        <v>0</v>
      </c>
    </row>
    <row r="260" spans="2:34" x14ac:dyDescent="0.25">
      <c r="B260" s="2" t="s">
        <v>269</v>
      </c>
      <c r="C260" s="26">
        <v>46.4</v>
      </c>
      <c r="D260" s="13">
        <f t="shared" si="78"/>
        <v>-6.4239828693790635E-3</v>
      </c>
      <c r="E260" s="29">
        <f t="shared" si="85"/>
        <v>46.466666666666669</v>
      </c>
      <c r="F260" s="13">
        <f t="shared" si="99"/>
        <v>-7.8291814946619409E-3</v>
      </c>
      <c r="G260" s="26">
        <v>3.8367</v>
      </c>
      <c r="H260" s="12">
        <f t="shared" si="79"/>
        <v>5.3286114313951582E-2</v>
      </c>
      <c r="I260" s="28">
        <f t="shared" si="86"/>
        <v>3.6337666666666668</v>
      </c>
      <c r="J260" s="28">
        <f t="shared" si="100"/>
        <v>3.5044909895368681E-2</v>
      </c>
      <c r="K260" s="26">
        <v>4450.38</v>
      </c>
      <c r="L260" s="12">
        <f t="shared" si="80"/>
        <v>6.4727512841431301E-2</v>
      </c>
      <c r="M260" s="29">
        <f t="shared" si="87"/>
        <v>4266.5633333333326</v>
      </c>
      <c r="N260" s="30">
        <f t="shared" si="101"/>
        <v>2.7376226259408831E-2</v>
      </c>
      <c r="R260" s="43">
        <f t="shared" si="81"/>
        <v>0</v>
      </c>
      <c r="S260" s="44">
        <f t="shared" si="102"/>
        <v>0</v>
      </c>
      <c r="T260" s="45">
        <f t="shared" si="82"/>
        <v>0</v>
      </c>
      <c r="U260" s="44">
        <f t="shared" si="88"/>
        <v>0</v>
      </c>
      <c r="V260" s="45">
        <f t="shared" si="83"/>
        <v>0</v>
      </c>
      <c r="W260" s="44">
        <f t="shared" si="89"/>
        <v>0</v>
      </c>
      <c r="X260" s="45">
        <f t="shared" si="84"/>
        <v>6.4727512841431301E-2</v>
      </c>
      <c r="Y260" s="46">
        <f t="shared" si="90"/>
        <v>2.7376226259408831E-2</v>
      </c>
      <c r="AA260" s="43">
        <f t="shared" si="91"/>
        <v>0</v>
      </c>
      <c r="AB260" s="44">
        <f t="shared" si="92"/>
        <v>0</v>
      </c>
      <c r="AC260" s="45">
        <f t="shared" si="93"/>
        <v>0</v>
      </c>
      <c r="AD260" s="44">
        <f t="shared" si="94"/>
        <v>0</v>
      </c>
      <c r="AE260" s="45">
        <f t="shared" si="95"/>
        <v>0</v>
      </c>
      <c r="AF260" s="44">
        <f t="shared" si="96"/>
        <v>0</v>
      </c>
      <c r="AG260" s="45">
        <f t="shared" si="97"/>
        <v>0</v>
      </c>
      <c r="AH260" s="46">
        <f t="shared" si="98"/>
        <v>0</v>
      </c>
    </row>
    <row r="261" spans="2:34" x14ac:dyDescent="0.25">
      <c r="B261" s="2" t="s">
        <v>270</v>
      </c>
      <c r="C261" s="26">
        <v>46.3</v>
      </c>
      <c r="D261" s="13">
        <f t="shared" ref="D261:D283" si="103">C261/C260-1</f>
        <v>-2.1551724137931494E-3</v>
      </c>
      <c r="E261" s="29">
        <f t="shared" si="85"/>
        <v>46.466666666666661</v>
      </c>
      <c r="F261" s="13">
        <f t="shared" si="99"/>
        <v>0</v>
      </c>
      <c r="G261" s="26">
        <v>3.9588000000000001</v>
      </c>
      <c r="H261" s="12">
        <f t="shared" ref="H261:H283" si="104">G261/G260-1</f>
        <v>3.1824223942450658E-2</v>
      </c>
      <c r="I261" s="28">
        <f t="shared" si="86"/>
        <v>3.8127</v>
      </c>
      <c r="J261" s="28">
        <f t="shared" si="100"/>
        <v>4.9241833542788438E-2</v>
      </c>
      <c r="K261" s="26">
        <v>4588.96</v>
      </c>
      <c r="L261" s="12">
        <f t="shared" ref="L261:L283" si="105">K261/K260-1</f>
        <v>3.1138913980379268E-2</v>
      </c>
      <c r="M261" s="29">
        <f t="shared" si="87"/>
        <v>4406.3899999999994</v>
      </c>
      <c r="N261" s="30">
        <f t="shared" si="101"/>
        <v>3.2772668713070496E-2</v>
      </c>
      <c r="R261" s="43">
        <f t="shared" ref="R261:R283" si="106">IF(AND(C260&lt;50,D261&lt;0,H261&lt;0),L261,0)</f>
        <v>0</v>
      </c>
      <c r="S261" s="44">
        <f t="shared" si="102"/>
        <v>0</v>
      </c>
      <c r="T261" s="45">
        <f t="shared" ref="T261:T283" si="107">IF(AND(C260&lt;50,D261&gt;0,H261&lt;0),L261,0)</f>
        <v>0</v>
      </c>
      <c r="U261" s="44">
        <f t="shared" si="88"/>
        <v>0</v>
      </c>
      <c r="V261" s="45">
        <f t="shared" ref="V261:V283" si="108">IF(AND(C260&lt;50,D261&gt;0,H261&gt;0),L261,0)</f>
        <v>0</v>
      </c>
      <c r="W261" s="44">
        <f t="shared" si="89"/>
        <v>0</v>
      </c>
      <c r="X261" s="45">
        <f t="shared" ref="X261:X283" si="109">IF(AND(C260&lt;50,D261&lt;0,H261&gt;0),L261,0)</f>
        <v>3.1138913980379268E-2</v>
      </c>
      <c r="Y261" s="46">
        <f t="shared" si="90"/>
        <v>0</v>
      </c>
      <c r="AA261" s="43">
        <f t="shared" si="91"/>
        <v>0</v>
      </c>
      <c r="AB261" s="44">
        <f t="shared" si="92"/>
        <v>0</v>
      </c>
      <c r="AC261" s="45">
        <f t="shared" si="93"/>
        <v>0</v>
      </c>
      <c r="AD261" s="44">
        <f t="shared" si="94"/>
        <v>0</v>
      </c>
      <c r="AE261" s="45">
        <f t="shared" si="95"/>
        <v>0</v>
      </c>
      <c r="AF261" s="44">
        <f t="shared" si="96"/>
        <v>0</v>
      </c>
      <c r="AG261" s="45">
        <f t="shared" si="97"/>
        <v>0</v>
      </c>
      <c r="AH261" s="46">
        <f t="shared" si="98"/>
        <v>0</v>
      </c>
    </row>
    <row r="262" spans="2:34" x14ac:dyDescent="0.25">
      <c r="B262" s="2" t="s">
        <v>271</v>
      </c>
      <c r="C262" s="26">
        <v>46.7</v>
      </c>
      <c r="D262" s="13">
        <f t="shared" si="103"/>
        <v>8.6393088552916275E-3</v>
      </c>
      <c r="E262" s="29">
        <f t="shared" ref="E262:E283" si="110">AVERAGE(C260:C262)</f>
        <v>46.466666666666661</v>
      </c>
      <c r="F262" s="13">
        <f t="shared" si="99"/>
        <v>0</v>
      </c>
      <c r="G262" s="26">
        <v>4.1081000000000003</v>
      </c>
      <c r="H262" s="12">
        <f t="shared" si="104"/>
        <v>3.7713448519753445E-2</v>
      </c>
      <c r="I262" s="28">
        <f t="shared" ref="I262:I283" si="111">AVERAGE(G260:G262)</f>
        <v>3.9678666666666671</v>
      </c>
      <c r="J262" s="28">
        <f t="shared" si="100"/>
        <v>4.0697318610608546E-2</v>
      </c>
      <c r="K262" s="26">
        <v>4507.66</v>
      </c>
      <c r="L262" s="12">
        <f t="shared" si="105"/>
        <v>-1.771643248143373E-2</v>
      </c>
      <c r="M262" s="29">
        <f t="shared" ref="M262:M283" si="112">AVERAGE(K260:K262)</f>
        <v>4515.666666666667</v>
      </c>
      <c r="N262" s="30">
        <f t="shared" si="101"/>
        <v>2.4799590291977758E-2</v>
      </c>
      <c r="R262" s="43">
        <f t="shared" si="106"/>
        <v>0</v>
      </c>
      <c r="S262" s="44">
        <f t="shared" si="102"/>
        <v>0</v>
      </c>
      <c r="T262" s="45">
        <f t="shared" si="107"/>
        <v>0</v>
      </c>
      <c r="U262" s="44">
        <f t="shared" ref="U262:U283" si="113">IF(AND(E261&lt;50,F262&gt;0,J262&lt;0),N262,0)</f>
        <v>0</v>
      </c>
      <c r="V262" s="45">
        <f t="shared" si="108"/>
        <v>-1.771643248143373E-2</v>
      </c>
      <c r="W262" s="44">
        <f t="shared" ref="W262:W283" si="114">IF(AND(E261&lt;50,F262&gt;0,J262&gt;0),N262,0)</f>
        <v>0</v>
      </c>
      <c r="X262" s="45">
        <f t="shared" si="109"/>
        <v>0</v>
      </c>
      <c r="Y262" s="46">
        <f t="shared" ref="Y262:Y283" si="115">IF(AND(E261&lt;50,F262&lt;0,J262&gt;0),N262,0)</f>
        <v>0</v>
      </c>
      <c r="AA262" s="43">
        <f t="shared" ref="AA262:AA283" si="116">IF(AND(C261&gt;=50,D262&lt;0,H262&lt;0),L262,0)</f>
        <v>0</v>
      </c>
      <c r="AB262" s="44">
        <f t="shared" ref="AB262:AB283" si="117">IF(AND(E261&gt;=50,F262&lt;0,J262&lt;0),N262,0)</f>
        <v>0</v>
      </c>
      <c r="AC262" s="45">
        <f t="shared" ref="AC262:AC283" si="118">IF(AND(C261&gt;50,D262&gt;0,H262&lt;0),L262,0)</f>
        <v>0</v>
      </c>
      <c r="AD262" s="44">
        <f t="shared" ref="AD262:AD283" si="119">IF(AND(E261&gt;50,F262&gt;0,J262&lt;0),N262,0)</f>
        <v>0</v>
      </c>
      <c r="AE262" s="45">
        <f t="shared" ref="AE262:AE283" si="120">IF(AND(C261&gt;50,D262&gt;0,H262&gt;0),L262,0)</f>
        <v>0</v>
      </c>
      <c r="AF262" s="44">
        <f t="shared" ref="AF262:AF283" si="121">IF(AND(E261&gt;50,F262&gt;0,J262&gt;0),N262,0)</f>
        <v>0</v>
      </c>
      <c r="AG262" s="45">
        <f t="shared" ref="AG262:AG283" si="122">IF(AND(C261&gt;50,D262&lt;0,H262&gt;0),L262,0)</f>
        <v>0</v>
      </c>
      <c r="AH262" s="46">
        <f t="shared" ref="AH262:AH283" si="123">IF(AND(D261&gt;50,E262&lt;0,I262&gt;0),M262,0)</f>
        <v>0</v>
      </c>
    </row>
    <row r="263" spans="2:34" x14ac:dyDescent="0.25">
      <c r="B263" s="2" t="s">
        <v>272</v>
      </c>
      <c r="C263" s="26">
        <v>47.9</v>
      </c>
      <c r="D263" s="13">
        <f t="shared" si="103"/>
        <v>2.5695931477516032E-2</v>
      </c>
      <c r="E263" s="29">
        <f t="shared" si="110"/>
        <v>46.966666666666669</v>
      </c>
      <c r="F263" s="13">
        <f t="shared" ref="F263:F283" si="124">E263/E262-1</f>
        <v>1.0760401721664481E-2</v>
      </c>
      <c r="G263" s="26">
        <v>4.5711000000000004</v>
      </c>
      <c r="H263" s="12">
        <f t="shared" si="104"/>
        <v>0.11270416981086151</v>
      </c>
      <c r="I263" s="28">
        <f t="shared" si="111"/>
        <v>4.2126666666666672</v>
      </c>
      <c r="J263" s="28">
        <f t="shared" ref="J263:J283" si="125">I263/I262-1</f>
        <v>6.1695621492657615E-2</v>
      </c>
      <c r="K263" s="26">
        <v>4288.05</v>
      </c>
      <c r="L263" s="12">
        <f t="shared" si="105"/>
        <v>-4.871929116215501E-2</v>
      </c>
      <c r="M263" s="29">
        <f t="shared" si="112"/>
        <v>4461.5566666666664</v>
      </c>
      <c r="N263" s="30">
        <f t="shared" ref="N263:N283" si="126">M263/M262-1</f>
        <v>-1.1982726802982291E-2</v>
      </c>
      <c r="R263" s="43">
        <f t="shared" si="106"/>
        <v>0</v>
      </c>
      <c r="S263" s="44">
        <f t="shared" si="102"/>
        <v>0</v>
      </c>
      <c r="T263" s="45">
        <f t="shared" si="107"/>
        <v>0</v>
      </c>
      <c r="U263" s="44">
        <f t="shared" si="113"/>
        <v>0</v>
      </c>
      <c r="V263" s="45">
        <f t="shared" si="108"/>
        <v>-4.871929116215501E-2</v>
      </c>
      <c r="W263" s="44">
        <f t="shared" si="114"/>
        <v>-1.1982726802982291E-2</v>
      </c>
      <c r="X263" s="45">
        <f t="shared" si="109"/>
        <v>0</v>
      </c>
      <c r="Y263" s="46">
        <f t="shared" si="115"/>
        <v>0</v>
      </c>
      <c r="AA263" s="43">
        <f t="shared" si="116"/>
        <v>0</v>
      </c>
      <c r="AB263" s="44">
        <f t="shared" si="117"/>
        <v>0</v>
      </c>
      <c r="AC263" s="45">
        <f t="shared" si="118"/>
        <v>0</v>
      </c>
      <c r="AD263" s="44">
        <f t="shared" si="119"/>
        <v>0</v>
      </c>
      <c r="AE263" s="45">
        <f t="shared" si="120"/>
        <v>0</v>
      </c>
      <c r="AF263" s="44">
        <f t="shared" si="121"/>
        <v>0</v>
      </c>
      <c r="AG263" s="45">
        <f t="shared" si="122"/>
        <v>0</v>
      </c>
      <c r="AH263" s="46">
        <f t="shared" si="123"/>
        <v>0</v>
      </c>
    </row>
    <row r="264" spans="2:34" x14ac:dyDescent="0.25">
      <c r="B264" s="2" t="s">
        <v>273</v>
      </c>
      <c r="C264" s="26">
        <v>48.9</v>
      </c>
      <c r="D264" s="13">
        <f t="shared" si="103"/>
        <v>2.087682672233826E-2</v>
      </c>
      <c r="E264" s="29">
        <f t="shared" si="110"/>
        <v>47.833333333333336</v>
      </c>
      <c r="F264" s="13">
        <f t="shared" si="124"/>
        <v>1.8452803406671325E-2</v>
      </c>
      <c r="G264" s="26">
        <v>4.9306999999999999</v>
      </c>
      <c r="H264" s="12">
        <f t="shared" si="104"/>
        <v>7.8668154273588309E-2</v>
      </c>
      <c r="I264" s="28">
        <f t="shared" si="111"/>
        <v>4.5366333333333335</v>
      </c>
      <c r="J264" s="28">
        <f t="shared" si="125"/>
        <v>7.6902990979585306E-2</v>
      </c>
      <c r="K264" s="26">
        <v>4193.8</v>
      </c>
      <c r="L264" s="12">
        <f t="shared" si="105"/>
        <v>-2.1979687736850106E-2</v>
      </c>
      <c r="M264" s="29">
        <f t="shared" si="112"/>
        <v>4329.8366666666661</v>
      </c>
      <c r="N264" s="30">
        <f t="shared" si="126"/>
        <v>-2.9523327807110755E-2</v>
      </c>
      <c r="R264" s="43">
        <f t="shared" si="106"/>
        <v>0</v>
      </c>
      <c r="S264" s="44">
        <f t="shared" ref="S264:S283" si="127">IF(AND(E263&lt;50,F264&lt;0,J264&lt;0),N264,0)</f>
        <v>0</v>
      </c>
      <c r="T264" s="45">
        <f t="shared" si="107"/>
        <v>0</v>
      </c>
      <c r="U264" s="44">
        <f t="shared" si="113"/>
        <v>0</v>
      </c>
      <c r="V264" s="45">
        <f t="shared" si="108"/>
        <v>-2.1979687736850106E-2</v>
      </c>
      <c r="W264" s="44">
        <f t="shared" si="114"/>
        <v>-2.9523327807110755E-2</v>
      </c>
      <c r="X264" s="45">
        <f t="shared" si="109"/>
        <v>0</v>
      </c>
      <c r="Y264" s="46">
        <f t="shared" si="115"/>
        <v>0</v>
      </c>
      <c r="AA264" s="43">
        <f t="shared" si="116"/>
        <v>0</v>
      </c>
      <c r="AB264" s="44">
        <f t="shared" si="117"/>
        <v>0</v>
      </c>
      <c r="AC264" s="45">
        <f t="shared" si="118"/>
        <v>0</v>
      </c>
      <c r="AD264" s="44">
        <f t="shared" si="119"/>
        <v>0</v>
      </c>
      <c r="AE264" s="45">
        <f t="shared" si="120"/>
        <v>0</v>
      </c>
      <c r="AF264" s="44">
        <f t="shared" si="121"/>
        <v>0</v>
      </c>
      <c r="AG264" s="45">
        <f t="shared" si="122"/>
        <v>0</v>
      </c>
      <c r="AH264" s="46">
        <f t="shared" si="123"/>
        <v>0</v>
      </c>
    </row>
    <row r="265" spans="2:34" x14ac:dyDescent="0.25">
      <c r="B265" s="2" t="s">
        <v>274</v>
      </c>
      <c r="C265" s="26">
        <v>47.3</v>
      </c>
      <c r="D265" s="13">
        <f t="shared" si="103"/>
        <v>-3.2719836400817992E-2</v>
      </c>
      <c r="E265" s="29">
        <f t="shared" si="110"/>
        <v>48.033333333333331</v>
      </c>
      <c r="F265" s="13">
        <f t="shared" si="124"/>
        <v>4.1811846689894239E-3</v>
      </c>
      <c r="G265" s="26">
        <v>4.3263999999999996</v>
      </c>
      <c r="H265" s="12">
        <f t="shared" si="104"/>
        <v>-0.1225586630701524</v>
      </c>
      <c r="I265" s="28">
        <f t="shared" si="111"/>
        <v>4.6093999999999999</v>
      </c>
      <c r="J265" s="28">
        <f t="shared" si="125"/>
        <v>1.6039794561311993E-2</v>
      </c>
      <c r="K265" s="26">
        <v>4567.8</v>
      </c>
      <c r="L265" s="12">
        <f t="shared" si="105"/>
        <v>8.9179264628737709E-2</v>
      </c>
      <c r="M265" s="29">
        <f t="shared" si="112"/>
        <v>4349.8833333333341</v>
      </c>
      <c r="N265" s="30">
        <f t="shared" si="126"/>
        <v>4.6298898110863629E-3</v>
      </c>
      <c r="R265" s="43">
        <f t="shared" si="106"/>
        <v>8.9179264628737709E-2</v>
      </c>
      <c r="S265" s="44">
        <f t="shared" si="127"/>
        <v>0</v>
      </c>
      <c r="T265" s="45">
        <f t="shared" si="107"/>
        <v>0</v>
      </c>
      <c r="U265" s="44">
        <f t="shared" si="113"/>
        <v>0</v>
      </c>
      <c r="V265" s="45">
        <f t="shared" si="108"/>
        <v>0</v>
      </c>
      <c r="W265" s="44">
        <f t="shared" si="114"/>
        <v>4.6298898110863629E-3</v>
      </c>
      <c r="X265" s="45">
        <f t="shared" si="109"/>
        <v>0</v>
      </c>
      <c r="Y265" s="46">
        <f t="shared" si="115"/>
        <v>0</v>
      </c>
      <c r="AA265" s="43">
        <f t="shared" si="116"/>
        <v>0</v>
      </c>
      <c r="AB265" s="44">
        <f t="shared" si="117"/>
        <v>0</v>
      </c>
      <c r="AC265" s="45">
        <f t="shared" si="118"/>
        <v>0</v>
      </c>
      <c r="AD265" s="44">
        <f t="shared" si="119"/>
        <v>0</v>
      </c>
      <c r="AE265" s="45">
        <f t="shared" si="120"/>
        <v>0</v>
      </c>
      <c r="AF265" s="44">
        <f t="shared" si="121"/>
        <v>0</v>
      </c>
      <c r="AG265" s="45">
        <f t="shared" si="122"/>
        <v>0</v>
      </c>
      <c r="AH265" s="46">
        <f t="shared" si="123"/>
        <v>0</v>
      </c>
    </row>
    <row r="266" spans="2:34" x14ac:dyDescent="0.25">
      <c r="B266" s="2" t="s">
        <v>275</v>
      </c>
      <c r="C266" s="26">
        <v>46.9</v>
      </c>
      <c r="D266" s="13">
        <f t="shared" si="103"/>
        <v>-8.4566596194503019E-3</v>
      </c>
      <c r="E266" s="29">
        <f t="shared" si="110"/>
        <v>47.699999999999996</v>
      </c>
      <c r="F266" s="13">
        <f t="shared" si="124"/>
        <v>-6.9396252602359487E-3</v>
      </c>
      <c r="G266" s="26">
        <v>3.8791000000000002</v>
      </c>
      <c r="H266" s="12">
        <f t="shared" si="104"/>
        <v>-0.10338849852070997</v>
      </c>
      <c r="I266" s="28">
        <f t="shared" si="111"/>
        <v>4.3787333333333329</v>
      </c>
      <c r="J266" s="28">
        <f t="shared" si="125"/>
        <v>-5.0042666435255567E-2</v>
      </c>
      <c r="K266" s="26">
        <v>4769.83</v>
      </c>
      <c r="L266" s="12">
        <f t="shared" si="105"/>
        <v>4.4229169403213753E-2</v>
      </c>
      <c r="M266" s="29">
        <f t="shared" si="112"/>
        <v>4510.4766666666665</v>
      </c>
      <c r="N266" s="30">
        <f t="shared" si="126"/>
        <v>3.6918997827527722E-2</v>
      </c>
      <c r="R266" s="43">
        <f t="shared" si="106"/>
        <v>4.4229169403213753E-2</v>
      </c>
      <c r="S266" s="44">
        <f t="shared" si="127"/>
        <v>3.6918997827527722E-2</v>
      </c>
      <c r="T266" s="45">
        <f t="shared" si="107"/>
        <v>0</v>
      </c>
      <c r="U266" s="44">
        <f t="shared" si="113"/>
        <v>0</v>
      </c>
      <c r="V266" s="45">
        <f t="shared" si="108"/>
        <v>0</v>
      </c>
      <c r="W266" s="44">
        <f t="shared" si="114"/>
        <v>0</v>
      </c>
      <c r="X266" s="45">
        <f t="shared" si="109"/>
        <v>0</v>
      </c>
      <c r="Y266" s="46">
        <f t="shared" si="115"/>
        <v>0</v>
      </c>
      <c r="AA266" s="43">
        <f t="shared" si="116"/>
        <v>0</v>
      </c>
      <c r="AB266" s="44">
        <f t="shared" si="117"/>
        <v>0</v>
      </c>
      <c r="AC266" s="45">
        <f t="shared" si="118"/>
        <v>0</v>
      </c>
      <c r="AD266" s="44">
        <f t="shared" si="119"/>
        <v>0</v>
      </c>
      <c r="AE266" s="45">
        <f t="shared" si="120"/>
        <v>0</v>
      </c>
      <c r="AF266" s="44">
        <f t="shared" si="121"/>
        <v>0</v>
      </c>
      <c r="AG266" s="45">
        <f t="shared" si="122"/>
        <v>0</v>
      </c>
      <c r="AH266" s="46">
        <f t="shared" si="123"/>
        <v>0</v>
      </c>
    </row>
    <row r="267" spans="2:34" x14ac:dyDescent="0.25">
      <c r="B267" s="2" t="s">
        <v>276</v>
      </c>
      <c r="C267" s="26">
        <v>46.9</v>
      </c>
      <c r="D267" s="13">
        <f t="shared" si="103"/>
        <v>0</v>
      </c>
      <c r="E267" s="29">
        <f t="shared" si="110"/>
        <v>47.033333333333331</v>
      </c>
      <c r="F267" s="13">
        <f t="shared" si="124"/>
        <v>-1.3976240391334716E-2</v>
      </c>
      <c r="G267" s="26">
        <v>3.9123999999999999</v>
      </c>
      <c r="H267" s="12">
        <f t="shared" si="104"/>
        <v>8.5844654687943223E-3</v>
      </c>
      <c r="I267" s="28">
        <f t="shared" si="111"/>
        <v>4.0392999999999999</v>
      </c>
      <c r="J267" s="28">
        <f t="shared" si="125"/>
        <v>-7.7518612688600941E-2</v>
      </c>
      <c r="K267" s="26">
        <v>4845.6499999999996</v>
      </c>
      <c r="L267" s="12">
        <f t="shared" si="105"/>
        <v>1.5895744712075555E-2</v>
      </c>
      <c r="M267" s="29">
        <f t="shared" si="112"/>
        <v>4727.76</v>
      </c>
      <c r="N267" s="30">
        <f t="shared" si="126"/>
        <v>4.8173031231732333E-2</v>
      </c>
      <c r="R267" s="43">
        <f t="shared" si="106"/>
        <v>0</v>
      </c>
      <c r="S267" s="44">
        <f t="shared" si="127"/>
        <v>4.8173031231732333E-2</v>
      </c>
      <c r="T267" s="45">
        <f t="shared" si="107"/>
        <v>0</v>
      </c>
      <c r="U267" s="44">
        <f t="shared" si="113"/>
        <v>0</v>
      </c>
      <c r="V267" s="45">
        <f t="shared" si="108"/>
        <v>0</v>
      </c>
      <c r="W267" s="44">
        <f t="shared" si="114"/>
        <v>0</v>
      </c>
      <c r="X267" s="45">
        <f t="shared" si="109"/>
        <v>0</v>
      </c>
      <c r="Y267" s="46">
        <f t="shared" si="115"/>
        <v>0</v>
      </c>
      <c r="AA267" s="43">
        <f t="shared" si="116"/>
        <v>0</v>
      </c>
      <c r="AB267" s="44">
        <f t="shared" si="117"/>
        <v>0</v>
      </c>
      <c r="AC267" s="45">
        <f t="shared" si="118"/>
        <v>0</v>
      </c>
      <c r="AD267" s="44">
        <f t="shared" si="119"/>
        <v>0</v>
      </c>
      <c r="AE267" s="45">
        <f t="shared" si="120"/>
        <v>0</v>
      </c>
      <c r="AF267" s="44">
        <f t="shared" si="121"/>
        <v>0</v>
      </c>
      <c r="AG267" s="45">
        <f t="shared" si="122"/>
        <v>0</v>
      </c>
      <c r="AH267" s="46">
        <f t="shared" si="123"/>
        <v>0</v>
      </c>
    </row>
    <row r="268" spans="2:34" x14ac:dyDescent="0.25">
      <c r="B268" s="2" t="s">
        <v>277</v>
      </c>
      <c r="C268" s="26">
        <v>48.9</v>
      </c>
      <c r="D268" s="13">
        <f t="shared" si="103"/>
        <v>4.2643923240938131E-2</v>
      </c>
      <c r="E268" s="29">
        <f t="shared" si="110"/>
        <v>47.566666666666663</v>
      </c>
      <c r="F268" s="13">
        <f t="shared" si="124"/>
        <v>1.133947554925574E-2</v>
      </c>
      <c r="G268" s="26">
        <v>4.2502000000000004</v>
      </c>
      <c r="H268" s="12">
        <f t="shared" si="104"/>
        <v>8.6340864942235029E-2</v>
      </c>
      <c r="I268" s="28">
        <f t="shared" si="111"/>
        <v>4.0139000000000005</v>
      </c>
      <c r="J268" s="28">
        <f t="shared" si="125"/>
        <v>-6.2882182556381894E-3</v>
      </c>
      <c r="K268" s="26">
        <v>5096.2700000000004</v>
      </c>
      <c r="L268" s="12">
        <f t="shared" si="105"/>
        <v>5.1720615397315317E-2</v>
      </c>
      <c r="M268" s="29">
        <f t="shared" si="112"/>
        <v>4903.916666666667</v>
      </c>
      <c r="N268" s="30">
        <f t="shared" si="126"/>
        <v>3.7260069603082036E-2</v>
      </c>
      <c r="R268" s="43">
        <f t="shared" si="106"/>
        <v>0</v>
      </c>
      <c r="S268" s="44">
        <f t="shared" si="127"/>
        <v>0</v>
      </c>
      <c r="T268" s="45">
        <f t="shared" si="107"/>
        <v>0</v>
      </c>
      <c r="U268" s="44">
        <f t="shared" si="113"/>
        <v>3.7260069603082036E-2</v>
      </c>
      <c r="V268" s="45">
        <f t="shared" si="108"/>
        <v>5.1720615397315317E-2</v>
      </c>
      <c r="W268" s="44">
        <f t="shared" si="114"/>
        <v>0</v>
      </c>
      <c r="X268" s="45">
        <f t="shared" si="109"/>
        <v>0</v>
      </c>
      <c r="Y268" s="46">
        <f t="shared" si="115"/>
        <v>0</v>
      </c>
      <c r="AA268" s="43">
        <f t="shared" si="116"/>
        <v>0</v>
      </c>
      <c r="AB268" s="44">
        <f t="shared" si="117"/>
        <v>0</v>
      </c>
      <c r="AC268" s="45">
        <f t="shared" si="118"/>
        <v>0</v>
      </c>
      <c r="AD268" s="44">
        <f t="shared" si="119"/>
        <v>0</v>
      </c>
      <c r="AE268" s="45">
        <f t="shared" si="120"/>
        <v>0</v>
      </c>
      <c r="AF268" s="44">
        <f t="shared" si="121"/>
        <v>0</v>
      </c>
      <c r="AG268" s="45">
        <f t="shared" si="122"/>
        <v>0</v>
      </c>
      <c r="AH268" s="46">
        <f t="shared" si="123"/>
        <v>0</v>
      </c>
    </row>
    <row r="269" spans="2:34" x14ac:dyDescent="0.25">
      <c r="B269" s="2" t="s">
        <v>278</v>
      </c>
      <c r="C269" s="26">
        <v>47.6</v>
      </c>
      <c r="D269" s="13">
        <f t="shared" si="103"/>
        <v>-2.6584867075664542E-2</v>
      </c>
      <c r="E269" s="29">
        <f t="shared" si="110"/>
        <v>47.800000000000004</v>
      </c>
      <c r="F269" s="13">
        <f t="shared" si="124"/>
        <v>4.9053959355291887E-3</v>
      </c>
      <c r="G269" s="26">
        <v>4.2003000000000004</v>
      </c>
      <c r="H269" s="12">
        <f t="shared" si="104"/>
        <v>-1.1740623970636688E-2</v>
      </c>
      <c r="I269" s="28">
        <f t="shared" si="111"/>
        <v>4.1209666666666669</v>
      </c>
      <c r="J269" s="28">
        <f t="shared" si="125"/>
        <v>2.6673974604914497E-2</v>
      </c>
      <c r="K269" s="26">
        <v>5254.35</v>
      </c>
      <c r="L269" s="12">
        <f t="shared" si="105"/>
        <v>3.1018764704381807E-2</v>
      </c>
      <c r="M269" s="29">
        <f t="shared" si="112"/>
        <v>5065.4233333333332</v>
      </c>
      <c r="N269" s="30">
        <f t="shared" si="126"/>
        <v>3.2934219246520513E-2</v>
      </c>
      <c r="R269" s="43">
        <f t="shared" si="106"/>
        <v>3.1018764704381807E-2</v>
      </c>
      <c r="S269" s="44">
        <f t="shared" si="127"/>
        <v>0</v>
      </c>
      <c r="T269" s="45">
        <f t="shared" si="107"/>
        <v>0</v>
      </c>
      <c r="U269" s="44">
        <f t="shared" si="113"/>
        <v>0</v>
      </c>
      <c r="V269" s="45">
        <f t="shared" si="108"/>
        <v>0</v>
      </c>
      <c r="W269" s="44">
        <f t="shared" si="114"/>
        <v>3.2934219246520513E-2</v>
      </c>
      <c r="X269" s="45">
        <f t="shared" si="109"/>
        <v>0</v>
      </c>
      <c r="Y269" s="46">
        <f t="shared" si="115"/>
        <v>0</v>
      </c>
      <c r="AA269" s="43">
        <f t="shared" si="116"/>
        <v>0</v>
      </c>
      <c r="AB269" s="44">
        <f t="shared" si="117"/>
        <v>0</v>
      </c>
      <c r="AC269" s="45">
        <f t="shared" si="118"/>
        <v>0</v>
      </c>
      <c r="AD269" s="44">
        <f t="shared" si="119"/>
        <v>0</v>
      </c>
      <c r="AE269" s="45">
        <f t="shared" si="120"/>
        <v>0</v>
      </c>
      <c r="AF269" s="44">
        <f t="shared" si="121"/>
        <v>0</v>
      </c>
      <c r="AG269" s="45">
        <f t="shared" si="122"/>
        <v>0</v>
      </c>
      <c r="AH269" s="46">
        <f t="shared" si="123"/>
        <v>0</v>
      </c>
    </row>
    <row r="270" spans="2:34" x14ac:dyDescent="0.25">
      <c r="B270" s="2" t="s">
        <v>279</v>
      </c>
      <c r="C270" s="26">
        <v>49.8</v>
      </c>
      <c r="D270" s="13">
        <f t="shared" si="103"/>
        <v>4.6218487394957819E-2</v>
      </c>
      <c r="E270" s="29">
        <f t="shared" si="110"/>
        <v>48.766666666666673</v>
      </c>
      <c r="F270" s="13">
        <f t="shared" si="124"/>
        <v>2.0223152022315283E-2</v>
      </c>
      <c r="G270" s="26">
        <v>4.6798000000000002</v>
      </c>
      <c r="H270" s="12">
        <f t="shared" si="104"/>
        <v>0.11415851248720332</v>
      </c>
      <c r="I270" s="28">
        <f t="shared" si="111"/>
        <v>4.3767666666666676</v>
      </c>
      <c r="J270" s="28">
        <f t="shared" si="125"/>
        <v>6.2072814630871553E-2</v>
      </c>
      <c r="K270" s="26">
        <v>5035.6899999999996</v>
      </c>
      <c r="L270" s="12">
        <f t="shared" si="105"/>
        <v>-4.1615042774082567E-2</v>
      </c>
      <c r="M270" s="29">
        <f t="shared" si="112"/>
        <v>5128.7700000000004</v>
      </c>
      <c r="N270" s="30">
        <f t="shared" si="126"/>
        <v>1.2505700412009046E-2</v>
      </c>
      <c r="R270" s="43">
        <f t="shared" si="106"/>
        <v>0</v>
      </c>
      <c r="S270" s="44">
        <f t="shared" si="127"/>
        <v>0</v>
      </c>
      <c r="T270" s="45">
        <f t="shared" si="107"/>
        <v>0</v>
      </c>
      <c r="U270" s="44">
        <f t="shared" si="113"/>
        <v>0</v>
      </c>
      <c r="V270" s="45">
        <f t="shared" si="108"/>
        <v>-4.1615042774082567E-2</v>
      </c>
      <c r="W270" s="44">
        <f t="shared" si="114"/>
        <v>1.2505700412009046E-2</v>
      </c>
      <c r="X270" s="45">
        <f t="shared" si="109"/>
        <v>0</v>
      </c>
      <c r="Y270" s="46">
        <f t="shared" si="115"/>
        <v>0</v>
      </c>
      <c r="AA270" s="43">
        <f t="shared" si="116"/>
        <v>0</v>
      </c>
      <c r="AB270" s="44">
        <f t="shared" si="117"/>
        <v>0</v>
      </c>
      <c r="AC270" s="45">
        <f t="shared" si="118"/>
        <v>0</v>
      </c>
      <c r="AD270" s="44">
        <f t="shared" si="119"/>
        <v>0</v>
      </c>
      <c r="AE270" s="45">
        <f t="shared" si="120"/>
        <v>0</v>
      </c>
      <c r="AF270" s="44">
        <f t="shared" si="121"/>
        <v>0</v>
      </c>
      <c r="AG270" s="45">
        <f t="shared" si="122"/>
        <v>0</v>
      </c>
      <c r="AH270" s="46">
        <f t="shared" si="123"/>
        <v>0</v>
      </c>
    </row>
    <row r="271" spans="2:34" x14ac:dyDescent="0.25">
      <c r="B271" s="2" t="s">
        <v>280</v>
      </c>
      <c r="C271" s="26">
        <v>48.8</v>
      </c>
      <c r="D271" s="13">
        <f t="shared" si="103"/>
        <v>-2.008032128514059E-2</v>
      </c>
      <c r="E271" s="29">
        <f t="shared" si="110"/>
        <v>48.733333333333327</v>
      </c>
      <c r="F271" s="13">
        <f t="shared" si="124"/>
        <v>-6.8352699931673033E-4</v>
      </c>
      <c r="G271" s="26">
        <v>4.4984999999999999</v>
      </c>
      <c r="H271" s="12">
        <f t="shared" si="104"/>
        <v>-3.8740971836403348E-2</v>
      </c>
      <c r="I271" s="28">
        <f t="shared" si="111"/>
        <v>4.4595333333333338</v>
      </c>
      <c r="J271" s="28">
        <f t="shared" si="125"/>
        <v>1.8910459014645387E-2</v>
      </c>
      <c r="K271" s="26">
        <v>5277.51</v>
      </c>
      <c r="L271" s="12">
        <f t="shared" si="105"/>
        <v>4.8021224499522619E-2</v>
      </c>
      <c r="M271" s="29">
        <f t="shared" si="112"/>
        <v>5189.1833333333334</v>
      </c>
      <c r="N271" s="30">
        <f t="shared" si="126"/>
        <v>1.1779302509828504E-2</v>
      </c>
      <c r="R271" s="43">
        <f t="shared" si="106"/>
        <v>4.8021224499522619E-2</v>
      </c>
      <c r="S271" s="44">
        <f t="shared" si="127"/>
        <v>0</v>
      </c>
      <c r="T271" s="45">
        <f t="shared" si="107"/>
        <v>0</v>
      </c>
      <c r="U271" s="44">
        <f t="shared" si="113"/>
        <v>0</v>
      </c>
      <c r="V271" s="45">
        <f t="shared" si="108"/>
        <v>0</v>
      </c>
      <c r="W271" s="44">
        <f t="shared" si="114"/>
        <v>0</v>
      </c>
      <c r="X271" s="45">
        <f t="shared" si="109"/>
        <v>0</v>
      </c>
      <c r="Y271" s="46">
        <f t="shared" si="115"/>
        <v>1.1779302509828504E-2</v>
      </c>
      <c r="AA271" s="43">
        <f t="shared" si="116"/>
        <v>0</v>
      </c>
      <c r="AB271" s="44">
        <f t="shared" si="117"/>
        <v>0</v>
      </c>
      <c r="AC271" s="45">
        <f t="shared" si="118"/>
        <v>0</v>
      </c>
      <c r="AD271" s="44">
        <f t="shared" si="119"/>
        <v>0</v>
      </c>
      <c r="AE271" s="45">
        <f t="shared" si="120"/>
        <v>0</v>
      </c>
      <c r="AF271" s="44">
        <f t="shared" si="121"/>
        <v>0</v>
      </c>
      <c r="AG271" s="45">
        <f t="shared" si="122"/>
        <v>0</v>
      </c>
      <c r="AH271" s="46">
        <f t="shared" si="123"/>
        <v>0</v>
      </c>
    </row>
    <row r="272" spans="2:34" x14ac:dyDescent="0.25">
      <c r="B272" s="2" t="s">
        <v>281</v>
      </c>
      <c r="C272" s="26">
        <v>48.5</v>
      </c>
      <c r="D272" s="13">
        <f t="shared" si="103"/>
        <v>-6.1475409836064809E-3</v>
      </c>
      <c r="E272" s="29">
        <f t="shared" si="110"/>
        <v>49.033333333333331</v>
      </c>
      <c r="F272" s="13">
        <f t="shared" si="124"/>
        <v>6.1559507523940571E-3</v>
      </c>
      <c r="G272" s="26">
        <v>4.3960999999999997</v>
      </c>
      <c r="H272" s="12">
        <f t="shared" si="104"/>
        <v>-2.2763143269978969E-2</v>
      </c>
      <c r="I272" s="28">
        <f t="shared" si="111"/>
        <v>4.5247999999999999</v>
      </c>
      <c r="J272" s="28">
        <f t="shared" si="125"/>
        <v>1.4635313111984738E-2</v>
      </c>
      <c r="K272" s="26">
        <v>5460.48</v>
      </c>
      <c r="L272" s="12">
        <f t="shared" si="105"/>
        <v>3.4669759034089864E-2</v>
      </c>
      <c r="M272" s="29">
        <f t="shared" si="112"/>
        <v>5257.8933333333334</v>
      </c>
      <c r="N272" s="30">
        <f t="shared" si="126"/>
        <v>1.3241004525439193E-2</v>
      </c>
      <c r="R272" s="43">
        <f t="shared" si="106"/>
        <v>3.4669759034089864E-2</v>
      </c>
      <c r="S272" s="44">
        <f t="shared" si="127"/>
        <v>0</v>
      </c>
      <c r="T272" s="45">
        <f t="shared" si="107"/>
        <v>0</v>
      </c>
      <c r="U272" s="44">
        <f t="shared" si="113"/>
        <v>0</v>
      </c>
      <c r="V272" s="45">
        <f t="shared" si="108"/>
        <v>0</v>
      </c>
      <c r="W272" s="44">
        <f t="shared" si="114"/>
        <v>1.3241004525439193E-2</v>
      </c>
      <c r="X272" s="45">
        <f t="shared" si="109"/>
        <v>0</v>
      </c>
      <c r="Y272" s="46">
        <f t="shared" si="115"/>
        <v>0</v>
      </c>
      <c r="AA272" s="43">
        <f t="shared" si="116"/>
        <v>0</v>
      </c>
      <c r="AB272" s="44">
        <f t="shared" si="117"/>
        <v>0</v>
      </c>
      <c r="AC272" s="45">
        <f t="shared" si="118"/>
        <v>0</v>
      </c>
      <c r="AD272" s="44">
        <f t="shared" si="119"/>
        <v>0</v>
      </c>
      <c r="AE272" s="45">
        <f t="shared" si="120"/>
        <v>0</v>
      </c>
      <c r="AF272" s="44">
        <f t="shared" si="121"/>
        <v>0</v>
      </c>
      <c r="AG272" s="45">
        <f t="shared" si="122"/>
        <v>0</v>
      </c>
      <c r="AH272" s="46">
        <f t="shared" si="123"/>
        <v>0</v>
      </c>
    </row>
    <row r="273" spans="2:34" x14ac:dyDescent="0.25">
      <c r="B273" s="2" t="s">
        <v>282</v>
      </c>
      <c r="C273" s="26">
        <v>48.3</v>
      </c>
      <c r="D273" s="13">
        <f t="shared" si="103"/>
        <v>-4.1237113402062819E-3</v>
      </c>
      <c r="E273" s="29">
        <f t="shared" si="110"/>
        <v>48.533333333333331</v>
      </c>
      <c r="F273" s="13">
        <f t="shared" si="124"/>
        <v>-1.0197144799456104E-2</v>
      </c>
      <c r="G273" s="26">
        <v>4.0296000000000003</v>
      </c>
      <c r="H273" s="12">
        <f t="shared" si="104"/>
        <v>-8.3369350105775397E-2</v>
      </c>
      <c r="I273" s="28">
        <f t="shared" si="111"/>
        <v>4.3080666666666669</v>
      </c>
      <c r="J273" s="28">
        <f t="shared" si="125"/>
        <v>-4.7898986327204129E-2</v>
      </c>
      <c r="K273" s="26">
        <v>5522.3</v>
      </c>
      <c r="L273" s="12">
        <f t="shared" si="105"/>
        <v>1.1321349038912354E-2</v>
      </c>
      <c r="M273" s="29">
        <f t="shared" si="112"/>
        <v>5420.0966666666673</v>
      </c>
      <c r="N273" s="30">
        <f t="shared" si="126"/>
        <v>3.084949105091539E-2</v>
      </c>
      <c r="R273" s="43">
        <f t="shared" si="106"/>
        <v>1.1321349038912354E-2</v>
      </c>
      <c r="S273" s="44">
        <f t="shared" si="127"/>
        <v>3.084949105091539E-2</v>
      </c>
      <c r="T273" s="45">
        <f t="shared" si="107"/>
        <v>0</v>
      </c>
      <c r="U273" s="44">
        <f t="shared" si="113"/>
        <v>0</v>
      </c>
      <c r="V273" s="45">
        <f t="shared" si="108"/>
        <v>0</v>
      </c>
      <c r="W273" s="44">
        <f t="shared" si="114"/>
        <v>0</v>
      </c>
      <c r="X273" s="45">
        <f t="shared" si="109"/>
        <v>0</v>
      </c>
      <c r="Y273" s="46">
        <f t="shared" si="115"/>
        <v>0</v>
      </c>
      <c r="AA273" s="43">
        <f t="shared" si="116"/>
        <v>0</v>
      </c>
      <c r="AB273" s="44">
        <f t="shared" si="117"/>
        <v>0</v>
      </c>
      <c r="AC273" s="45">
        <f t="shared" si="118"/>
        <v>0</v>
      </c>
      <c r="AD273" s="44">
        <f t="shared" si="119"/>
        <v>0</v>
      </c>
      <c r="AE273" s="45">
        <f t="shared" si="120"/>
        <v>0</v>
      </c>
      <c r="AF273" s="44">
        <f t="shared" si="121"/>
        <v>0</v>
      </c>
      <c r="AG273" s="45">
        <f t="shared" si="122"/>
        <v>0</v>
      </c>
      <c r="AH273" s="46">
        <f t="shared" si="123"/>
        <v>0</v>
      </c>
    </row>
    <row r="274" spans="2:34" x14ac:dyDescent="0.25">
      <c r="B274" s="2" t="s">
        <v>283</v>
      </c>
      <c r="C274" s="26">
        <v>47</v>
      </c>
      <c r="D274" s="13">
        <f t="shared" si="103"/>
        <v>-2.6915113871635588E-2</v>
      </c>
      <c r="E274" s="29">
        <f t="shared" si="110"/>
        <v>47.933333333333337</v>
      </c>
      <c r="F274" s="13">
        <f t="shared" si="124"/>
        <v>-1.2362637362637208E-2</v>
      </c>
      <c r="G274" s="26">
        <v>3.9034</v>
      </c>
      <c r="H274" s="12">
        <f t="shared" si="104"/>
        <v>-3.1318244987095567E-2</v>
      </c>
      <c r="I274" s="28">
        <f t="shared" si="111"/>
        <v>4.1096999999999992</v>
      </c>
      <c r="J274" s="28">
        <f t="shared" si="125"/>
        <v>-4.6045403197103374E-2</v>
      </c>
      <c r="K274" s="26">
        <v>5648.4</v>
      </c>
      <c r="L274" s="12">
        <f t="shared" si="105"/>
        <v>2.2834688445031892E-2</v>
      </c>
      <c r="M274" s="29">
        <f t="shared" si="112"/>
        <v>5543.7266666666665</v>
      </c>
      <c r="N274" s="30">
        <f t="shared" si="126"/>
        <v>2.2809556287126442E-2</v>
      </c>
      <c r="R274" s="43">
        <f t="shared" si="106"/>
        <v>2.2834688445031892E-2</v>
      </c>
      <c r="S274" s="44">
        <f t="shared" si="127"/>
        <v>2.2809556287126442E-2</v>
      </c>
      <c r="T274" s="45">
        <f t="shared" si="107"/>
        <v>0</v>
      </c>
      <c r="U274" s="44">
        <f t="shared" si="113"/>
        <v>0</v>
      </c>
      <c r="V274" s="45">
        <f t="shared" si="108"/>
        <v>0</v>
      </c>
      <c r="W274" s="44">
        <f t="shared" si="114"/>
        <v>0</v>
      </c>
      <c r="X274" s="45">
        <f t="shared" si="109"/>
        <v>0</v>
      </c>
      <c r="Y274" s="46">
        <f t="shared" si="115"/>
        <v>0</v>
      </c>
      <c r="AA274" s="43">
        <f t="shared" si="116"/>
        <v>0</v>
      </c>
      <c r="AB274" s="44">
        <f t="shared" si="117"/>
        <v>0</v>
      </c>
      <c r="AC274" s="45">
        <f t="shared" si="118"/>
        <v>0</v>
      </c>
      <c r="AD274" s="44">
        <f t="shared" si="119"/>
        <v>0</v>
      </c>
      <c r="AE274" s="45">
        <f t="shared" si="120"/>
        <v>0</v>
      </c>
      <c r="AF274" s="44">
        <f t="shared" si="121"/>
        <v>0</v>
      </c>
      <c r="AG274" s="45">
        <f t="shared" si="122"/>
        <v>0</v>
      </c>
      <c r="AH274" s="46">
        <f t="shared" si="123"/>
        <v>0</v>
      </c>
    </row>
    <row r="275" spans="2:34" x14ac:dyDescent="0.25">
      <c r="B275" s="2" t="s">
        <v>284</v>
      </c>
      <c r="C275" s="26">
        <v>47.5</v>
      </c>
      <c r="D275" s="13">
        <f t="shared" si="103"/>
        <v>1.0638297872340496E-2</v>
      </c>
      <c r="E275" s="29">
        <f t="shared" si="110"/>
        <v>47.6</v>
      </c>
      <c r="F275" s="13">
        <f t="shared" si="124"/>
        <v>-6.9541029207232929E-3</v>
      </c>
      <c r="G275" s="26">
        <v>3.7808999999999999</v>
      </c>
      <c r="H275" s="12">
        <f t="shared" si="104"/>
        <v>-3.1382896961623219E-2</v>
      </c>
      <c r="I275" s="28">
        <f t="shared" si="111"/>
        <v>3.904633333333333</v>
      </c>
      <c r="J275" s="28">
        <f t="shared" si="125"/>
        <v>-4.9898208303931213E-2</v>
      </c>
      <c r="K275" s="26">
        <v>5762.48</v>
      </c>
      <c r="L275" s="12">
        <f t="shared" si="105"/>
        <v>2.0196869910062976E-2</v>
      </c>
      <c r="M275" s="29">
        <f t="shared" si="112"/>
        <v>5644.3933333333334</v>
      </c>
      <c r="N275" s="30">
        <f t="shared" si="126"/>
        <v>1.815866342616701E-2</v>
      </c>
      <c r="R275" s="43">
        <f t="shared" si="106"/>
        <v>0</v>
      </c>
      <c r="S275" s="44">
        <f t="shared" si="127"/>
        <v>1.815866342616701E-2</v>
      </c>
      <c r="T275" s="45">
        <f t="shared" si="107"/>
        <v>2.0196869910062976E-2</v>
      </c>
      <c r="U275" s="44">
        <f t="shared" si="113"/>
        <v>0</v>
      </c>
      <c r="V275" s="45">
        <f t="shared" si="108"/>
        <v>0</v>
      </c>
      <c r="W275" s="44">
        <f t="shared" si="114"/>
        <v>0</v>
      </c>
      <c r="X275" s="45">
        <f t="shared" si="109"/>
        <v>0</v>
      </c>
      <c r="Y275" s="46">
        <f t="shared" si="115"/>
        <v>0</v>
      </c>
      <c r="AA275" s="43">
        <f t="shared" si="116"/>
        <v>0</v>
      </c>
      <c r="AB275" s="44">
        <f t="shared" si="117"/>
        <v>0</v>
      </c>
      <c r="AC275" s="45">
        <f t="shared" si="118"/>
        <v>0</v>
      </c>
      <c r="AD275" s="44">
        <f t="shared" si="119"/>
        <v>0</v>
      </c>
      <c r="AE275" s="45">
        <f t="shared" si="120"/>
        <v>0</v>
      </c>
      <c r="AF275" s="44">
        <f t="shared" si="121"/>
        <v>0</v>
      </c>
      <c r="AG275" s="45">
        <f t="shared" si="122"/>
        <v>0</v>
      </c>
      <c r="AH275" s="46">
        <f t="shared" si="123"/>
        <v>0</v>
      </c>
    </row>
    <row r="276" spans="2:34" x14ac:dyDescent="0.25">
      <c r="B276" s="2" t="s">
        <v>285</v>
      </c>
      <c r="C276" s="26">
        <v>47.5</v>
      </c>
      <c r="D276" s="13">
        <f t="shared" si="103"/>
        <v>0</v>
      </c>
      <c r="E276" s="29">
        <f t="shared" si="110"/>
        <v>47.333333333333336</v>
      </c>
      <c r="F276" s="13">
        <f t="shared" si="124"/>
        <v>-5.6022408963585235E-3</v>
      </c>
      <c r="G276" s="26">
        <v>4.2843999999999998</v>
      </c>
      <c r="H276" s="12">
        <f t="shared" si="104"/>
        <v>0.13316935121267415</v>
      </c>
      <c r="I276" s="28">
        <f t="shared" si="111"/>
        <v>3.9895666666666667</v>
      </c>
      <c r="J276" s="28">
        <f t="shared" si="125"/>
        <v>2.1751935734469319E-2</v>
      </c>
      <c r="K276" s="26">
        <v>5705.45</v>
      </c>
      <c r="L276" s="12">
        <f t="shared" si="105"/>
        <v>-9.8967805528175079E-3</v>
      </c>
      <c r="M276" s="29">
        <f t="shared" si="112"/>
        <v>5705.4433333333327</v>
      </c>
      <c r="N276" s="30">
        <f t="shared" si="126"/>
        <v>1.0816042822434868E-2</v>
      </c>
      <c r="R276" s="43">
        <f t="shared" si="106"/>
        <v>0</v>
      </c>
      <c r="S276" s="44">
        <f t="shared" si="127"/>
        <v>0</v>
      </c>
      <c r="T276" s="45">
        <f t="shared" si="107"/>
        <v>0</v>
      </c>
      <c r="U276" s="44">
        <f t="shared" si="113"/>
        <v>0</v>
      </c>
      <c r="V276" s="45">
        <f t="shared" si="108"/>
        <v>0</v>
      </c>
      <c r="W276" s="44">
        <f t="shared" si="114"/>
        <v>0</v>
      </c>
      <c r="X276" s="45">
        <f t="shared" si="109"/>
        <v>0</v>
      </c>
      <c r="Y276" s="46">
        <f t="shared" si="115"/>
        <v>1.0816042822434868E-2</v>
      </c>
      <c r="AA276" s="43">
        <f t="shared" si="116"/>
        <v>0</v>
      </c>
      <c r="AB276" s="44">
        <f t="shared" si="117"/>
        <v>0</v>
      </c>
      <c r="AC276" s="45">
        <f t="shared" si="118"/>
        <v>0</v>
      </c>
      <c r="AD276" s="44">
        <f t="shared" si="119"/>
        <v>0</v>
      </c>
      <c r="AE276" s="45">
        <f t="shared" si="120"/>
        <v>0</v>
      </c>
      <c r="AF276" s="44">
        <f t="shared" si="121"/>
        <v>0</v>
      </c>
      <c r="AG276" s="45">
        <f t="shared" si="122"/>
        <v>0</v>
      </c>
      <c r="AH276" s="46">
        <f t="shared" si="123"/>
        <v>0</v>
      </c>
    </row>
    <row r="277" spans="2:34" x14ac:dyDescent="0.25">
      <c r="B277" s="2" t="s">
        <v>286</v>
      </c>
      <c r="C277" s="26">
        <v>46.9</v>
      </c>
      <c r="D277" s="13">
        <f t="shared" si="103"/>
        <v>-1.2631578947368438E-2</v>
      </c>
      <c r="E277" s="29">
        <f t="shared" si="110"/>
        <v>47.300000000000004</v>
      </c>
      <c r="F277" s="13">
        <f t="shared" si="124"/>
        <v>-7.0422535211267512E-4</v>
      </c>
      <c r="G277" s="26">
        <v>4.1684999999999999</v>
      </c>
      <c r="H277" s="12">
        <f t="shared" si="104"/>
        <v>-2.705162916627768E-2</v>
      </c>
      <c r="I277" s="28">
        <f t="shared" si="111"/>
        <v>4.0779333333333332</v>
      </c>
      <c r="J277" s="28">
        <f t="shared" si="125"/>
        <v>2.2149439788782255E-2</v>
      </c>
      <c r="K277" s="26">
        <v>6032.38</v>
      </c>
      <c r="L277" s="12">
        <f t="shared" si="105"/>
        <v>5.7301352215863854E-2</v>
      </c>
      <c r="M277" s="29">
        <f t="shared" si="112"/>
        <v>5833.4366666666674</v>
      </c>
      <c r="N277" s="30">
        <f t="shared" si="126"/>
        <v>2.2433547378439389E-2</v>
      </c>
      <c r="R277" s="43">
        <f t="shared" si="106"/>
        <v>5.7301352215863854E-2</v>
      </c>
      <c r="S277" s="44">
        <f t="shared" si="127"/>
        <v>0</v>
      </c>
      <c r="T277" s="45">
        <f t="shared" si="107"/>
        <v>0</v>
      </c>
      <c r="U277" s="44">
        <f t="shared" si="113"/>
        <v>0</v>
      </c>
      <c r="V277" s="45">
        <f t="shared" si="108"/>
        <v>0</v>
      </c>
      <c r="W277" s="44">
        <f t="shared" si="114"/>
        <v>0</v>
      </c>
      <c r="X277" s="45">
        <f t="shared" si="109"/>
        <v>0</v>
      </c>
      <c r="Y277" s="46">
        <f t="shared" si="115"/>
        <v>2.2433547378439389E-2</v>
      </c>
      <c r="AA277" s="43">
        <f t="shared" si="116"/>
        <v>0</v>
      </c>
      <c r="AB277" s="44">
        <f t="shared" si="117"/>
        <v>0</v>
      </c>
      <c r="AC277" s="45">
        <f t="shared" si="118"/>
        <v>0</v>
      </c>
      <c r="AD277" s="44">
        <f t="shared" si="119"/>
        <v>0</v>
      </c>
      <c r="AE277" s="45">
        <f t="shared" si="120"/>
        <v>0</v>
      </c>
      <c r="AF277" s="44">
        <f t="shared" si="121"/>
        <v>0</v>
      </c>
      <c r="AG277" s="45">
        <f t="shared" si="122"/>
        <v>0</v>
      </c>
      <c r="AH277" s="46">
        <f t="shared" si="123"/>
        <v>0</v>
      </c>
    </row>
    <row r="278" spans="2:34" x14ac:dyDescent="0.25">
      <c r="B278" s="2" t="s">
        <v>287</v>
      </c>
      <c r="C278" s="26">
        <v>48.4</v>
      </c>
      <c r="D278" s="13">
        <f t="shared" si="103"/>
        <v>3.1982942430703654E-2</v>
      </c>
      <c r="E278" s="29">
        <f t="shared" si="110"/>
        <v>47.6</v>
      </c>
      <c r="F278" s="13">
        <f t="shared" si="124"/>
        <v>6.3424947145875876E-3</v>
      </c>
      <c r="G278" s="26">
        <v>4.569</v>
      </c>
      <c r="H278" s="12">
        <f t="shared" si="104"/>
        <v>9.6077725800647773E-2</v>
      </c>
      <c r="I278" s="28">
        <f t="shared" si="111"/>
        <v>4.3406333333333329</v>
      </c>
      <c r="J278" s="28">
        <f t="shared" si="125"/>
        <v>6.4419885889911432E-2</v>
      </c>
      <c r="K278" s="26">
        <v>5881.63</v>
      </c>
      <c r="L278" s="12">
        <f t="shared" si="105"/>
        <v>-2.4990136563014964E-2</v>
      </c>
      <c r="M278" s="29">
        <f t="shared" si="112"/>
        <v>5873.1533333333327</v>
      </c>
      <c r="N278" s="30">
        <f t="shared" si="126"/>
        <v>6.8084508217280959E-3</v>
      </c>
      <c r="R278" s="43">
        <f t="shared" si="106"/>
        <v>0</v>
      </c>
      <c r="S278" s="44">
        <f t="shared" si="127"/>
        <v>0</v>
      </c>
      <c r="T278" s="45">
        <f t="shared" si="107"/>
        <v>0</v>
      </c>
      <c r="U278" s="44">
        <f t="shared" si="113"/>
        <v>0</v>
      </c>
      <c r="V278" s="45">
        <f t="shared" si="108"/>
        <v>-2.4990136563014964E-2</v>
      </c>
      <c r="W278" s="44">
        <f t="shared" si="114"/>
        <v>6.8084508217280959E-3</v>
      </c>
      <c r="X278" s="45">
        <f t="shared" si="109"/>
        <v>0</v>
      </c>
      <c r="Y278" s="46">
        <f t="shared" si="115"/>
        <v>0</v>
      </c>
      <c r="AA278" s="43">
        <f t="shared" si="116"/>
        <v>0</v>
      </c>
      <c r="AB278" s="44">
        <f t="shared" si="117"/>
        <v>0</v>
      </c>
      <c r="AC278" s="45">
        <f t="shared" si="118"/>
        <v>0</v>
      </c>
      <c r="AD278" s="44">
        <f t="shared" si="119"/>
        <v>0</v>
      </c>
      <c r="AE278" s="45">
        <f t="shared" si="120"/>
        <v>0</v>
      </c>
      <c r="AF278" s="44">
        <f t="shared" si="121"/>
        <v>0</v>
      </c>
      <c r="AG278" s="45">
        <f t="shared" si="122"/>
        <v>0</v>
      </c>
      <c r="AH278" s="46">
        <f t="shared" si="123"/>
        <v>0</v>
      </c>
    </row>
    <row r="279" spans="2:34" x14ac:dyDescent="0.25">
      <c r="B279" s="2" t="s">
        <v>288</v>
      </c>
      <c r="C279" s="26">
        <v>49.2</v>
      </c>
      <c r="D279" s="13">
        <f t="shared" si="103"/>
        <v>1.6528925619834878E-2</v>
      </c>
      <c r="E279" s="29">
        <f t="shared" si="110"/>
        <v>48.166666666666664</v>
      </c>
      <c r="F279" s="13">
        <f t="shared" si="124"/>
        <v>1.1904761904761862E-2</v>
      </c>
      <c r="G279" s="26">
        <v>4.5387000000000004</v>
      </c>
      <c r="H279" s="12">
        <f t="shared" si="104"/>
        <v>-6.6316480630334018E-3</v>
      </c>
      <c r="I279" s="28">
        <f t="shared" si="111"/>
        <v>4.4254000000000007</v>
      </c>
      <c r="J279" s="28">
        <f t="shared" si="125"/>
        <v>1.9528640213793969E-2</v>
      </c>
      <c r="K279" s="26">
        <v>6040.53</v>
      </c>
      <c r="L279" s="12">
        <f t="shared" si="105"/>
        <v>2.7016320305765618E-2</v>
      </c>
      <c r="M279" s="29">
        <f t="shared" si="112"/>
        <v>5984.8466666666673</v>
      </c>
      <c r="N279" s="30">
        <f t="shared" si="126"/>
        <v>1.901760893920712E-2</v>
      </c>
      <c r="R279" s="43">
        <f t="shared" si="106"/>
        <v>0</v>
      </c>
      <c r="S279" s="44">
        <f t="shared" si="127"/>
        <v>0</v>
      </c>
      <c r="T279" s="45">
        <f t="shared" si="107"/>
        <v>2.7016320305765618E-2</v>
      </c>
      <c r="U279" s="44">
        <f t="shared" si="113"/>
        <v>0</v>
      </c>
      <c r="V279" s="45">
        <f t="shared" si="108"/>
        <v>0</v>
      </c>
      <c r="W279" s="44">
        <f t="shared" si="114"/>
        <v>1.901760893920712E-2</v>
      </c>
      <c r="X279" s="45">
        <f t="shared" si="109"/>
        <v>0</v>
      </c>
      <c r="Y279" s="46">
        <f t="shared" si="115"/>
        <v>0</v>
      </c>
      <c r="AA279" s="43">
        <f t="shared" si="116"/>
        <v>0</v>
      </c>
      <c r="AB279" s="44">
        <f t="shared" si="117"/>
        <v>0</v>
      </c>
      <c r="AC279" s="45">
        <f t="shared" si="118"/>
        <v>0</v>
      </c>
      <c r="AD279" s="44">
        <f t="shared" si="119"/>
        <v>0</v>
      </c>
      <c r="AE279" s="45">
        <f t="shared" si="120"/>
        <v>0</v>
      </c>
      <c r="AF279" s="44">
        <f t="shared" si="121"/>
        <v>0</v>
      </c>
      <c r="AG279" s="45">
        <f t="shared" si="122"/>
        <v>0</v>
      </c>
      <c r="AH279" s="46">
        <f t="shared" si="123"/>
        <v>0</v>
      </c>
    </row>
    <row r="280" spans="2:34" x14ac:dyDescent="0.25">
      <c r="B280" s="2" t="s">
        <v>289</v>
      </c>
      <c r="C280" s="26">
        <v>50.9</v>
      </c>
      <c r="D280" s="13">
        <f t="shared" si="103"/>
        <v>3.4552845528455167E-2</v>
      </c>
      <c r="E280" s="29">
        <f t="shared" si="110"/>
        <v>49.5</v>
      </c>
      <c r="F280" s="13">
        <f t="shared" si="124"/>
        <v>2.7681660899653959E-2</v>
      </c>
      <c r="G280" s="26">
        <v>4.2081999999999997</v>
      </c>
      <c r="H280" s="12">
        <f t="shared" si="104"/>
        <v>-7.2818207856875428E-2</v>
      </c>
      <c r="I280" s="28">
        <f t="shared" si="111"/>
        <v>4.4386333333333337</v>
      </c>
      <c r="J280" s="28">
        <f t="shared" si="125"/>
        <v>2.9903134933186859E-3</v>
      </c>
      <c r="K280" s="26">
        <v>5954.5</v>
      </c>
      <c r="L280" s="12">
        <f t="shared" si="105"/>
        <v>-1.4242127760312417E-2</v>
      </c>
      <c r="M280" s="29">
        <f t="shared" si="112"/>
        <v>5958.8866666666663</v>
      </c>
      <c r="N280" s="30">
        <f t="shared" si="126"/>
        <v>-4.3376215709232113E-3</v>
      </c>
      <c r="R280" s="43">
        <f t="shared" si="106"/>
        <v>0</v>
      </c>
      <c r="S280" s="44">
        <f t="shared" si="127"/>
        <v>0</v>
      </c>
      <c r="T280" s="45">
        <f t="shared" si="107"/>
        <v>-1.4242127760312417E-2</v>
      </c>
      <c r="U280" s="44">
        <f t="shared" si="113"/>
        <v>0</v>
      </c>
      <c r="V280" s="45">
        <f t="shared" si="108"/>
        <v>0</v>
      </c>
      <c r="W280" s="44">
        <f t="shared" si="114"/>
        <v>-4.3376215709232113E-3</v>
      </c>
      <c r="X280" s="45">
        <f t="shared" si="109"/>
        <v>0</v>
      </c>
      <c r="Y280" s="46">
        <f t="shared" si="115"/>
        <v>0</v>
      </c>
      <c r="AA280" s="43">
        <f t="shared" si="116"/>
        <v>0</v>
      </c>
      <c r="AB280" s="44">
        <f t="shared" si="117"/>
        <v>0</v>
      </c>
      <c r="AC280" s="45">
        <f t="shared" si="118"/>
        <v>0</v>
      </c>
      <c r="AD280" s="44">
        <f t="shared" si="119"/>
        <v>0</v>
      </c>
      <c r="AE280" s="45">
        <f t="shared" si="120"/>
        <v>0</v>
      </c>
      <c r="AF280" s="44">
        <f t="shared" si="121"/>
        <v>0</v>
      </c>
      <c r="AG280" s="45">
        <f t="shared" si="122"/>
        <v>0</v>
      </c>
      <c r="AH280" s="46">
        <f t="shared" si="123"/>
        <v>0</v>
      </c>
    </row>
    <row r="281" spans="2:34" x14ac:dyDescent="0.25">
      <c r="B281" s="2" t="s">
        <v>290</v>
      </c>
      <c r="C281" s="26">
        <v>50.3</v>
      </c>
      <c r="D281" s="13">
        <f t="shared" si="103"/>
        <v>-1.1787819253438192E-2</v>
      </c>
      <c r="E281" s="29">
        <f t="shared" si="110"/>
        <v>50.133333333333326</v>
      </c>
      <c r="F281" s="13">
        <f t="shared" si="124"/>
        <v>1.2794612794612581E-2</v>
      </c>
      <c r="G281" s="26">
        <v>4.2053000000000003</v>
      </c>
      <c r="H281" s="12">
        <f t="shared" si="104"/>
        <v>-6.8913074473631042E-4</v>
      </c>
      <c r="I281" s="28">
        <f t="shared" si="111"/>
        <v>4.3174000000000001</v>
      </c>
      <c r="J281" s="28">
        <f t="shared" si="125"/>
        <v>-2.7313212024722366E-2</v>
      </c>
      <c r="K281" s="26">
        <v>5611.85</v>
      </c>
      <c r="L281" s="12">
        <f t="shared" si="105"/>
        <v>-5.7544714081786852E-2</v>
      </c>
      <c r="M281" s="29">
        <f t="shared" si="112"/>
        <v>5868.9599999999991</v>
      </c>
      <c r="N281" s="30">
        <f t="shared" si="126"/>
        <v>-1.5091185937417984E-2</v>
      </c>
      <c r="R281" s="43">
        <f t="shared" si="106"/>
        <v>0</v>
      </c>
      <c r="S281" s="44">
        <f t="shared" si="127"/>
        <v>0</v>
      </c>
      <c r="T281" s="45">
        <f t="shared" si="107"/>
        <v>0</v>
      </c>
      <c r="U281" s="44">
        <f t="shared" si="113"/>
        <v>-1.5091185937417984E-2</v>
      </c>
      <c r="V281" s="45">
        <f t="shared" si="108"/>
        <v>0</v>
      </c>
      <c r="W281" s="44">
        <f t="shared" si="114"/>
        <v>0</v>
      </c>
      <c r="X281" s="45">
        <f t="shared" si="109"/>
        <v>0</v>
      </c>
      <c r="Y281" s="46">
        <f t="shared" si="115"/>
        <v>0</v>
      </c>
      <c r="AA281" s="43">
        <f t="shared" si="116"/>
        <v>-5.7544714081786852E-2</v>
      </c>
      <c r="AB281" s="44">
        <f t="shared" si="117"/>
        <v>0</v>
      </c>
      <c r="AC281" s="45">
        <f t="shared" si="118"/>
        <v>0</v>
      </c>
      <c r="AD281" s="44">
        <f t="shared" si="119"/>
        <v>0</v>
      </c>
      <c r="AE281" s="45">
        <f t="shared" si="120"/>
        <v>0</v>
      </c>
      <c r="AF281" s="44">
        <f t="shared" si="121"/>
        <v>0</v>
      </c>
      <c r="AG281" s="45">
        <f t="shared" si="122"/>
        <v>0</v>
      </c>
      <c r="AH281" s="46">
        <f t="shared" si="123"/>
        <v>0</v>
      </c>
    </row>
    <row r="282" spans="2:34" x14ac:dyDescent="0.25">
      <c r="B282" s="2" t="s">
        <v>291</v>
      </c>
      <c r="C282" s="26">
        <v>49</v>
      </c>
      <c r="D282" s="13">
        <f t="shared" si="103"/>
        <v>-2.5844930417495027E-2</v>
      </c>
      <c r="E282" s="29">
        <f t="shared" si="110"/>
        <v>50.066666666666663</v>
      </c>
      <c r="F282" s="13">
        <f t="shared" si="124"/>
        <v>-1.3297872340424233E-3</v>
      </c>
      <c r="G282" s="26">
        <v>4.1619000000000002</v>
      </c>
      <c r="H282" s="12">
        <f t="shared" si="104"/>
        <v>-1.032031008489287E-2</v>
      </c>
      <c r="I282" s="28">
        <f t="shared" si="111"/>
        <v>4.1917999999999997</v>
      </c>
      <c r="J282" s="28">
        <f t="shared" si="125"/>
        <v>-2.909158289711411E-2</v>
      </c>
      <c r="K282" s="26">
        <v>5569.06</v>
      </c>
      <c r="L282" s="12">
        <f t="shared" si="105"/>
        <v>-7.6249365182604611E-3</v>
      </c>
      <c r="M282" s="29">
        <f t="shared" si="112"/>
        <v>5711.8033333333333</v>
      </c>
      <c r="N282" s="30">
        <f t="shared" si="126"/>
        <v>-2.677760057432077E-2</v>
      </c>
      <c r="R282" s="43">
        <f t="shared" si="106"/>
        <v>0</v>
      </c>
      <c r="S282" s="44">
        <f t="shared" si="127"/>
        <v>0</v>
      </c>
      <c r="T282" s="45">
        <f t="shared" si="107"/>
        <v>0</v>
      </c>
      <c r="U282" s="44">
        <f t="shared" si="113"/>
        <v>0</v>
      </c>
      <c r="V282" s="45">
        <f t="shared" si="108"/>
        <v>0</v>
      </c>
      <c r="W282" s="44">
        <f t="shared" si="114"/>
        <v>0</v>
      </c>
      <c r="X282" s="45">
        <f t="shared" si="109"/>
        <v>0</v>
      </c>
      <c r="Y282" s="46">
        <f t="shared" si="115"/>
        <v>0</v>
      </c>
      <c r="AA282" s="43">
        <f t="shared" si="116"/>
        <v>-7.6249365182604611E-3</v>
      </c>
      <c r="AB282" s="44">
        <f t="shared" si="117"/>
        <v>-2.677760057432077E-2</v>
      </c>
      <c r="AC282" s="45">
        <f t="shared" si="118"/>
        <v>0</v>
      </c>
      <c r="AD282" s="44">
        <f t="shared" si="119"/>
        <v>0</v>
      </c>
      <c r="AE282" s="45">
        <f t="shared" si="120"/>
        <v>0</v>
      </c>
      <c r="AF282" s="44">
        <f t="shared" si="121"/>
        <v>0</v>
      </c>
      <c r="AG282" s="45">
        <f t="shared" si="122"/>
        <v>0</v>
      </c>
      <c r="AH282" s="46">
        <f t="shared" si="123"/>
        <v>0</v>
      </c>
    </row>
    <row r="283" spans="2:34" ht="15.75" thickBot="1" x14ac:dyDescent="0.3">
      <c r="B283" s="2" t="s">
        <v>292</v>
      </c>
      <c r="C283" s="26">
        <v>48.7</v>
      </c>
      <c r="D283" s="13">
        <f t="shared" si="103"/>
        <v>-6.1224489795917991E-3</v>
      </c>
      <c r="E283" s="29">
        <f t="shared" si="110"/>
        <v>49.333333333333336</v>
      </c>
      <c r="F283" s="13">
        <f t="shared" si="124"/>
        <v>-1.464713715046595E-2</v>
      </c>
      <c r="G283" s="26">
        <v>4.5385999999999997</v>
      </c>
      <c r="H283" s="12">
        <f t="shared" si="104"/>
        <v>9.0511545207717425E-2</v>
      </c>
      <c r="I283" s="28">
        <f t="shared" si="111"/>
        <v>4.3019333333333334</v>
      </c>
      <c r="J283" s="28">
        <f t="shared" si="125"/>
        <v>2.6273518138588026E-2</v>
      </c>
      <c r="K283" s="26">
        <v>5940.46</v>
      </c>
      <c r="L283" s="12">
        <f t="shared" si="105"/>
        <v>6.6689890214865599E-2</v>
      </c>
      <c r="M283" s="29">
        <f t="shared" si="112"/>
        <v>5707.123333333333</v>
      </c>
      <c r="N283" s="30">
        <f t="shared" si="126"/>
        <v>-8.1935594187709793E-4</v>
      </c>
      <c r="R283" s="47">
        <f t="shared" si="106"/>
        <v>0</v>
      </c>
      <c r="S283" s="48">
        <f t="shared" si="127"/>
        <v>0</v>
      </c>
      <c r="T283" s="49">
        <f t="shared" si="107"/>
        <v>0</v>
      </c>
      <c r="U283" s="48">
        <f t="shared" si="113"/>
        <v>0</v>
      </c>
      <c r="V283" s="49">
        <f t="shared" si="108"/>
        <v>0</v>
      </c>
      <c r="W283" s="48">
        <f t="shared" si="114"/>
        <v>0</v>
      </c>
      <c r="X283" s="49">
        <f t="shared" si="109"/>
        <v>6.6689890214865599E-2</v>
      </c>
      <c r="Y283" s="50">
        <f t="shared" si="115"/>
        <v>0</v>
      </c>
      <c r="AA283" s="47">
        <f t="shared" si="116"/>
        <v>0</v>
      </c>
      <c r="AB283" s="48">
        <f t="shared" si="117"/>
        <v>0</v>
      </c>
      <c r="AC283" s="49">
        <f t="shared" si="118"/>
        <v>0</v>
      </c>
      <c r="AD283" s="48">
        <f t="shared" si="119"/>
        <v>0</v>
      </c>
      <c r="AE283" s="49">
        <f t="shared" si="120"/>
        <v>0</v>
      </c>
      <c r="AF283" s="48">
        <f t="shared" si="121"/>
        <v>0</v>
      </c>
      <c r="AG283" s="49">
        <f t="shared" si="122"/>
        <v>0</v>
      </c>
      <c r="AH283" s="50">
        <f t="shared" si="123"/>
        <v>0</v>
      </c>
    </row>
  </sheetData>
  <mergeCells count="2">
    <mergeCell ref="AO3:AO12"/>
    <mergeCell ref="AO15:AO24"/>
  </mergeCells>
  <conditionalFormatting sqref="AK6:AN6 AP6:BD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2:AN12 AP12:BD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8:AN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4:AN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C5CE5-962E-4E3B-B4B2-AF5311B2C3FE}">
  <dimension ref="B1:BH283"/>
  <sheetViews>
    <sheetView showGridLines="0" topLeftCell="P1" zoomScaleNormal="100" workbookViewId="0">
      <selection activeCell="AQ12" sqref="AQ12"/>
    </sheetView>
  </sheetViews>
  <sheetFormatPr baseColWidth="10" defaultRowHeight="15" x14ac:dyDescent="0.25"/>
  <cols>
    <col min="2" max="2" width="13.5703125" style="2" bestFit="1" customWidth="1"/>
    <col min="3" max="3" width="7.140625" style="26" bestFit="1" customWidth="1"/>
    <col min="4" max="4" width="7.85546875" style="13" bestFit="1" customWidth="1"/>
    <col min="5" max="5" width="7.42578125" style="15" bestFit="1" customWidth="1"/>
    <col min="6" max="6" width="13.5703125" style="15" bestFit="1" customWidth="1"/>
    <col min="7" max="7" width="11.7109375" style="26" bestFit="1" customWidth="1"/>
    <col min="8" max="8" width="8.7109375" style="12" bestFit="1" customWidth="1"/>
    <col min="9" max="9" width="7.42578125" style="15" bestFit="1" customWidth="1"/>
    <col min="10" max="10" width="13.5703125" style="15" bestFit="1" customWidth="1"/>
    <col min="11" max="11" width="8" style="26" bestFit="1" customWidth="1"/>
    <col min="12" max="12" width="7.7109375" style="12" bestFit="1" customWidth="1"/>
    <col min="13" max="13" width="7.42578125" style="15" bestFit="1" customWidth="1"/>
    <col min="14" max="14" width="13.5703125" style="30" bestFit="1" customWidth="1"/>
    <col min="15" max="15" width="27.42578125" bestFit="1" customWidth="1"/>
    <col min="16" max="16" width="9" bestFit="1" customWidth="1"/>
    <col min="18" max="18" width="7.140625" style="35" bestFit="1" customWidth="1"/>
    <col min="19" max="19" width="7.85546875" style="10" bestFit="1" customWidth="1"/>
    <col min="20" max="20" width="7.140625" style="35" bestFit="1" customWidth="1"/>
    <col min="21" max="21" width="7.140625" style="10" bestFit="1" customWidth="1"/>
    <col min="22" max="22" width="7.85546875" style="35" bestFit="1" customWidth="1"/>
    <col min="23" max="23" width="7.140625" style="10" bestFit="1" customWidth="1"/>
    <col min="24" max="24" width="7.140625" style="35" bestFit="1" customWidth="1"/>
    <col min="25" max="25" width="7.140625" style="10" bestFit="1" customWidth="1"/>
    <col min="26" max="26" width="8.28515625" style="10" bestFit="1" customWidth="1"/>
    <col min="27" max="27" width="7.85546875" style="35" bestFit="1" customWidth="1"/>
    <col min="28" max="28" width="7.85546875" style="10" bestFit="1" customWidth="1"/>
    <col min="29" max="29" width="7.85546875" style="35" bestFit="1" customWidth="1"/>
    <col min="30" max="30" width="7.140625" style="10" bestFit="1" customWidth="1"/>
    <col min="31" max="31" width="7.140625" style="35" bestFit="1" customWidth="1"/>
    <col min="32" max="32" width="7.140625" style="10" bestFit="1" customWidth="1"/>
    <col min="33" max="33" width="7.85546875" style="35" bestFit="1" customWidth="1"/>
    <col min="34" max="34" width="7.140625" style="10" bestFit="1" customWidth="1"/>
    <col min="37" max="37" width="12.28515625" bestFit="1" customWidth="1"/>
    <col min="38" max="38" width="11.85546875" bestFit="1" customWidth="1"/>
    <col min="39" max="39" width="12.7109375" bestFit="1" customWidth="1"/>
    <col min="40" max="40" width="10.5703125" bestFit="1" customWidth="1"/>
    <col min="41" max="41" width="8.5703125" bestFit="1" customWidth="1"/>
    <col min="44" max="44" width="13.5703125" style="2" bestFit="1" customWidth="1"/>
    <col min="45" max="45" width="8" style="26" bestFit="1" customWidth="1"/>
    <col min="46" max="46" width="7.140625" style="26" bestFit="1" customWidth="1"/>
    <col min="47" max="47" width="11.42578125" style="52"/>
    <col min="48" max="48" width="11.7109375" style="26" bestFit="1" customWidth="1"/>
    <col min="49" max="49" width="11.42578125" style="52"/>
    <col min="50" max="53" width="15.85546875" customWidth="1"/>
    <col min="54" max="54" width="13.5703125" style="2" bestFit="1" customWidth="1"/>
    <col min="55" max="55" width="8" style="26" bestFit="1" customWidth="1"/>
  </cols>
  <sheetData>
    <row r="1" spans="2:60" x14ac:dyDescent="0.25">
      <c r="C1" s="2"/>
      <c r="G1" s="2"/>
      <c r="K1" s="12"/>
      <c r="L1" s="2"/>
      <c r="R1" s="10"/>
      <c r="T1" s="10"/>
      <c r="V1" s="10"/>
      <c r="X1" s="10"/>
      <c r="AA1" s="10"/>
      <c r="AC1" s="10"/>
      <c r="AE1" s="10"/>
      <c r="AG1" s="10"/>
      <c r="AR1" s="16" t="s">
        <v>5</v>
      </c>
      <c r="AS1" s="16" t="s">
        <v>294</v>
      </c>
      <c r="AT1" s="16" t="s">
        <v>1</v>
      </c>
      <c r="AU1" s="17" t="s">
        <v>305</v>
      </c>
      <c r="AV1" s="16" t="s">
        <v>295</v>
      </c>
      <c r="AW1" s="17" t="s">
        <v>316</v>
      </c>
      <c r="AX1" s="16" t="s">
        <v>315</v>
      </c>
      <c r="AY1" s="16"/>
      <c r="AZ1" s="16"/>
      <c r="BA1" s="16"/>
      <c r="BB1" s="16" t="s">
        <v>5</v>
      </c>
      <c r="BC1" s="16" t="s">
        <v>294</v>
      </c>
      <c r="BD1" t="s">
        <v>317</v>
      </c>
      <c r="BE1" t="s">
        <v>319</v>
      </c>
      <c r="BF1" t="s">
        <v>320</v>
      </c>
      <c r="BG1" t="s">
        <v>318</v>
      </c>
    </row>
    <row r="2" spans="2:60" ht="15.75" thickBot="1" x14ac:dyDescent="0.3">
      <c r="B2" s="16" t="s">
        <v>5</v>
      </c>
      <c r="C2" s="16" t="s">
        <v>1</v>
      </c>
      <c r="D2" s="18" t="s">
        <v>305</v>
      </c>
      <c r="E2" s="27" t="s">
        <v>304</v>
      </c>
      <c r="F2" s="27" t="s">
        <v>308</v>
      </c>
      <c r="G2" s="16" t="s">
        <v>295</v>
      </c>
      <c r="H2" s="17" t="s">
        <v>306</v>
      </c>
      <c r="I2" s="27" t="s">
        <v>304</v>
      </c>
      <c r="J2" s="27" t="s">
        <v>308</v>
      </c>
      <c r="K2" s="16" t="s">
        <v>294</v>
      </c>
      <c r="L2" s="17" t="s">
        <v>307</v>
      </c>
      <c r="M2" s="27" t="s">
        <v>304</v>
      </c>
      <c r="N2" s="31" t="s">
        <v>308</v>
      </c>
      <c r="O2" s="16" t="s">
        <v>297</v>
      </c>
      <c r="P2" s="17" t="s">
        <v>293</v>
      </c>
      <c r="R2" s="10"/>
      <c r="T2" s="10"/>
      <c r="V2" s="10"/>
      <c r="X2" s="10"/>
      <c r="AA2" s="10"/>
      <c r="AC2" s="10"/>
      <c r="AE2" s="10"/>
      <c r="AG2" s="10"/>
      <c r="AR2" s="2" t="s">
        <v>12</v>
      </c>
      <c r="AS2" s="26">
        <v>1130.21</v>
      </c>
      <c r="AT2" s="26">
        <v>45.3</v>
      </c>
      <c r="AU2" s="51"/>
      <c r="AV2" s="26">
        <v>5.0330000000000004</v>
      </c>
      <c r="AW2" s="51"/>
      <c r="AX2" s="1"/>
      <c r="AY2" s="1"/>
      <c r="AZ2" s="1"/>
      <c r="BA2" s="1"/>
      <c r="BB2" s="2" t="s">
        <v>12</v>
      </c>
      <c r="BC2" s="26">
        <v>1130.21</v>
      </c>
      <c r="BE2" s="1"/>
      <c r="BF2" s="1"/>
      <c r="BG2" s="1"/>
    </row>
    <row r="3" spans="2:60" ht="15.75" thickBot="1" x14ac:dyDescent="0.3">
      <c r="B3" s="2" t="s">
        <v>12</v>
      </c>
      <c r="C3" s="26">
        <v>45.3</v>
      </c>
      <c r="G3" s="26">
        <v>5.0330000000000004</v>
      </c>
      <c r="H3" s="12">
        <v>-3.5636507622253122E-3</v>
      </c>
      <c r="K3" s="26">
        <v>1130.21</v>
      </c>
      <c r="R3" s="40" t="s">
        <v>309</v>
      </c>
      <c r="S3" s="41" t="s">
        <v>310</v>
      </c>
      <c r="T3" s="41" t="s">
        <v>309</v>
      </c>
      <c r="U3" s="41" t="s">
        <v>310</v>
      </c>
      <c r="V3" s="41" t="s">
        <v>309</v>
      </c>
      <c r="W3" s="41" t="s">
        <v>310</v>
      </c>
      <c r="X3" s="41" t="s">
        <v>309</v>
      </c>
      <c r="Y3" s="42" t="s">
        <v>310</v>
      </c>
      <c r="AA3" s="40" t="s">
        <v>309</v>
      </c>
      <c r="AB3" s="41" t="s">
        <v>310</v>
      </c>
      <c r="AC3" s="41" t="s">
        <v>309</v>
      </c>
      <c r="AD3" s="41" t="s">
        <v>310</v>
      </c>
      <c r="AE3" s="41" t="s">
        <v>309</v>
      </c>
      <c r="AF3" s="41" t="s">
        <v>310</v>
      </c>
      <c r="AG3" s="41" t="s">
        <v>309</v>
      </c>
      <c r="AH3" s="42" t="s">
        <v>310</v>
      </c>
      <c r="AK3" s="21"/>
      <c r="AL3" s="22" t="s">
        <v>303</v>
      </c>
      <c r="AM3" s="22"/>
      <c r="AN3" s="22"/>
      <c r="AO3" s="53" t="s">
        <v>311</v>
      </c>
      <c r="AP3" s="1"/>
      <c r="AQ3" s="1"/>
      <c r="AR3" s="2" t="s">
        <v>13</v>
      </c>
      <c r="AS3" s="26">
        <v>1106.73</v>
      </c>
      <c r="AT3" s="26">
        <v>47.5</v>
      </c>
      <c r="AU3" s="51">
        <f>AT3/AT2-1</f>
        <v>4.8565121412803558E-2</v>
      </c>
      <c r="AV3" s="26">
        <v>4.8769999999999998</v>
      </c>
      <c r="AW3" s="51">
        <f>AV3/AV2-1</f>
        <v>-3.0995430160937976E-2</v>
      </c>
      <c r="AX3" s="1"/>
      <c r="AY3" s="1"/>
      <c r="AZ3" s="1"/>
      <c r="BA3" s="1"/>
      <c r="BB3" s="2" t="s">
        <v>13</v>
      </c>
      <c r="BC3" s="26">
        <v>1106.73</v>
      </c>
      <c r="BD3" s="1"/>
      <c r="BE3" s="1"/>
      <c r="BF3" s="1"/>
      <c r="BG3" s="1"/>
      <c r="BH3" s="1"/>
    </row>
    <row r="4" spans="2:60" ht="15.75" thickBot="1" x14ac:dyDescent="0.3">
      <c r="B4" s="2" t="s">
        <v>13</v>
      </c>
      <c r="C4" s="26">
        <v>47.5</v>
      </c>
      <c r="D4" s="13">
        <f>C4/C3-1</f>
        <v>4.8565121412803558E-2</v>
      </c>
      <c r="G4" s="26">
        <v>4.8769999999999998</v>
      </c>
      <c r="H4" s="12">
        <v>-3.0995430160937976E-2</v>
      </c>
      <c r="I4" s="28"/>
      <c r="J4" s="28"/>
      <c r="K4" s="26">
        <v>1106.73</v>
      </c>
      <c r="L4" s="12">
        <f>K4/K3-1</f>
        <v>-2.077490023977846E-2</v>
      </c>
      <c r="R4" s="36">
        <f>AVERAGE(R5:R283)</f>
        <v>9.8278144094253992E-4</v>
      </c>
      <c r="S4" s="37">
        <f t="shared" ref="S4:AH4" si="0">AVERAGE(S5:S283)</f>
        <v>1.1945686515415626E-4</v>
      </c>
      <c r="T4" s="38">
        <f t="shared" si="0"/>
        <v>6.8829238845345209E-4</v>
      </c>
      <c r="U4" s="37">
        <f t="shared" si="0"/>
        <v>4.2196791446256521E-5</v>
      </c>
      <c r="V4" s="38">
        <f t="shared" si="0"/>
        <v>5.0385312329093829E-4</v>
      </c>
      <c r="W4" s="37">
        <f t="shared" si="0"/>
        <v>1.2386910795785125E-3</v>
      </c>
      <c r="X4" s="38">
        <f t="shared" si="0"/>
        <v>8.3316991411720124E-4</v>
      </c>
      <c r="Y4" s="39">
        <f t="shared" si="0"/>
        <v>3.4015814608469232E-4</v>
      </c>
      <c r="AA4" s="36">
        <f t="shared" si="0"/>
        <v>1.5055629440976579E-4</v>
      </c>
      <c r="AB4" s="37">
        <f t="shared" si="0"/>
        <v>-1.6270002316465807E-4</v>
      </c>
      <c r="AC4" s="38">
        <f t="shared" si="0"/>
        <v>8.9689888287688849E-5</v>
      </c>
      <c r="AD4" s="37">
        <f t="shared" si="0"/>
        <v>1.0210671361445061E-3</v>
      </c>
      <c r="AE4" s="38">
        <f t="shared" si="0"/>
        <v>2.9019548419654886E-3</v>
      </c>
      <c r="AF4" s="37">
        <f t="shared" si="0"/>
        <v>2.9308926988068952E-3</v>
      </c>
      <c r="AG4" s="38">
        <f t="shared" si="0"/>
        <v>4.8653433043087944E-4</v>
      </c>
      <c r="AH4" s="39">
        <f t="shared" si="0"/>
        <v>0</v>
      </c>
      <c r="AK4" s="24" t="s">
        <v>300</v>
      </c>
      <c r="AL4" s="25"/>
      <c r="AM4" s="24" t="s">
        <v>301</v>
      </c>
      <c r="AN4" s="33"/>
      <c r="AO4" s="54"/>
      <c r="AP4" s="1"/>
      <c r="AQ4" s="1"/>
      <c r="AR4" s="2" t="s">
        <v>14</v>
      </c>
      <c r="AS4" s="26">
        <v>1147.3900000000001</v>
      </c>
      <c r="AT4" s="26">
        <v>50.7</v>
      </c>
      <c r="AU4" s="51">
        <f t="shared" ref="AU4:AU67" si="1">AT4/AT3-1</f>
        <v>6.7368421052631744E-2</v>
      </c>
      <c r="AV4" s="26">
        <v>5.3959999999999999</v>
      </c>
      <c r="AW4" s="51">
        <f t="shared" ref="AW4:AW67" si="2">AV4/AV3-1</f>
        <v>0.10641787984416662</v>
      </c>
      <c r="AX4" s="1">
        <f>IF(AND(AU4&gt;0,AW4&gt;0),1,
IF(AND(AU4&gt;0,AW4&lt;0),2,
IF(AND(AU4&lt;0,AW4&gt;0),3,
IF(AND(AU4&lt;0,AW4&lt;0),4,""))))</f>
        <v>1</v>
      </c>
      <c r="AY4" s="1"/>
      <c r="AZ4" s="1"/>
      <c r="BA4" s="1"/>
      <c r="BB4" s="2" t="s">
        <v>14</v>
      </c>
      <c r="BC4" s="26">
        <v>1147.3900000000001</v>
      </c>
      <c r="BD4" s="1">
        <f>IF(AX4=1,AS4,"")</f>
        <v>1147.3900000000001</v>
      </c>
      <c r="BE4" s="1" t="str">
        <f>IF(AX4=2,AS4,"")</f>
        <v/>
      </c>
      <c r="BF4" s="1" t="str">
        <f>IF(AX4=3,AS4,"")</f>
        <v/>
      </c>
      <c r="BG4" s="1" t="str">
        <f>IF(AX4=4,AS4,"")</f>
        <v/>
      </c>
      <c r="BH4" s="1"/>
    </row>
    <row r="5" spans="2:60" ht="15.75" thickBot="1" x14ac:dyDescent="0.3">
      <c r="B5" s="2" t="s">
        <v>14</v>
      </c>
      <c r="C5" s="26">
        <v>50.7</v>
      </c>
      <c r="D5" s="13">
        <f t="shared" ref="D5:D68" si="3">C5/C4-1</f>
        <v>6.7368421052631744E-2</v>
      </c>
      <c r="E5" s="29">
        <f>AVERAGE(C3:C5)</f>
        <v>47.833333333333336</v>
      </c>
      <c r="F5" s="29"/>
      <c r="G5" s="26">
        <v>5.3959999999999999</v>
      </c>
      <c r="H5" s="12">
        <v>0.10641787984416662</v>
      </c>
      <c r="I5" s="28">
        <f>AVERAGE(G3:G5)</f>
        <v>5.1020000000000003</v>
      </c>
      <c r="J5" s="28"/>
      <c r="K5" s="26">
        <v>1147.3900000000001</v>
      </c>
      <c r="L5" s="12">
        <f t="shared" ref="L5:L68" si="4">K5/K4-1</f>
        <v>3.6738861330225081E-2</v>
      </c>
      <c r="M5" s="29">
        <f>AVERAGE(K3:K5)</f>
        <v>1128.1099999999999</v>
      </c>
      <c r="R5" s="43">
        <f t="shared" ref="R5:R68" si="5">IF(AND(C4&lt;50,D5&lt;0,H5&lt;0),L5,0)</f>
        <v>0</v>
      </c>
      <c r="S5" s="44">
        <f t="shared" ref="S5:S6" si="6">IF(AND(E4&lt;50,F5&lt;0,J5&lt;0),N5,0)</f>
        <v>0</v>
      </c>
      <c r="T5" s="45">
        <f t="shared" ref="T5:T68" si="7">IF(AND(C4&lt;50,D5&gt;0,H5&lt;0),L5,0)</f>
        <v>0</v>
      </c>
      <c r="U5" s="44">
        <f>IF(AND(E4&lt;50,F5&gt;0,J5&lt;0),N5,0)</f>
        <v>0</v>
      </c>
      <c r="V5" s="45">
        <f t="shared" ref="V5:V68" si="8">IF(AND(C4&lt;50,D5&gt;0,H5&gt;0),L5,0)</f>
        <v>3.6738861330225081E-2</v>
      </c>
      <c r="W5" s="44">
        <f>IF(AND(E4&lt;50,F5&gt;0,J5&gt;0),N5,0)</f>
        <v>0</v>
      </c>
      <c r="X5" s="45">
        <f t="shared" ref="X5:X68" si="9">IF(AND(C4&lt;50,D5&lt;0,H5&gt;0),L5,0)</f>
        <v>0</v>
      </c>
      <c r="Y5" s="46">
        <f>IF(AND(E4&lt;50,F5&lt;0,J5&gt;0),N5,0)</f>
        <v>0</v>
      </c>
      <c r="AA5" s="43">
        <f>IF(AND(C4&gt;=50,D5&lt;0,H5&lt;0),L5,0)</f>
        <v>0</v>
      </c>
      <c r="AB5" s="44">
        <f>IF(AND(E4&gt;=50,F5&lt;0,J5&lt;0),N5,0)</f>
        <v>0</v>
      </c>
      <c r="AC5" s="45">
        <f>IF(AND(C4&gt;50,D5&gt;0,H5&lt;0),L5,0)</f>
        <v>0</v>
      </c>
      <c r="AD5" s="44">
        <f>IF(AND(E4&gt;50,F5&gt;0,J5&lt;0),N5,0)</f>
        <v>0</v>
      </c>
      <c r="AE5" s="45">
        <f>IF(AND(C4&gt;50,D5&gt;0,H5&gt;0),L5,0)</f>
        <v>0</v>
      </c>
      <c r="AF5" s="44">
        <f>IF(AND(E4&gt;50,F5&gt;0,J5&gt;0),N5,0)</f>
        <v>0</v>
      </c>
      <c r="AG5" s="45">
        <f>IF(AND(C4&gt;50,D5&lt;0,H5&gt;0),L5,0)</f>
        <v>0</v>
      </c>
      <c r="AH5" s="46">
        <f>IF(AND(D4&gt;50,E5&lt;0,I5&gt;0),M5,0)</f>
        <v>0</v>
      </c>
      <c r="AK5" s="19" t="s">
        <v>298</v>
      </c>
      <c r="AL5" s="19" t="s">
        <v>299</v>
      </c>
      <c r="AM5" s="19" t="s">
        <v>298</v>
      </c>
      <c r="AN5" s="21" t="s">
        <v>299</v>
      </c>
      <c r="AO5" s="54"/>
      <c r="AP5" s="1"/>
      <c r="AQ5" s="1"/>
      <c r="AR5" s="2" t="s">
        <v>15</v>
      </c>
      <c r="AS5" s="26">
        <v>1076.92</v>
      </c>
      <c r="AT5" s="26">
        <v>52.4</v>
      </c>
      <c r="AU5" s="51">
        <f t="shared" si="1"/>
        <v>3.3530571992110403E-2</v>
      </c>
      <c r="AV5" s="26">
        <v>5.0846999999999998</v>
      </c>
      <c r="AW5" s="51">
        <f t="shared" si="2"/>
        <v>-5.76908821349148E-2</v>
      </c>
      <c r="AX5" s="1">
        <f t="shared" ref="AX5:AX68" si="10">IF(AND(AU5&gt;0,AW5&gt;0),1,
IF(AND(AU5&gt;0,AW5&lt;0),2,
IF(AND(AU5&lt;0,AW5&gt;0),3,
IF(AND(AU5&lt;0,AW5&lt;0),4,""))))</f>
        <v>2</v>
      </c>
      <c r="AY5" s="1"/>
      <c r="AZ5" s="1"/>
      <c r="BA5" s="1"/>
      <c r="BB5" s="2" t="s">
        <v>15</v>
      </c>
      <c r="BC5" s="26">
        <v>1076.92</v>
      </c>
      <c r="BD5" s="1" t="str">
        <f t="shared" ref="BD5:BD68" si="11">IF(AX5=1,AS5,"")</f>
        <v/>
      </c>
      <c r="BE5" s="1">
        <f t="shared" ref="BE5:BE68" si="12">IF(AX5=2,AS5,"")</f>
        <v>1076.92</v>
      </c>
      <c r="BF5" s="1" t="str">
        <f t="shared" ref="BF5:BF68" si="13">IF(AX5=3,AS5,"")</f>
        <v/>
      </c>
      <c r="BG5" s="1" t="str">
        <f t="shared" ref="BG5:BG68" si="14">IF(AX5=4,AS5,"")</f>
        <v/>
      </c>
      <c r="BH5" s="1"/>
    </row>
    <row r="6" spans="2:60" ht="15.75" thickBot="1" x14ac:dyDescent="0.3">
      <c r="B6" s="2" t="s">
        <v>15</v>
      </c>
      <c r="C6" s="26">
        <v>52.4</v>
      </c>
      <c r="D6" s="13">
        <f t="shared" si="3"/>
        <v>3.3530571992110403E-2</v>
      </c>
      <c r="E6" s="29">
        <f t="shared" ref="E6:E69" si="15">AVERAGE(C4:C6)</f>
        <v>50.199999999999996</v>
      </c>
      <c r="F6" s="13">
        <f>E6/E5-1</f>
        <v>4.9477351916376255E-2</v>
      </c>
      <c r="G6" s="26">
        <v>5.0846999999999998</v>
      </c>
      <c r="H6" s="12">
        <v>-5.76908821349148E-2</v>
      </c>
      <c r="I6" s="28">
        <f t="shared" ref="I6:I69" si="16">AVERAGE(G4:G6)</f>
        <v>5.1192333333333329</v>
      </c>
      <c r="J6" s="28">
        <f>I6/I5-1</f>
        <v>3.3777603554159263E-3</v>
      </c>
      <c r="K6" s="26">
        <v>1076.92</v>
      </c>
      <c r="L6" s="12">
        <f t="shared" si="4"/>
        <v>-6.1417652236815723E-2</v>
      </c>
      <c r="M6" s="29">
        <f t="shared" ref="M6:M69" si="17">AVERAGE(K4:K6)</f>
        <v>1110.3466666666666</v>
      </c>
      <c r="N6" s="30">
        <f>M6/M5-1</f>
        <v>-1.5746100409830044E-2</v>
      </c>
      <c r="R6" s="43">
        <f t="shared" si="5"/>
        <v>0</v>
      </c>
      <c r="S6" s="44">
        <f t="shared" si="6"/>
        <v>0</v>
      </c>
      <c r="T6" s="45">
        <f t="shared" si="7"/>
        <v>0</v>
      </c>
      <c r="U6" s="44">
        <f t="shared" ref="U6:U69" si="18">IF(AND(E5&lt;50,F6&gt;0,J6&lt;0),N6,0)</f>
        <v>0</v>
      </c>
      <c r="V6" s="45">
        <f t="shared" si="8"/>
        <v>0</v>
      </c>
      <c r="W6" s="44">
        <f>IF(AND(E5&lt;50,F6&gt;0,J6&gt;0),N6,0)</f>
        <v>-1.5746100409830044E-2</v>
      </c>
      <c r="X6" s="45">
        <f t="shared" si="9"/>
        <v>0</v>
      </c>
      <c r="Y6" s="46">
        <f t="shared" ref="Y6:Y69" si="19">IF(AND(E5&lt;50,F6&lt;0,J6&gt;0),N6,0)</f>
        <v>0</v>
      </c>
      <c r="AA6" s="43">
        <f t="shared" ref="AA6:AA69" si="20">IF(AND(C5&gt;=50,D6&lt;0,H6&lt;0),L6,0)</f>
        <v>0</v>
      </c>
      <c r="AB6" s="44">
        <f t="shared" ref="AB6:AB69" si="21">IF(AND(E5&gt;=50,F6&lt;0,J6&lt;0),N6,0)</f>
        <v>0</v>
      </c>
      <c r="AC6" s="45">
        <f t="shared" ref="AC6:AC69" si="22">IF(AND(C5&gt;50,D6&gt;0,H6&lt;0),L6,0)</f>
        <v>-6.1417652236815723E-2</v>
      </c>
      <c r="AD6" s="44">
        <f t="shared" ref="AD6:AD69" si="23">IF(AND(E5&gt;50,F6&gt;0,J6&lt;0),N6,0)</f>
        <v>0</v>
      </c>
      <c r="AE6" s="45">
        <f t="shared" ref="AE6:AE69" si="24">IF(AND(C5&gt;50,D6&gt;0,H6&gt;0),L6,0)</f>
        <v>0</v>
      </c>
      <c r="AF6" s="44">
        <f t="shared" ref="AF6:AF69" si="25">IF(AND(E5&gt;50,F6&gt;0,J6&gt;0),N6,0)</f>
        <v>0</v>
      </c>
      <c r="AG6" s="45">
        <f t="shared" ref="AG6:AH69" si="26">IF(AND(C5&gt;50,D6&lt;0,H6&gt;0),L6,0)</f>
        <v>0</v>
      </c>
      <c r="AH6" s="46">
        <f t="shared" si="26"/>
        <v>0</v>
      </c>
      <c r="AK6" s="20">
        <f>V4</f>
        <v>5.0385312329093829E-4</v>
      </c>
      <c r="AL6" s="20">
        <f>T4</f>
        <v>6.8829238845345209E-4</v>
      </c>
      <c r="AM6" s="20">
        <f>X4</f>
        <v>8.3316991411720124E-4</v>
      </c>
      <c r="AN6" s="34">
        <f>R4</f>
        <v>9.8278144094253992E-4</v>
      </c>
      <c r="AO6" s="54"/>
      <c r="AP6" s="32"/>
      <c r="AQ6" s="32"/>
      <c r="AR6" s="2" t="s">
        <v>16</v>
      </c>
      <c r="AS6" s="26">
        <v>1067.1400000000001</v>
      </c>
      <c r="AT6" s="26">
        <v>52.4</v>
      </c>
      <c r="AU6" s="51">
        <f t="shared" si="1"/>
        <v>0</v>
      </c>
      <c r="AV6" s="26">
        <v>5.0427</v>
      </c>
      <c r="AW6" s="51">
        <f t="shared" si="2"/>
        <v>-8.2600743406689991E-3</v>
      </c>
      <c r="AX6" s="1" t="str">
        <f t="shared" si="10"/>
        <v/>
      </c>
      <c r="AY6" s="1"/>
      <c r="AZ6" s="1"/>
      <c r="BA6" s="1"/>
      <c r="BB6" s="2" t="s">
        <v>16</v>
      </c>
      <c r="BC6" s="26">
        <v>1067.1400000000001</v>
      </c>
      <c r="BD6" s="1" t="str">
        <f t="shared" si="11"/>
        <v/>
      </c>
      <c r="BE6" s="1" t="str">
        <f t="shared" si="12"/>
        <v/>
      </c>
      <c r="BF6" s="1" t="str">
        <f t="shared" si="13"/>
        <v/>
      </c>
      <c r="BG6" s="1" t="str">
        <f t="shared" si="14"/>
        <v/>
      </c>
      <c r="BH6" s="32"/>
    </row>
    <row r="7" spans="2:60" x14ac:dyDescent="0.25">
      <c r="B7" s="2" t="s">
        <v>16</v>
      </c>
      <c r="C7" s="26">
        <v>52.4</v>
      </c>
      <c r="D7" s="13">
        <f t="shared" si="3"/>
        <v>0</v>
      </c>
      <c r="E7" s="29">
        <f t="shared" si="15"/>
        <v>51.833333333333336</v>
      </c>
      <c r="F7" s="13">
        <f t="shared" ref="F7:F70" si="27">E7/E6-1</f>
        <v>3.2536520584329542E-2</v>
      </c>
      <c r="G7" s="26">
        <v>5.0427</v>
      </c>
      <c r="H7" s="12">
        <v>-8.2600743406689991E-3</v>
      </c>
      <c r="I7" s="28">
        <f t="shared" si="16"/>
        <v>5.1744666666666665</v>
      </c>
      <c r="J7" s="28">
        <f t="shared" ref="J7:J70" si="28">I7/I6-1</f>
        <v>1.0789376013335295E-2</v>
      </c>
      <c r="K7" s="26">
        <v>1067.1400000000001</v>
      </c>
      <c r="L7" s="12">
        <f t="shared" si="4"/>
        <v>-9.0814545184414452E-3</v>
      </c>
      <c r="M7" s="29">
        <f t="shared" si="17"/>
        <v>1097.1500000000003</v>
      </c>
      <c r="N7" s="30">
        <f t="shared" ref="N7:N70" si="29">M7/M6-1</f>
        <v>-1.1885177001776825E-2</v>
      </c>
      <c r="R7" s="43">
        <f t="shared" si="5"/>
        <v>0</v>
      </c>
      <c r="S7" s="44">
        <f>IF(AND(E6&lt;50,F7&lt;0,J7&lt;0),N7,0)</f>
        <v>0</v>
      </c>
      <c r="T7" s="45">
        <f t="shared" si="7"/>
        <v>0</v>
      </c>
      <c r="U7" s="44">
        <f t="shared" si="18"/>
        <v>0</v>
      </c>
      <c r="V7" s="45">
        <f t="shared" si="8"/>
        <v>0</v>
      </c>
      <c r="W7" s="44">
        <f t="shared" ref="W7:W70" si="30">IF(AND(E6&lt;50,F7&gt;0,J7&gt;0),N7,0)</f>
        <v>0</v>
      </c>
      <c r="X7" s="45">
        <f t="shared" si="9"/>
        <v>0</v>
      </c>
      <c r="Y7" s="46">
        <f t="shared" si="19"/>
        <v>0</v>
      </c>
      <c r="AA7" s="43">
        <f t="shared" si="20"/>
        <v>0</v>
      </c>
      <c r="AB7" s="44">
        <f t="shared" si="21"/>
        <v>0</v>
      </c>
      <c r="AC7" s="45">
        <f t="shared" si="22"/>
        <v>0</v>
      </c>
      <c r="AD7" s="44">
        <f t="shared" si="23"/>
        <v>0</v>
      </c>
      <c r="AE7" s="45">
        <f t="shared" si="24"/>
        <v>0</v>
      </c>
      <c r="AF7" s="44">
        <f t="shared" si="25"/>
        <v>-1.1885177001776825E-2</v>
      </c>
      <c r="AG7" s="45">
        <f t="shared" si="26"/>
        <v>0</v>
      </c>
      <c r="AH7" s="46">
        <f t="shared" si="26"/>
        <v>0</v>
      </c>
      <c r="AK7" s="1"/>
      <c r="AL7" s="1"/>
      <c r="AM7" s="1"/>
      <c r="AN7" s="1"/>
      <c r="AO7" s="54"/>
      <c r="AP7" s="1"/>
      <c r="AQ7" s="1"/>
      <c r="AR7" s="2" t="s">
        <v>17</v>
      </c>
      <c r="AS7" s="26">
        <v>989.81</v>
      </c>
      <c r="AT7" s="26">
        <v>53.1</v>
      </c>
      <c r="AU7" s="51">
        <f t="shared" si="1"/>
        <v>1.3358778625954359E-2</v>
      </c>
      <c r="AV7" s="26">
        <v>4.7965</v>
      </c>
      <c r="AW7" s="51">
        <f t="shared" si="2"/>
        <v>-4.8823051143236706E-2</v>
      </c>
      <c r="AX7" s="1">
        <f t="shared" si="10"/>
        <v>2</v>
      </c>
      <c r="AY7" s="1"/>
      <c r="AZ7" s="1"/>
      <c r="BA7" s="1"/>
      <c r="BB7" s="2" t="s">
        <v>17</v>
      </c>
      <c r="BC7" s="26">
        <v>989.81</v>
      </c>
      <c r="BD7" s="1" t="str">
        <f t="shared" si="11"/>
        <v/>
      </c>
      <c r="BE7" s="1">
        <f t="shared" si="12"/>
        <v>989.81</v>
      </c>
      <c r="BF7" s="1" t="str">
        <f t="shared" si="13"/>
        <v/>
      </c>
      <c r="BG7" s="1" t="str">
        <f t="shared" si="14"/>
        <v/>
      </c>
      <c r="BH7" s="1"/>
    </row>
    <row r="8" spans="2:60" ht="15.75" thickBot="1" x14ac:dyDescent="0.3">
      <c r="B8" s="2" t="s">
        <v>17</v>
      </c>
      <c r="C8" s="26">
        <v>53.1</v>
      </c>
      <c r="D8" s="13">
        <f t="shared" si="3"/>
        <v>1.3358778625954359E-2</v>
      </c>
      <c r="E8" s="29">
        <f t="shared" si="15"/>
        <v>52.633333333333333</v>
      </c>
      <c r="F8" s="13">
        <f t="shared" si="27"/>
        <v>1.5434083601286064E-2</v>
      </c>
      <c r="G8" s="26">
        <v>4.7965</v>
      </c>
      <c r="H8" s="12">
        <v>-4.8823051143236706E-2</v>
      </c>
      <c r="I8" s="28">
        <f t="shared" si="16"/>
        <v>4.9746333333333332</v>
      </c>
      <c r="J8" s="28">
        <f t="shared" si="28"/>
        <v>-3.8619116946029819E-2</v>
      </c>
      <c r="K8" s="26">
        <v>989.81</v>
      </c>
      <c r="L8" s="12">
        <f t="shared" si="4"/>
        <v>-7.2464718781041104E-2</v>
      </c>
      <c r="M8" s="29">
        <f t="shared" si="17"/>
        <v>1044.6233333333334</v>
      </c>
      <c r="N8" s="30">
        <f t="shared" si="29"/>
        <v>-4.7875556365735594E-2</v>
      </c>
      <c r="R8" s="43">
        <f t="shared" si="5"/>
        <v>0</v>
      </c>
      <c r="S8" s="44">
        <f t="shared" ref="S8:S71" si="31">IF(AND(E7&lt;50,F8&lt;0,J8&lt;0),N8,0)</f>
        <v>0</v>
      </c>
      <c r="T8" s="45">
        <f t="shared" si="7"/>
        <v>0</v>
      </c>
      <c r="U8" s="44">
        <f t="shared" si="18"/>
        <v>0</v>
      </c>
      <c r="V8" s="45">
        <f t="shared" si="8"/>
        <v>0</v>
      </c>
      <c r="W8" s="44">
        <f t="shared" si="30"/>
        <v>0</v>
      </c>
      <c r="X8" s="45">
        <f t="shared" si="9"/>
        <v>0</v>
      </c>
      <c r="Y8" s="46">
        <f t="shared" si="19"/>
        <v>0</v>
      </c>
      <c r="AA8" s="43">
        <f t="shared" si="20"/>
        <v>0</v>
      </c>
      <c r="AB8" s="44">
        <f t="shared" si="21"/>
        <v>0</v>
      </c>
      <c r="AC8" s="45">
        <f t="shared" si="22"/>
        <v>-7.2464718781041104E-2</v>
      </c>
      <c r="AD8" s="44">
        <f t="shared" si="23"/>
        <v>-4.7875556365735594E-2</v>
      </c>
      <c r="AE8" s="45">
        <f t="shared" si="24"/>
        <v>0</v>
      </c>
      <c r="AF8" s="44">
        <f t="shared" si="25"/>
        <v>0</v>
      </c>
      <c r="AG8" s="45">
        <f t="shared" si="26"/>
        <v>0</v>
      </c>
      <c r="AH8" s="46">
        <f t="shared" si="26"/>
        <v>0</v>
      </c>
      <c r="AK8" s="1"/>
      <c r="AL8" s="1"/>
      <c r="AM8" s="1"/>
      <c r="AN8" s="1"/>
      <c r="AO8" s="54"/>
      <c r="AP8" s="1"/>
      <c r="AQ8" s="1"/>
      <c r="AR8" s="2" t="s">
        <v>18</v>
      </c>
      <c r="AS8" s="26">
        <v>911.62</v>
      </c>
      <c r="AT8" s="26">
        <v>53.6</v>
      </c>
      <c r="AU8" s="51">
        <f t="shared" si="1"/>
        <v>9.4161958568739212E-3</v>
      </c>
      <c r="AV8" s="26">
        <v>4.4588000000000001</v>
      </c>
      <c r="AW8" s="51">
        <f t="shared" si="2"/>
        <v>-7.0405504013343001E-2</v>
      </c>
      <c r="AX8" s="1">
        <f t="shared" si="10"/>
        <v>2</v>
      </c>
      <c r="AY8" s="1"/>
      <c r="AZ8" s="1"/>
      <c r="BA8" s="1"/>
      <c r="BB8" s="2" t="s">
        <v>18</v>
      </c>
      <c r="BC8" s="26">
        <v>911.62</v>
      </c>
      <c r="BD8" s="1" t="str">
        <f t="shared" si="11"/>
        <v/>
      </c>
      <c r="BE8" s="1">
        <f t="shared" si="12"/>
        <v>911.62</v>
      </c>
      <c r="BF8" s="1" t="str">
        <f t="shared" si="13"/>
        <v/>
      </c>
      <c r="BG8" s="1" t="str">
        <f t="shared" si="14"/>
        <v/>
      </c>
      <c r="BH8" s="1"/>
    </row>
    <row r="9" spans="2:60" ht="15.75" thickBot="1" x14ac:dyDescent="0.3">
      <c r="B9" s="2" t="s">
        <v>18</v>
      </c>
      <c r="C9" s="26">
        <v>53.6</v>
      </c>
      <c r="D9" s="13">
        <f t="shared" si="3"/>
        <v>9.4161958568739212E-3</v>
      </c>
      <c r="E9" s="29">
        <f t="shared" si="15"/>
        <v>53.033333333333331</v>
      </c>
      <c r="F9" s="13">
        <f t="shared" si="27"/>
        <v>7.5997466751107634E-3</v>
      </c>
      <c r="G9" s="26">
        <v>4.4588000000000001</v>
      </c>
      <c r="H9" s="12">
        <v>-7.0405504013343001E-2</v>
      </c>
      <c r="I9" s="28">
        <f t="shared" si="16"/>
        <v>4.766</v>
      </c>
      <c r="J9" s="28">
        <f t="shared" si="28"/>
        <v>-4.1939439422670977E-2</v>
      </c>
      <c r="K9" s="26">
        <v>911.62</v>
      </c>
      <c r="L9" s="12">
        <f t="shared" si="4"/>
        <v>-7.8994958628423539E-2</v>
      </c>
      <c r="M9" s="29">
        <f t="shared" si="17"/>
        <v>989.5233333333332</v>
      </c>
      <c r="N9" s="30">
        <f t="shared" si="29"/>
        <v>-5.2746284944812927E-2</v>
      </c>
      <c r="R9" s="43">
        <f t="shared" si="5"/>
        <v>0</v>
      </c>
      <c r="S9" s="44">
        <f t="shared" si="31"/>
        <v>0</v>
      </c>
      <c r="T9" s="45">
        <f t="shared" si="7"/>
        <v>0</v>
      </c>
      <c r="U9" s="44">
        <f t="shared" si="18"/>
        <v>0</v>
      </c>
      <c r="V9" s="45">
        <f t="shared" si="8"/>
        <v>0</v>
      </c>
      <c r="W9" s="44">
        <f t="shared" si="30"/>
        <v>0</v>
      </c>
      <c r="X9" s="45">
        <f t="shared" si="9"/>
        <v>0</v>
      </c>
      <c r="Y9" s="46">
        <f t="shared" si="19"/>
        <v>0</v>
      </c>
      <c r="AA9" s="43">
        <f t="shared" si="20"/>
        <v>0</v>
      </c>
      <c r="AB9" s="44">
        <f t="shared" si="21"/>
        <v>0</v>
      </c>
      <c r="AC9" s="45">
        <f t="shared" si="22"/>
        <v>-7.8994958628423539E-2</v>
      </c>
      <c r="AD9" s="44">
        <f t="shared" si="23"/>
        <v>-5.2746284944812927E-2</v>
      </c>
      <c r="AE9" s="45">
        <f t="shared" si="24"/>
        <v>0</v>
      </c>
      <c r="AF9" s="44">
        <f t="shared" si="25"/>
        <v>0</v>
      </c>
      <c r="AG9" s="45">
        <f t="shared" si="26"/>
        <v>0</v>
      </c>
      <c r="AH9" s="46">
        <f t="shared" si="26"/>
        <v>0</v>
      </c>
      <c r="AK9" s="21"/>
      <c r="AL9" s="22" t="s">
        <v>302</v>
      </c>
      <c r="AM9" s="22"/>
      <c r="AN9" s="22"/>
      <c r="AO9" s="54"/>
      <c r="AP9" s="1"/>
      <c r="AQ9" s="1"/>
      <c r="AR9" s="2" t="s">
        <v>19</v>
      </c>
      <c r="AS9" s="26">
        <v>916.07</v>
      </c>
      <c r="AT9" s="26">
        <v>50.2</v>
      </c>
      <c r="AU9" s="51">
        <f t="shared" si="1"/>
        <v>-6.3432835820895539E-2</v>
      </c>
      <c r="AV9" s="26">
        <v>4.1409000000000002</v>
      </c>
      <c r="AW9" s="51">
        <f t="shared" si="2"/>
        <v>-7.1297210011662338E-2</v>
      </c>
      <c r="AX9" s="1">
        <f t="shared" si="10"/>
        <v>4</v>
      </c>
      <c r="AY9" s="1"/>
      <c r="AZ9" s="1"/>
      <c r="BA9" s="1"/>
      <c r="BB9" s="2" t="s">
        <v>19</v>
      </c>
      <c r="BC9" s="26">
        <v>916.07</v>
      </c>
      <c r="BD9" s="1" t="str">
        <f t="shared" si="11"/>
        <v/>
      </c>
      <c r="BE9" s="1" t="str">
        <f t="shared" si="12"/>
        <v/>
      </c>
      <c r="BF9" s="1" t="str">
        <f t="shared" si="13"/>
        <v/>
      </c>
      <c r="BG9" s="1">
        <f t="shared" si="14"/>
        <v>916.07</v>
      </c>
      <c r="BH9" s="1"/>
    </row>
    <row r="10" spans="2:60" ht="15.75" thickBot="1" x14ac:dyDescent="0.3">
      <c r="B10" s="2" t="s">
        <v>19</v>
      </c>
      <c r="C10" s="26">
        <v>50.2</v>
      </c>
      <c r="D10" s="13">
        <f t="shared" si="3"/>
        <v>-6.3432835820895539E-2</v>
      </c>
      <c r="E10" s="29">
        <f t="shared" si="15"/>
        <v>52.300000000000004</v>
      </c>
      <c r="F10" s="13">
        <f t="shared" si="27"/>
        <v>-1.382778126964157E-2</v>
      </c>
      <c r="G10" s="26">
        <v>4.1409000000000002</v>
      </c>
      <c r="H10" s="12">
        <v>-7.1297210011662338E-2</v>
      </c>
      <c r="I10" s="28">
        <f t="shared" si="16"/>
        <v>4.4653999999999998</v>
      </c>
      <c r="J10" s="28">
        <f t="shared" si="28"/>
        <v>-6.3071758287872481E-2</v>
      </c>
      <c r="K10" s="26">
        <v>916.07</v>
      </c>
      <c r="L10" s="12">
        <f t="shared" si="4"/>
        <v>4.8814198898663452E-3</v>
      </c>
      <c r="M10" s="29">
        <f t="shared" si="17"/>
        <v>939.16666666666663</v>
      </c>
      <c r="N10" s="30">
        <f t="shared" si="29"/>
        <v>-5.0889822372387927E-2</v>
      </c>
      <c r="R10" s="43">
        <f t="shared" si="5"/>
        <v>0</v>
      </c>
      <c r="S10" s="44">
        <f t="shared" si="31"/>
        <v>0</v>
      </c>
      <c r="T10" s="45">
        <f t="shared" si="7"/>
        <v>0</v>
      </c>
      <c r="U10" s="44">
        <f t="shared" si="18"/>
        <v>0</v>
      </c>
      <c r="V10" s="45">
        <f t="shared" si="8"/>
        <v>0</v>
      </c>
      <c r="W10" s="44">
        <f t="shared" si="30"/>
        <v>0</v>
      </c>
      <c r="X10" s="45">
        <f t="shared" si="9"/>
        <v>0</v>
      </c>
      <c r="Y10" s="46">
        <f t="shared" si="19"/>
        <v>0</v>
      </c>
      <c r="AA10" s="43">
        <f t="shared" si="20"/>
        <v>4.8814198898663452E-3</v>
      </c>
      <c r="AB10" s="44">
        <f t="shared" si="21"/>
        <v>-5.0889822372387927E-2</v>
      </c>
      <c r="AC10" s="45">
        <f t="shared" si="22"/>
        <v>0</v>
      </c>
      <c r="AD10" s="44">
        <f t="shared" si="23"/>
        <v>0</v>
      </c>
      <c r="AE10" s="45">
        <f t="shared" si="24"/>
        <v>0</v>
      </c>
      <c r="AF10" s="44">
        <f t="shared" si="25"/>
        <v>0</v>
      </c>
      <c r="AG10" s="45">
        <f t="shared" si="26"/>
        <v>0</v>
      </c>
      <c r="AH10" s="46">
        <f t="shared" si="26"/>
        <v>0</v>
      </c>
      <c r="AK10" s="24" t="s">
        <v>300</v>
      </c>
      <c r="AL10" s="25"/>
      <c r="AM10" s="24" t="s">
        <v>301</v>
      </c>
      <c r="AN10" s="33"/>
      <c r="AO10" s="54"/>
      <c r="AP10" s="1"/>
      <c r="AQ10" s="1"/>
      <c r="AR10" s="2" t="s">
        <v>20</v>
      </c>
      <c r="AS10" s="26">
        <v>815.28</v>
      </c>
      <c r="AT10" s="26">
        <v>50.3</v>
      </c>
      <c r="AU10" s="51">
        <f t="shared" si="1"/>
        <v>1.9920318725097363E-3</v>
      </c>
      <c r="AV10" s="26">
        <v>3.5941999999999998</v>
      </c>
      <c r="AW10" s="51">
        <f t="shared" si="2"/>
        <v>-0.13202443913158979</v>
      </c>
      <c r="AX10" s="1">
        <f t="shared" si="10"/>
        <v>2</v>
      </c>
      <c r="AY10" s="1"/>
      <c r="AZ10" s="1"/>
      <c r="BA10" s="1"/>
      <c r="BB10" s="2" t="s">
        <v>20</v>
      </c>
      <c r="BC10" s="26">
        <v>815.28</v>
      </c>
      <c r="BD10" s="1" t="str">
        <f t="shared" si="11"/>
        <v/>
      </c>
      <c r="BE10" s="1">
        <f t="shared" si="12"/>
        <v>815.28</v>
      </c>
      <c r="BF10" s="1" t="str">
        <f t="shared" si="13"/>
        <v/>
      </c>
      <c r="BG10" s="1" t="str">
        <f t="shared" si="14"/>
        <v/>
      </c>
      <c r="BH10" s="1"/>
    </row>
    <row r="11" spans="2:60" ht="15.75" thickBot="1" x14ac:dyDescent="0.3">
      <c r="B11" s="2" t="s">
        <v>20</v>
      </c>
      <c r="C11" s="26">
        <v>50.3</v>
      </c>
      <c r="D11" s="13">
        <f t="shared" si="3"/>
        <v>1.9920318725097363E-3</v>
      </c>
      <c r="E11" s="29">
        <f t="shared" si="15"/>
        <v>51.366666666666674</v>
      </c>
      <c r="F11" s="13">
        <f t="shared" si="27"/>
        <v>-1.7845761631612445E-2</v>
      </c>
      <c r="G11" s="26">
        <v>3.5941999999999998</v>
      </c>
      <c r="H11" s="12">
        <v>-0.13202443913158979</v>
      </c>
      <c r="I11" s="28">
        <f t="shared" si="16"/>
        <v>4.0646333333333331</v>
      </c>
      <c r="J11" s="28">
        <f t="shared" si="28"/>
        <v>-8.9749331900091045E-2</v>
      </c>
      <c r="K11" s="26">
        <v>815.28</v>
      </c>
      <c r="L11" s="12">
        <f t="shared" si="4"/>
        <v>-0.11002434311788412</v>
      </c>
      <c r="M11" s="29">
        <f t="shared" si="17"/>
        <v>880.99000000000012</v>
      </c>
      <c r="N11" s="30">
        <f t="shared" si="29"/>
        <v>-6.1944986690328108E-2</v>
      </c>
      <c r="R11" s="43">
        <f t="shared" si="5"/>
        <v>0</v>
      </c>
      <c r="S11" s="44">
        <f t="shared" si="31"/>
        <v>0</v>
      </c>
      <c r="T11" s="45">
        <f t="shared" si="7"/>
        <v>0</v>
      </c>
      <c r="U11" s="44">
        <f t="shared" si="18"/>
        <v>0</v>
      </c>
      <c r="V11" s="45">
        <f t="shared" si="8"/>
        <v>0</v>
      </c>
      <c r="W11" s="44">
        <f t="shared" si="30"/>
        <v>0</v>
      </c>
      <c r="X11" s="45">
        <f t="shared" si="9"/>
        <v>0</v>
      </c>
      <c r="Y11" s="46">
        <f t="shared" si="19"/>
        <v>0</v>
      </c>
      <c r="AA11" s="43">
        <f t="shared" si="20"/>
        <v>0</v>
      </c>
      <c r="AB11" s="44">
        <f t="shared" si="21"/>
        <v>-6.1944986690328108E-2</v>
      </c>
      <c r="AC11" s="45">
        <f t="shared" si="22"/>
        <v>-0.11002434311788412</v>
      </c>
      <c r="AD11" s="44">
        <f t="shared" si="23"/>
        <v>0</v>
      </c>
      <c r="AE11" s="45">
        <f t="shared" si="24"/>
        <v>0</v>
      </c>
      <c r="AF11" s="44">
        <f t="shared" si="25"/>
        <v>0</v>
      </c>
      <c r="AG11" s="45">
        <f t="shared" si="26"/>
        <v>0</v>
      </c>
      <c r="AH11" s="46">
        <f t="shared" si="26"/>
        <v>0</v>
      </c>
      <c r="AK11" s="19" t="s">
        <v>298</v>
      </c>
      <c r="AL11" s="19" t="s">
        <v>299</v>
      </c>
      <c r="AM11" s="19" t="s">
        <v>298</v>
      </c>
      <c r="AN11" s="21" t="s">
        <v>299</v>
      </c>
      <c r="AO11" s="54"/>
      <c r="AP11" s="1"/>
      <c r="AQ11" s="1"/>
      <c r="AR11" s="2" t="s">
        <v>21</v>
      </c>
      <c r="AS11" s="26">
        <v>885.76</v>
      </c>
      <c r="AT11" s="26">
        <v>50.5</v>
      </c>
      <c r="AU11" s="51">
        <f t="shared" si="1"/>
        <v>3.9761431411531323E-3</v>
      </c>
      <c r="AV11" s="26">
        <v>3.8925000000000001</v>
      </c>
      <c r="AW11" s="51">
        <f t="shared" si="2"/>
        <v>8.2994824995826777E-2</v>
      </c>
      <c r="AX11" s="1">
        <f t="shared" si="10"/>
        <v>1</v>
      </c>
      <c r="AY11" s="1"/>
      <c r="AZ11" s="1"/>
      <c r="BA11" s="1"/>
      <c r="BB11" s="2" t="s">
        <v>21</v>
      </c>
      <c r="BC11" s="26">
        <v>885.76</v>
      </c>
      <c r="BD11" s="1">
        <f t="shared" si="11"/>
        <v>885.76</v>
      </c>
      <c r="BE11" s="1" t="str">
        <f t="shared" si="12"/>
        <v/>
      </c>
      <c r="BF11" s="1" t="str">
        <f t="shared" si="13"/>
        <v/>
      </c>
      <c r="BG11" s="1" t="str">
        <f t="shared" si="14"/>
        <v/>
      </c>
      <c r="BH11" s="1"/>
    </row>
    <row r="12" spans="2:60" ht="15.75" thickBot="1" x14ac:dyDescent="0.3">
      <c r="B12" s="2" t="s">
        <v>21</v>
      </c>
      <c r="C12" s="26">
        <v>50.5</v>
      </c>
      <c r="D12" s="13">
        <f t="shared" si="3"/>
        <v>3.9761431411531323E-3</v>
      </c>
      <c r="E12" s="29">
        <f t="shared" si="15"/>
        <v>50.333333333333336</v>
      </c>
      <c r="F12" s="13">
        <f t="shared" si="27"/>
        <v>-2.0116807268007908E-2</v>
      </c>
      <c r="G12" s="26">
        <v>3.8925000000000001</v>
      </c>
      <c r="H12" s="12">
        <v>8.2994824995826777E-2</v>
      </c>
      <c r="I12" s="28">
        <f t="shared" si="16"/>
        <v>3.875866666666667</v>
      </c>
      <c r="J12" s="28">
        <f t="shared" si="28"/>
        <v>-4.6441253413591954E-2</v>
      </c>
      <c r="K12" s="26">
        <v>885.76</v>
      </c>
      <c r="L12" s="12">
        <f t="shared" si="4"/>
        <v>8.644882739672255E-2</v>
      </c>
      <c r="M12" s="29">
        <f t="shared" si="17"/>
        <v>872.36999999999989</v>
      </c>
      <c r="N12" s="30">
        <f t="shared" si="29"/>
        <v>-9.7844470425320074E-3</v>
      </c>
      <c r="R12" s="43">
        <f t="shared" si="5"/>
        <v>0</v>
      </c>
      <c r="S12" s="44">
        <f t="shared" si="31"/>
        <v>0</v>
      </c>
      <c r="T12" s="45">
        <f t="shared" si="7"/>
        <v>0</v>
      </c>
      <c r="U12" s="44">
        <f t="shared" si="18"/>
        <v>0</v>
      </c>
      <c r="V12" s="45">
        <f t="shared" si="8"/>
        <v>0</v>
      </c>
      <c r="W12" s="44">
        <f t="shared" si="30"/>
        <v>0</v>
      </c>
      <c r="X12" s="45">
        <f t="shared" si="9"/>
        <v>0</v>
      </c>
      <c r="Y12" s="46">
        <f t="shared" si="19"/>
        <v>0</v>
      </c>
      <c r="AA12" s="43">
        <f t="shared" si="20"/>
        <v>0</v>
      </c>
      <c r="AB12" s="44">
        <f t="shared" si="21"/>
        <v>-9.7844470425320074E-3</v>
      </c>
      <c r="AC12" s="45">
        <f t="shared" si="22"/>
        <v>0</v>
      </c>
      <c r="AD12" s="44">
        <f t="shared" si="23"/>
        <v>0</v>
      </c>
      <c r="AE12" s="45">
        <f t="shared" si="24"/>
        <v>8.644882739672255E-2</v>
      </c>
      <c r="AF12" s="44">
        <f t="shared" si="25"/>
        <v>0</v>
      </c>
      <c r="AG12" s="45">
        <f t="shared" si="26"/>
        <v>0</v>
      </c>
      <c r="AH12" s="46">
        <f t="shared" si="26"/>
        <v>0</v>
      </c>
      <c r="AK12" s="20">
        <f>AE4</f>
        <v>2.9019548419654886E-3</v>
      </c>
      <c r="AL12" s="20">
        <f>AC4</f>
        <v>8.9689888287688849E-5</v>
      </c>
      <c r="AM12" s="20">
        <f>AG4</f>
        <v>4.8653433043087944E-4</v>
      </c>
      <c r="AN12" s="34">
        <f>AA4</f>
        <v>1.5055629440976579E-4</v>
      </c>
      <c r="AO12" s="55"/>
      <c r="AP12" s="32"/>
      <c r="AQ12" s="32"/>
      <c r="AR12" s="2" t="s">
        <v>22</v>
      </c>
      <c r="AS12" s="26">
        <v>936.31</v>
      </c>
      <c r="AT12" s="26">
        <v>49</v>
      </c>
      <c r="AU12" s="51">
        <f t="shared" si="1"/>
        <v>-2.9702970297029729E-2</v>
      </c>
      <c r="AV12" s="26">
        <v>4.2051999999999996</v>
      </c>
      <c r="AW12" s="51">
        <f t="shared" si="2"/>
        <v>8.0333975594091056E-2</v>
      </c>
      <c r="AX12" s="1">
        <f t="shared" si="10"/>
        <v>3</v>
      </c>
      <c r="AY12" s="1"/>
      <c r="AZ12" s="1"/>
      <c r="BA12" s="1"/>
      <c r="BB12" s="2" t="s">
        <v>22</v>
      </c>
      <c r="BC12" s="26">
        <v>936.31</v>
      </c>
      <c r="BD12" s="1" t="str">
        <f t="shared" si="11"/>
        <v/>
      </c>
      <c r="BE12" s="1" t="str">
        <f t="shared" si="12"/>
        <v/>
      </c>
      <c r="BF12" s="1">
        <f t="shared" si="13"/>
        <v>936.31</v>
      </c>
      <c r="BG12" s="1" t="str">
        <f t="shared" si="14"/>
        <v/>
      </c>
      <c r="BH12" s="32"/>
    </row>
    <row r="13" spans="2:60" x14ac:dyDescent="0.25">
      <c r="B13" s="2" t="s">
        <v>22</v>
      </c>
      <c r="C13" s="26">
        <v>49</v>
      </c>
      <c r="D13" s="13">
        <f t="shared" si="3"/>
        <v>-2.9702970297029729E-2</v>
      </c>
      <c r="E13" s="29">
        <f t="shared" si="15"/>
        <v>49.933333333333337</v>
      </c>
      <c r="F13" s="13">
        <f t="shared" si="27"/>
        <v>-7.9470198675496428E-3</v>
      </c>
      <c r="G13" s="26">
        <v>4.2051999999999996</v>
      </c>
      <c r="H13" s="12">
        <v>8.0333975594091056E-2</v>
      </c>
      <c r="I13" s="28">
        <f t="shared" si="16"/>
        <v>3.8973</v>
      </c>
      <c r="J13" s="28">
        <f t="shared" si="28"/>
        <v>5.5299459905739923E-3</v>
      </c>
      <c r="K13" s="26">
        <v>936.31</v>
      </c>
      <c r="L13" s="12">
        <f t="shared" si="4"/>
        <v>5.7069635115606809E-2</v>
      </c>
      <c r="M13" s="29">
        <f t="shared" si="17"/>
        <v>879.11666666666667</v>
      </c>
      <c r="N13" s="30">
        <f t="shared" si="29"/>
        <v>7.7337215478143762E-3</v>
      </c>
      <c r="R13" s="43">
        <f t="shared" si="5"/>
        <v>0</v>
      </c>
      <c r="S13" s="44">
        <f t="shared" si="31"/>
        <v>0</v>
      </c>
      <c r="T13" s="45">
        <f t="shared" si="7"/>
        <v>0</v>
      </c>
      <c r="U13" s="44">
        <f t="shared" si="18"/>
        <v>0</v>
      </c>
      <c r="V13" s="45">
        <f t="shared" si="8"/>
        <v>0</v>
      </c>
      <c r="W13" s="44">
        <f t="shared" si="30"/>
        <v>0</v>
      </c>
      <c r="X13" s="45">
        <f t="shared" si="9"/>
        <v>0</v>
      </c>
      <c r="Y13" s="46">
        <f t="shared" si="19"/>
        <v>0</v>
      </c>
      <c r="AA13" s="43">
        <f t="shared" si="20"/>
        <v>0</v>
      </c>
      <c r="AB13" s="44">
        <f t="shared" si="21"/>
        <v>0</v>
      </c>
      <c r="AC13" s="45">
        <f t="shared" si="22"/>
        <v>0</v>
      </c>
      <c r="AD13" s="44">
        <f t="shared" si="23"/>
        <v>0</v>
      </c>
      <c r="AE13" s="45">
        <f t="shared" si="24"/>
        <v>0</v>
      </c>
      <c r="AF13" s="44">
        <f t="shared" si="25"/>
        <v>0</v>
      </c>
      <c r="AG13" s="45">
        <f t="shared" si="26"/>
        <v>5.7069635115606809E-2</v>
      </c>
      <c r="AH13" s="46">
        <f t="shared" si="26"/>
        <v>0</v>
      </c>
      <c r="AR13" s="2" t="s">
        <v>23</v>
      </c>
      <c r="AS13" s="26">
        <v>879.82</v>
      </c>
      <c r="AT13" s="26">
        <v>48.5</v>
      </c>
      <c r="AU13" s="51">
        <f t="shared" si="1"/>
        <v>-1.0204081632653073E-2</v>
      </c>
      <c r="AV13" s="26">
        <v>3.8159999999999998</v>
      </c>
      <c r="AW13" s="51">
        <f t="shared" si="2"/>
        <v>-9.2552078379149583E-2</v>
      </c>
      <c r="AX13" s="1">
        <f t="shared" si="10"/>
        <v>4</v>
      </c>
      <c r="AY13" s="1"/>
      <c r="AZ13" s="1"/>
      <c r="BA13" s="1"/>
      <c r="BB13" s="2" t="s">
        <v>23</v>
      </c>
      <c r="BC13" s="26">
        <v>879.82</v>
      </c>
      <c r="BD13" s="1" t="str">
        <f t="shared" si="11"/>
        <v/>
      </c>
      <c r="BE13" s="1" t="str">
        <f t="shared" si="12"/>
        <v/>
      </c>
      <c r="BF13" s="1" t="str">
        <f t="shared" si="13"/>
        <v/>
      </c>
      <c r="BG13" s="1">
        <f t="shared" si="14"/>
        <v>879.82</v>
      </c>
    </row>
    <row r="14" spans="2:60" ht="15.75" thickBot="1" x14ac:dyDescent="0.3">
      <c r="B14" s="2" t="s">
        <v>23</v>
      </c>
      <c r="C14" s="26">
        <v>48.5</v>
      </c>
      <c r="D14" s="13">
        <f t="shared" si="3"/>
        <v>-1.0204081632653073E-2</v>
      </c>
      <c r="E14" s="29">
        <f t="shared" si="15"/>
        <v>49.333333333333336</v>
      </c>
      <c r="F14" s="13">
        <f t="shared" si="27"/>
        <v>-1.2016021361815787E-2</v>
      </c>
      <c r="G14" s="26">
        <v>3.8159999999999998</v>
      </c>
      <c r="H14" s="12">
        <v>-9.2552078379149583E-2</v>
      </c>
      <c r="I14" s="28">
        <f t="shared" si="16"/>
        <v>3.9712333333333327</v>
      </c>
      <c r="J14" s="28">
        <f t="shared" si="28"/>
        <v>1.8970398309940961E-2</v>
      </c>
      <c r="K14" s="26">
        <v>879.82</v>
      </c>
      <c r="L14" s="12">
        <f t="shared" si="4"/>
        <v>-6.0332582157618608E-2</v>
      </c>
      <c r="M14" s="29">
        <f t="shared" si="17"/>
        <v>900.63</v>
      </c>
      <c r="N14" s="30">
        <f t="shared" si="29"/>
        <v>2.4471533926100131E-2</v>
      </c>
      <c r="R14" s="43">
        <f t="shared" si="5"/>
        <v>-6.0332582157618608E-2</v>
      </c>
      <c r="S14" s="44">
        <f t="shared" si="31"/>
        <v>0</v>
      </c>
      <c r="T14" s="45">
        <f t="shared" si="7"/>
        <v>0</v>
      </c>
      <c r="U14" s="44">
        <f t="shared" si="18"/>
        <v>0</v>
      </c>
      <c r="V14" s="45">
        <f t="shared" si="8"/>
        <v>0</v>
      </c>
      <c r="W14" s="44">
        <f t="shared" si="30"/>
        <v>0</v>
      </c>
      <c r="X14" s="45">
        <f t="shared" si="9"/>
        <v>0</v>
      </c>
      <c r="Y14" s="46">
        <f t="shared" si="19"/>
        <v>2.4471533926100131E-2</v>
      </c>
      <c r="AA14" s="43">
        <f t="shared" si="20"/>
        <v>0</v>
      </c>
      <c r="AB14" s="44">
        <f t="shared" si="21"/>
        <v>0</v>
      </c>
      <c r="AC14" s="45">
        <f t="shared" si="22"/>
        <v>0</v>
      </c>
      <c r="AD14" s="44">
        <f t="shared" si="23"/>
        <v>0</v>
      </c>
      <c r="AE14" s="45">
        <f t="shared" si="24"/>
        <v>0</v>
      </c>
      <c r="AF14" s="44">
        <f t="shared" si="25"/>
        <v>0</v>
      </c>
      <c r="AG14" s="45">
        <f t="shared" si="26"/>
        <v>0</v>
      </c>
      <c r="AH14" s="46">
        <f t="shared" si="26"/>
        <v>0</v>
      </c>
      <c r="AR14" s="2" t="s">
        <v>24</v>
      </c>
      <c r="AS14" s="26">
        <v>855.7</v>
      </c>
      <c r="AT14" s="26">
        <v>51.6</v>
      </c>
      <c r="AU14" s="51">
        <f t="shared" si="1"/>
        <v>6.3917525773195871E-2</v>
      </c>
      <c r="AV14" s="26">
        <v>3.9624999999999999</v>
      </c>
      <c r="AW14" s="51">
        <f t="shared" si="2"/>
        <v>3.8390985324947557E-2</v>
      </c>
      <c r="AX14" s="1">
        <f t="shared" si="10"/>
        <v>1</v>
      </c>
      <c r="AY14" s="1"/>
      <c r="AZ14" s="1"/>
      <c r="BA14" s="1"/>
      <c r="BB14" s="2" t="s">
        <v>24</v>
      </c>
      <c r="BC14" s="26">
        <v>855.7</v>
      </c>
      <c r="BD14" s="1">
        <f t="shared" si="11"/>
        <v>855.7</v>
      </c>
      <c r="BE14" s="1" t="str">
        <f t="shared" si="12"/>
        <v/>
      </c>
      <c r="BF14" s="1" t="str">
        <f t="shared" si="13"/>
        <v/>
      </c>
      <c r="BG14" s="1" t="str">
        <f t="shared" si="14"/>
        <v/>
      </c>
    </row>
    <row r="15" spans="2:60" ht="15.75" thickBot="1" x14ac:dyDescent="0.3">
      <c r="B15" s="2" t="s">
        <v>24</v>
      </c>
      <c r="C15" s="26">
        <v>51.6</v>
      </c>
      <c r="D15" s="13">
        <f t="shared" si="3"/>
        <v>6.3917525773195871E-2</v>
      </c>
      <c r="E15" s="29">
        <f t="shared" si="15"/>
        <v>49.699999999999996</v>
      </c>
      <c r="F15" s="13">
        <f t="shared" si="27"/>
        <v>7.43243243243219E-3</v>
      </c>
      <c r="G15" s="26">
        <v>3.9624999999999999</v>
      </c>
      <c r="H15" s="12">
        <v>3.8390985324947557E-2</v>
      </c>
      <c r="I15" s="28">
        <f t="shared" si="16"/>
        <v>3.994566666666667</v>
      </c>
      <c r="J15" s="28">
        <f t="shared" si="28"/>
        <v>5.8755886080732456E-3</v>
      </c>
      <c r="K15" s="26">
        <v>855.7</v>
      </c>
      <c r="L15" s="12">
        <f t="shared" si="4"/>
        <v>-2.7414698461048825E-2</v>
      </c>
      <c r="M15" s="29">
        <f t="shared" si="17"/>
        <v>890.61</v>
      </c>
      <c r="N15" s="30">
        <f t="shared" si="29"/>
        <v>-1.1125545451517227E-2</v>
      </c>
      <c r="R15" s="43">
        <f t="shared" si="5"/>
        <v>0</v>
      </c>
      <c r="S15" s="44">
        <f t="shared" si="31"/>
        <v>0</v>
      </c>
      <c r="T15" s="45">
        <f t="shared" si="7"/>
        <v>0</v>
      </c>
      <c r="U15" s="44">
        <f t="shared" si="18"/>
        <v>0</v>
      </c>
      <c r="V15" s="45">
        <f t="shared" si="8"/>
        <v>-2.7414698461048825E-2</v>
      </c>
      <c r="W15" s="44">
        <f t="shared" si="30"/>
        <v>-1.1125545451517227E-2</v>
      </c>
      <c r="X15" s="45">
        <f t="shared" si="9"/>
        <v>0</v>
      </c>
      <c r="Y15" s="46">
        <f t="shared" si="19"/>
        <v>0</v>
      </c>
      <c r="AA15" s="43">
        <f t="shared" si="20"/>
        <v>0</v>
      </c>
      <c r="AB15" s="44">
        <f t="shared" si="21"/>
        <v>0</v>
      </c>
      <c r="AC15" s="45">
        <f t="shared" si="22"/>
        <v>0</v>
      </c>
      <c r="AD15" s="44">
        <f t="shared" si="23"/>
        <v>0</v>
      </c>
      <c r="AE15" s="45">
        <f t="shared" si="24"/>
        <v>0</v>
      </c>
      <c r="AF15" s="44">
        <f t="shared" si="25"/>
        <v>0</v>
      </c>
      <c r="AG15" s="45">
        <f t="shared" si="26"/>
        <v>0</v>
      </c>
      <c r="AH15" s="46">
        <f t="shared" si="26"/>
        <v>0</v>
      </c>
      <c r="AK15" s="21"/>
      <c r="AL15" s="22" t="s">
        <v>313</v>
      </c>
      <c r="AM15" s="22"/>
      <c r="AN15" s="23"/>
      <c r="AO15" s="53" t="s">
        <v>312</v>
      </c>
      <c r="AR15" s="2" t="s">
        <v>25</v>
      </c>
      <c r="AS15" s="26">
        <v>841.15</v>
      </c>
      <c r="AT15" s="26">
        <v>51.3</v>
      </c>
      <c r="AU15" s="51">
        <f t="shared" si="1"/>
        <v>-5.8139534883722144E-3</v>
      </c>
      <c r="AV15" s="26">
        <v>3.6897000000000002</v>
      </c>
      <c r="AW15" s="51">
        <f t="shared" si="2"/>
        <v>-6.8845425867507859E-2</v>
      </c>
      <c r="AX15" s="1">
        <f t="shared" si="10"/>
        <v>4</v>
      </c>
      <c r="AY15" s="1"/>
      <c r="AZ15" s="1"/>
      <c r="BA15" s="1"/>
      <c r="BB15" s="2" t="s">
        <v>25</v>
      </c>
      <c r="BC15" s="26">
        <v>841.15</v>
      </c>
      <c r="BD15" s="1" t="str">
        <f t="shared" si="11"/>
        <v/>
      </c>
      <c r="BE15" s="1" t="str">
        <f t="shared" si="12"/>
        <v/>
      </c>
      <c r="BF15" s="1" t="str">
        <f t="shared" si="13"/>
        <v/>
      </c>
      <c r="BG15" s="1">
        <f t="shared" si="14"/>
        <v>841.15</v>
      </c>
    </row>
    <row r="16" spans="2:60" ht="15.75" thickBot="1" x14ac:dyDescent="0.3">
      <c r="B16" s="2" t="s">
        <v>25</v>
      </c>
      <c r="C16" s="26">
        <v>51.3</v>
      </c>
      <c r="D16" s="13">
        <f t="shared" si="3"/>
        <v>-5.8139534883722144E-3</v>
      </c>
      <c r="E16" s="29">
        <f t="shared" si="15"/>
        <v>50.466666666666661</v>
      </c>
      <c r="F16" s="13">
        <f t="shared" si="27"/>
        <v>1.5425888665325349E-2</v>
      </c>
      <c r="G16" s="26">
        <v>3.6897000000000002</v>
      </c>
      <c r="H16" s="12">
        <v>-6.8845425867507859E-2</v>
      </c>
      <c r="I16" s="28">
        <f t="shared" si="16"/>
        <v>3.8227333333333333</v>
      </c>
      <c r="J16" s="28">
        <f t="shared" si="28"/>
        <v>-4.3016764438362221E-2</v>
      </c>
      <c r="K16" s="26">
        <v>841.15</v>
      </c>
      <c r="L16" s="12">
        <f t="shared" si="4"/>
        <v>-1.7003622764987791E-2</v>
      </c>
      <c r="M16" s="29">
        <f t="shared" si="17"/>
        <v>858.89</v>
      </c>
      <c r="N16" s="30">
        <f t="shared" si="29"/>
        <v>-3.5616038445559828E-2</v>
      </c>
      <c r="R16" s="43">
        <f t="shared" si="5"/>
        <v>0</v>
      </c>
      <c r="S16" s="44">
        <f t="shared" si="31"/>
        <v>0</v>
      </c>
      <c r="T16" s="45">
        <f t="shared" si="7"/>
        <v>0</v>
      </c>
      <c r="U16" s="44">
        <f t="shared" si="18"/>
        <v>-3.5616038445559828E-2</v>
      </c>
      <c r="V16" s="45">
        <f t="shared" si="8"/>
        <v>0</v>
      </c>
      <c r="W16" s="44">
        <f t="shared" si="30"/>
        <v>0</v>
      </c>
      <c r="X16" s="45">
        <f t="shared" si="9"/>
        <v>0</v>
      </c>
      <c r="Y16" s="46">
        <f t="shared" si="19"/>
        <v>0</v>
      </c>
      <c r="AA16" s="43">
        <f t="shared" si="20"/>
        <v>-1.7003622764987791E-2</v>
      </c>
      <c r="AB16" s="44">
        <f t="shared" si="21"/>
        <v>0</v>
      </c>
      <c r="AC16" s="45">
        <f t="shared" si="22"/>
        <v>0</v>
      </c>
      <c r="AD16" s="44">
        <f t="shared" si="23"/>
        <v>0</v>
      </c>
      <c r="AE16" s="45">
        <f t="shared" si="24"/>
        <v>0</v>
      </c>
      <c r="AF16" s="44">
        <f t="shared" si="25"/>
        <v>0</v>
      </c>
      <c r="AG16" s="45">
        <f t="shared" si="26"/>
        <v>0</v>
      </c>
      <c r="AH16" s="46">
        <f t="shared" si="26"/>
        <v>0</v>
      </c>
      <c r="AK16" s="24" t="s">
        <v>300</v>
      </c>
      <c r="AL16" s="25"/>
      <c r="AM16" s="24" t="s">
        <v>301</v>
      </c>
      <c r="AN16" s="25"/>
      <c r="AO16" s="54"/>
      <c r="AR16" s="2" t="s">
        <v>26</v>
      </c>
      <c r="AS16" s="26">
        <v>848.18</v>
      </c>
      <c r="AT16" s="26">
        <v>48.8</v>
      </c>
      <c r="AU16" s="51">
        <f t="shared" si="1"/>
        <v>-4.8732943469785628E-2</v>
      </c>
      <c r="AV16" s="26">
        <v>3.7959999999999998</v>
      </c>
      <c r="AW16" s="51">
        <f t="shared" si="2"/>
        <v>2.8809930346640478E-2</v>
      </c>
      <c r="AX16" s="1">
        <f t="shared" si="10"/>
        <v>3</v>
      </c>
      <c r="AY16" s="1"/>
      <c r="AZ16" s="1"/>
      <c r="BA16" s="1"/>
      <c r="BB16" s="2" t="s">
        <v>26</v>
      </c>
      <c r="BC16" s="26">
        <v>848.18</v>
      </c>
      <c r="BD16" s="1" t="str">
        <f t="shared" si="11"/>
        <v/>
      </c>
      <c r="BE16" s="1" t="str">
        <f t="shared" si="12"/>
        <v/>
      </c>
      <c r="BF16" s="1">
        <f t="shared" si="13"/>
        <v>848.18</v>
      </c>
      <c r="BG16" s="1" t="str">
        <f t="shared" si="14"/>
        <v/>
      </c>
    </row>
    <row r="17" spans="2:59" ht="15.75" thickBot="1" x14ac:dyDescent="0.3">
      <c r="B17" s="2" t="s">
        <v>26</v>
      </c>
      <c r="C17" s="26">
        <v>48.8</v>
      </c>
      <c r="D17" s="13">
        <f t="shared" si="3"/>
        <v>-4.8732943469785628E-2</v>
      </c>
      <c r="E17" s="29">
        <f t="shared" si="15"/>
        <v>50.566666666666663</v>
      </c>
      <c r="F17" s="13">
        <f t="shared" si="27"/>
        <v>1.9815059445178473E-3</v>
      </c>
      <c r="G17" s="26">
        <v>3.7959999999999998</v>
      </c>
      <c r="H17" s="12">
        <v>2.8809930346640478E-2</v>
      </c>
      <c r="I17" s="28">
        <f t="shared" si="16"/>
        <v>3.8160666666666665</v>
      </c>
      <c r="J17" s="28">
        <f t="shared" si="28"/>
        <v>-1.7439528435151397E-3</v>
      </c>
      <c r="K17" s="26">
        <v>848.18</v>
      </c>
      <c r="L17" s="12">
        <f t="shared" si="4"/>
        <v>8.3576056589194092E-3</v>
      </c>
      <c r="M17" s="29">
        <f t="shared" si="17"/>
        <v>848.34333333333325</v>
      </c>
      <c r="N17" s="30">
        <f t="shared" si="29"/>
        <v>-1.2279414903732411E-2</v>
      </c>
      <c r="R17" s="43">
        <f t="shared" si="5"/>
        <v>0</v>
      </c>
      <c r="S17" s="44">
        <f t="shared" si="31"/>
        <v>0</v>
      </c>
      <c r="T17" s="45">
        <f t="shared" si="7"/>
        <v>0</v>
      </c>
      <c r="U17" s="44">
        <f t="shared" si="18"/>
        <v>0</v>
      </c>
      <c r="V17" s="45">
        <f t="shared" si="8"/>
        <v>0</v>
      </c>
      <c r="W17" s="44">
        <f t="shared" si="30"/>
        <v>0</v>
      </c>
      <c r="X17" s="45">
        <f t="shared" si="9"/>
        <v>0</v>
      </c>
      <c r="Y17" s="46">
        <f t="shared" si="19"/>
        <v>0</v>
      </c>
      <c r="AA17" s="43">
        <f t="shared" si="20"/>
        <v>0</v>
      </c>
      <c r="AB17" s="44">
        <f t="shared" si="21"/>
        <v>0</v>
      </c>
      <c r="AC17" s="45">
        <f t="shared" si="22"/>
        <v>0</v>
      </c>
      <c r="AD17" s="44">
        <f t="shared" si="23"/>
        <v>-1.2279414903732411E-2</v>
      </c>
      <c r="AE17" s="45">
        <f t="shared" si="24"/>
        <v>0</v>
      </c>
      <c r="AF17" s="44">
        <f t="shared" si="25"/>
        <v>0</v>
      </c>
      <c r="AG17" s="45">
        <f t="shared" si="26"/>
        <v>8.3576056589194092E-3</v>
      </c>
      <c r="AH17" s="46">
        <f t="shared" si="26"/>
        <v>0</v>
      </c>
      <c r="AK17" s="19" t="s">
        <v>298</v>
      </c>
      <c r="AL17" s="19" t="s">
        <v>299</v>
      </c>
      <c r="AM17" s="19" t="s">
        <v>298</v>
      </c>
      <c r="AN17" s="19" t="s">
        <v>299</v>
      </c>
      <c r="AO17" s="54"/>
      <c r="AR17" s="2" t="s">
        <v>27</v>
      </c>
      <c r="AS17" s="26">
        <v>916.92</v>
      </c>
      <c r="AT17" s="26">
        <v>46.3</v>
      </c>
      <c r="AU17" s="51">
        <f t="shared" si="1"/>
        <v>-5.1229508196721341E-2</v>
      </c>
      <c r="AV17" s="26">
        <v>3.8359000000000001</v>
      </c>
      <c r="AW17" s="51">
        <f t="shared" si="2"/>
        <v>1.0511064278187598E-2</v>
      </c>
      <c r="AX17" s="1">
        <f t="shared" si="10"/>
        <v>3</v>
      </c>
      <c r="AY17" s="1"/>
      <c r="AZ17" s="1"/>
      <c r="BA17" s="1"/>
      <c r="BB17" s="2" t="s">
        <v>27</v>
      </c>
      <c r="BC17" s="26">
        <v>916.92</v>
      </c>
      <c r="BD17" s="1" t="str">
        <f t="shared" si="11"/>
        <v/>
      </c>
      <c r="BE17" s="1" t="str">
        <f t="shared" si="12"/>
        <v/>
      </c>
      <c r="BF17" s="1">
        <f t="shared" si="13"/>
        <v>916.92</v>
      </c>
      <c r="BG17" s="1" t="str">
        <f t="shared" si="14"/>
        <v/>
      </c>
    </row>
    <row r="18" spans="2:59" ht="15.75" thickBot="1" x14ac:dyDescent="0.3">
      <c r="B18" s="2" t="s">
        <v>27</v>
      </c>
      <c r="C18" s="26">
        <v>46.3</v>
      </c>
      <c r="D18" s="13">
        <f t="shared" si="3"/>
        <v>-5.1229508196721341E-2</v>
      </c>
      <c r="E18" s="29">
        <f t="shared" si="15"/>
        <v>48.79999999999999</v>
      </c>
      <c r="F18" s="13">
        <f t="shared" si="27"/>
        <v>-3.4937376400791198E-2</v>
      </c>
      <c r="G18" s="26">
        <v>3.8359000000000001</v>
      </c>
      <c r="H18" s="12">
        <v>1.0511064278187598E-2</v>
      </c>
      <c r="I18" s="28">
        <f t="shared" si="16"/>
        <v>3.7738666666666667</v>
      </c>
      <c r="J18" s="28">
        <f t="shared" si="28"/>
        <v>-1.1058507014203078E-2</v>
      </c>
      <c r="K18" s="26">
        <v>916.92</v>
      </c>
      <c r="L18" s="12">
        <f t="shared" si="4"/>
        <v>8.1044117993822162E-2</v>
      </c>
      <c r="M18" s="29">
        <f t="shared" si="17"/>
        <v>868.75</v>
      </c>
      <c r="N18" s="30">
        <f t="shared" si="29"/>
        <v>2.4054726270417381E-2</v>
      </c>
      <c r="R18" s="43">
        <f t="shared" si="5"/>
        <v>0</v>
      </c>
      <c r="S18" s="44">
        <f t="shared" si="31"/>
        <v>0</v>
      </c>
      <c r="T18" s="45">
        <f t="shared" si="7"/>
        <v>0</v>
      </c>
      <c r="U18" s="44">
        <f t="shared" si="18"/>
        <v>0</v>
      </c>
      <c r="V18" s="45">
        <f t="shared" si="8"/>
        <v>0</v>
      </c>
      <c r="W18" s="44">
        <f t="shared" si="30"/>
        <v>0</v>
      </c>
      <c r="X18" s="45">
        <f t="shared" si="9"/>
        <v>8.1044117993822162E-2</v>
      </c>
      <c r="Y18" s="46">
        <f t="shared" si="19"/>
        <v>0</v>
      </c>
      <c r="AA18" s="43">
        <f t="shared" si="20"/>
        <v>0</v>
      </c>
      <c r="AB18" s="44">
        <f t="shared" si="21"/>
        <v>2.4054726270417381E-2</v>
      </c>
      <c r="AC18" s="45">
        <f t="shared" si="22"/>
        <v>0</v>
      </c>
      <c r="AD18" s="44">
        <f t="shared" si="23"/>
        <v>0</v>
      </c>
      <c r="AE18" s="45">
        <f t="shared" si="24"/>
        <v>0</v>
      </c>
      <c r="AF18" s="44">
        <f t="shared" si="25"/>
        <v>0</v>
      </c>
      <c r="AG18" s="45">
        <f t="shared" si="26"/>
        <v>0</v>
      </c>
      <c r="AH18" s="46">
        <f t="shared" si="26"/>
        <v>0</v>
      </c>
      <c r="AK18" s="20">
        <f>W4</f>
        <v>1.2386910795785125E-3</v>
      </c>
      <c r="AL18" s="20">
        <f>U4</f>
        <v>4.2196791446256521E-5</v>
      </c>
      <c r="AM18" s="20">
        <f>Y4</f>
        <v>3.4015814608469232E-4</v>
      </c>
      <c r="AN18" s="20">
        <f>S4</f>
        <v>1.1945686515415626E-4</v>
      </c>
      <c r="AO18" s="54"/>
      <c r="AR18" s="2" t="s">
        <v>28</v>
      </c>
      <c r="AS18" s="26">
        <v>963.59</v>
      </c>
      <c r="AT18" s="26">
        <v>46.1</v>
      </c>
      <c r="AU18" s="51">
        <f t="shared" si="1"/>
        <v>-4.3196544276457027E-3</v>
      </c>
      <c r="AV18" s="26">
        <v>3.3698999999999999</v>
      </c>
      <c r="AW18" s="51">
        <f t="shared" si="2"/>
        <v>-0.1214838760134519</v>
      </c>
      <c r="AX18" s="1">
        <f t="shared" si="10"/>
        <v>4</v>
      </c>
      <c r="AY18" s="1"/>
      <c r="AZ18" s="1"/>
      <c r="BA18" s="1"/>
      <c r="BB18" s="2" t="s">
        <v>28</v>
      </c>
      <c r="BC18" s="26">
        <v>963.59</v>
      </c>
      <c r="BD18" s="1" t="str">
        <f t="shared" si="11"/>
        <v/>
      </c>
      <c r="BE18" s="1" t="str">
        <f t="shared" si="12"/>
        <v/>
      </c>
      <c r="BF18" s="1" t="str">
        <f t="shared" si="13"/>
        <v/>
      </c>
      <c r="BG18" s="1">
        <f t="shared" si="14"/>
        <v>963.59</v>
      </c>
    </row>
    <row r="19" spans="2:59" x14ac:dyDescent="0.25">
      <c r="B19" s="2" t="s">
        <v>28</v>
      </c>
      <c r="C19" s="26">
        <v>46.1</v>
      </c>
      <c r="D19" s="13">
        <f t="shared" si="3"/>
        <v>-4.3196544276457027E-3</v>
      </c>
      <c r="E19" s="29">
        <f t="shared" si="15"/>
        <v>47.066666666666663</v>
      </c>
      <c r="F19" s="13">
        <f t="shared" si="27"/>
        <v>-3.5519125683060038E-2</v>
      </c>
      <c r="G19" s="26">
        <v>3.3698999999999999</v>
      </c>
      <c r="H19" s="12">
        <v>-0.1214838760134519</v>
      </c>
      <c r="I19" s="28">
        <f t="shared" si="16"/>
        <v>3.6672666666666665</v>
      </c>
      <c r="J19" s="28">
        <f t="shared" si="28"/>
        <v>-2.8246890898812937E-2</v>
      </c>
      <c r="K19" s="26">
        <v>963.59</v>
      </c>
      <c r="L19" s="12">
        <f t="shared" si="4"/>
        <v>5.0898660733760925E-2</v>
      </c>
      <c r="M19" s="29">
        <f t="shared" si="17"/>
        <v>909.56333333333339</v>
      </c>
      <c r="N19" s="30">
        <f t="shared" si="29"/>
        <v>4.6979376498801129E-2</v>
      </c>
      <c r="R19" s="43">
        <f t="shared" si="5"/>
        <v>5.0898660733760925E-2</v>
      </c>
      <c r="S19" s="44">
        <f t="shared" si="31"/>
        <v>4.6979376498801129E-2</v>
      </c>
      <c r="T19" s="45">
        <f t="shared" si="7"/>
        <v>0</v>
      </c>
      <c r="U19" s="44">
        <f t="shared" si="18"/>
        <v>0</v>
      </c>
      <c r="V19" s="45">
        <f t="shared" si="8"/>
        <v>0</v>
      </c>
      <c r="W19" s="44">
        <f t="shared" si="30"/>
        <v>0</v>
      </c>
      <c r="X19" s="45">
        <f t="shared" si="9"/>
        <v>0</v>
      </c>
      <c r="Y19" s="46">
        <f t="shared" si="19"/>
        <v>0</v>
      </c>
      <c r="AA19" s="43">
        <f t="shared" si="20"/>
        <v>0</v>
      </c>
      <c r="AB19" s="44">
        <f t="shared" si="21"/>
        <v>0</v>
      </c>
      <c r="AC19" s="45">
        <f t="shared" si="22"/>
        <v>0</v>
      </c>
      <c r="AD19" s="44">
        <f t="shared" si="23"/>
        <v>0</v>
      </c>
      <c r="AE19" s="45">
        <f t="shared" si="24"/>
        <v>0</v>
      </c>
      <c r="AF19" s="44">
        <f t="shared" si="25"/>
        <v>0</v>
      </c>
      <c r="AG19" s="45">
        <f t="shared" si="26"/>
        <v>0</v>
      </c>
      <c r="AH19" s="46">
        <f t="shared" si="26"/>
        <v>0</v>
      </c>
      <c r="AK19" s="1"/>
      <c r="AL19" s="1"/>
      <c r="AM19" s="1"/>
      <c r="AN19" s="1"/>
      <c r="AO19" s="54"/>
      <c r="AR19" s="2" t="s">
        <v>29</v>
      </c>
      <c r="AS19" s="26">
        <v>974.5</v>
      </c>
      <c r="AT19" s="26">
        <v>49</v>
      </c>
      <c r="AU19" s="51">
        <f t="shared" si="1"/>
        <v>6.2906724511930578E-2</v>
      </c>
      <c r="AV19" s="26">
        <v>3.5133000000000001</v>
      </c>
      <c r="AW19" s="51">
        <f t="shared" si="2"/>
        <v>4.2553191489361764E-2</v>
      </c>
      <c r="AX19" s="1">
        <f t="shared" si="10"/>
        <v>1</v>
      </c>
      <c r="AY19" s="1"/>
      <c r="AZ19" s="1"/>
      <c r="BA19" s="1"/>
      <c r="BB19" s="2" t="s">
        <v>29</v>
      </c>
      <c r="BC19" s="26">
        <v>974.5</v>
      </c>
      <c r="BD19" s="1">
        <f t="shared" si="11"/>
        <v>974.5</v>
      </c>
      <c r="BE19" s="1" t="str">
        <f t="shared" si="12"/>
        <v/>
      </c>
      <c r="BF19" s="1" t="str">
        <f t="shared" si="13"/>
        <v/>
      </c>
      <c r="BG19" s="1" t="str">
        <f t="shared" si="14"/>
        <v/>
      </c>
    </row>
    <row r="20" spans="2:59" ht="15.75" thickBot="1" x14ac:dyDescent="0.3">
      <c r="B20" s="2" t="s">
        <v>29</v>
      </c>
      <c r="C20" s="26">
        <v>49</v>
      </c>
      <c r="D20" s="13">
        <f t="shared" si="3"/>
        <v>6.2906724511930578E-2</v>
      </c>
      <c r="E20" s="29">
        <f t="shared" si="15"/>
        <v>47.133333333333333</v>
      </c>
      <c r="F20" s="13">
        <f t="shared" si="27"/>
        <v>1.4164305949009304E-3</v>
      </c>
      <c r="G20" s="26">
        <v>3.5133000000000001</v>
      </c>
      <c r="H20" s="12">
        <v>4.2553191489361764E-2</v>
      </c>
      <c r="I20" s="28">
        <f t="shared" si="16"/>
        <v>3.5730333333333335</v>
      </c>
      <c r="J20" s="28">
        <f t="shared" si="28"/>
        <v>-2.5695795233507179E-2</v>
      </c>
      <c r="K20" s="26">
        <v>974.5</v>
      </c>
      <c r="L20" s="12">
        <f t="shared" si="4"/>
        <v>1.1322242862628284E-2</v>
      </c>
      <c r="M20" s="29">
        <f t="shared" si="17"/>
        <v>951.67000000000007</v>
      </c>
      <c r="N20" s="30">
        <f t="shared" si="29"/>
        <v>4.6293276260769733E-2</v>
      </c>
      <c r="R20" s="43">
        <f t="shared" si="5"/>
        <v>0</v>
      </c>
      <c r="S20" s="44">
        <f t="shared" si="31"/>
        <v>0</v>
      </c>
      <c r="T20" s="45">
        <f t="shared" si="7"/>
        <v>0</v>
      </c>
      <c r="U20" s="44">
        <f t="shared" si="18"/>
        <v>4.6293276260769733E-2</v>
      </c>
      <c r="V20" s="45">
        <f t="shared" si="8"/>
        <v>1.1322242862628284E-2</v>
      </c>
      <c r="W20" s="44">
        <f t="shared" si="30"/>
        <v>0</v>
      </c>
      <c r="X20" s="45">
        <f t="shared" si="9"/>
        <v>0</v>
      </c>
      <c r="Y20" s="46">
        <f t="shared" si="19"/>
        <v>0</v>
      </c>
      <c r="AA20" s="43">
        <f t="shared" si="20"/>
        <v>0</v>
      </c>
      <c r="AB20" s="44">
        <f t="shared" si="21"/>
        <v>0</v>
      </c>
      <c r="AC20" s="45">
        <f t="shared" si="22"/>
        <v>0</v>
      </c>
      <c r="AD20" s="44">
        <f t="shared" si="23"/>
        <v>0</v>
      </c>
      <c r="AE20" s="45">
        <f t="shared" si="24"/>
        <v>0</v>
      </c>
      <c r="AF20" s="44">
        <f t="shared" si="25"/>
        <v>0</v>
      </c>
      <c r="AG20" s="45">
        <f t="shared" si="26"/>
        <v>0</v>
      </c>
      <c r="AH20" s="46">
        <f t="shared" si="26"/>
        <v>0</v>
      </c>
      <c r="AK20" s="1"/>
      <c r="AL20" s="1"/>
      <c r="AM20" s="1"/>
      <c r="AN20" s="1"/>
      <c r="AO20" s="54"/>
      <c r="AR20" s="2" t="s">
        <v>30</v>
      </c>
      <c r="AS20" s="26">
        <v>990.31</v>
      </c>
      <c r="AT20" s="26">
        <v>49</v>
      </c>
      <c r="AU20" s="51">
        <f t="shared" si="1"/>
        <v>0</v>
      </c>
      <c r="AV20" s="26">
        <v>4.4055</v>
      </c>
      <c r="AW20" s="51">
        <f t="shared" si="2"/>
        <v>0.25394927845615234</v>
      </c>
      <c r="AX20" s="1" t="str">
        <f t="shared" si="10"/>
        <v/>
      </c>
      <c r="AY20" s="1"/>
      <c r="AZ20" s="1"/>
      <c r="BA20" s="1"/>
      <c r="BB20" s="2" t="s">
        <v>30</v>
      </c>
      <c r="BC20" s="26">
        <v>990.31</v>
      </c>
      <c r="BD20" s="1" t="str">
        <f t="shared" si="11"/>
        <v/>
      </c>
      <c r="BE20" s="1" t="str">
        <f t="shared" si="12"/>
        <v/>
      </c>
      <c r="BF20" s="1" t="str">
        <f t="shared" si="13"/>
        <v/>
      </c>
      <c r="BG20" s="1" t="str">
        <f t="shared" si="14"/>
        <v/>
      </c>
    </row>
    <row r="21" spans="2:59" ht="15.75" thickBot="1" x14ac:dyDescent="0.3">
      <c r="B21" s="2" t="s">
        <v>30</v>
      </c>
      <c r="C21" s="26">
        <v>49</v>
      </c>
      <c r="D21" s="13">
        <f t="shared" si="3"/>
        <v>0</v>
      </c>
      <c r="E21" s="29">
        <f t="shared" si="15"/>
        <v>48.033333333333331</v>
      </c>
      <c r="F21" s="13">
        <f t="shared" si="27"/>
        <v>1.9094766619519143E-2</v>
      </c>
      <c r="G21" s="26">
        <v>4.4055</v>
      </c>
      <c r="H21" s="12">
        <v>0.25394927845615234</v>
      </c>
      <c r="I21" s="28">
        <f t="shared" si="16"/>
        <v>3.7629000000000001</v>
      </c>
      <c r="J21" s="28">
        <f t="shared" si="28"/>
        <v>5.3138789637189765E-2</v>
      </c>
      <c r="K21" s="26">
        <v>990.31</v>
      </c>
      <c r="L21" s="12">
        <f t="shared" si="4"/>
        <v>1.6223704463827593E-2</v>
      </c>
      <c r="M21" s="29">
        <f t="shared" si="17"/>
        <v>976.13333333333333</v>
      </c>
      <c r="N21" s="30">
        <f t="shared" si="29"/>
        <v>2.5705689297060186E-2</v>
      </c>
      <c r="R21" s="43">
        <f t="shared" si="5"/>
        <v>0</v>
      </c>
      <c r="S21" s="44">
        <f t="shared" si="31"/>
        <v>0</v>
      </c>
      <c r="T21" s="45">
        <f t="shared" si="7"/>
        <v>0</v>
      </c>
      <c r="U21" s="44">
        <f t="shared" si="18"/>
        <v>0</v>
      </c>
      <c r="V21" s="45">
        <f t="shared" si="8"/>
        <v>0</v>
      </c>
      <c r="W21" s="44">
        <f t="shared" si="30"/>
        <v>2.5705689297060186E-2</v>
      </c>
      <c r="X21" s="45">
        <f t="shared" si="9"/>
        <v>0</v>
      </c>
      <c r="Y21" s="46">
        <f t="shared" si="19"/>
        <v>0</v>
      </c>
      <c r="AA21" s="43">
        <f t="shared" si="20"/>
        <v>0</v>
      </c>
      <c r="AB21" s="44">
        <f t="shared" si="21"/>
        <v>0</v>
      </c>
      <c r="AC21" s="45">
        <f t="shared" si="22"/>
        <v>0</v>
      </c>
      <c r="AD21" s="44">
        <f t="shared" si="23"/>
        <v>0</v>
      </c>
      <c r="AE21" s="45">
        <f t="shared" si="24"/>
        <v>0</v>
      </c>
      <c r="AF21" s="44">
        <f t="shared" si="25"/>
        <v>0</v>
      </c>
      <c r="AG21" s="45">
        <f t="shared" si="26"/>
        <v>0</v>
      </c>
      <c r="AH21" s="46">
        <f t="shared" si="26"/>
        <v>0</v>
      </c>
      <c r="AK21" s="21"/>
      <c r="AL21" s="22" t="s">
        <v>314</v>
      </c>
      <c r="AM21" s="22"/>
      <c r="AN21" s="23"/>
      <c r="AO21" s="54"/>
      <c r="AR21" s="2" t="s">
        <v>31</v>
      </c>
      <c r="AS21" s="26">
        <v>1008.01</v>
      </c>
      <c r="AT21" s="26">
        <v>51</v>
      </c>
      <c r="AU21" s="51">
        <f t="shared" si="1"/>
        <v>4.081632653061229E-2</v>
      </c>
      <c r="AV21" s="26">
        <v>4.4635999999999996</v>
      </c>
      <c r="AW21" s="51">
        <f t="shared" si="2"/>
        <v>1.3188060379071498E-2</v>
      </c>
      <c r="AX21" s="1">
        <f t="shared" si="10"/>
        <v>1</v>
      </c>
      <c r="AY21" s="1"/>
      <c r="BA21" s="1"/>
      <c r="BB21" s="2" t="s">
        <v>31</v>
      </c>
      <c r="BC21" s="26">
        <v>1008.01</v>
      </c>
      <c r="BD21" s="1">
        <f t="shared" si="11"/>
        <v>1008.01</v>
      </c>
      <c r="BE21" s="1" t="str">
        <f t="shared" si="12"/>
        <v/>
      </c>
      <c r="BF21" s="1" t="str">
        <f t="shared" si="13"/>
        <v/>
      </c>
      <c r="BG21" s="1" t="str">
        <f t="shared" si="14"/>
        <v/>
      </c>
    </row>
    <row r="22" spans="2:59" ht="15.75" thickBot="1" x14ac:dyDescent="0.3">
      <c r="B22" s="2" t="s">
        <v>31</v>
      </c>
      <c r="C22" s="26">
        <v>51</v>
      </c>
      <c r="D22" s="13">
        <f t="shared" si="3"/>
        <v>4.081632653061229E-2</v>
      </c>
      <c r="E22" s="29">
        <f t="shared" si="15"/>
        <v>49.666666666666664</v>
      </c>
      <c r="F22" s="13">
        <f t="shared" si="27"/>
        <v>3.4004163775156027E-2</v>
      </c>
      <c r="G22" s="26">
        <v>4.4635999999999996</v>
      </c>
      <c r="H22" s="12">
        <v>1.3188060379071498E-2</v>
      </c>
      <c r="I22" s="28">
        <f t="shared" si="16"/>
        <v>4.1274666666666668</v>
      </c>
      <c r="J22" s="28">
        <f t="shared" si="28"/>
        <v>9.6884495114583524E-2</v>
      </c>
      <c r="K22" s="26">
        <v>1008.01</v>
      </c>
      <c r="L22" s="12">
        <f t="shared" si="4"/>
        <v>1.7873191222950391E-2</v>
      </c>
      <c r="M22" s="29">
        <f t="shared" si="17"/>
        <v>990.93999999999994</v>
      </c>
      <c r="N22" s="30">
        <f t="shared" si="29"/>
        <v>1.5168692801529771E-2</v>
      </c>
      <c r="R22" s="43">
        <f t="shared" si="5"/>
        <v>0</v>
      </c>
      <c r="S22" s="44">
        <f t="shared" si="31"/>
        <v>0</v>
      </c>
      <c r="T22" s="45">
        <f t="shared" si="7"/>
        <v>0</v>
      </c>
      <c r="U22" s="44">
        <f t="shared" si="18"/>
        <v>0</v>
      </c>
      <c r="V22" s="45">
        <f t="shared" si="8"/>
        <v>1.7873191222950391E-2</v>
      </c>
      <c r="W22" s="44">
        <f t="shared" si="30"/>
        <v>1.5168692801529771E-2</v>
      </c>
      <c r="X22" s="45">
        <f t="shared" si="9"/>
        <v>0</v>
      </c>
      <c r="Y22" s="46">
        <f t="shared" si="19"/>
        <v>0</v>
      </c>
      <c r="AA22" s="43">
        <f t="shared" si="20"/>
        <v>0</v>
      </c>
      <c r="AB22" s="44">
        <f t="shared" si="21"/>
        <v>0</v>
      </c>
      <c r="AC22" s="45">
        <f t="shared" si="22"/>
        <v>0</v>
      </c>
      <c r="AD22" s="44">
        <f t="shared" si="23"/>
        <v>0</v>
      </c>
      <c r="AE22" s="45">
        <f t="shared" si="24"/>
        <v>0</v>
      </c>
      <c r="AF22" s="44">
        <f t="shared" si="25"/>
        <v>0</v>
      </c>
      <c r="AG22" s="45">
        <f t="shared" si="26"/>
        <v>0</v>
      </c>
      <c r="AH22" s="46">
        <f t="shared" si="26"/>
        <v>0</v>
      </c>
      <c r="AK22" s="24" t="s">
        <v>300</v>
      </c>
      <c r="AL22" s="25"/>
      <c r="AM22" s="24" t="s">
        <v>301</v>
      </c>
      <c r="AN22" s="25"/>
      <c r="AO22" s="54"/>
      <c r="AR22" s="2" t="s">
        <v>32</v>
      </c>
      <c r="AS22" s="26">
        <v>995.97</v>
      </c>
      <c r="AT22" s="26">
        <v>53.2</v>
      </c>
      <c r="AU22" s="51">
        <f t="shared" si="1"/>
        <v>4.3137254901960853E-2</v>
      </c>
      <c r="AV22" s="26">
        <v>3.9376000000000002</v>
      </c>
      <c r="AW22" s="51">
        <f t="shared" si="2"/>
        <v>-0.11784210054664379</v>
      </c>
      <c r="AX22" s="1">
        <f t="shared" si="10"/>
        <v>2</v>
      </c>
      <c r="AY22" s="1"/>
      <c r="AZ22" s="1"/>
      <c r="BA22" s="1"/>
      <c r="BB22" s="2" t="s">
        <v>32</v>
      </c>
      <c r="BC22" s="26">
        <v>995.97</v>
      </c>
      <c r="BD22" s="1" t="str">
        <f t="shared" si="11"/>
        <v/>
      </c>
      <c r="BE22" s="1">
        <f t="shared" si="12"/>
        <v>995.97</v>
      </c>
      <c r="BF22" s="1" t="str">
        <f t="shared" si="13"/>
        <v/>
      </c>
      <c r="BG22" s="1" t="str">
        <f t="shared" si="14"/>
        <v/>
      </c>
    </row>
    <row r="23" spans="2:59" ht="15.75" thickBot="1" x14ac:dyDescent="0.3">
      <c r="B23" s="2" t="s">
        <v>32</v>
      </c>
      <c r="C23" s="26">
        <v>53.2</v>
      </c>
      <c r="D23" s="13">
        <f t="shared" si="3"/>
        <v>4.3137254901960853E-2</v>
      </c>
      <c r="E23" s="29">
        <f t="shared" si="15"/>
        <v>51.066666666666663</v>
      </c>
      <c r="F23" s="13">
        <f t="shared" si="27"/>
        <v>2.8187919463087185E-2</v>
      </c>
      <c r="G23" s="26">
        <v>3.9376000000000002</v>
      </c>
      <c r="H23" s="12">
        <v>-0.11784210054664379</v>
      </c>
      <c r="I23" s="28">
        <f t="shared" si="16"/>
        <v>4.2688999999999995</v>
      </c>
      <c r="J23" s="28">
        <f t="shared" si="28"/>
        <v>3.4266378085023641E-2</v>
      </c>
      <c r="K23" s="26">
        <v>995.97</v>
      </c>
      <c r="L23" s="12">
        <f t="shared" si="4"/>
        <v>-1.1944325949147294E-2</v>
      </c>
      <c r="M23" s="29">
        <f t="shared" si="17"/>
        <v>998.09666666666669</v>
      </c>
      <c r="N23" s="30">
        <f t="shared" si="29"/>
        <v>7.2220988825426602E-3</v>
      </c>
      <c r="R23" s="43">
        <f t="shared" si="5"/>
        <v>0</v>
      </c>
      <c r="S23" s="44">
        <f t="shared" si="31"/>
        <v>0</v>
      </c>
      <c r="T23" s="45">
        <f t="shared" si="7"/>
        <v>0</v>
      </c>
      <c r="U23" s="44">
        <f t="shared" si="18"/>
        <v>0</v>
      </c>
      <c r="V23" s="45">
        <f t="shared" si="8"/>
        <v>0</v>
      </c>
      <c r="W23" s="44">
        <f t="shared" si="30"/>
        <v>7.2220988825426602E-3</v>
      </c>
      <c r="X23" s="45">
        <f t="shared" si="9"/>
        <v>0</v>
      </c>
      <c r="Y23" s="46">
        <f t="shared" si="19"/>
        <v>0</v>
      </c>
      <c r="AA23" s="43">
        <f t="shared" si="20"/>
        <v>0</v>
      </c>
      <c r="AB23" s="44">
        <f t="shared" si="21"/>
        <v>0</v>
      </c>
      <c r="AC23" s="45">
        <f t="shared" si="22"/>
        <v>-1.1944325949147294E-2</v>
      </c>
      <c r="AD23" s="44">
        <f t="shared" si="23"/>
        <v>0</v>
      </c>
      <c r="AE23" s="45">
        <f t="shared" si="24"/>
        <v>0</v>
      </c>
      <c r="AF23" s="44">
        <f t="shared" si="25"/>
        <v>0</v>
      </c>
      <c r="AG23" s="45">
        <f t="shared" si="26"/>
        <v>0</v>
      </c>
      <c r="AH23" s="46">
        <f t="shared" si="26"/>
        <v>0</v>
      </c>
      <c r="AK23" s="19" t="s">
        <v>298</v>
      </c>
      <c r="AL23" s="19" t="s">
        <v>299</v>
      </c>
      <c r="AM23" s="19" t="s">
        <v>298</v>
      </c>
      <c r="AN23" s="19" t="s">
        <v>299</v>
      </c>
      <c r="AO23" s="54"/>
      <c r="AR23" s="2" t="s">
        <v>33</v>
      </c>
      <c r="AS23" s="26">
        <v>1050.71</v>
      </c>
      <c r="AT23" s="26">
        <v>52.4</v>
      </c>
      <c r="AU23" s="51">
        <f t="shared" si="1"/>
        <v>-1.5037593984962516E-2</v>
      </c>
      <c r="AV23" s="26">
        <v>4.2927</v>
      </c>
      <c r="AW23" s="51">
        <f t="shared" si="2"/>
        <v>9.0181836651767489E-2</v>
      </c>
      <c r="AX23" s="1">
        <f t="shared" si="10"/>
        <v>3</v>
      </c>
      <c r="AY23" s="1"/>
      <c r="AZ23" s="1"/>
      <c r="BA23" s="1"/>
      <c r="BB23" s="2" t="s">
        <v>33</v>
      </c>
      <c r="BC23" s="26">
        <v>1050.71</v>
      </c>
      <c r="BD23" s="1" t="str">
        <f t="shared" si="11"/>
        <v/>
      </c>
      <c r="BE23" s="1" t="str">
        <f t="shared" si="12"/>
        <v/>
      </c>
      <c r="BF23" s="1">
        <f t="shared" si="13"/>
        <v>1050.71</v>
      </c>
      <c r="BG23" s="1" t="str">
        <f t="shared" si="14"/>
        <v/>
      </c>
    </row>
    <row r="24" spans="2:59" ht="15.75" thickBot="1" x14ac:dyDescent="0.3">
      <c r="B24" s="2" t="s">
        <v>33</v>
      </c>
      <c r="C24" s="26">
        <v>52.4</v>
      </c>
      <c r="D24" s="13">
        <f t="shared" si="3"/>
        <v>-1.5037593984962516E-2</v>
      </c>
      <c r="E24" s="29">
        <f t="shared" si="15"/>
        <v>52.199999999999996</v>
      </c>
      <c r="F24" s="13">
        <f t="shared" si="27"/>
        <v>2.2193211488250597E-2</v>
      </c>
      <c r="G24" s="26">
        <v>4.2927</v>
      </c>
      <c r="H24" s="12">
        <v>9.0181836651767489E-2</v>
      </c>
      <c r="I24" s="28">
        <f t="shared" si="16"/>
        <v>4.2313000000000001</v>
      </c>
      <c r="J24" s="28">
        <f t="shared" si="28"/>
        <v>-8.8078896202767876E-3</v>
      </c>
      <c r="K24" s="26">
        <v>1050.71</v>
      </c>
      <c r="L24" s="12">
        <f t="shared" si="4"/>
        <v>5.4961494824141255E-2</v>
      </c>
      <c r="M24" s="29">
        <f t="shared" si="17"/>
        <v>1018.23</v>
      </c>
      <c r="N24" s="30">
        <f t="shared" si="29"/>
        <v>2.0171726853444483E-2</v>
      </c>
      <c r="R24" s="43">
        <f t="shared" si="5"/>
        <v>0</v>
      </c>
      <c r="S24" s="44">
        <f t="shared" si="31"/>
        <v>0</v>
      </c>
      <c r="T24" s="45">
        <f t="shared" si="7"/>
        <v>0</v>
      </c>
      <c r="U24" s="44">
        <f t="shared" si="18"/>
        <v>0</v>
      </c>
      <c r="V24" s="45">
        <f t="shared" si="8"/>
        <v>0</v>
      </c>
      <c r="W24" s="44">
        <f t="shared" si="30"/>
        <v>0</v>
      </c>
      <c r="X24" s="45">
        <f t="shared" si="9"/>
        <v>0</v>
      </c>
      <c r="Y24" s="46">
        <f t="shared" si="19"/>
        <v>0</v>
      </c>
      <c r="AA24" s="43">
        <f t="shared" si="20"/>
        <v>0</v>
      </c>
      <c r="AB24" s="44">
        <f t="shared" si="21"/>
        <v>0</v>
      </c>
      <c r="AC24" s="45">
        <f t="shared" si="22"/>
        <v>0</v>
      </c>
      <c r="AD24" s="44">
        <f t="shared" si="23"/>
        <v>2.0171726853444483E-2</v>
      </c>
      <c r="AE24" s="45">
        <f t="shared" si="24"/>
        <v>0</v>
      </c>
      <c r="AF24" s="44">
        <f t="shared" si="25"/>
        <v>0</v>
      </c>
      <c r="AG24" s="45">
        <f t="shared" si="26"/>
        <v>5.4961494824141255E-2</v>
      </c>
      <c r="AH24" s="46">
        <f t="shared" si="26"/>
        <v>0</v>
      </c>
      <c r="AK24" s="20">
        <f>AF4</f>
        <v>2.9308926988068952E-3</v>
      </c>
      <c r="AL24" s="20">
        <f>AD4</f>
        <v>1.0210671361445061E-3</v>
      </c>
      <c r="AM24" s="20">
        <f>AH4</f>
        <v>0</v>
      </c>
      <c r="AN24" s="20">
        <f>AB4</f>
        <v>-1.6270002316465807E-4</v>
      </c>
      <c r="AO24" s="55"/>
      <c r="AR24" s="2" t="s">
        <v>34</v>
      </c>
      <c r="AS24" s="26">
        <v>1058.2</v>
      </c>
      <c r="AT24" s="26">
        <v>55.2</v>
      </c>
      <c r="AU24" s="51">
        <f t="shared" si="1"/>
        <v>5.3435114503816772E-2</v>
      </c>
      <c r="AV24" s="26">
        <v>4.3315999999999999</v>
      </c>
      <c r="AW24" s="51">
        <f t="shared" si="2"/>
        <v>9.0618957765509212E-3</v>
      </c>
      <c r="AX24" s="1">
        <f t="shared" si="10"/>
        <v>1</v>
      </c>
      <c r="AY24" s="1"/>
      <c r="AZ24" s="1"/>
      <c r="BA24" s="1"/>
      <c r="BB24" s="2" t="s">
        <v>34</v>
      </c>
      <c r="BC24" s="26">
        <v>1058.2</v>
      </c>
      <c r="BD24" s="1">
        <f t="shared" si="11"/>
        <v>1058.2</v>
      </c>
      <c r="BE24" s="1" t="str">
        <f t="shared" si="12"/>
        <v/>
      </c>
      <c r="BF24" s="1" t="str">
        <f t="shared" si="13"/>
        <v/>
      </c>
      <c r="BG24" s="1" t="str">
        <f t="shared" si="14"/>
        <v/>
      </c>
    </row>
    <row r="25" spans="2:59" x14ac:dyDescent="0.25">
      <c r="B25" s="2" t="s">
        <v>34</v>
      </c>
      <c r="C25" s="26">
        <v>55.2</v>
      </c>
      <c r="D25" s="13">
        <f t="shared" si="3"/>
        <v>5.3435114503816772E-2</v>
      </c>
      <c r="E25" s="29">
        <f t="shared" si="15"/>
        <v>53.6</v>
      </c>
      <c r="F25" s="13">
        <f t="shared" si="27"/>
        <v>2.6819923371647514E-2</v>
      </c>
      <c r="G25" s="26">
        <v>4.3315999999999999</v>
      </c>
      <c r="H25" s="12">
        <v>9.0618957765509212E-3</v>
      </c>
      <c r="I25" s="28">
        <f t="shared" si="16"/>
        <v>4.1872999999999996</v>
      </c>
      <c r="J25" s="28">
        <f t="shared" si="28"/>
        <v>-1.0398695436390826E-2</v>
      </c>
      <c r="K25" s="26">
        <v>1058.2</v>
      </c>
      <c r="L25" s="12">
        <f t="shared" si="4"/>
        <v>7.1285131006653124E-3</v>
      </c>
      <c r="M25" s="29">
        <f t="shared" si="17"/>
        <v>1034.96</v>
      </c>
      <c r="N25" s="30">
        <f t="shared" si="29"/>
        <v>1.6430472486569814E-2</v>
      </c>
      <c r="R25" s="43">
        <f t="shared" si="5"/>
        <v>0</v>
      </c>
      <c r="S25" s="44">
        <f t="shared" si="31"/>
        <v>0</v>
      </c>
      <c r="T25" s="45">
        <f t="shared" si="7"/>
        <v>0</v>
      </c>
      <c r="U25" s="44">
        <f t="shared" si="18"/>
        <v>0</v>
      </c>
      <c r="V25" s="45">
        <f t="shared" si="8"/>
        <v>0</v>
      </c>
      <c r="W25" s="44">
        <f t="shared" si="30"/>
        <v>0</v>
      </c>
      <c r="X25" s="45">
        <f t="shared" si="9"/>
        <v>0</v>
      </c>
      <c r="Y25" s="46">
        <f t="shared" si="19"/>
        <v>0</v>
      </c>
      <c r="AA25" s="43">
        <f t="shared" si="20"/>
        <v>0</v>
      </c>
      <c r="AB25" s="44">
        <f t="shared" si="21"/>
        <v>0</v>
      </c>
      <c r="AC25" s="45">
        <f t="shared" si="22"/>
        <v>0</v>
      </c>
      <c r="AD25" s="44">
        <f t="shared" si="23"/>
        <v>1.6430472486569814E-2</v>
      </c>
      <c r="AE25" s="45">
        <f t="shared" si="24"/>
        <v>7.1285131006653124E-3</v>
      </c>
      <c r="AF25" s="44">
        <f t="shared" si="25"/>
        <v>0</v>
      </c>
      <c r="AG25" s="45">
        <f t="shared" si="26"/>
        <v>0</v>
      </c>
      <c r="AH25" s="46">
        <f t="shared" si="26"/>
        <v>0</v>
      </c>
      <c r="AR25" s="2" t="s">
        <v>35</v>
      </c>
      <c r="AS25" s="26">
        <v>1111.92</v>
      </c>
      <c r="AT25" s="26">
        <v>58.4</v>
      </c>
      <c r="AU25" s="51">
        <f t="shared" si="1"/>
        <v>5.7971014492753437E-2</v>
      </c>
      <c r="AV25" s="26">
        <v>4.2454999999999998</v>
      </c>
      <c r="AW25" s="51">
        <f t="shared" si="2"/>
        <v>-1.9877181641887565E-2</v>
      </c>
      <c r="AX25" s="1">
        <f t="shared" si="10"/>
        <v>2</v>
      </c>
      <c r="AY25" s="1"/>
      <c r="AZ25" s="1"/>
      <c r="BA25" s="1"/>
      <c r="BB25" s="2" t="s">
        <v>35</v>
      </c>
      <c r="BC25" s="26">
        <v>1111.92</v>
      </c>
      <c r="BD25" s="1" t="str">
        <f t="shared" si="11"/>
        <v/>
      </c>
      <c r="BE25" s="1">
        <f t="shared" si="12"/>
        <v>1111.92</v>
      </c>
      <c r="BF25" s="1" t="str">
        <f t="shared" si="13"/>
        <v/>
      </c>
      <c r="BG25" s="1" t="str">
        <f t="shared" si="14"/>
        <v/>
      </c>
    </row>
    <row r="26" spans="2:59" x14ac:dyDescent="0.25">
      <c r="B26" s="2" t="s">
        <v>35</v>
      </c>
      <c r="C26" s="26">
        <v>58.4</v>
      </c>
      <c r="D26" s="13">
        <f t="shared" si="3"/>
        <v>5.7971014492753437E-2</v>
      </c>
      <c r="E26" s="29">
        <f t="shared" si="15"/>
        <v>55.333333333333336</v>
      </c>
      <c r="F26" s="13">
        <f t="shared" si="27"/>
        <v>3.2338308457711351E-2</v>
      </c>
      <c r="G26" s="26">
        <v>4.2454999999999998</v>
      </c>
      <c r="H26" s="12">
        <v>-1.9877181641887565E-2</v>
      </c>
      <c r="I26" s="28">
        <f t="shared" si="16"/>
        <v>4.2899333333333329</v>
      </c>
      <c r="J26" s="28">
        <f t="shared" si="28"/>
        <v>2.4510623392958175E-2</v>
      </c>
      <c r="K26" s="26">
        <v>1111.92</v>
      </c>
      <c r="L26" s="12">
        <f t="shared" si="4"/>
        <v>5.0765450765450693E-2</v>
      </c>
      <c r="M26" s="29">
        <f t="shared" si="17"/>
        <v>1073.6099999999999</v>
      </c>
      <c r="N26" s="30">
        <f t="shared" si="29"/>
        <v>3.7344438432403093E-2</v>
      </c>
      <c r="R26" s="43">
        <f t="shared" si="5"/>
        <v>0</v>
      </c>
      <c r="S26" s="44">
        <f t="shared" si="31"/>
        <v>0</v>
      </c>
      <c r="T26" s="45">
        <f t="shared" si="7"/>
        <v>0</v>
      </c>
      <c r="U26" s="44">
        <f t="shared" si="18"/>
        <v>0</v>
      </c>
      <c r="V26" s="45">
        <f t="shared" si="8"/>
        <v>0</v>
      </c>
      <c r="W26" s="44">
        <f t="shared" si="30"/>
        <v>0</v>
      </c>
      <c r="X26" s="45">
        <f t="shared" si="9"/>
        <v>0</v>
      </c>
      <c r="Y26" s="46">
        <f t="shared" si="19"/>
        <v>0</v>
      </c>
      <c r="AA26" s="43">
        <f t="shared" si="20"/>
        <v>0</v>
      </c>
      <c r="AB26" s="44">
        <f t="shared" si="21"/>
        <v>0</v>
      </c>
      <c r="AC26" s="45">
        <f t="shared" si="22"/>
        <v>5.0765450765450693E-2</v>
      </c>
      <c r="AD26" s="44">
        <f t="shared" si="23"/>
        <v>0</v>
      </c>
      <c r="AE26" s="45">
        <f t="shared" si="24"/>
        <v>0</v>
      </c>
      <c r="AF26" s="44">
        <f t="shared" si="25"/>
        <v>3.7344438432403093E-2</v>
      </c>
      <c r="AG26" s="45">
        <f t="shared" si="26"/>
        <v>0</v>
      </c>
      <c r="AH26" s="46">
        <f t="shared" si="26"/>
        <v>0</v>
      </c>
      <c r="AR26" s="2" t="s">
        <v>36</v>
      </c>
      <c r="AS26" s="26">
        <v>1131.1300000000001</v>
      </c>
      <c r="AT26" s="26">
        <v>60.1</v>
      </c>
      <c r="AU26" s="51">
        <f t="shared" si="1"/>
        <v>2.9109589041095951E-2</v>
      </c>
      <c r="AV26" s="26">
        <v>4.1318999999999999</v>
      </c>
      <c r="AW26" s="51">
        <f t="shared" si="2"/>
        <v>-2.6757743493110331E-2</v>
      </c>
      <c r="AX26" s="1">
        <f t="shared" si="10"/>
        <v>2</v>
      </c>
      <c r="AY26" s="1"/>
      <c r="AZ26" s="1"/>
      <c r="BA26" s="1"/>
      <c r="BB26" s="2" t="s">
        <v>36</v>
      </c>
      <c r="BC26" s="26">
        <v>1131.1300000000001</v>
      </c>
      <c r="BD26" s="1" t="str">
        <f t="shared" si="11"/>
        <v/>
      </c>
      <c r="BE26" s="1">
        <f t="shared" si="12"/>
        <v>1131.1300000000001</v>
      </c>
      <c r="BF26" s="1" t="str">
        <f t="shared" si="13"/>
        <v/>
      </c>
      <c r="BG26" s="1" t="str">
        <f t="shared" si="14"/>
        <v/>
      </c>
    </row>
    <row r="27" spans="2:59" x14ac:dyDescent="0.25">
      <c r="B27" s="2" t="s">
        <v>36</v>
      </c>
      <c r="C27" s="26">
        <v>60.1</v>
      </c>
      <c r="D27" s="13">
        <f t="shared" si="3"/>
        <v>2.9109589041095951E-2</v>
      </c>
      <c r="E27" s="29">
        <f t="shared" si="15"/>
        <v>57.9</v>
      </c>
      <c r="F27" s="13">
        <f t="shared" si="27"/>
        <v>4.6385542168674521E-2</v>
      </c>
      <c r="G27" s="26">
        <v>4.1318999999999999</v>
      </c>
      <c r="H27" s="12">
        <v>-2.6757743493110331E-2</v>
      </c>
      <c r="I27" s="28">
        <f t="shared" si="16"/>
        <v>4.2363333333333335</v>
      </c>
      <c r="J27" s="28">
        <f t="shared" si="28"/>
        <v>-1.2494366656824352E-2</v>
      </c>
      <c r="K27" s="26">
        <v>1131.1300000000001</v>
      </c>
      <c r="L27" s="12">
        <f t="shared" si="4"/>
        <v>1.7276422764227695E-2</v>
      </c>
      <c r="M27" s="29">
        <f t="shared" si="17"/>
        <v>1100.4166666666667</v>
      </c>
      <c r="N27" s="30">
        <f t="shared" si="29"/>
        <v>2.4968719243176674E-2</v>
      </c>
      <c r="R27" s="43">
        <f t="shared" si="5"/>
        <v>0</v>
      </c>
      <c r="S27" s="44">
        <f t="shared" si="31"/>
        <v>0</v>
      </c>
      <c r="T27" s="45">
        <f t="shared" si="7"/>
        <v>0</v>
      </c>
      <c r="U27" s="44">
        <f t="shared" si="18"/>
        <v>0</v>
      </c>
      <c r="V27" s="45">
        <f t="shared" si="8"/>
        <v>0</v>
      </c>
      <c r="W27" s="44">
        <f t="shared" si="30"/>
        <v>0</v>
      </c>
      <c r="X27" s="45">
        <f t="shared" si="9"/>
        <v>0</v>
      </c>
      <c r="Y27" s="46">
        <f t="shared" si="19"/>
        <v>0</v>
      </c>
      <c r="AA27" s="43">
        <f t="shared" si="20"/>
        <v>0</v>
      </c>
      <c r="AB27" s="44">
        <f t="shared" si="21"/>
        <v>0</v>
      </c>
      <c r="AC27" s="45">
        <f t="shared" si="22"/>
        <v>1.7276422764227695E-2</v>
      </c>
      <c r="AD27" s="44">
        <f t="shared" si="23"/>
        <v>2.4968719243176674E-2</v>
      </c>
      <c r="AE27" s="45">
        <f t="shared" si="24"/>
        <v>0</v>
      </c>
      <c r="AF27" s="44">
        <f t="shared" si="25"/>
        <v>0</v>
      </c>
      <c r="AG27" s="45">
        <f t="shared" si="26"/>
        <v>0</v>
      </c>
      <c r="AH27" s="46">
        <f t="shared" si="26"/>
        <v>0</v>
      </c>
      <c r="AR27" s="2" t="s">
        <v>37</v>
      </c>
      <c r="AS27" s="26">
        <v>1144.94</v>
      </c>
      <c r="AT27" s="26">
        <v>60.8</v>
      </c>
      <c r="AU27" s="51">
        <f t="shared" si="1"/>
        <v>1.1647254575707144E-2</v>
      </c>
      <c r="AV27" s="26">
        <v>3.9710999999999999</v>
      </c>
      <c r="AW27" s="51">
        <f t="shared" si="2"/>
        <v>-3.8916721121033948E-2</v>
      </c>
      <c r="AX27" s="1">
        <f t="shared" si="10"/>
        <v>2</v>
      </c>
      <c r="AY27" s="1"/>
      <c r="AZ27" s="1"/>
      <c r="BA27" s="1"/>
      <c r="BB27" s="2" t="s">
        <v>37</v>
      </c>
      <c r="BC27" s="26">
        <v>1144.94</v>
      </c>
      <c r="BD27" s="1" t="str">
        <f t="shared" si="11"/>
        <v/>
      </c>
      <c r="BE27" s="1">
        <f t="shared" si="12"/>
        <v>1144.94</v>
      </c>
      <c r="BF27" s="1" t="str">
        <f t="shared" si="13"/>
        <v/>
      </c>
      <c r="BG27" s="1" t="str">
        <f t="shared" si="14"/>
        <v/>
      </c>
    </row>
    <row r="28" spans="2:59" x14ac:dyDescent="0.25">
      <c r="B28" s="2" t="s">
        <v>37</v>
      </c>
      <c r="C28" s="26">
        <v>60.8</v>
      </c>
      <c r="D28" s="13">
        <f t="shared" si="3"/>
        <v>1.1647254575707144E-2</v>
      </c>
      <c r="E28" s="29">
        <f t="shared" si="15"/>
        <v>59.766666666666673</v>
      </c>
      <c r="F28" s="13">
        <f t="shared" si="27"/>
        <v>3.2239493379389916E-2</v>
      </c>
      <c r="G28" s="26">
        <v>3.9710999999999999</v>
      </c>
      <c r="H28" s="12">
        <v>-3.8916721121033948E-2</v>
      </c>
      <c r="I28" s="28">
        <f t="shared" si="16"/>
        <v>4.1161666666666665</v>
      </c>
      <c r="J28" s="28">
        <f t="shared" si="28"/>
        <v>-2.8365725076717307E-2</v>
      </c>
      <c r="K28" s="26">
        <v>1144.94</v>
      </c>
      <c r="L28" s="12">
        <f t="shared" si="4"/>
        <v>1.2209029908144986E-2</v>
      </c>
      <c r="M28" s="29">
        <f t="shared" si="17"/>
        <v>1129.3300000000002</v>
      </c>
      <c r="N28" s="30">
        <f t="shared" si="29"/>
        <v>2.6274895872775428E-2</v>
      </c>
      <c r="R28" s="43">
        <f t="shared" si="5"/>
        <v>0</v>
      </c>
      <c r="S28" s="44">
        <f t="shared" si="31"/>
        <v>0</v>
      </c>
      <c r="T28" s="45">
        <f t="shared" si="7"/>
        <v>0</v>
      </c>
      <c r="U28" s="44">
        <f t="shared" si="18"/>
        <v>0</v>
      </c>
      <c r="V28" s="45">
        <f t="shared" si="8"/>
        <v>0</v>
      </c>
      <c r="W28" s="44">
        <f t="shared" si="30"/>
        <v>0</v>
      </c>
      <c r="X28" s="45">
        <f t="shared" si="9"/>
        <v>0</v>
      </c>
      <c r="Y28" s="46">
        <f t="shared" si="19"/>
        <v>0</v>
      </c>
      <c r="AA28" s="43">
        <f t="shared" si="20"/>
        <v>0</v>
      </c>
      <c r="AB28" s="44">
        <f t="shared" si="21"/>
        <v>0</v>
      </c>
      <c r="AC28" s="45">
        <f t="shared" si="22"/>
        <v>1.2209029908144986E-2</v>
      </c>
      <c r="AD28" s="44">
        <f t="shared" si="23"/>
        <v>2.6274895872775428E-2</v>
      </c>
      <c r="AE28" s="45">
        <f t="shared" si="24"/>
        <v>0</v>
      </c>
      <c r="AF28" s="44">
        <f t="shared" si="25"/>
        <v>0</v>
      </c>
      <c r="AG28" s="45">
        <f t="shared" si="26"/>
        <v>0</v>
      </c>
      <c r="AH28" s="46">
        <f t="shared" si="26"/>
        <v>0</v>
      </c>
      <c r="AR28" s="2" t="s">
        <v>38</v>
      </c>
      <c r="AS28" s="26">
        <v>1126.21</v>
      </c>
      <c r="AT28" s="26">
        <v>59.9</v>
      </c>
      <c r="AU28" s="51">
        <f t="shared" si="1"/>
        <v>-1.4802631578947345E-2</v>
      </c>
      <c r="AV28" s="26">
        <v>3.8348</v>
      </c>
      <c r="AW28" s="51">
        <f t="shared" si="2"/>
        <v>-3.4322983556193454E-2</v>
      </c>
      <c r="AX28" s="1">
        <f t="shared" si="10"/>
        <v>4</v>
      </c>
      <c r="AY28" s="1"/>
      <c r="AZ28" s="1"/>
      <c r="BA28" s="1"/>
      <c r="BB28" s="2" t="s">
        <v>38</v>
      </c>
      <c r="BC28" s="26">
        <v>1126.21</v>
      </c>
      <c r="BD28" s="1" t="str">
        <f t="shared" si="11"/>
        <v/>
      </c>
      <c r="BE28" s="1" t="str">
        <f t="shared" si="12"/>
        <v/>
      </c>
      <c r="BF28" s="1" t="str">
        <f t="shared" si="13"/>
        <v/>
      </c>
      <c r="BG28" s="1">
        <f t="shared" si="14"/>
        <v>1126.21</v>
      </c>
    </row>
    <row r="29" spans="2:59" x14ac:dyDescent="0.25">
      <c r="B29" s="2" t="s">
        <v>38</v>
      </c>
      <c r="C29" s="26">
        <v>59.9</v>
      </c>
      <c r="D29" s="13">
        <f t="shared" si="3"/>
        <v>-1.4802631578947345E-2</v>
      </c>
      <c r="E29" s="29">
        <f t="shared" si="15"/>
        <v>60.266666666666673</v>
      </c>
      <c r="F29" s="13">
        <f t="shared" si="27"/>
        <v>8.3658672615727347E-3</v>
      </c>
      <c r="G29" s="26">
        <v>3.8348</v>
      </c>
      <c r="H29" s="12">
        <v>-3.4322983556193454E-2</v>
      </c>
      <c r="I29" s="28">
        <f t="shared" si="16"/>
        <v>3.9792666666666663</v>
      </c>
      <c r="J29" s="28">
        <f t="shared" si="28"/>
        <v>-3.3259100295582544E-2</v>
      </c>
      <c r="K29" s="26">
        <v>1126.21</v>
      </c>
      <c r="L29" s="12">
        <f t="shared" si="4"/>
        <v>-1.6358935839432598E-2</v>
      </c>
      <c r="M29" s="29">
        <f t="shared" si="17"/>
        <v>1134.0933333333335</v>
      </c>
      <c r="N29" s="30">
        <f t="shared" si="29"/>
        <v>4.2178400762693524E-3</v>
      </c>
      <c r="R29" s="43">
        <f t="shared" si="5"/>
        <v>0</v>
      </c>
      <c r="S29" s="44">
        <f t="shared" si="31"/>
        <v>0</v>
      </c>
      <c r="T29" s="45">
        <f t="shared" si="7"/>
        <v>0</v>
      </c>
      <c r="U29" s="44">
        <f t="shared" si="18"/>
        <v>0</v>
      </c>
      <c r="V29" s="45">
        <f t="shared" si="8"/>
        <v>0</v>
      </c>
      <c r="W29" s="44">
        <f t="shared" si="30"/>
        <v>0</v>
      </c>
      <c r="X29" s="45">
        <f t="shared" si="9"/>
        <v>0</v>
      </c>
      <c r="Y29" s="46">
        <f t="shared" si="19"/>
        <v>0</v>
      </c>
      <c r="AA29" s="43">
        <f t="shared" si="20"/>
        <v>-1.6358935839432598E-2</v>
      </c>
      <c r="AB29" s="44">
        <f t="shared" si="21"/>
        <v>0</v>
      </c>
      <c r="AC29" s="45">
        <f t="shared" si="22"/>
        <v>0</v>
      </c>
      <c r="AD29" s="44">
        <f t="shared" si="23"/>
        <v>4.2178400762693524E-3</v>
      </c>
      <c r="AE29" s="45">
        <f t="shared" si="24"/>
        <v>0</v>
      </c>
      <c r="AF29" s="44">
        <f t="shared" si="25"/>
        <v>0</v>
      </c>
      <c r="AG29" s="45">
        <f t="shared" si="26"/>
        <v>0</v>
      </c>
      <c r="AH29" s="46">
        <f t="shared" si="26"/>
        <v>0</v>
      </c>
      <c r="AR29" s="2" t="s">
        <v>39</v>
      </c>
      <c r="AS29" s="26">
        <v>1107.31</v>
      </c>
      <c r="AT29" s="26">
        <v>60.6</v>
      </c>
      <c r="AU29" s="51">
        <f t="shared" si="1"/>
        <v>1.1686143572620988E-2</v>
      </c>
      <c r="AV29" s="26">
        <v>4.5053000000000001</v>
      </c>
      <c r="AW29" s="51">
        <f t="shared" si="2"/>
        <v>0.17484614582246794</v>
      </c>
      <c r="AX29" s="1">
        <f t="shared" si="10"/>
        <v>1</v>
      </c>
      <c r="AY29" s="1"/>
      <c r="AZ29" s="1"/>
      <c r="BA29" s="1"/>
      <c r="BB29" s="2" t="s">
        <v>39</v>
      </c>
      <c r="BC29" s="26">
        <v>1107.31</v>
      </c>
      <c r="BD29" s="1">
        <f t="shared" si="11"/>
        <v>1107.31</v>
      </c>
      <c r="BE29" s="1" t="str">
        <f t="shared" si="12"/>
        <v/>
      </c>
      <c r="BF29" s="1" t="str">
        <f t="shared" si="13"/>
        <v/>
      </c>
      <c r="BG29" s="1" t="str">
        <f t="shared" si="14"/>
        <v/>
      </c>
    </row>
    <row r="30" spans="2:59" x14ac:dyDescent="0.25">
      <c r="B30" s="2" t="s">
        <v>39</v>
      </c>
      <c r="C30" s="26">
        <v>60.6</v>
      </c>
      <c r="D30" s="13">
        <f t="shared" si="3"/>
        <v>1.1686143572620988E-2</v>
      </c>
      <c r="E30" s="29">
        <f t="shared" si="15"/>
        <v>60.43333333333333</v>
      </c>
      <c r="F30" s="13">
        <f t="shared" si="27"/>
        <v>2.7654867256634574E-3</v>
      </c>
      <c r="G30" s="26">
        <v>4.5053000000000001</v>
      </c>
      <c r="H30" s="12">
        <v>0.17484614582246794</v>
      </c>
      <c r="I30" s="28">
        <f t="shared" si="16"/>
        <v>4.1037333333333335</v>
      </c>
      <c r="J30" s="28">
        <f t="shared" si="28"/>
        <v>3.1278795087872346E-2</v>
      </c>
      <c r="K30" s="26">
        <v>1107.31</v>
      </c>
      <c r="L30" s="12">
        <f t="shared" si="4"/>
        <v>-1.6781950080358099E-2</v>
      </c>
      <c r="M30" s="29">
        <f t="shared" si="17"/>
        <v>1126.1533333333334</v>
      </c>
      <c r="N30" s="30">
        <f t="shared" si="29"/>
        <v>-7.0011874390115691E-3</v>
      </c>
      <c r="R30" s="43">
        <f t="shared" si="5"/>
        <v>0</v>
      </c>
      <c r="S30" s="44">
        <f t="shared" si="31"/>
        <v>0</v>
      </c>
      <c r="T30" s="45">
        <f t="shared" si="7"/>
        <v>0</v>
      </c>
      <c r="U30" s="44">
        <f t="shared" si="18"/>
        <v>0</v>
      </c>
      <c r="V30" s="45">
        <f t="shared" si="8"/>
        <v>0</v>
      </c>
      <c r="W30" s="44">
        <f t="shared" si="30"/>
        <v>0</v>
      </c>
      <c r="X30" s="45">
        <f t="shared" si="9"/>
        <v>0</v>
      </c>
      <c r="Y30" s="46">
        <f t="shared" si="19"/>
        <v>0</v>
      </c>
      <c r="AA30" s="43">
        <f t="shared" si="20"/>
        <v>0</v>
      </c>
      <c r="AB30" s="44">
        <f t="shared" si="21"/>
        <v>0</v>
      </c>
      <c r="AC30" s="45">
        <f t="shared" si="22"/>
        <v>0</v>
      </c>
      <c r="AD30" s="44">
        <f t="shared" si="23"/>
        <v>0</v>
      </c>
      <c r="AE30" s="45">
        <f t="shared" si="24"/>
        <v>-1.6781950080358099E-2</v>
      </c>
      <c r="AF30" s="44">
        <f t="shared" si="25"/>
        <v>-7.0011874390115691E-3</v>
      </c>
      <c r="AG30" s="45">
        <f t="shared" si="26"/>
        <v>0</v>
      </c>
      <c r="AH30" s="46">
        <f t="shared" si="26"/>
        <v>0</v>
      </c>
      <c r="AR30" s="2" t="s">
        <v>40</v>
      </c>
      <c r="AS30" s="26">
        <v>1120.68</v>
      </c>
      <c r="AT30" s="26">
        <v>60.6</v>
      </c>
      <c r="AU30" s="51">
        <f t="shared" si="1"/>
        <v>0</v>
      </c>
      <c r="AV30" s="26">
        <v>4.6467999999999998</v>
      </c>
      <c r="AW30" s="51">
        <f t="shared" si="2"/>
        <v>3.1407453443721867E-2</v>
      </c>
      <c r="AX30" s="1" t="str">
        <f t="shared" si="10"/>
        <v/>
      </c>
      <c r="AY30" s="1"/>
      <c r="AZ30" s="1"/>
      <c r="BA30" s="1"/>
      <c r="BB30" s="2" t="s">
        <v>40</v>
      </c>
      <c r="BC30" s="26">
        <v>1120.68</v>
      </c>
      <c r="BD30" s="1" t="str">
        <f t="shared" si="11"/>
        <v/>
      </c>
      <c r="BE30" s="1" t="str">
        <f t="shared" si="12"/>
        <v/>
      </c>
      <c r="BF30" s="1" t="str">
        <f t="shared" si="13"/>
        <v/>
      </c>
      <c r="BG30" s="1" t="str">
        <f t="shared" si="14"/>
        <v/>
      </c>
    </row>
    <row r="31" spans="2:59" x14ac:dyDescent="0.25">
      <c r="B31" s="2" t="s">
        <v>40</v>
      </c>
      <c r="C31" s="26">
        <v>60.6</v>
      </c>
      <c r="D31" s="13">
        <f t="shared" si="3"/>
        <v>0</v>
      </c>
      <c r="E31" s="29">
        <f t="shared" si="15"/>
        <v>60.366666666666667</v>
      </c>
      <c r="F31" s="13">
        <f t="shared" si="27"/>
        <v>-1.1031439602867676E-3</v>
      </c>
      <c r="G31" s="26">
        <v>4.6467999999999998</v>
      </c>
      <c r="H31" s="12">
        <v>3.1407453443721867E-2</v>
      </c>
      <c r="I31" s="28">
        <f t="shared" si="16"/>
        <v>4.3289666666666662</v>
      </c>
      <c r="J31" s="28">
        <f t="shared" si="28"/>
        <v>5.488498277990761E-2</v>
      </c>
      <c r="K31" s="26">
        <v>1120.68</v>
      </c>
      <c r="L31" s="12">
        <f t="shared" si="4"/>
        <v>1.2074306201515395E-2</v>
      </c>
      <c r="M31" s="29">
        <f t="shared" si="17"/>
        <v>1118.0666666666666</v>
      </c>
      <c r="N31" s="30">
        <f t="shared" si="29"/>
        <v>-7.1807865121980008E-3</v>
      </c>
      <c r="R31" s="43">
        <f t="shared" si="5"/>
        <v>0</v>
      </c>
      <c r="S31" s="44">
        <f t="shared" si="31"/>
        <v>0</v>
      </c>
      <c r="T31" s="45">
        <f t="shared" si="7"/>
        <v>0</v>
      </c>
      <c r="U31" s="44">
        <f t="shared" si="18"/>
        <v>0</v>
      </c>
      <c r="V31" s="45">
        <f t="shared" si="8"/>
        <v>0</v>
      </c>
      <c r="W31" s="44">
        <f t="shared" si="30"/>
        <v>0</v>
      </c>
      <c r="X31" s="45">
        <f t="shared" si="9"/>
        <v>0</v>
      </c>
      <c r="Y31" s="46">
        <f t="shared" si="19"/>
        <v>0</v>
      </c>
      <c r="AA31" s="43">
        <f t="shared" si="20"/>
        <v>0</v>
      </c>
      <c r="AB31" s="44">
        <f t="shared" si="21"/>
        <v>0</v>
      </c>
      <c r="AC31" s="45">
        <f t="shared" si="22"/>
        <v>0</v>
      </c>
      <c r="AD31" s="44">
        <f t="shared" si="23"/>
        <v>0</v>
      </c>
      <c r="AE31" s="45">
        <f t="shared" si="24"/>
        <v>0</v>
      </c>
      <c r="AF31" s="44">
        <f t="shared" si="25"/>
        <v>0</v>
      </c>
      <c r="AG31" s="45">
        <f t="shared" si="26"/>
        <v>0</v>
      </c>
      <c r="AH31" s="46">
        <f t="shared" si="26"/>
        <v>0</v>
      </c>
      <c r="AR31" s="2" t="s">
        <v>41</v>
      </c>
      <c r="AS31" s="26">
        <v>1140.8399999999999</v>
      </c>
      <c r="AT31" s="26">
        <v>61.4</v>
      </c>
      <c r="AU31" s="51">
        <f t="shared" si="1"/>
        <v>1.3201320132013139E-2</v>
      </c>
      <c r="AV31" s="26">
        <v>4.5805999999999996</v>
      </c>
      <c r="AW31" s="51">
        <f t="shared" si="2"/>
        <v>-1.4246363088577185E-2</v>
      </c>
      <c r="AX31" s="1">
        <f t="shared" si="10"/>
        <v>2</v>
      </c>
      <c r="AY31" s="1"/>
      <c r="AZ31" s="1"/>
      <c r="BA31" s="1"/>
      <c r="BB31" s="2" t="s">
        <v>41</v>
      </c>
      <c r="BC31" s="26">
        <v>1140.8399999999999</v>
      </c>
      <c r="BD31" s="1" t="str">
        <f t="shared" si="11"/>
        <v/>
      </c>
      <c r="BE31" s="1">
        <f t="shared" si="12"/>
        <v>1140.8399999999999</v>
      </c>
      <c r="BF31" s="1" t="str">
        <f t="shared" si="13"/>
        <v/>
      </c>
      <c r="BG31" s="1" t="str">
        <f t="shared" si="14"/>
        <v/>
      </c>
    </row>
    <row r="32" spans="2:59" x14ac:dyDescent="0.25">
      <c r="B32" s="2" t="s">
        <v>41</v>
      </c>
      <c r="C32" s="26">
        <v>61.4</v>
      </c>
      <c r="D32" s="13">
        <f t="shared" si="3"/>
        <v>1.3201320132013139E-2</v>
      </c>
      <c r="E32" s="29">
        <f t="shared" si="15"/>
        <v>60.866666666666667</v>
      </c>
      <c r="F32" s="13">
        <f t="shared" si="27"/>
        <v>8.2827167310877137E-3</v>
      </c>
      <c r="G32" s="26">
        <v>4.5805999999999996</v>
      </c>
      <c r="H32" s="12">
        <v>-1.4246363088577185E-2</v>
      </c>
      <c r="I32" s="28">
        <f t="shared" si="16"/>
        <v>4.5775666666666668</v>
      </c>
      <c r="J32" s="28">
        <f t="shared" si="28"/>
        <v>5.7427099615766863E-2</v>
      </c>
      <c r="K32" s="26">
        <v>1140.8399999999999</v>
      </c>
      <c r="L32" s="12">
        <f t="shared" si="4"/>
        <v>1.7989078059749364E-2</v>
      </c>
      <c r="M32" s="29">
        <f t="shared" si="17"/>
        <v>1122.9433333333334</v>
      </c>
      <c r="N32" s="30">
        <f t="shared" si="29"/>
        <v>4.3616957843897186E-3</v>
      </c>
      <c r="R32" s="43">
        <f t="shared" si="5"/>
        <v>0</v>
      </c>
      <c r="S32" s="44">
        <f t="shared" si="31"/>
        <v>0</v>
      </c>
      <c r="T32" s="45">
        <f t="shared" si="7"/>
        <v>0</v>
      </c>
      <c r="U32" s="44">
        <f t="shared" si="18"/>
        <v>0</v>
      </c>
      <c r="V32" s="45">
        <f t="shared" si="8"/>
        <v>0</v>
      </c>
      <c r="W32" s="44">
        <f t="shared" si="30"/>
        <v>0</v>
      </c>
      <c r="X32" s="45">
        <f t="shared" si="9"/>
        <v>0</v>
      </c>
      <c r="Y32" s="46">
        <f t="shared" si="19"/>
        <v>0</v>
      </c>
      <c r="AA32" s="43">
        <f t="shared" si="20"/>
        <v>0</v>
      </c>
      <c r="AB32" s="44">
        <f t="shared" si="21"/>
        <v>0</v>
      </c>
      <c r="AC32" s="45">
        <f t="shared" si="22"/>
        <v>1.7989078059749364E-2</v>
      </c>
      <c r="AD32" s="44">
        <f t="shared" si="23"/>
        <v>0</v>
      </c>
      <c r="AE32" s="45">
        <f t="shared" si="24"/>
        <v>0</v>
      </c>
      <c r="AF32" s="44">
        <f t="shared" si="25"/>
        <v>4.3616957843897186E-3</v>
      </c>
      <c r="AG32" s="45">
        <f t="shared" si="26"/>
        <v>0</v>
      </c>
      <c r="AH32" s="46">
        <f t="shared" si="26"/>
        <v>0</v>
      </c>
      <c r="AR32" s="2" t="s">
        <v>42</v>
      </c>
      <c r="AS32" s="26">
        <v>1101.72</v>
      </c>
      <c r="AT32" s="26">
        <v>60.5</v>
      </c>
      <c r="AU32" s="51">
        <f t="shared" si="1"/>
        <v>-1.4657980456026065E-2</v>
      </c>
      <c r="AV32" s="26">
        <v>4.4747000000000003</v>
      </c>
      <c r="AW32" s="51">
        <f t="shared" si="2"/>
        <v>-2.3119242020695818E-2</v>
      </c>
      <c r="AX32" s="1">
        <f t="shared" si="10"/>
        <v>4</v>
      </c>
      <c r="AY32" s="1"/>
      <c r="AZ32" s="1"/>
      <c r="BA32" s="1"/>
      <c r="BB32" s="2" t="s">
        <v>42</v>
      </c>
      <c r="BC32" s="26">
        <v>1101.72</v>
      </c>
      <c r="BD32" s="1" t="str">
        <f t="shared" si="11"/>
        <v/>
      </c>
      <c r="BE32" s="1" t="str">
        <f t="shared" si="12"/>
        <v/>
      </c>
      <c r="BF32" s="1" t="str">
        <f t="shared" si="13"/>
        <v/>
      </c>
      <c r="BG32" s="1">
        <f t="shared" si="14"/>
        <v>1101.72</v>
      </c>
    </row>
    <row r="33" spans="2:59" x14ac:dyDescent="0.25">
      <c r="B33" s="2" t="s">
        <v>42</v>
      </c>
      <c r="C33" s="26">
        <v>60.5</v>
      </c>
      <c r="D33" s="13">
        <f t="shared" si="3"/>
        <v>-1.4657980456026065E-2</v>
      </c>
      <c r="E33" s="29">
        <f t="shared" si="15"/>
        <v>60.833333333333336</v>
      </c>
      <c r="F33" s="13">
        <f t="shared" si="27"/>
        <v>-5.4764512595839587E-4</v>
      </c>
      <c r="G33" s="26">
        <v>4.4747000000000003</v>
      </c>
      <c r="H33" s="12">
        <v>-2.3119242020695818E-2</v>
      </c>
      <c r="I33" s="28">
        <f t="shared" si="16"/>
        <v>4.5673666666666666</v>
      </c>
      <c r="J33" s="28">
        <f t="shared" si="28"/>
        <v>-2.2282580992812884E-3</v>
      </c>
      <c r="K33" s="26">
        <v>1101.72</v>
      </c>
      <c r="L33" s="12">
        <f t="shared" si="4"/>
        <v>-3.4290522772693732E-2</v>
      </c>
      <c r="M33" s="29">
        <f t="shared" si="17"/>
        <v>1121.08</v>
      </c>
      <c r="N33" s="30">
        <f t="shared" si="29"/>
        <v>-1.6593297969919041E-3</v>
      </c>
      <c r="R33" s="43">
        <f t="shared" si="5"/>
        <v>0</v>
      </c>
      <c r="S33" s="44">
        <f t="shared" si="31"/>
        <v>0</v>
      </c>
      <c r="T33" s="45">
        <f t="shared" si="7"/>
        <v>0</v>
      </c>
      <c r="U33" s="44">
        <f t="shared" si="18"/>
        <v>0</v>
      </c>
      <c r="V33" s="45">
        <f t="shared" si="8"/>
        <v>0</v>
      </c>
      <c r="W33" s="44">
        <f t="shared" si="30"/>
        <v>0</v>
      </c>
      <c r="X33" s="45">
        <f t="shared" si="9"/>
        <v>0</v>
      </c>
      <c r="Y33" s="46">
        <f t="shared" si="19"/>
        <v>0</v>
      </c>
      <c r="AA33" s="43">
        <f t="shared" si="20"/>
        <v>-3.4290522772693732E-2</v>
      </c>
      <c r="AB33" s="44">
        <f t="shared" si="21"/>
        <v>-1.6593297969919041E-3</v>
      </c>
      <c r="AC33" s="45">
        <f t="shared" si="22"/>
        <v>0</v>
      </c>
      <c r="AD33" s="44">
        <f t="shared" si="23"/>
        <v>0</v>
      </c>
      <c r="AE33" s="45">
        <f t="shared" si="24"/>
        <v>0</v>
      </c>
      <c r="AF33" s="44">
        <f t="shared" si="25"/>
        <v>0</v>
      </c>
      <c r="AG33" s="45">
        <f t="shared" si="26"/>
        <v>0</v>
      </c>
      <c r="AH33" s="46">
        <f t="shared" si="26"/>
        <v>0</v>
      </c>
      <c r="AR33" s="2" t="s">
        <v>43</v>
      </c>
      <c r="AS33" s="26">
        <v>1104.24</v>
      </c>
      <c r="AT33" s="26">
        <v>59.9</v>
      </c>
      <c r="AU33" s="51">
        <f t="shared" si="1"/>
        <v>-9.91735537190086E-3</v>
      </c>
      <c r="AV33" s="26">
        <v>4.1166999999999998</v>
      </c>
      <c r="AW33" s="51">
        <f t="shared" si="2"/>
        <v>-8.0005363488055203E-2</v>
      </c>
      <c r="AX33" s="1">
        <f t="shared" si="10"/>
        <v>4</v>
      </c>
      <c r="AY33" s="1"/>
      <c r="AZ33" s="1"/>
      <c r="BA33" s="1"/>
      <c r="BB33" s="2" t="s">
        <v>43</v>
      </c>
      <c r="BC33" s="26">
        <v>1104.24</v>
      </c>
      <c r="BD33" s="1" t="str">
        <f t="shared" si="11"/>
        <v/>
      </c>
      <c r="BE33" s="1" t="str">
        <f t="shared" si="12"/>
        <v/>
      </c>
      <c r="BF33" s="1" t="str">
        <f t="shared" si="13"/>
        <v/>
      </c>
      <c r="BG33" s="1">
        <f t="shared" si="14"/>
        <v>1104.24</v>
      </c>
    </row>
    <row r="34" spans="2:59" x14ac:dyDescent="0.25">
      <c r="B34" s="2" t="s">
        <v>43</v>
      </c>
      <c r="C34" s="26">
        <v>59.9</v>
      </c>
      <c r="D34" s="13">
        <f t="shared" si="3"/>
        <v>-9.91735537190086E-3</v>
      </c>
      <c r="E34" s="29">
        <f t="shared" si="15"/>
        <v>60.6</v>
      </c>
      <c r="F34" s="13">
        <f t="shared" si="27"/>
        <v>-3.8356164383561708E-3</v>
      </c>
      <c r="G34" s="26">
        <v>4.1166999999999998</v>
      </c>
      <c r="H34" s="12">
        <v>-8.0005363488055203E-2</v>
      </c>
      <c r="I34" s="28">
        <f t="shared" si="16"/>
        <v>4.3906666666666663</v>
      </c>
      <c r="J34" s="28">
        <f t="shared" si="28"/>
        <v>-3.868750045613456E-2</v>
      </c>
      <c r="K34" s="26">
        <v>1104.24</v>
      </c>
      <c r="L34" s="12">
        <f t="shared" si="4"/>
        <v>2.2873325345822426E-3</v>
      </c>
      <c r="M34" s="29">
        <f t="shared" si="17"/>
        <v>1115.6000000000001</v>
      </c>
      <c r="N34" s="30">
        <f t="shared" si="29"/>
        <v>-4.8881435758374447E-3</v>
      </c>
      <c r="R34" s="43">
        <f t="shared" si="5"/>
        <v>0</v>
      </c>
      <c r="S34" s="44">
        <f t="shared" si="31"/>
        <v>0</v>
      </c>
      <c r="T34" s="45">
        <f t="shared" si="7"/>
        <v>0</v>
      </c>
      <c r="U34" s="44">
        <f t="shared" si="18"/>
        <v>0</v>
      </c>
      <c r="V34" s="45">
        <f t="shared" si="8"/>
        <v>0</v>
      </c>
      <c r="W34" s="44">
        <f t="shared" si="30"/>
        <v>0</v>
      </c>
      <c r="X34" s="45">
        <f t="shared" si="9"/>
        <v>0</v>
      </c>
      <c r="Y34" s="46">
        <f t="shared" si="19"/>
        <v>0</v>
      </c>
      <c r="AA34" s="43">
        <f t="shared" si="20"/>
        <v>2.2873325345822426E-3</v>
      </c>
      <c r="AB34" s="44">
        <f t="shared" si="21"/>
        <v>-4.8881435758374447E-3</v>
      </c>
      <c r="AC34" s="45">
        <f t="shared" si="22"/>
        <v>0</v>
      </c>
      <c r="AD34" s="44">
        <f t="shared" si="23"/>
        <v>0</v>
      </c>
      <c r="AE34" s="45">
        <f t="shared" si="24"/>
        <v>0</v>
      </c>
      <c r="AF34" s="44">
        <f t="shared" si="25"/>
        <v>0</v>
      </c>
      <c r="AG34" s="45">
        <f t="shared" si="26"/>
        <v>0</v>
      </c>
      <c r="AH34" s="46">
        <f t="shared" si="26"/>
        <v>0</v>
      </c>
      <c r="AR34" s="2" t="s">
        <v>44</v>
      </c>
      <c r="AS34" s="26">
        <v>1114.58</v>
      </c>
      <c r="AT34" s="26">
        <v>58.5</v>
      </c>
      <c r="AU34" s="51">
        <f t="shared" si="1"/>
        <v>-2.3372287145242088E-2</v>
      </c>
      <c r="AV34" s="26">
        <v>4.1193999999999997</v>
      </c>
      <c r="AW34" s="51">
        <f t="shared" si="2"/>
        <v>6.5586513469528818E-4</v>
      </c>
      <c r="AX34" s="1">
        <f t="shared" si="10"/>
        <v>3</v>
      </c>
      <c r="AY34" s="1"/>
      <c r="AZ34" s="1"/>
      <c r="BA34" s="1"/>
      <c r="BB34" s="2" t="s">
        <v>44</v>
      </c>
      <c r="BC34" s="26">
        <v>1114.58</v>
      </c>
      <c r="BD34" s="1" t="str">
        <f t="shared" si="11"/>
        <v/>
      </c>
      <c r="BE34" s="1" t="str">
        <f t="shared" si="12"/>
        <v/>
      </c>
      <c r="BF34" s="1">
        <f t="shared" si="13"/>
        <v>1114.58</v>
      </c>
      <c r="BG34" s="1" t="str">
        <f t="shared" si="14"/>
        <v/>
      </c>
    </row>
    <row r="35" spans="2:59" x14ac:dyDescent="0.25">
      <c r="B35" s="2" t="s">
        <v>44</v>
      </c>
      <c r="C35" s="26">
        <v>58.5</v>
      </c>
      <c r="D35" s="13">
        <f t="shared" si="3"/>
        <v>-2.3372287145242088E-2</v>
      </c>
      <c r="E35" s="29">
        <f t="shared" si="15"/>
        <v>59.633333333333333</v>
      </c>
      <c r="F35" s="13">
        <f t="shared" si="27"/>
        <v>-1.5951595159515941E-2</v>
      </c>
      <c r="G35" s="26">
        <v>4.1193999999999997</v>
      </c>
      <c r="H35" s="12">
        <v>6.5586513469528818E-4</v>
      </c>
      <c r="I35" s="28">
        <f t="shared" si="16"/>
        <v>4.236933333333333</v>
      </c>
      <c r="J35" s="28">
        <f t="shared" si="28"/>
        <v>-3.5013665350744017E-2</v>
      </c>
      <c r="K35" s="26">
        <v>1114.58</v>
      </c>
      <c r="L35" s="12">
        <f t="shared" si="4"/>
        <v>9.3639063971600045E-3</v>
      </c>
      <c r="M35" s="29">
        <f t="shared" si="17"/>
        <v>1106.8466666666666</v>
      </c>
      <c r="N35" s="30">
        <f t="shared" si="29"/>
        <v>-7.8463009441857023E-3</v>
      </c>
      <c r="R35" s="43">
        <f t="shared" si="5"/>
        <v>0</v>
      </c>
      <c r="S35" s="44">
        <f t="shared" si="31"/>
        <v>0</v>
      </c>
      <c r="T35" s="45">
        <f t="shared" si="7"/>
        <v>0</v>
      </c>
      <c r="U35" s="44">
        <f t="shared" si="18"/>
        <v>0</v>
      </c>
      <c r="V35" s="45">
        <f t="shared" si="8"/>
        <v>0</v>
      </c>
      <c r="W35" s="44">
        <f t="shared" si="30"/>
        <v>0</v>
      </c>
      <c r="X35" s="45">
        <f t="shared" si="9"/>
        <v>0</v>
      </c>
      <c r="Y35" s="46">
        <f t="shared" si="19"/>
        <v>0</v>
      </c>
      <c r="AA35" s="43">
        <f t="shared" si="20"/>
        <v>0</v>
      </c>
      <c r="AB35" s="44">
        <f t="shared" si="21"/>
        <v>-7.8463009441857023E-3</v>
      </c>
      <c r="AC35" s="45">
        <f t="shared" si="22"/>
        <v>0</v>
      </c>
      <c r="AD35" s="44">
        <f t="shared" si="23"/>
        <v>0</v>
      </c>
      <c r="AE35" s="45">
        <f t="shared" si="24"/>
        <v>0</v>
      </c>
      <c r="AF35" s="44">
        <f t="shared" si="25"/>
        <v>0</v>
      </c>
      <c r="AG35" s="45">
        <f t="shared" si="26"/>
        <v>9.3639063971600045E-3</v>
      </c>
      <c r="AH35" s="46">
        <f t="shared" si="26"/>
        <v>0</v>
      </c>
      <c r="AR35" s="2" t="s">
        <v>45</v>
      </c>
      <c r="AS35" s="26">
        <v>1130.2</v>
      </c>
      <c r="AT35" s="26">
        <v>57.4</v>
      </c>
      <c r="AU35" s="51">
        <f t="shared" si="1"/>
        <v>-1.8803418803418848E-2</v>
      </c>
      <c r="AV35" s="26">
        <v>4.0235000000000003</v>
      </c>
      <c r="AW35" s="51">
        <f t="shared" si="2"/>
        <v>-2.328008933339798E-2</v>
      </c>
      <c r="AX35" s="1">
        <f t="shared" si="10"/>
        <v>4</v>
      </c>
      <c r="AY35" s="1"/>
      <c r="AZ35" s="1"/>
      <c r="BA35" s="1"/>
      <c r="BB35" s="2" t="s">
        <v>45</v>
      </c>
      <c r="BC35" s="26">
        <v>1130.2</v>
      </c>
      <c r="BD35" s="1" t="str">
        <f t="shared" si="11"/>
        <v/>
      </c>
      <c r="BE35" s="1" t="str">
        <f t="shared" si="12"/>
        <v/>
      </c>
      <c r="BF35" s="1" t="str">
        <f t="shared" si="13"/>
        <v/>
      </c>
      <c r="BG35" s="1">
        <f t="shared" si="14"/>
        <v>1130.2</v>
      </c>
    </row>
    <row r="36" spans="2:59" x14ac:dyDescent="0.25">
      <c r="B36" s="2" t="s">
        <v>45</v>
      </c>
      <c r="C36" s="26">
        <v>57.4</v>
      </c>
      <c r="D36" s="13">
        <f t="shared" si="3"/>
        <v>-1.8803418803418848E-2</v>
      </c>
      <c r="E36" s="29">
        <f t="shared" si="15"/>
        <v>58.6</v>
      </c>
      <c r="F36" s="13">
        <f t="shared" si="27"/>
        <v>-1.7328116266070448E-2</v>
      </c>
      <c r="G36" s="26">
        <v>4.0235000000000003</v>
      </c>
      <c r="H36" s="12">
        <v>-2.328008933339798E-2</v>
      </c>
      <c r="I36" s="28">
        <f t="shared" si="16"/>
        <v>4.0865333333333336</v>
      </c>
      <c r="J36" s="28">
        <f t="shared" si="28"/>
        <v>-3.5497372313308184E-2</v>
      </c>
      <c r="K36" s="26">
        <v>1130.2</v>
      </c>
      <c r="L36" s="12">
        <f t="shared" si="4"/>
        <v>1.4014247519245071E-2</v>
      </c>
      <c r="M36" s="29">
        <f t="shared" si="17"/>
        <v>1116.3399999999999</v>
      </c>
      <c r="N36" s="30">
        <f t="shared" si="29"/>
        <v>8.5769182120980503E-3</v>
      </c>
      <c r="R36" s="43">
        <f t="shared" si="5"/>
        <v>0</v>
      </c>
      <c r="S36" s="44">
        <f t="shared" si="31"/>
        <v>0</v>
      </c>
      <c r="T36" s="45">
        <f t="shared" si="7"/>
        <v>0</v>
      </c>
      <c r="U36" s="44">
        <f t="shared" si="18"/>
        <v>0</v>
      </c>
      <c r="V36" s="45">
        <f t="shared" si="8"/>
        <v>0</v>
      </c>
      <c r="W36" s="44">
        <f t="shared" si="30"/>
        <v>0</v>
      </c>
      <c r="X36" s="45">
        <f t="shared" si="9"/>
        <v>0</v>
      </c>
      <c r="Y36" s="46">
        <f t="shared" si="19"/>
        <v>0</v>
      </c>
      <c r="AA36" s="43">
        <f t="shared" si="20"/>
        <v>1.4014247519245071E-2</v>
      </c>
      <c r="AB36" s="44">
        <f t="shared" si="21"/>
        <v>8.5769182120980503E-3</v>
      </c>
      <c r="AC36" s="45">
        <f t="shared" si="22"/>
        <v>0</v>
      </c>
      <c r="AD36" s="44">
        <f t="shared" si="23"/>
        <v>0</v>
      </c>
      <c r="AE36" s="45">
        <f t="shared" si="24"/>
        <v>0</v>
      </c>
      <c r="AF36" s="44">
        <f t="shared" si="25"/>
        <v>0</v>
      </c>
      <c r="AG36" s="45">
        <f t="shared" si="26"/>
        <v>0</v>
      </c>
      <c r="AH36" s="46">
        <f t="shared" si="26"/>
        <v>0</v>
      </c>
      <c r="AR36" s="2" t="s">
        <v>46</v>
      </c>
      <c r="AS36" s="26">
        <v>1173.82</v>
      </c>
      <c r="AT36" s="26">
        <v>56.3</v>
      </c>
      <c r="AU36" s="51">
        <f t="shared" si="1"/>
        <v>-1.9163763066202155E-2</v>
      </c>
      <c r="AV36" s="26">
        <v>4.3491999999999997</v>
      </c>
      <c r="AW36" s="51">
        <f t="shared" si="2"/>
        <v>8.0949422144898531E-2</v>
      </c>
      <c r="AX36" s="1">
        <f t="shared" si="10"/>
        <v>3</v>
      </c>
      <c r="AY36" s="1"/>
      <c r="AZ36" s="1"/>
      <c r="BA36" s="1"/>
      <c r="BB36" s="2" t="s">
        <v>46</v>
      </c>
      <c r="BC36" s="26">
        <v>1173.82</v>
      </c>
      <c r="BD36" s="1" t="str">
        <f t="shared" si="11"/>
        <v/>
      </c>
      <c r="BE36" s="1" t="str">
        <f t="shared" si="12"/>
        <v/>
      </c>
      <c r="BF36" s="1">
        <f t="shared" si="13"/>
        <v>1173.82</v>
      </c>
      <c r="BG36" s="1" t="str">
        <f t="shared" si="14"/>
        <v/>
      </c>
    </row>
    <row r="37" spans="2:59" x14ac:dyDescent="0.25">
      <c r="B37" s="2" t="s">
        <v>46</v>
      </c>
      <c r="C37" s="26">
        <v>56.3</v>
      </c>
      <c r="D37" s="13">
        <f t="shared" si="3"/>
        <v>-1.9163763066202155E-2</v>
      </c>
      <c r="E37" s="29">
        <f t="shared" si="15"/>
        <v>57.4</v>
      </c>
      <c r="F37" s="13">
        <f t="shared" si="27"/>
        <v>-2.0477815699658786E-2</v>
      </c>
      <c r="G37" s="26">
        <v>4.3491999999999997</v>
      </c>
      <c r="H37" s="12">
        <v>8.0949422144898531E-2</v>
      </c>
      <c r="I37" s="28">
        <f t="shared" si="16"/>
        <v>4.1640333333333333</v>
      </c>
      <c r="J37" s="28">
        <f t="shared" si="28"/>
        <v>1.896472968122942E-2</v>
      </c>
      <c r="K37" s="26">
        <v>1173.82</v>
      </c>
      <c r="L37" s="12">
        <f t="shared" si="4"/>
        <v>3.8594938948858459E-2</v>
      </c>
      <c r="M37" s="29">
        <f t="shared" si="17"/>
        <v>1139.5333333333331</v>
      </c>
      <c r="N37" s="30">
        <f t="shared" si="29"/>
        <v>2.0776227075383069E-2</v>
      </c>
      <c r="R37" s="43">
        <f t="shared" si="5"/>
        <v>0</v>
      </c>
      <c r="S37" s="44">
        <f t="shared" si="31"/>
        <v>0</v>
      </c>
      <c r="T37" s="45">
        <f t="shared" si="7"/>
        <v>0</v>
      </c>
      <c r="U37" s="44">
        <f t="shared" si="18"/>
        <v>0</v>
      </c>
      <c r="V37" s="45">
        <f t="shared" si="8"/>
        <v>0</v>
      </c>
      <c r="W37" s="44">
        <f t="shared" si="30"/>
        <v>0</v>
      </c>
      <c r="X37" s="45">
        <f t="shared" si="9"/>
        <v>0</v>
      </c>
      <c r="Y37" s="46">
        <f t="shared" si="19"/>
        <v>0</v>
      </c>
      <c r="AA37" s="43">
        <f t="shared" si="20"/>
        <v>0</v>
      </c>
      <c r="AB37" s="44">
        <f t="shared" si="21"/>
        <v>0</v>
      </c>
      <c r="AC37" s="45">
        <f t="shared" si="22"/>
        <v>0</v>
      </c>
      <c r="AD37" s="44">
        <f t="shared" si="23"/>
        <v>0</v>
      </c>
      <c r="AE37" s="45">
        <f t="shared" si="24"/>
        <v>0</v>
      </c>
      <c r="AF37" s="44">
        <f t="shared" si="25"/>
        <v>0</v>
      </c>
      <c r="AG37" s="45">
        <f t="shared" si="26"/>
        <v>3.8594938948858459E-2</v>
      </c>
      <c r="AH37" s="46">
        <f t="shared" si="26"/>
        <v>0</v>
      </c>
      <c r="AR37" s="2" t="s">
        <v>47</v>
      </c>
      <c r="AS37" s="26">
        <v>1211.92</v>
      </c>
      <c r="AT37" s="26">
        <v>56.2</v>
      </c>
      <c r="AU37" s="51">
        <f t="shared" si="1"/>
        <v>-1.7761989342804929E-3</v>
      </c>
      <c r="AV37" s="26">
        <v>4.2182000000000004</v>
      </c>
      <c r="AW37" s="51">
        <f t="shared" si="2"/>
        <v>-3.0120481927710663E-2</v>
      </c>
      <c r="AX37" s="1">
        <f t="shared" si="10"/>
        <v>4</v>
      </c>
      <c r="AY37" s="1"/>
      <c r="AZ37" s="1"/>
      <c r="BA37" s="1"/>
      <c r="BB37" s="2" t="s">
        <v>47</v>
      </c>
      <c r="BC37" s="26">
        <v>1211.92</v>
      </c>
      <c r="BD37" s="1" t="str">
        <f t="shared" si="11"/>
        <v/>
      </c>
      <c r="BE37" s="1" t="str">
        <f t="shared" si="12"/>
        <v/>
      </c>
      <c r="BF37" s="1" t="str">
        <f t="shared" si="13"/>
        <v/>
      </c>
      <c r="BG37" s="1">
        <f t="shared" si="14"/>
        <v>1211.92</v>
      </c>
    </row>
    <row r="38" spans="2:59" x14ac:dyDescent="0.25">
      <c r="B38" s="2" t="s">
        <v>47</v>
      </c>
      <c r="C38" s="26">
        <v>56.2</v>
      </c>
      <c r="D38" s="13">
        <f t="shared" si="3"/>
        <v>-1.7761989342804929E-3</v>
      </c>
      <c r="E38" s="29">
        <f t="shared" si="15"/>
        <v>56.633333333333326</v>
      </c>
      <c r="F38" s="13">
        <f t="shared" si="27"/>
        <v>-1.3356562137050054E-2</v>
      </c>
      <c r="G38" s="26">
        <v>4.2182000000000004</v>
      </c>
      <c r="H38" s="12">
        <v>-3.0120481927710663E-2</v>
      </c>
      <c r="I38" s="28">
        <f t="shared" si="16"/>
        <v>4.1969666666666674</v>
      </c>
      <c r="J38" s="28">
        <f t="shared" si="28"/>
        <v>7.9089984870439611E-3</v>
      </c>
      <c r="K38" s="26">
        <v>1211.92</v>
      </c>
      <c r="L38" s="12">
        <f t="shared" si="4"/>
        <v>3.2458128162750732E-2</v>
      </c>
      <c r="M38" s="29">
        <f t="shared" si="17"/>
        <v>1171.98</v>
      </c>
      <c r="N38" s="30">
        <f t="shared" si="29"/>
        <v>2.8473644181828961E-2</v>
      </c>
      <c r="R38" s="43">
        <f t="shared" si="5"/>
        <v>0</v>
      </c>
      <c r="S38" s="44">
        <f t="shared" si="31"/>
        <v>0</v>
      </c>
      <c r="T38" s="45">
        <f t="shared" si="7"/>
        <v>0</v>
      </c>
      <c r="U38" s="44">
        <f t="shared" si="18"/>
        <v>0</v>
      </c>
      <c r="V38" s="45">
        <f t="shared" si="8"/>
        <v>0</v>
      </c>
      <c r="W38" s="44">
        <f t="shared" si="30"/>
        <v>0</v>
      </c>
      <c r="X38" s="45">
        <f t="shared" si="9"/>
        <v>0</v>
      </c>
      <c r="Y38" s="46">
        <f t="shared" si="19"/>
        <v>0</v>
      </c>
      <c r="AA38" s="43">
        <f t="shared" si="20"/>
        <v>3.2458128162750732E-2</v>
      </c>
      <c r="AB38" s="44">
        <f t="shared" si="21"/>
        <v>0</v>
      </c>
      <c r="AC38" s="45">
        <f t="shared" si="22"/>
        <v>0</v>
      </c>
      <c r="AD38" s="44">
        <f t="shared" si="23"/>
        <v>0</v>
      </c>
      <c r="AE38" s="45">
        <f t="shared" si="24"/>
        <v>0</v>
      </c>
      <c r="AF38" s="44">
        <f t="shared" si="25"/>
        <v>0</v>
      </c>
      <c r="AG38" s="45">
        <f t="shared" si="26"/>
        <v>0</v>
      </c>
      <c r="AH38" s="46">
        <f t="shared" si="26"/>
        <v>0</v>
      </c>
      <c r="AR38" s="2" t="s">
        <v>48</v>
      </c>
      <c r="AS38" s="26">
        <v>1181.27</v>
      </c>
      <c r="AT38" s="26">
        <v>57.2</v>
      </c>
      <c r="AU38" s="51">
        <f t="shared" si="1"/>
        <v>1.7793594306049876E-2</v>
      </c>
      <c r="AV38" s="26">
        <v>4.1280000000000001</v>
      </c>
      <c r="AW38" s="51">
        <f t="shared" si="2"/>
        <v>-2.138352851927372E-2</v>
      </c>
      <c r="AX38" s="1">
        <f t="shared" si="10"/>
        <v>2</v>
      </c>
      <c r="AY38" s="1"/>
      <c r="AZ38" s="1"/>
      <c r="BA38" s="1"/>
      <c r="BB38" s="2" t="s">
        <v>48</v>
      </c>
      <c r="BC38" s="26">
        <v>1181.27</v>
      </c>
      <c r="BD38" s="1" t="str">
        <f t="shared" si="11"/>
        <v/>
      </c>
      <c r="BE38" s="1">
        <f t="shared" si="12"/>
        <v>1181.27</v>
      </c>
      <c r="BF38" s="1" t="str">
        <f t="shared" si="13"/>
        <v/>
      </c>
      <c r="BG38" s="1" t="str">
        <f t="shared" si="14"/>
        <v/>
      </c>
    </row>
    <row r="39" spans="2:59" x14ac:dyDescent="0.25">
      <c r="B39" s="2" t="s">
        <v>48</v>
      </c>
      <c r="C39" s="26">
        <v>57.2</v>
      </c>
      <c r="D39" s="13">
        <f t="shared" si="3"/>
        <v>1.7793594306049876E-2</v>
      </c>
      <c r="E39" s="29">
        <f t="shared" si="15"/>
        <v>56.566666666666663</v>
      </c>
      <c r="F39" s="13">
        <f t="shared" si="27"/>
        <v>-1.1771630370805974E-3</v>
      </c>
      <c r="G39" s="26">
        <v>4.1280000000000001</v>
      </c>
      <c r="H39" s="12">
        <v>-2.138352851927372E-2</v>
      </c>
      <c r="I39" s="28">
        <f t="shared" si="16"/>
        <v>4.2317999999999998</v>
      </c>
      <c r="J39" s="28">
        <f t="shared" si="28"/>
        <v>8.2996449816929996E-3</v>
      </c>
      <c r="K39" s="26">
        <v>1181.27</v>
      </c>
      <c r="L39" s="12">
        <f t="shared" si="4"/>
        <v>-2.5290448214403627E-2</v>
      </c>
      <c r="M39" s="29">
        <f t="shared" si="17"/>
        <v>1189.0033333333333</v>
      </c>
      <c r="N39" s="30">
        <f t="shared" si="29"/>
        <v>1.4525276313020141E-2</v>
      </c>
      <c r="R39" s="43">
        <f t="shared" si="5"/>
        <v>0</v>
      </c>
      <c r="S39" s="44">
        <f t="shared" si="31"/>
        <v>0</v>
      </c>
      <c r="T39" s="45">
        <f t="shared" si="7"/>
        <v>0</v>
      </c>
      <c r="U39" s="44">
        <f t="shared" si="18"/>
        <v>0</v>
      </c>
      <c r="V39" s="45">
        <f t="shared" si="8"/>
        <v>0</v>
      </c>
      <c r="W39" s="44">
        <f t="shared" si="30"/>
        <v>0</v>
      </c>
      <c r="X39" s="45">
        <f t="shared" si="9"/>
        <v>0</v>
      </c>
      <c r="Y39" s="46">
        <f t="shared" si="19"/>
        <v>0</v>
      </c>
      <c r="AA39" s="43">
        <f t="shared" si="20"/>
        <v>0</v>
      </c>
      <c r="AB39" s="44">
        <f t="shared" si="21"/>
        <v>0</v>
      </c>
      <c r="AC39" s="45">
        <f t="shared" si="22"/>
        <v>-2.5290448214403627E-2</v>
      </c>
      <c r="AD39" s="44">
        <f t="shared" si="23"/>
        <v>0</v>
      </c>
      <c r="AE39" s="45">
        <f t="shared" si="24"/>
        <v>0</v>
      </c>
      <c r="AF39" s="44">
        <f t="shared" si="25"/>
        <v>0</v>
      </c>
      <c r="AG39" s="45">
        <f t="shared" si="26"/>
        <v>0</v>
      </c>
      <c r="AH39" s="46">
        <f t="shared" si="26"/>
        <v>0</v>
      </c>
      <c r="AR39" s="2" t="s">
        <v>49</v>
      </c>
      <c r="AS39" s="26">
        <v>1203.5999999999999</v>
      </c>
      <c r="AT39" s="26">
        <v>56.8</v>
      </c>
      <c r="AU39" s="51">
        <f t="shared" si="1"/>
        <v>-6.9930069930070893E-3</v>
      </c>
      <c r="AV39" s="26">
        <v>4.3765999999999998</v>
      </c>
      <c r="AW39" s="51">
        <f t="shared" si="2"/>
        <v>6.0222868217054248E-2</v>
      </c>
      <c r="AX39" s="1">
        <f t="shared" si="10"/>
        <v>3</v>
      </c>
      <c r="AY39" s="1"/>
      <c r="AZ39" s="1"/>
      <c r="BA39" s="1"/>
      <c r="BB39" s="2" t="s">
        <v>49</v>
      </c>
      <c r="BC39" s="26">
        <v>1203.5999999999999</v>
      </c>
      <c r="BD39" s="1" t="str">
        <f t="shared" si="11"/>
        <v/>
      </c>
      <c r="BE39" s="1" t="str">
        <f t="shared" si="12"/>
        <v/>
      </c>
      <c r="BF39" s="1">
        <f t="shared" si="13"/>
        <v>1203.5999999999999</v>
      </c>
      <c r="BG39" s="1" t="str">
        <f t="shared" si="14"/>
        <v/>
      </c>
    </row>
    <row r="40" spans="2:59" x14ac:dyDescent="0.25">
      <c r="B40" s="2" t="s">
        <v>49</v>
      </c>
      <c r="C40" s="26">
        <v>56.8</v>
      </c>
      <c r="D40" s="13">
        <f t="shared" si="3"/>
        <v>-6.9930069930070893E-3</v>
      </c>
      <c r="E40" s="29">
        <f t="shared" si="15"/>
        <v>56.733333333333327</v>
      </c>
      <c r="F40" s="13">
        <f t="shared" si="27"/>
        <v>2.9463759575720783E-3</v>
      </c>
      <c r="G40" s="26">
        <v>4.3765999999999998</v>
      </c>
      <c r="H40" s="12">
        <v>6.0222868217054248E-2</v>
      </c>
      <c r="I40" s="28">
        <f t="shared" si="16"/>
        <v>4.2409333333333334</v>
      </c>
      <c r="J40" s="28">
        <f t="shared" si="28"/>
        <v>2.1582620476707781E-3</v>
      </c>
      <c r="K40" s="26">
        <v>1203.5999999999999</v>
      </c>
      <c r="L40" s="12">
        <f t="shared" si="4"/>
        <v>1.8903383646414307E-2</v>
      </c>
      <c r="M40" s="29">
        <f t="shared" si="17"/>
        <v>1198.93</v>
      </c>
      <c r="N40" s="30">
        <f t="shared" si="29"/>
        <v>8.3487290475776632E-3</v>
      </c>
      <c r="R40" s="43">
        <f t="shared" si="5"/>
        <v>0</v>
      </c>
      <c r="S40" s="44">
        <f t="shared" si="31"/>
        <v>0</v>
      </c>
      <c r="T40" s="45">
        <f t="shared" si="7"/>
        <v>0</v>
      </c>
      <c r="U40" s="44">
        <f t="shared" si="18"/>
        <v>0</v>
      </c>
      <c r="V40" s="45">
        <f t="shared" si="8"/>
        <v>0</v>
      </c>
      <c r="W40" s="44">
        <f t="shared" si="30"/>
        <v>0</v>
      </c>
      <c r="X40" s="45">
        <f t="shared" si="9"/>
        <v>0</v>
      </c>
      <c r="Y40" s="46">
        <f t="shared" si="19"/>
        <v>0</v>
      </c>
      <c r="AA40" s="43">
        <f t="shared" si="20"/>
        <v>0</v>
      </c>
      <c r="AB40" s="44">
        <f t="shared" si="21"/>
        <v>0</v>
      </c>
      <c r="AC40" s="45">
        <f t="shared" si="22"/>
        <v>0</v>
      </c>
      <c r="AD40" s="44">
        <f t="shared" si="23"/>
        <v>0</v>
      </c>
      <c r="AE40" s="45">
        <f t="shared" si="24"/>
        <v>0</v>
      </c>
      <c r="AF40" s="44">
        <f t="shared" si="25"/>
        <v>8.3487290475776632E-3</v>
      </c>
      <c r="AG40" s="45">
        <f t="shared" si="26"/>
        <v>1.8903383646414307E-2</v>
      </c>
      <c r="AH40" s="46">
        <f t="shared" si="26"/>
        <v>0</v>
      </c>
      <c r="AR40" s="2" t="s">
        <v>50</v>
      </c>
      <c r="AS40" s="26">
        <v>1180.5899999999999</v>
      </c>
      <c r="AT40" s="26">
        <v>55.5</v>
      </c>
      <c r="AU40" s="51">
        <f t="shared" si="1"/>
        <v>-2.2887323943661886E-2</v>
      </c>
      <c r="AV40" s="26">
        <v>4.4814999999999996</v>
      </c>
      <c r="AW40" s="51">
        <f t="shared" si="2"/>
        <v>2.3968377279166342E-2</v>
      </c>
      <c r="AX40" s="1">
        <f t="shared" si="10"/>
        <v>3</v>
      </c>
      <c r="AY40" s="1"/>
      <c r="AZ40" s="1"/>
      <c r="BA40" s="1"/>
      <c r="BB40" s="2" t="s">
        <v>50</v>
      </c>
      <c r="BC40" s="26">
        <v>1180.5899999999999</v>
      </c>
      <c r="BD40" s="1" t="str">
        <f t="shared" si="11"/>
        <v/>
      </c>
      <c r="BE40" s="1" t="str">
        <f t="shared" si="12"/>
        <v/>
      </c>
      <c r="BF40" s="1">
        <f t="shared" si="13"/>
        <v>1180.5899999999999</v>
      </c>
      <c r="BG40" s="1" t="str">
        <f t="shared" si="14"/>
        <v/>
      </c>
    </row>
    <row r="41" spans="2:59" x14ac:dyDescent="0.25">
      <c r="B41" s="2" t="s">
        <v>50</v>
      </c>
      <c r="C41" s="26">
        <v>55.5</v>
      </c>
      <c r="D41" s="13">
        <f t="shared" si="3"/>
        <v>-2.2887323943661886E-2</v>
      </c>
      <c r="E41" s="29">
        <f t="shared" si="15"/>
        <v>56.5</v>
      </c>
      <c r="F41" s="13">
        <f t="shared" si="27"/>
        <v>-4.1128084606344428E-3</v>
      </c>
      <c r="G41" s="26">
        <v>4.4814999999999996</v>
      </c>
      <c r="H41" s="12">
        <v>2.3968377279166342E-2</v>
      </c>
      <c r="I41" s="28">
        <f t="shared" si="16"/>
        <v>4.3287000000000004</v>
      </c>
      <c r="J41" s="28">
        <f t="shared" si="28"/>
        <v>2.0695130002829742E-2</v>
      </c>
      <c r="K41" s="26">
        <v>1180.5899999999999</v>
      </c>
      <c r="L41" s="12">
        <f t="shared" si="4"/>
        <v>-1.9117647058823573E-2</v>
      </c>
      <c r="M41" s="29">
        <f t="shared" si="17"/>
        <v>1188.4866666666667</v>
      </c>
      <c r="N41" s="30">
        <f t="shared" si="29"/>
        <v>-8.7105446801175601E-3</v>
      </c>
      <c r="R41" s="43">
        <f t="shared" si="5"/>
        <v>0</v>
      </c>
      <c r="S41" s="44">
        <f t="shared" si="31"/>
        <v>0</v>
      </c>
      <c r="T41" s="45">
        <f t="shared" si="7"/>
        <v>0</v>
      </c>
      <c r="U41" s="44">
        <f t="shared" si="18"/>
        <v>0</v>
      </c>
      <c r="V41" s="45">
        <f t="shared" si="8"/>
        <v>0</v>
      </c>
      <c r="W41" s="44">
        <f t="shared" si="30"/>
        <v>0</v>
      </c>
      <c r="X41" s="45">
        <f t="shared" si="9"/>
        <v>0</v>
      </c>
      <c r="Y41" s="46">
        <f t="shared" si="19"/>
        <v>0</v>
      </c>
      <c r="AA41" s="43">
        <f t="shared" si="20"/>
        <v>0</v>
      </c>
      <c r="AB41" s="44">
        <f t="shared" si="21"/>
        <v>0</v>
      </c>
      <c r="AC41" s="45">
        <f t="shared" si="22"/>
        <v>0</v>
      </c>
      <c r="AD41" s="44">
        <f t="shared" si="23"/>
        <v>0</v>
      </c>
      <c r="AE41" s="45">
        <f t="shared" si="24"/>
        <v>0</v>
      </c>
      <c r="AF41" s="44">
        <f t="shared" si="25"/>
        <v>0</v>
      </c>
      <c r="AG41" s="45">
        <f t="shared" si="26"/>
        <v>-1.9117647058823573E-2</v>
      </c>
      <c r="AH41" s="46">
        <f t="shared" si="26"/>
        <v>0</v>
      </c>
      <c r="AR41" s="2" t="s">
        <v>51</v>
      </c>
      <c r="AS41" s="26">
        <v>1156.8499999999999</v>
      </c>
      <c r="AT41" s="26">
        <v>55.2</v>
      </c>
      <c r="AU41" s="51">
        <f t="shared" si="1"/>
        <v>-5.4054054054053502E-3</v>
      </c>
      <c r="AV41" s="26">
        <v>4.1976000000000004</v>
      </c>
      <c r="AW41" s="51">
        <f t="shared" si="2"/>
        <v>-6.3349325002789114E-2</v>
      </c>
      <c r="AX41" s="1">
        <f t="shared" si="10"/>
        <v>4</v>
      </c>
      <c r="AY41" s="1"/>
      <c r="AZ41" s="1"/>
      <c r="BA41" s="1"/>
      <c r="BB41" s="2" t="s">
        <v>51</v>
      </c>
      <c r="BC41" s="26">
        <v>1156.8499999999999</v>
      </c>
      <c r="BD41" s="1" t="str">
        <f t="shared" si="11"/>
        <v/>
      </c>
      <c r="BE41" s="1" t="str">
        <f t="shared" si="12"/>
        <v/>
      </c>
      <c r="BF41" s="1" t="str">
        <f t="shared" si="13"/>
        <v/>
      </c>
      <c r="BG41" s="1">
        <f t="shared" si="14"/>
        <v>1156.8499999999999</v>
      </c>
    </row>
    <row r="42" spans="2:59" x14ac:dyDescent="0.25">
      <c r="B42" s="2" t="s">
        <v>51</v>
      </c>
      <c r="C42" s="26">
        <v>55.2</v>
      </c>
      <c r="D42" s="13">
        <f t="shared" si="3"/>
        <v>-5.4054054054053502E-3</v>
      </c>
      <c r="E42" s="29">
        <f t="shared" si="15"/>
        <v>55.833333333333336</v>
      </c>
      <c r="F42" s="13">
        <f t="shared" si="27"/>
        <v>-1.1799410029498469E-2</v>
      </c>
      <c r="G42" s="26">
        <v>4.1976000000000004</v>
      </c>
      <c r="H42" s="12">
        <v>-6.3349325002789114E-2</v>
      </c>
      <c r="I42" s="28">
        <f t="shared" si="16"/>
        <v>4.3519000000000005</v>
      </c>
      <c r="J42" s="28">
        <f t="shared" si="28"/>
        <v>5.359576778247499E-3</v>
      </c>
      <c r="K42" s="26">
        <v>1156.8499999999999</v>
      </c>
      <c r="L42" s="12">
        <f t="shared" si="4"/>
        <v>-2.010858977291019E-2</v>
      </c>
      <c r="M42" s="29">
        <f t="shared" si="17"/>
        <v>1180.3466666666666</v>
      </c>
      <c r="N42" s="30">
        <f t="shared" si="29"/>
        <v>-6.8490461258856605E-3</v>
      </c>
      <c r="R42" s="43">
        <f t="shared" si="5"/>
        <v>0</v>
      </c>
      <c r="S42" s="44">
        <f t="shared" si="31"/>
        <v>0</v>
      </c>
      <c r="T42" s="45">
        <f t="shared" si="7"/>
        <v>0</v>
      </c>
      <c r="U42" s="44">
        <f t="shared" si="18"/>
        <v>0</v>
      </c>
      <c r="V42" s="45">
        <f t="shared" si="8"/>
        <v>0</v>
      </c>
      <c r="W42" s="44">
        <f t="shared" si="30"/>
        <v>0</v>
      </c>
      <c r="X42" s="45">
        <f t="shared" si="9"/>
        <v>0</v>
      </c>
      <c r="Y42" s="46">
        <f t="shared" si="19"/>
        <v>0</v>
      </c>
      <c r="AA42" s="43">
        <f t="shared" si="20"/>
        <v>-2.010858977291019E-2</v>
      </c>
      <c r="AB42" s="44">
        <f t="shared" si="21"/>
        <v>0</v>
      </c>
      <c r="AC42" s="45">
        <f t="shared" si="22"/>
        <v>0</v>
      </c>
      <c r="AD42" s="44">
        <f t="shared" si="23"/>
        <v>0</v>
      </c>
      <c r="AE42" s="45">
        <f t="shared" si="24"/>
        <v>0</v>
      </c>
      <c r="AF42" s="44">
        <f t="shared" si="25"/>
        <v>0</v>
      </c>
      <c r="AG42" s="45">
        <f t="shared" si="26"/>
        <v>0</v>
      </c>
      <c r="AH42" s="46">
        <f t="shared" si="26"/>
        <v>0</v>
      </c>
      <c r="AR42" s="2" t="s">
        <v>52</v>
      </c>
      <c r="AS42" s="26">
        <v>1191.5</v>
      </c>
      <c r="AT42" s="26">
        <v>52.2</v>
      </c>
      <c r="AU42" s="51">
        <f t="shared" si="1"/>
        <v>-5.4347826086956541E-2</v>
      </c>
      <c r="AV42" s="26">
        <v>3.9809999999999999</v>
      </c>
      <c r="AW42" s="51">
        <f t="shared" si="2"/>
        <v>-5.1600914808462073E-2</v>
      </c>
      <c r="AX42" s="1">
        <f t="shared" si="10"/>
        <v>4</v>
      </c>
      <c r="AY42" s="1"/>
      <c r="AZ42" s="1"/>
      <c r="BA42" s="1"/>
      <c r="BB42" s="2" t="s">
        <v>52</v>
      </c>
      <c r="BC42" s="26">
        <v>1191.5</v>
      </c>
      <c r="BD42" s="1" t="str">
        <f t="shared" si="11"/>
        <v/>
      </c>
      <c r="BE42" s="1" t="str">
        <f t="shared" si="12"/>
        <v/>
      </c>
      <c r="BF42" s="1" t="str">
        <f t="shared" si="13"/>
        <v/>
      </c>
      <c r="BG42" s="1">
        <f t="shared" si="14"/>
        <v>1191.5</v>
      </c>
    </row>
    <row r="43" spans="2:59" x14ac:dyDescent="0.25">
      <c r="B43" s="2" t="s">
        <v>52</v>
      </c>
      <c r="C43" s="26">
        <v>52.2</v>
      </c>
      <c r="D43" s="13">
        <f t="shared" si="3"/>
        <v>-5.4347826086956541E-2</v>
      </c>
      <c r="E43" s="29">
        <f t="shared" si="15"/>
        <v>54.300000000000004</v>
      </c>
      <c r="F43" s="13">
        <f t="shared" si="27"/>
        <v>-2.7462686567164107E-2</v>
      </c>
      <c r="G43" s="26">
        <v>3.9809999999999999</v>
      </c>
      <c r="H43" s="12">
        <v>-5.1600914808462073E-2</v>
      </c>
      <c r="I43" s="28">
        <f t="shared" si="16"/>
        <v>4.2200333333333333</v>
      </c>
      <c r="J43" s="28">
        <f t="shared" si="28"/>
        <v>-3.0300941351287358E-2</v>
      </c>
      <c r="K43" s="26">
        <v>1191.5</v>
      </c>
      <c r="L43" s="12">
        <f t="shared" si="4"/>
        <v>2.9952024895189666E-2</v>
      </c>
      <c r="M43" s="29">
        <f t="shared" si="17"/>
        <v>1176.3133333333333</v>
      </c>
      <c r="N43" s="30">
        <f t="shared" si="29"/>
        <v>-3.4170752095429302E-3</v>
      </c>
      <c r="R43" s="43">
        <f t="shared" si="5"/>
        <v>0</v>
      </c>
      <c r="S43" s="44">
        <f t="shared" si="31"/>
        <v>0</v>
      </c>
      <c r="T43" s="45">
        <f t="shared" si="7"/>
        <v>0</v>
      </c>
      <c r="U43" s="44">
        <f t="shared" si="18"/>
        <v>0</v>
      </c>
      <c r="V43" s="45">
        <f t="shared" si="8"/>
        <v>0</v>
      </c>
      <c r="W43" s="44">
        <f t="shared" si="30"/>
        <v>0</v>
      </c>
      <c r="X43" s="45">
        <f t="shared" si="9"/>
        <v>0</v>
      </c>
      <c r="Y43" s="46">
        <f t="shared" si="19"/>
        <v>0</v>
      </c>
      <c r="AA43" s="43">
        <f t="shared" si="20"/>
        <v>2.9952024895189666E-2</v>
      </c>
      <c r="AB43" s="44">
        <f t="shared" si="21"/>
        <v>-3.4170752095429302E-3</v>
      </c>
      <c r="AC43" s="45">
        <f t="shared" si="22"/>
        <v>0</v>
      </c>
      <c r="AD43" s="44">
        <f t="shared" si="23"/>
        <v>0</v>
      </c>
      <c r="AE43" s="45">
        <f t="shared" si="24"/>
        <v>0</v>
      </c>
      <c r="AF43" s="44">
        <f t="shared" si="25"/>
        <v>0</v>
      </c>
      <c r="AG43" s="45">
        <f t="shared" si="26"/>
        <v>0</v>
      </c>
      <c r="AH43" s="46">
        <f t="shared" si="26"/>
        <v>0</v>
      </c>
      <c r="AR43" s="2" t="s">
        <v>53</v>
      </c>
      <c r="AS43" s="26">
        <v>1191.33</v>
      </c>
      <c r="AT43" s="26">
        <v>50.8</v>
      </c>
      <c r="AU43" s="51">
        <f t="shared" si="1"/>
        <v>-2.6819923371647625E-2</v>
      </c>
      <c r="AV43" s="26">
        <v>3.9129999999999998</v>
      </c>
      <c r="AW43" s="51">
        <f t="shared" si="2"/>
        <v>-1.7081135393117286E-2</v>
      </c>
      <c r="AX43" s="1">
        <f t="shared" si="10"/>
        <v>4</v>
      </c>
      <c r="AY43" s="1"/>
      <c r="AZ43" s="1"/>
      <c r="BA43" s="1"/>
      <c r="BB43" s="2" t="s">
        <v>53</v>
      </c>
      <c r="BC43" s="26">
        <v>1191.33</v>
      </c>
      <c r="BD43" s="1" t="str">
        <f t="shared" si="11"/>
        <v/>
      </c>
      <c r="BE43" s="1" t="str">
        <f t="shared" si="12"/>
        <v/>
      </c>
      <c r="BF43" s="1" t="str">
        <f t="shared" si="13"/>
        <v/>
      </c>
      <c r="BG43" s="1">
        <f t="shared" si="14"/>
        <v>1191.33</v>
      </c>
    </row>
    <row r="44" spans="2:59" x14ac:dyDescent="0.25">
      <c r="B44" s="2" t="s">
        <v>53</v>
      </c>
      <c r="C44" s="26">
        <v>50.8</v>
      </c>
      <c r="D44" s="13">
        <f t="shared" si="3"/>
        <v>-2.6819923371647625E-2</v>
      </c>
      <c r="E44" s="29">
        <f t="shared" si="15"/>
        <v>52.733333333333327</v>
      </c>
      <c r="F44" s="13">
        <f t="shared" si="27"/>
        <v>-2.8852056476366017E-2</v>
      </c>
      <c r="G44" s="26">
        <v>3.9129999999999998</v>
      </c>
      <c r="H44" s="12">
        <v>-1.7081135393117286E-2</v>
      </c>
      <c r="I44" s="28">
        <f t="shared" si="16"/>
        <v>4.0305333333333335</v>
      </c>
      <c r="J44" s="28">
        <f t="shared" si="28"/>
        <v>-4.4904858571417239E-2</v>
      </c>
      <c r="K44" s="26">
        <v>1191.33</v>
      </c>
      <c r="L44" s="12">
        <f t="shared" si="4"/>
        <v>-1.4267729752415192E-4</v>
      </c>
      <c r="M44" s="29">
        <f t="shared" si="17"/>
        <v>1179.8933333333332</v>
      </c>
      <c r="N44" s="30">
        <f t="shared" si="29"/>
        <v>3.0434068020424032E-3</v>
      </c>
      <c r="R44" s="43">
        <f t="shared" si="5"/>
        <v>0</v>
      </c>
      <c r="S44" s="44">
        <f t="shared" si="31"/>
        <v>0</v>
      </c>
      <c r="T44" s="45">
        <f t="shared" si="7"/>
        <v>0</v>
      </c>
      <c r="U44" s="44">
        <f t="shared" si="18"/>
        <v>0</v>
      </c>
      <c r="V44" s="45">
        <f t="shared" si="8"/>
        <v>0</v>
      </c>
      <c r="W44" s="44">
        <f t="shared" si="30"/>
        <v>0</v>
      </c>
      <c r="X44" s="45">
        <f t="shared" si="9"/>
        <v>0</v>
      </c>
      <c r="Y44" s="46">
        <f t="shared" si="19"/>
        <v>0</v>
      </c>
      <c r="AA44" s="43">
        <f t="shared" si="20"/>
        <v>-1.4267729752415192E-4</v>
      </c>
      <c r="AB44" s="44">
        <f t="shared" si="21"/>
        <v>3.0434068020424032E-3</v>
      </c>
      <c r="AC44" s="45">
        <f t="shared" si="22"/>
        <v>0</v>
      </c>
      <c r="AD44" s="44">
        <f t="shared" si="23"/>
        <v>0</v>
      </c>
      <c r="AE44" s="45">
        <f t="shared" si="24"/>
        <v>0</v>
      </c>
      <c r="AF44" s="44">
        <f t="shared" si="25"/>
        <v>0</v>
      </c>
      <c r="AG44" s="45">
        <f t="shared" si="26"/>
        <v>0</v>
      </c>
      <c r="AH44" s="46">
        <f t="shared" si="26"/>
        <v>0</v>
      </c>
      <c r="AR44" s="2" t="s">
        <v>54</v>
      </c>
      <c r="AS44" s="26">
        <v>1234.18</v>
      </c>
      <c r="AT44" s="26">
        <v>52.4</v>
      </c>
      <c r="AU44" s="51">
        <f t="shared" si="1"/>
        <v>3.1496062992125928E-2</v>
      </c>
      <c r="AV44" s="26">
        <v>4.2759999999999998</v>
      </c>
      <c r="AW44" s="51">
        <f t="shared" si="2"/>
        <v>9.2767697418860262E-2</v>
      </c>
      <c r="AX44" s="1">
        <f t="shared" si="10"/>
        <v>1</v>
      </c>
      <c r="AY44" s="1"/>
      <c r="AZ44" s="1"/>
      <c r="BA44" s="1"/>
      <c r="BB44" s="2" t="s">
        <v>54</v>
      </c>
      <c r="BC44" s="26">
        <v>1234.18</v>
      </c>
      <c r="BD44" s="1">
        <f t="shared" si="11"/>
        <v>1234.18</v>
      </c>
      <c r="BE44" s="1" t="str">
        <f t="shared" si="12"/>
        <v/>
      </c>
      <c r="BF44" s="1" t="str">
        <f t="shared" si="13"/>
        <v/>
      </c>
      <c r="BG44" s="1" t="str">
        <f t="shared" si="14"/>
        <v/>
      </c>
    </row>
    <row r="45" spans="2:59" x14ac:dyDescent="0.25">
      <c r="B45" s="2" t="s">
        <v>54</v>
      </c>
      <c r="C45" s="26">
        <v>52.4</v>
      </c>
      <c r="D45" s="13">
        <f t="shared" si="3"/>
        <v>3.1496062992125928E-2</v>
      </c>
      <c r="E45" s="29">
        <f t="shared" si="15"/>
        <v>51.800000000000004</v>
      </c>
      <c r="F45" s="13">
        <f t="shared" si="27"/>
        <v>-1.7699115044247593E-2</v>
      </c>
      <c r="G45" s="26">
        <v>4.2759999999999998</v>
      </c>
      <c r="H45" s="12">
        <v>9.2767697418860262E-2</v>
      </c>
      <c r="I45" s="28">
        <f t="shared" si="16"/>
        <v>4.0566666666666666</v>
      </c>
      <c r="J45" s="28">
        <f t="shared" si="28"/>
        <v>6.4838400211717495E-3</v>
      </c>
      <c r="K45" s="26">
        <v>1234.18</v>
      </c>
      <c r="L45" s="12">
        <f t="shared" si="4"/>
        <v>3.5968203604375137E-2</v>
      </c>
      <c r="M45" s="29">
        <f t="shared" si="17"/>
        <v>1205.67</v>
      </c>
      <c r="N45" s="30">
        <f t="shared" si="29"/>
        <v>2.1846607602947321E-2</v>
      </c>
      <c r="R45" s="43">
        <f t="shared" si="5"/>
        <v>0</v>
      </c>
      <c r="S45" s="44">
        <f t="shared" si="31"/>
        <v>0</v>
      </c>
      <c r="T45" s="45">
        <f t="shared" si="7"/>
        <v>0</v>
      </c>
      <c r="U45" s="44">
        <f t="shared" si="18"/>
        <v>0</v>
      </c>
      <c r="V45" s="45">
        <f t="shared" si="8"/>
        <v>0</v>
      </c>
      <c r="W45" s="44">
        <f t="shared" si="30"/>
        <v>0</v>
      </c>
      <c r="X45" s="45">
        <f t="shared" si="9"/>
        <v>0</v>
      </c>
      <c r="Y45" s="46">
        <f t="shared" si="19"/>
        <v>0</v>
      </c>
      <c r="AA45" s="43">
        <f t="shared" si="20"/>
        <v>0</v>
      </c>
      <c r="AB45" s="44">
        <f t="shared" si="21"/>
        <v>0</v>
      </c>
      <c r="AC45" s="45">
        <f t="shared" si="22"/>
        <v>0</v>
      </c>
      <c r="AD45" s="44">
        <f t="shared" si="23"/>
        <v>0</v>
      </c>
      <c r="AE45" s="45">
        <f t="shared" si="24"/>
        <v>3.5968203604375137E-2</v>
      </c>
      <c r="AF45" s="44">
        <f t="shared" si="25"/>
        <v>0</v>
      </c>
      <c r="AG45" s="45">
        <f t="shared" si="26"/>
        <v>0</v>
      </c>
      <c r="AH45" s="46">
        <f t="shared" si="26"/>
        <v>0</v>
      </c>
      <c r="AR45" s="2" t="s">
        <v>55</v>
      </c>
      <c r="AS45" s="26">
        <v>1220.33</v>
      </c>
      <c r="AT45" s="26">
        <v>52.8</v>
      </c>
      <c r="AU45" s="51">
        <f t="shared" si="1"/>
        <v>7.6335877862594437E-3</v>
      </c>
      <c r="AV45" s="26">
        <v>4.0137</v>
      </c>
      <c r="AW45" s="51">
        <f t="shared" si="2"/>
        <v>-6.134237605238535E-2</v>
      </c>
      <c r="AX45" s="1">
        <f t="shared" si="10"/>
        <v>2</v>
      </c>
      <c r="AY45" s="1"/>
      <c r="AZ45" s="1"/>
      <c r="BA45" s="1"/>
      <c r="BB45" s="2" t="s">
        <v>55</v>
      </c>
      <c r="BC45" s="26">
        <v>1220.33</v>
      </c>
      <c r="BD45" s="1" t="str">
        <f t="shared" si="11"/>
        <v/>
      </c>
      <c r="BE45" s="1">
        <f t="shared" si="12"/>
        <v>1220.33</v>
      </c>
      <c r="BF45" s="1" t="str">
        <f t="shared" si="13"/>
        <v/>
      </c>
      <c r="BG45" s="1" t="str">
        <f t="shared" si="14"/>
        <v/>
      </c>
    </row>
    <row r="46" spans="2:59" x14ac:dyDescent="0.25">
      <c r="B46" s="2" t="s">
        <v>55</v>
      </c>
      <c r="C46" s="26">
        <v>52.8</v>
      </c>
      <c r="D46" s="13">
        <f t="shared" si="3"/>
        <v>7.6335877862594437E-3</v>
      </c>
      <c r="E46" s="29">
        <f t="shared" si="15"/>
        <v>52</v>
      </c>
      <c r="F46" s="13">
        <f t="shared" si="27"/>
        <v>3.8610038610038533E-3</v>
      </c>
      <c r="G46" s="26">
        <v>4.0137</v>
      </c>
      <c r="H46" s="12">
        <v>-6.134237605238535E-2</v>
      </c>
      <c r="I46" s="28">
        <f t="shared" si="16"/>
        <v>4.067566666666667</v>
      </c>
      <c r="J46" s="28">
        <f t="shared" si="28"/>
        <v>2.6869350862777086E-3</v>
      </c>
      <c r="K46" s="26">
        <v>1220.33</v>
      </c>
      <c r="L46" s="12">
        <f t="shared" si="4"/>
        <v>-1.1222025960556881E-2</v>
      </c>
      <c r="M46" s="29">
        <f t="shared" si="17"/>
        <v>1215.28</v>
      </c>
      <c r="N46" s="30">
        <f t="shared" si="29"/>
        <v>7.9706719085652633E-3</v>
      </c>
      <c r="R46" s="43">
        <f t="shared" si="5"/>
        <v>0</v>
      </c>
      <c r="S46" s="44">
        <f t="shared" si="31"/>
        <v>0</v>
      </c>
      <c r="T46" s="45">
        <f t="shared" si="7"/>
        <v>0</v>
      </c>
      <c r="U46" s="44">
        <f t="shared" si="18"/>
        <v>0</v>
      </c>
      <c r="V46" s="45">
        <f t="shared" si="8"/>
        <v>0</v>
      </c>
      <c r="W46" s="44">
        <f t="shared" si="30"/>
        <v>0</v>
      </c>
      <c r="X46" s="45">
        <f t="shared" si="9"/>
        <v>0</v>
      </c>
      <c r="Y46" s="46">
        <f t="shared" si="19"/>
        <v>0</v>
      </c>
      <c r="AA46" s="43">
        <f t="shared" si="20"/>
        <v>0</v>
      </c>
      <c r="AB46" s="44">
        <f t="shared" si="21"/>
        <v>0</v>
      </c>
      <c r="AC46" s="45">
        <f t="shared" si="22"/>
        <v>-1.1222025960556881E-2</v>
      </c>
      <c r="AD46" s="44">
        <f t="shared" si="23"/>
        <v>0</v>
      </c>
      <c r="AE46" s="45">
        <f t="shared" si="24"/>
        <v>0</v>
      </c>
      <c r="AF46" s="44">
        <f t="shared" si="25"/>
        <v>7.9706719085652633E-3</v>
      </c>
      <c r="AG46" s="45">
        <f t="shared" si="26"/>
        <v>0</v>
      </c>
      <c r="AH46" s="46">
        <f t="shared" si="26"/>
        <v>0</v>
      </c>
      <c r="AR46" s="2" t="s">
        <v>56</v>
      </c>
      <c r="AS46" s="26">
        <v>1228.81</v>
      </c>
      <c r="AT46" s="26">
        <v>52.4</v>
      </c>
      <c r="AU46" s="51">
        <f t="shared" si="1"/>
        <v>-7.575757575757569E-3</v>
      </c>
      <c r="AV46" s="26">
        <v>4.3239999999999998</v>
      </c>
      <c r="AW46" s="51">
        <f t="shared" si="2"/>
        <v>7.7310212522111676E-2</v>
      </c>
      <c r="AX46" s="1">
        <f t="shared" si="10"/>
        <v>3</v>
      </c>
      <c r="AY46" s="1"/>
      <c r="AZ46" s="1"/>
      <c r="BA46" s="1"/>
      <c r="BB46" s="2" t="s">
        <v>56</v>
      </c>
      <c r="BC46" s="26">
        <v>1228.81</v>
      </c>
      <c r="BD46" s="1" t="str">
        <f t="shared" si="11"/>
        <v/>
      </c>
      <c r="BE46" s="1" t="str">
        <f t="shared" si="12"/>
        <v/>
      </c>
      <c r="BF46" s="1">
        <f t="shared" si="13"/>
        <v>1228.81</v>
      </c>
      <c r="BG46" s="1" t="str">
        <f t="shared" si="14"/>
        <v/>
      </c>
    </row>
    <row r="47" spans="2:59" x14ac:dyDescent="0.25">
      <c r="B47" s="2" t="s">
        <v>56</v>
      </c>
      <c r="C47" s="26">
        <v>52.4</v>
      </c>
      <c r="D47" s="13">
        <f t="shared" si="3"/>
        <v>-7.575757575757569E-3</v>
      </c>
      <c r="E47" s="29">
        <f t="shared" si="15"/>
        <v>52.533333333333331</v>
      </c>
      <c r="F47" s="13">
        <f t="shared" si="27"/>
        <v>1.025641025641022E-2</v>
      </c>
      <c r="G47" s="26">
        <v>4.3239999999999998</v>
      </c>
      <c r="H47" s="12">
        <v>7.7310212522111676E-2</v>
      </c>
      <c r="I47" s="28">
        <f t="shared" si="16"/>
        <v>4.2045666666666666</v>
      </c>
      <c r="J47" s="28">
        <f t="shared" si="28"/>
        <v>3.3681070582739725E-2</v>
      </c>
      <c r="K47" s="26">
        <v>1228.81</v>
      </c>
      <c r="L47" s="12">
        <f t="shared" si="4"/>
        <v>6.9489400408087043E-3</v>
      </c>
      <c r="M47" s="29">
        <f t="shared" si="17"/>
        <v>1227.7733333333333</v>
      </c>
      <c r="N47" s="30">
        <f t="shared" si="29"/>
        <v>1.0280209773330773E-2</v>
      </c>
      <c r="R47" s="43">
        <f t="shared" si="5"/>
        <v>0</v>
      </c>
      <c r="S47" s="44">
        <f t="shared" si="31"/>
        <v>0</v>
      </c>
      <c r="T47" s="45">
        <f t="shared" si="7"/>
        <v>0</v>
      </c>
      <c r="U47" s="44">
        <f t="shared" si="18"/>
        <v>0</v>
      </c>
      <c r="V47" s="45">
        <f t="shared" si="8"/>
        <v>0</v>
      </c>
      <c r="W47" s="44">
        <f t="shared" si="30"/>
        <v>0</v>
      </c>
      <c r="X47" s="45">
        <f t="shared" si="9"/>
        <v>0</v>
      </c>
      <c r="Y47" s="46">
        <f t="shared" si="19"/>
        <v>0</v>
      </c>
      <c r="AA47" s="43">
        <f t="shared" si="20"/>
        <v>0</v>
      </c>
      <c r="AB47" s="44">
        <f t="shared" si="21"/>
        <v>0</v>
      </c>
      <c r="AC47" s="45">
        <f t="shared" si="22"/>
        <v>0</v>
      </c>
      <c r="AD47" s="44">
        <f t="shared" si="23"/>
        <v>0</v>
      </c>
      <c r="AE47" s="45">
        <f t="shared" si="24"/>
        <v>0</v>
      </c>
      <c r="AF47" s="44">
        <f t="shared" si="25"/>
        <v>1.0280209773330773E-2</v>
      </c>
      <c r="AG47" s="45">
        <f t="shared" si="26"/>
        <v>6.9489400408087043E-3</v>
      </c>
      <c r="AH47" s="46">
        <f t="shared" si="26"/>
        <v>0</v>
      </c>
      <c r="AR47" s="2" t="s">
        <v>57</v>
      </c>
      <c r="AS47" s="26">
        <v>1207.01</v>
      </c>
      <c r="AT47" s="26">
        <v>56.8</v>
      </c>
      <c r="AU47" s="51">
        <f t="shared" si="1"/>
        <v>8.3969465648854991E-2</v>
      </c>
      <c r="AV47" s="26">
        <v>4.5506000000000002</v>
      </c>
      <c r="AW47" s="51">
        <f t="shared" si="2"/>
        <v>5.240518038852926E-2</v>
      </c>
      <c r="AX47" s="1">
        <f t="shared" si="10"/>
        <v>1</v>
      </c>
      <c r="AY47" s="1"/>
      <c r="AZ47" s="1"/>
      <c r="BA47" s="1"/>
      <c r="BB47" s="2" t="s">
        <v>57</v>
      </c>
      <c r="BC47" s="26">
        <v>1207.01</v>
      </c>
      <c r="BD47" s="1">
        <f t="shared" si="11"/>
        <v>1207.01</v>
      </c>
      <c r="BE47" s="1" t="str">
        <f t="shared" si="12"/>
        <v/>
      </c>
      <c r="BF47" s="1" t="str">
        <f t="shared" si="13"/>
        <v/>
      </c>
      <c r="BG47" s="1" t="str">
        <f t="shared" si="14"/>
        <v/>
      </c>
    </row>
    <row r="48" spans="2:59" x14ac:dyDescent="0.25">
      <c r="B48" s="2" t="s">
        <v>57</v>
      </c>
      <c r="C48" s="26">
        <v>56.8</v>
      </c>
      <c r="D48" s="13">
        <f t="shared" si="3"/>
        <v>8.3969465648854991E-2</v>
      </c>
      <c r="E48" s="29">
        <f t="shared" si="15"/>
        <v>54</v>
      </c>
      <c r="F48" s="13">
        <f t="shared" si="27"/>
        <v>2.7918781725888353E-2</v>
      </c>
      <c r="G48" s="26">
        <v>4.5506000000000002</v>
      </c>
      <c r="H48" s="12">
        <v>5.240518038852926E-2</v>
      </c>
      <c r="I48" s="28">
        <f t="shared" si="16"/>
        <v>4.2961</v>
      </c>
      <c r="J48" s="28">
        <f t="shared" si="28"/>
        <v>2.1769980259559008E-2</v>
      </c>
      <c r="K48" s="26">
        <v>1207.01</v>
      </c>
      <c r="L48" s="12">
        <f t="shared" si="4"/>
        <v>-1.7740741042146402E-2</v>
      </c>
      <c r="M48" s="29">
        <f t="shared" si="17"/>
        <v>1218.7166666666665</v>
      </c>
      <c r="N48" s="30">
        <f t="shared" si="29"/>
        <v>-7.3764972904880599E-3</v>
      </c>
      <c r="R48" s="43">
        <f t="shared" si="5"/>
        <v>0</v>
      </c>
      <c r="S48" s="44">
        <f t="shared" si="31"/>
        <v>0</v>
      </c>
      <c r="T48" s="45">
        <f t="shared" si="7"/>
        <v>0</v>
      </c>
      <c r="U48" s="44">
        <f t="shared" si="18"/>
        <v>0</v>
      </c>
      <c r="V48" s="45">
        <f t="shared" si="8"/>
        <v>0</v>
      </c>
      <c r="W48" s="44">
        <f t="shared" si="30"/>
        <v>0</v>
      </c>
      <c r="X48" s="45">
        <f t="shared" si="9"/>
        <v>0</v>
      </c>
      <c r="Y48" s="46">
        <f t="shared" si="19"/>
        <v>0</v>
      </c>
      <c r="AA48" s="43">
        <f t="shared" si="20"/>
        <v>0</v>
      </c>
      <c r="AB48" s="44">
        <f t="shared" si="21"/>
        <v>0</v>
      </c>
      <c r="AC48" s="45">
        <f t="shared" si="22"/>
        <v>0</v>
      </c>
      <c r="AD48" s="44">
        <f t="shared" si="23"/>
        <v>0</v>
      </c>
      <c r="AE48" s="45">
        <f t="shared" si="24"/>
        <v>-1.7740741042146402E-2</v>
      </c>
      <c r="AF48" s="44">
        <f t="shared" si="25"/>
        <v>-7.3764972904880599E-3</v>
      </c>
      <c r="AG48" s="45">
        <f t="shared" si="26"/>
        <v>0</v>
      </c>
      <c r="AH48" s="46">
        <f t="shared" si="26"/>
        <v>0</v>
      </c>
      <c r="AR48" s="2" t="s">
        <v>58</v>
      </c>
      <c r="AS48" s="26">
        <v>1249.48</v>
      </c>
      <c r="AT48" s="26">
        <v>57.2</v>
      </c>
      <c r="AU48" s="51">
        <f t="shared" si="1"/>
        <v>7.0422535211267512E-3</v>
      </c>
      <c r="AV48" s="26">
        <v>4.484</v>
      </c>
      <c r="AW48" s="51">
        <f t="shared" si="2"/>
        <v>-1.4635432690194738E-2</v>
      </c>
      <c r="AX48" s="1">
        <f t="shared" si="10"/>
        <v>2</v>
      </c>
      <c r="AY48" s="1"/>
      <c r="AZ48" s="1"/>
      <c r="BA48" s="1"/>
      <c r="BB48" s="2" t="s">
        <v>58</v>
      </c>
      <c r="BC48" s="26">
        <v>1249.48</v>
      </c>
      <c r="BD48" s="1" t="str">
        <f t="shared" si="11"/>
        <v/>
      </c>
      <c r="BE48" s="1">
        <f t="shared" si="12"/>
        <v>1249.48</v>
      </c>
      <c r="BF48" s="1" t="str">
        <f t="shared" si="13"/>
        <v/>
      </c>
      <c r="BG48" s="1" t="str">
        <f t="shared" si="14"/>
        <v/>
      </c>
    </row>
    <row r="49" spans="2:59" x14ac:dyDescent="0.25">
      <c r="B49" s="2" t="s">
        <v>58</v>
      </c>
      <c r="C49" s="26">
        <v>57.2</v>
      </c>
      <c r="D49" s="13">
        <f t="shared" si="3"/>
        <v>7.0422535211267512E-3</v>
      </c>
      <c r="E49" s="29">
        <f t="shared" si="15"/>
        <v>55.466666666666661</v>
      </c>
      <c r="F49" s="13">
        <f t="shared" si="27"/>
        <v>2.7160493827160348E-2</v>
      </c>
      <c r="G49" s="26">
        <v>4.484</v>
      </c>
      <c r="H49" s="12">
        <v>-1.4635432690194738E-2</v>
      </c>
      <c r="I49" s="28">
        <f t="shared" si="16"/>
        <v>4.452866666666667</v>
      </c>
      <c r="J49" s="28">
        <f t="shared" si="28"/>
        <v>3.6490460339998254E-2</v>
      </c>
      <c r="K49" s="26">
        <v>1249.48</v>
      </c>
      <c r="L49" s="12">
        <f t="shared" si="4"/>
        <v>3.518612107604735E-2</v>
      </c>
      <c r="M49" s="29">
        <f t="shared" si="17"/>
        <v>1228.4333333333332</v>
      </c>
      <c r="N49" s="30">
        <f t="shared" si="29"/>
        <v>7.9728676339865245E-3</v>
      </c>
      <c r="R49" s="43">
        <f t="shared" si="5"/>
        <v>0</v>
      </c>
      <c r="S49" s="44">
        <f t="shared" si="31"/>
        <v>0</v>
      </c>
      <c r="T49" s="45">
        <f t="shared" si="7"/>
        <v>0</v>
      </c>
      <c r="U49" s="44">
        <f t="shared" si="18"/>
        <v>0</v>
      </c>
      <c r="V49" s="45">
        <f t="shared" si="8"/>
        <v>0</v>
      </c>
      <c r="W49" s="44">
        <f t="shared" si="30"/>
        <v>0</v>
      </c>
      <c r="X49" s="45">
        <f t="shared" si="9"/>
        <v>0</v>
      </c>
      <c r="Y49" s="46">
        <f t="shared" si="19"/>
        <v>0</v>
      </c>
      <c r="AA49" s="43">
        <f t="shared" si="20"/>
        <v>0</v>
      </c>
      <c r="AB49" s="44">
        <f t="shared" si="21"/>
        <v>0</v>
      </c>
      <c r="AC49" s="45">
        <f t="shared" si="22"/>
        <v>3.518612107604735E-2</v>
      </c>
      <c r="AD49" s="44">
        <f t="shared" si="23"/>
        <v>0</v>
      </c>
      <c r="AE49" s="45">
        <f t="shared" si="24"/>
        <v>0</v>
      </c>
      <c r="AF49" s="44">
        <f t="shared" si="25"/>
        <v>7.9728676339865245E-3</v>
      </c>
      <c r="AG49" s="45">
        <f t="shared" si="26"/>
        <v>0</v>
      </c>
      <c r="AH49" s="46">
        <f t="shared" si="26"/>
        <v>0</v>
      </c>
      <c r="AR49" s="2" t="s">
        <v>59</v>
      </c>
      <c r="AS49" s="26">
        <v>1248.29</v>
      </c>
      <c r="AT49" s="26">
        <v>56.7</v>
      </c>
      <c r="AU49" s="51">
        <f t="shared" si="1"/>
        <v>-8.7412587412587506E-3</v>
      </c>
      <c r="AV49" s="26">
        <v>4.3910999999999998</v>
      </c>
      <c r="AW49" s="51">
        <f t="shared" si="2"/>
        <v>-2.0718108831400572E-2</v>
      </c>
      <c r="AX49" s="1">
        <f t="shared" si="10"/>
        <v>4</v>
      </c>
      <c r="AY49" s="1"/>
      <c r="AZ49" s="1"/>
      <c r="BA49" s="1"/>
      <c r="BB49" s="2" t="s">
        <v>59</v>
      </c>
      <c r="BC49" s="26">
        <v>1248.29</v>
      </c>
      <c r="BD49" s="1" t="str">
        <f t="shared" si="11"/>
        <v/>
      </c>
      <c r="BE49" s="1" t="str">
        <f t="shared" si="12"/>
        <v/>
      </c>
      <c r="BF49" s="1" t="str">
        <f t="shared" si="13"/>
        <v/>
      </c>
      <c r="BG49" s="1">
        <f t="shared" si="14"/>
        <v>1248.29</v>
      </c>
    </row>
    <row r="50" spans="2:59" x14ac:dyDescent="0.25">
      <c r="B50" s="2" t="s">
        <v>59</v>
      </c>
      <c r="C50" s="26">
        <v>56.7</v>
      </c>
      <c r="D50" s="13">
        <f t="shared" si="3"/>
        <v>-8.7412587412587506E-3</v>
      </c>
      <c r="E50" s="29">
        <f t="shared" si="15"/>
        <v>56.9</v>
      </c>
      <c r="F50" s="13">
        <f t="shared" si="27"/>
        <v>2.5841346153846256E-2</v>
      </c>
      <c r="G50" s="26">
        <v>4.3910999999999998</v>
      </c>
      <c r="H50" s="12">
        <v>-2.0718108831400572E-2</v>
      </c>
      <c r="I50" s="28">
        <f t="shared" si="16"/>
        <v>4.4752333333333336</v>
      </c>
      <c r="J50" s="28">
        <f t="shared" si="28"/>
        <v>5.0229814501518977E-3</v>
      </c>
      <c r="K50" s="26">
        <v>1248.29</v>
      </c>
      <c r="L50" s="12">
        <f t="shared" si="4"/>
        <v>-9.5239619681797283E-4</v>
      </c>
      <c r="M50" s="29">
        <f t="shared" si="17"/>
        <v>1234.9266666666665</v>
      </c>
      <c r="N50" s="30">
        <f t="shared" si="29"/>
        <v>5.2858654654981407E-3</v>
      </c>
      <c r="R50" s="43">
        <f t="shared" si="5"/>
        <v>0</v>
      </c>
      <c r="S50" s="44">
        <f t="shared" si="31"/>
        <v>0</v>
      </c>
      <c r="T50" s="45">
        <f t="shared" si="7"/>
        <v>0</v>
      </c>
      <c r="U50" s="44">
        <f t="shared" si="18"/>
        <v>0</v>
      </c>
      <c r="V50" s="45">
        <f t="shared" si="8"/>
        <v>0</v>
      </c>
      <c r="W50" s="44">
        <f t="shared" si="30"/>
        <v>0</v>
      </c>
      <c r="X50" s="45">
        <f t="shared" si="9"/>
        <v>0</v>
      </c>
      <c r="Y50" s="46">
        <f t="shared" si="19"/>
        <v>0</v>
      </c>
      <c r="AA50" s="43">
        <f t="shared" si="20"/>
        <v>-9.5239619681797283E-4</v>
      </c>
      <c r="AB50" s="44">
        <f t="shared" si="21"/>
        <v>0</v>
      </c>
      <c r="AC50" s="45">
        <f t="shared" si="22"/>
        <v>0</v>
      </c>
      <c r="AD50" s="44">
        <f t="shared" si="23"/>
        <v>0</v>
      </c>
      <c r="AE50" s="45">
        <f t="shared" si="24"/>
        <v>0</v>
      </c>
      <c r="AF50" s="44">
        <f t="shared" si="25"/>
        <v>5.2858654654981407E-3</v>
      </c>
      <c r="AG50" s="45">
        <f t="shared" si="26"/>
        <v>0</v>
      </c>
      <c r="AH50" s="46">
        <f t="shared" si="26"/>
        <v>0</v>
      </c>
      <c r="AR50" s="2" t="s">
        <v>60</v>
      </c>
      <c r="AS50" s="26">
        <v>1280.0899999999999</v>
      </c>
      <c r="AT50" s="26">
        <v>55.1</v>
      </c>
      <c r="AU50" s="51">
        <f t="shared" si="1"/>
        <v>-2.821869488536155E-2</v>
      </c>
      <c r="AV50" s="26">
        <v>4.5152000000000001</v>
      </c>
      <c r="AW50" s="51">
        <f t="shared" si="2"/>
        <v>2.8261711188540595E-2</v>
      </c>
      <c r="AX50" s="1">
        <f t="shared" si="10"/>
        <v>3</v>
      </c>
      <c r="AY50" s="1"/>
      <c r="AZ50" s="1"/>
      <c r="BA50" s="1"/>
      <c r="BB50" s="2" t="s">
        <v>60</v>
      </c>
      <c r="BC50" s="26">
        <v>1280.0899999999999</v>
      </c>
      <c r="BD50" s="1" t="str">
        <f t="shared" si="11"/>
        <v/>
      </c>
      <c r="BE50" s="1" t="str">
        <f t="shared" si="12"/>
        <v/>
      </c>
      <c r="BF50" s="1">
        <f t="shared" si="13"/>
        <v>1280.0899999999999</v>
      </c>
      <c r="BG50" s="1" t="str">
        <f t="shared" si="14"/>
        <v/>
      </c>
    </row>
    <row r="51" spans="2:59" x14ac:dyDescent="0.25">
      <c r="B51" s="2" t="s">
        <v>60</v>
      </c>
      <c r="C51" s="26">
        <v>55.1</v>
      </c>
      <c r="D51" s="13">
        <f t="shared" si="3"/>
        <v>-2.821869488536155E-2</v>
      </c>
      <c r="E51" s="29">
        <f t="shared" si="15"/>
        <v>56.333333333333336</v>
      </c>
      <c r="F51" s="13">
        <f t="shared" si="27"/>
        <v>-9.9589923842998695E-3</v>
      </c>
      <c r="G51" s="26">
        <v>4.5152000000000001</v>
      </c>
      <c r="H51" s="12">
        <v>2.8261711188540595E-2</v>
      </c>
      <c r="I51" s="28">
        <f t="shared" si="16"/>
        <v>4.4634333333333336</v>
      </c>
      <c r="J51" s="28">
        <f t="shared" si="28"/>
        <v>-2.6367340250414983E-3</v>
      </c>
      <c r="K51" s="26">
        <v>1280.0899999999999</v>
      </c>
      <c r="L51" s="12">
        <f t="shared" si="4"/>
        <v>2.5474849594244953E-2</v>
      </c>
      <c r="M51" s="29">
        <f t="shared" si="17"/>
        <v>1259.2866666666666</v>
      </c>
      <c r="N51" s="30">
        <f t="shared" si="29"/>
        <v>1.9725867662857333E-2</v>
      </c>
      <c r="R51" s="43">
        <f t="shared" si="5"/>
        <v>0</v>
      </c>
      <c r="S51" s="44">
        <f t="shared" si="31"/>
        <v>0</v>
      </c>
      <c r="T51" s="45">
        <f t="shared" si="7"/>
        <v>0</v>
      </c>
      <c r="U51" s="44">
        <f t="shared" si="18"/>
        <v>0</v>
      </c>
      <c r="V51" s="45">
        <f t="shared" si="8"/>
        <v>0</v>
      </c>
      <c r="W51" s="44">
        <f t="shared" si="30"/>
        <v>0</v>
      </c>
      <c r="X51" s="45">
        <f t="shared" si="9"/>
        <v>0</v>
      </c>
      <c r="Y51" s="46">
        <f t="shared" si="19"/>
        <v>0</v>
      </c>
      <c r="AA51" s="43">
        <f t="shared" si="20"/>
        <v>0</v>
      </c>
      <c r="AB51" s="44">
        <f t="shared" si="21"/>
        <v>1.9725867662857333E-2</v>
      </c>
      <c r="AC51" s="45">
        <f t="shared" si="22"/>
        <v>0</v>
      </c>
      <c r="AD51" s="44">
        <f t="shared" si="23"/>
        <v>0</v>
      </c>
      <c r="AE51" s="45">
        <f t="shared" si="24"/>
        <v>0</v>
      </c>
      <c r="AF51" s="44">
        <f t="shared" si="25"/>
        <v>0</v>
      </c>
      <c r="AG51" s="45">
        <f t="shared" si="26"/>
        <v>2.5474849594244953E-2</v>
      </c>
      <c r="AH51" s="46">
        <f t="shared" si="26"/>
        <v>0</v>
      </c>
      <c r="AR51" s="2" t="s">
        <v>61</v>
      </c>
      <c r="AS51" s="26">
        <v>1280.6600000000001</v>
      </c>
      <c r="AT51" s="26">
        <v>55</v>
      </c>
      <c r="AU51" s="51">
        <f t="shared" si="1"/>
        <v>-1.8148820326678861E-3</v>
      </c>
      <c r="AV51" s="26">
        <v>4.5510000000000002</v>
      </c>
      <c r="AW51" s="51">
        <f t="shared" si="2"/>
        <v>7.9287739192062112E-3</v>
      </c>
      <c r="AX51" s="1">
        <f t="shared" si="10"/>
        <v>3</v>
      </c>
      <c r="AY51" s="1"/>
      <c r="AZ51" s="1"/>
      <c r="BA51" s="1"/>
      <c r="BB51" s="2" t="s">
        <v>61</v>
      </c>
      <c r="BC51" s="26">
        <v>1280.6600000000001</v>
      </c>
      <c r="BD51" s="1" t="str">
        <f t="shared" si="11"/>
        <v/>
      </c>
      <c r="BE51" s="1" t="str">
        <f t="shared" si="12"/>
        <v/>
      </c>
      <c r="BF51" s="1">
        <f t="shared" si="13"/>
        <v>1280.6600000000001</v>
      </c>
      <c r="BG51" s="1" t="str">
        <f t="shared" si="14"/>
        <v/>
      </c>
    </row>
    <row r="52" spans="2:59" x14ac:dyDescent="0.25">
      <c r="B52" s="2" t="s">
        <v>61</v>
      </c>
      <c r="C52" s="26">
        <v>55</v>
      </c>
      <c r="D52" s="13">
        <f t="shared" si="3"/>
        <v>-1.8148820326678861E-3</v>
      </c>
      <c r="E52" s="29">
        <f t="shared" si="15"/>
        <v>55.6</v>
      </c>
      <c r="F52" s="13">
        <f t="shared" si="27"/>
        <v>-1.3017751479289963E-2</v>
      </c>
      <c r="G52" s="26">
        <v>4.5510000000000002</v>
      </c>
      <c r="H52" s="12">
        <v>7.9287739192062112E-3</v>
      </c>
      <c r="I52" s="28">
        <f t="shared" si="16"/>
        <v>4.4857666666666667</v>
      </c>
      <c r="J52" s="28">
        <f t="shared" si="28"/>
        <v>5.0036220248985686E-3</v>
      </c>
      <c r="K52" s="26">
        <v>1280.6600000000001</v>
      </c>
      <c r="L52" s="12">
        <f t="shared" si="4"/>
        <v>4.452811911663801E-4</v>
      </c>
      <c r="M52" s="29">
        <f t="shared" si="17"/>
        <v>1269.68</v>
      </c>
      <c r="N52" s="30">
        <f t="shared" si="29"/>
        <v>8.2533497800343358E-3</v>
      </c>
      <c r="R52" s="43">
        <f t="shared" si="5"/>
        <v>0</v>
      </c>
      <c r="S52" s="44">
        <f t="shared" si="31"/>
        <v>0</v>
      </c>
      <c r="T52" s="45">
        <f t="shared" si="7"/>
        <v>0</v>
      </c>
      <c r="U52" s="44">
        <f t="shared" si="18"/>
        <v>0</v>
      </c>
      <c r="V52" s="45">
        <f t="shared" si="8"/>
        <v>0</v>
      </c>
      <c r="W52" s="44">
        <f t="shared" si="30"/>
        <v>0</v>
      </c>
      <c r="X52" s="45">
        <f t="shared" si="9"/>
        <v>0</v>
      </c>
      <c r="Y52" s="46">
        <f t="shared" si="19"/>
        <v>0</v>
      </c>
      <c r="AA52" s="43">
        <f t="shared" si="20"/>
        <v>0</v>
      </c>
      <c r="AB52" s="44">
        <f t="shared" si="21"/>
        <v>0</v>
      </c>
      <c r="AC52" s="45">
        <f t="shared" si="22"/>
        <v>0</v>
      </c>
      <c r="AD52" s="44">
        <f t="shared" si="23"/>
        <v>0</v>
      </c>
      <c r="AE52" s="45">
        <f t="shared" si="24"/>
        <v>0</v>
      </c>
      <c r="AF52" s="44">
        <f t="shared" si="25"/>
        <v>0</v>
      </c>
      <c r="AG52" s="45">
        <f t="shared" si="26"/>
        <v>4.452811911663801E-4</v>
      </c>
      <c r="AH52" s="46">
        <f t="shared" si="26"/>
        <v>0</v>
      </c>
      <c r="AR52" s="2" t="s">
        <v>62</v>
      </c>
      <c r="AS52" s="26">
        <v>1294.83</v>
      </c>
      <c r="AT52" s="26">
        <v>55.8</v>
      </c>
      <c r="AU52" s="51">
        <f t="shared" si="1"/>
        <v>1.4545454545454417E-2</v>
      </c>
      <c r="AV52" s="26">
        <v>4.8472</v>
      </c>
      <c r="AW52" s="51">
        <f t="shared" si="2"/>
        <v>6.5084596791913807E-2</v>
      </c>
      <c r="AX52" s="1">
        <f t="shared" si="10"/>
        <v>1</v>
      </c>
      <c r="AY52" s="1"/>
      <c r="AZ52" s="1"/>
      <c r="BA52" s="1"/>
      <c r="BB52" s="2" t="s">
        <v>62</v>
      </c>
      <c r="BC52" s="26">
        <v>1294.83</v>
      </c>
      <c r="BD52" s="1">
        <f t="shared" si="11"/>
        <v>1294.83</v>
      </c>
      <c r="BE52" s="1" t="str">
        <f t="shared" si="12"/>
        <v/>
      </c>
      <c r="BF52" s="1" t="str">
        <f t="shared" si="13"/>
        <v/>
      </c>
      <c r="BG52" s="1" t="str">
        <f t="shared" si="14"/>
        <v/>
      </c>
    </row>
    <row r="53" spans="2:59" x14ac:dyDescent="0.25">
      <c r="B53" s="2" t="s">
        <v>62</v>
      </c>
      <c r="C53" s="26">
        <v>55.8</v>
      </c>
      <c r="D53" s="13">
        <f t="shared" si="3"/>
        <v>1.4545454545454417E-2</v>
      </c>
      <c r="E53" s="29">
        <f t="shared" si="15"/>
        <v>55.29999999999999</v>
      </c>
      <c r="F53" s="13">
        <f t="shared" si="27"/>
        <v>-5.3956834532375986E-3</v>
      </c>
      <c r="G53" s="26">
        <v>4.8472</v>
      </c>
      <c r="H53" s="12">
        <v>6.5084596791913807E-2</v>
      </c>
      <c r="I53" s="28">
        <f t="shared" si="16"/>
        <v>4.6377999999999995</v>
      </c>
      <c r="J53" s="28">
        <f t="shared" si="28"/>
        <v>3.3892385545391646E-2</v>
      </c>
      <c r="K53" s="26">
        <v>1294.83</v>
      </c>
      <c r="L53" s="12">
        <f t="shared" si="4"/>
        <v>1.1064607311854768E-2</v>
      </c>
      <c r="M53" s="29">
        <f t="shared" si="17"/>
        <v>1285.1933333333334</v>
      </c>
      <c r="N53" s="30">
        <f t="shared" si="29"/>
        <v>1.2218301724318925E-2</v>
      </c>
      <c r="R53" s="43">
        <f t="shared" si="5"/>
        <v>0</v>
      </c>
      <c r="S53" s="44">
        <f t="shared" si="31"/>
        <v>0</v>
      </c>
      <c r="T53" s="45">
        <f t="shared" si="7"/>
        <v>0</v>
      </c>
      <c r="U53" s="44">
        <f t="shared" si="18"/>
        <v>0</v>
      </c>
      <c r="V53" s="45">
        <f t="shared" si="8"/>
        <v>0</v>
      </c>
      <c r="W53" s="44">
        <f t="shared" si="30"/>
        <v>0</v>
      </c>
      <c r="X53" s="45">
        <f t="shared" si="9"/>
        <v>0</v>
      </c>
      <c r="Y53" s="46">
        <f t="shared" si="19"/>
        <v>0</v>
      </c>
      <c r="AA53" s="43">
        <f t="shared" si="20"/>
        <v>0</v>
      </c>
      <c r="AB53" s="44">
        <f t="shared" si="21"/>
        <v>0</v>
      </c>
      <c r="AC53" s="45">
        <f t="shared" si="22"/>
        <v>0</v>
      </c>
      <c r="AD53" s="44">
        <f t="shared" si="23"/>
        <v>0</v>
      </c>
      <c r="AE53" s="45">
        <f t="shared" si="24"/>
        <v>1.1064607311854768E-2</v>
      </c>
      <c r="AF53" s="44">
        <f t="shared" si="25"/>
        <v>0</v>
      </c>
      <c r="AG53" s="45">
        <f t="shared" si="26"/>
        <v>0</v>
      </c>
      <c r="AH53" s="46">
        <f t="shared" si="26"/>
        <v>0</v>
      </c>
      <c r="AR53" s="2" t="s">
        <v>63</v>
      </c>
      <c r="AS53" s="26">
        <v>1310.6099999999999</v>
      </c>
      <c r="AT53" s="26">
        <v>54.3</v>
      </c>
      <c r="AU53" s="51">
        <f t="shared" si="1"/>
        <v>-2.6881720430107503E-2</v>
      </c>
      <c r="AV53" s="26">
        <v>5.0505000000000004</v>
      </c>
      <c r="AW53" s="51">
        <f t="shared" si="2"/>
        <v>4.1941739560983793E-2</v>
      </c>
      <c r="AX53" s="1">
        <f t="shared" si="10"/>
        <v>3</v>
      </c>
      <c r="AY53" s="1"/>
      <c r="AZ53" s="1"/>
      <c r="BA53" s="1"/>
      <c r="BB53" s="2" t="s">
        <v>63</v>
      </c>
      <c r="BC53" s="26">
        <v>1310.6099999999999</v>
      </c>
      <c r="BD53" s="1" t="str">
        <f t="shared" si="11"/>
        <v/>
      </c>
      <c r="BE53" s="1" t="str">
        <f t="shared" si="12"/>
        <v/>
      </c>
      <c r="BF53" s="1">
        <f t="shared" si="13"/>
        <v>1310.6099999999999</v>
      </c>
      <c r="BG53" s="1" t="str">
        <f t="shared" si="14"/>
        <v/>
      </c>
    </row>
    <row r="54" spans="2:59" x14ac:dyDescent="0.25">
      <c r="B54" s="2" t="s">
        <v>63</v>
      </c>
      <c r="C54" s="26">
        <v>54.3</v>
      </c>
      <c r="D54" s="13">
        <f t="shared" si="3"/>
        <v>-2.6881720430107503E-2</v>
      </c>
      <c r="E54" s="29">
        <f t="shared" si="15"/>
        <v>55.033333333333331</v>
      </c>
      <c r="F54" s="13">
        <f t="shared" si="27"/>
        <v>-4.822182037371725E-3</v>
      </c>
      <c r="G54" s="26">
        <v>5.0505000000000004</v>
      </c>
      <c r="H54" s="12">
        <v>4.1941739560983793E-2</v>
      </c>
      <c r="I54" s="28">
        <f t="shared" si="16"/>
        <v>4.8162333333333329</v>
      </c>
      <c r="J54" s="28">
        <f t="shared" si="28"/>
        <v>3.8473701611396294E-2</v>
      </c>
      <c r="K54" s="26">
        <v>1310.6099999999999</v>
      </c>
      <c r="L54" s="12">
        <f t="shared" si="4"/>
        <v>1.2186928013716125E-2</v>
      </c>
      <c r="M54" s="29">
        <f t="shared" si="17"/>
        <v>1295.3666666666666</v>
      </c>
      <c r="N54" s="30">
        <f t="shared" si="29"/>
        <v>7.9157999574641646E-3</v>
      </c>
      <c r="R54" s="43">
        <f t="shared" si="5"/>
        <v>0</v>
      </c>
      <c r="S54" s="44">
        <f t="shared" si="31"/>
        <v>0</v>
      </c>
      <c r="T54" s="45">
        <f t="shared" si="7"/>
        <v>0</v>
      </c>
      <c r="U54" s="44">
        <f t="shared" si="18"/>
        <v>0</v>
      </c>
      <c r="V54" s="45">
        <f t="shared" si="8"/>
        <v>0</v>
      </c>
      <c r="W54" s="44">
        <f t="shared" si="30"/>
        <v>0</v>
      </c>
      <c r="X54" s="45">
        <f t="shared" si="9"/>
        <v>0</v>
      </c>
      <c r="Y54" s="46">
        <f t="shared" si="19"/>
        <v>0</v>
      </c>
      <c r="AA54" s="43">
        <f t="shared" si="20"/>
        <v>0</v>
      </c>
      <c r="AB54" s="44">
        <f t="shared" si="21"/>
        <v>0</v>
      </c>
      <c r="AC54" s="45">
        <f t="shared" si="22"/>
        <v>0</v>
      </c>
      <c r="AD54" s="44">
        <f t="shared" si="23"/>
        <v>0</v>
      </c>
      <c r="AE54" s="45">
        <f t="shared" si="24"/>
        <v>0</v>
      </c>
      <c r="AF54" s="44">
        <f t="shared" si="25"/>
        <v>0</v>
      </c>
      <c r="AG54" s="45">
        <f t="shared" si="26"/>
        <v>1.2186928013716125E-2</v>
      </c>
      <c r="AH54" s="46">
        <f t="shared" si="26"/>
        <v>0</v>
      </c>
      <c r="AR54" s="2" t="s">
        <v>64</v>
      </c>
      <c r="AS54" s="26">
        <v>1270.0899999999999</v>
      </c>
      <c r="AT54" s="26">
        <v>55.2</v>
      </c>
      <c r="AU54" s="51">
        <f t="shared" si="1"/>
        <v>1.6574585635359185E-2</v>
      </c>
      <c r="AV54" s="26">
        <v>5.1185999999999998</v>
      </c>
      <c r="AW54" s="51">
        <f t="shared" si="2"/>
        <v>1.3483813483813334E-2</v>
      </c>
      <c r="AX54" s="1">
        <f t="shared" si="10"/>
        <v>1</v>
      </c>
      <c r="AY54" s="1"/>
      <c r="AZ54" s="1"/>
      <c r="BA54" s="1"/>
      <c r="BB54" s="2" t="s">
        <v>64</v>
      </c>
      <c r="BC54" s="26">
        <v>1270.0899999999999</v>
      </c>
      <c r="BD54" s="1">
        <f t="shared" si="11"/>
        <v>1270.0899999999999</v>
      </c>
      <c r="BE54" s="1" t="str">
        <f t="shared" si="12"/>
        <v/>
      </c>
      <c r="BF54" s="1" t="str">
        <f t="shared" si="13"/>
        <v/>
      </c>
      <c r="BG54" s="1" t="str">
        <f t="shared" si="14"/>
        <v/>
      </c>
    </row>
    <row r="55" spans="2:59" x14ac:dyDescent="0.25">
      <c r="B55" s="2" t="s">
        <v>64</v>
      </c>
      <c r="C55" s="26">
        <v>55.2</v>
      </c>
      <c r="D55" s="13">
        <f t="shared" si="3"/>
        <v>1.6574585635359185E-2</v>
      </c>
      <c r="E55" s="29">
        <f t="shared" si="15"/>
        <v>55.1</v>
      </c>
      <c r="F55" s="13">
        <f t="shared" si="27"/>
        <v>1.2113870381587066E-3</v>
      </c>
      <c r="G55" s="26">
        <v>5.1185999999999998</v>
      </c>
      <c r="H55" s="12">
        <v>1.3483813483813334E-2</v>
      </c>
      <c r="I55" s="28">
        <f t="shared" si="16"/>
        <v>5.0054333333333334</v>
      </c>
      <c r="J55" s="28">
        <f t="shared" si="28"/>
        <v>3.9283811000297764E-2</v>
      </c>
      <c r="K55" s="26">
        <v>1270.0899999999999</v>
      </c>
      <c r="L55" s="12">
        <f t="shared" si="4"/>
        <v>-3.091690129023883E-2</v>
      </c>
      <c r="M55" s="29">
        <f t="shared" si="17"/>
        <v>1291.8433333333332</v>
      </c>
      <c r="N55" s="30">
        <f t="shared" si="29"/>
        <v>-2.719950593139675E-3</v>
      </c>
      <c r="R55" s="43">
        <f t="shared" si="5"/>
        <v>0</v>
      </c>
      <c r="S55" s="44">
        <f t="shared" si="31"/>
        <v>0</v>
      </c>
      <c r="T55" s="45">
        <f t="shared" si="7"/>
        <v>0</v>
      </c>
      <c r="U55" s="44">
        <f t="shared" si="18"/>
        <v>0</v>
      </c>
      <c r="V55" s="45">
        <f t="shared" si="8"/>
        <v>0</v>
      </c>
      <c r="W55" s="44">
        <f t="shared" si="30"/>
        <v>0</v>
      </c>
      <c r="X55" s="45">
        <f t="shared" si="9"/>
        <v>0</v>
      </c>
      <c r="Y55" s="46">
        <f t="shared" si="19"/>
        <v>0</v>
      </c>
      <c r="AA55" s="43">
        <f t="shared" si="20"/>
        <v>0</v>
      </c>
      <c r="AB55" s="44">
        <f t="shared" si="21"/>
        <v>0</v>
      </c>
      <c r="AC55" s="45">
        <f t="shared" si="22"/>
        <v>0</v>
      </c>
      <c r="AD55" s="44">
        <f t="shared" si="23"/>
        <v>0</v>
      </c>
      <c r="AE55" s="45">
        <f t="shared" si="24"/>
        <v>-3.091690129023883E-2</v>
      </c>
      <c r="AF55" s="44">
        <f t="shared" si="25"/>
        <v>-2.719950593139675E-3</v>
      </c>
      <c r="AG55" s="45">
        <f t="shared" si="26"/>
        <v>0</v>
      </c>
      <c r="AH55" s="46">
        <f t="shared" si="26"/>
        <v>0</v>
      </c>
      <c r="AR55" s="2" t="s">
        <v>65</v>
      </c>
      <c r="AS55" s="26">
        <v>1270.2</v>
      </c>
      <c r="AT55" s="26">
        <v>53.7</v>
      </c>
      <c r="AU55" s="51">
        <f t="shared" si="1"/>
        <v>-2.7173913043478271E-2</v>
      </c>
      <c r="AV55" s="26">
        <v>5.1364000000000001</v>
      </c>
      <c r="AW55" s="51">
        <f t="shared" si="2"/>
        <v>3.4775133825655224E-3</v>
      </c>
      <c r="AX55" s="1">
        <f t="shared" si="10"/>
        <v>3</v>
      </c>
      <c r="AY55" s="1"/>
      <c r="AZ55" s="1"/>
      <c r="BA55" s="1"/>
      <c r="BB55" s="2" t="s">
        <v>65</v>
      </c>
      <c r="BC55" s="26">
        <v>1270.2</v>
      </c>
      <c r="BD55" s="1" t="str">
        <f t="shared" si="11"/>
        <v/>
      </c>
      <c r="BE55" s="1" t="str">
        <f t="shared" si="12"/>
        <v/>
      </c>
      <c r="BF55" s="1">
        <f t="shared" si="13"/>
        <v>1270.2</v>
      </c>
      <c r="BG55" s="1" t="str">
        <f t="shared" si="14"/>
        <v/>
      </c>
    </row>
    <row r="56" spans="2:59" x14ac:dyDescent="0.25">
      <c r="B56" s="2" t="s">
        <v>65</v>
      </c>
      <c r="C56" s="26">
        <v>53.7</v>
      </c>
      <c r="D56" s="13">
        <f t="shared" si="3"/>
        <v>-2.7173913043478271E-2</v>
      </c>
      <c r="E56" s="29">
        <f t="shared" si="15"/>
        <v>54.4</v>
      </c>
      <c r="F56" s="13">
        <f t="shared" si="27"/>
        <v>-1.2704174228675202E-2</v>
      </c>
      <c r="G56" s="26">
        <v>5.1364000000000001</v>
      </c>
      <c r="H56" s="12">
        <v>3.4775133825655224E-3</v>
      </c>
      <c r="I56" s="28">
        <f t="shared" si="16"/>
        <v>5.1018333333333334</v>
      </c>
      <c r="J56" s="28">
        <f t="shared" si="28"/>
        <v>1.9259071808634731E-2</v>
      </c>
      <c r="K56" s="26">
        <v>1270.2</v>
      </c>
      <c r="L56" s="12">
        <f t="shared" si="4"/>
        <v>8.6608035651192239E-5</v>
      </c>
      <c r="M56" s="29">
        <f t="shared" si="17"/>
        <v>1283.6333333333332</v>
      </c>
      <c r="N56" s="30">
        <f t="shared" si="29"/>
        <v>-6.3552597967245772E-3</v>
      </c>
      <c r="R56" s="43">
        <f t="shared" si="5"/>
        <v>0</v>
      </c>
      <c r="S56" s="44">
        <f t="shared" si="31"/>
        <v>0</v>
      </c>
      <c r="T56" s="45">
        <f t="shared" si="7"/>
        <v>0</v>
      </c>
      <c r="U56" s="44">
        <f t="shared" si="18"/>
        <v>0</v>
      </c>
      <c r="V56" s="45">
        <f t="shared" si="8"/>
        <v>0</v>
      </c>
      <c r="W56" s="44">
        <f t="shared" si="30"/>
        <v>0</v>
      </c>
      <c r="X56" s="45">
        <f t="shared" si="9"/>
        <v>0</v>
      </c>
      <c r="Y56" s="46">
        <f t="shared" si="19"/>
        <v>0</v>
      </c>
      <c r="AA56" s="43">
        <f t="shared" si="20"/>
        <v>0</v>
      </c>
      <c r="AB56" s="44">
        <f t="shared" si="21"/>
        <v>0</v>
      </c>
      <c r="AC56" s="45">
        <f t="shared" si="22"/>
        <v>0</v>
      </c>
      <c r="AD56" s="44">
        <f t="shared" si="23"/>
        <v>0</v>
      </c>
      <c r="AE56" s="45">
        <f t="shared" si="24"/>
        <v>0</v>
      </c>
      <c r="AF56" s="44">
        <f t="shared" si="25"/>
        <v>0</v>
      </c>
      <c r="AG56" s="45">
        <f t="shared" si="26"/>
        <v>8.6608035651192239E-5</v>
      </c>
      <c r="AH56" s="46">
        <f t="shared" si="26"/>
        <v>0</v>
      </c>
      <c r="AR56" s="2" t="s">
        <v>66</v>
      </c>
      <c r="AS56" s="26">
        <v>1276.6600000000001</v>
      </c>
      <c r="AT56" s="26">
        <v>52</v>
      </c>
      <c r="AU56" s="51">
        <f t="shared" si="1"/>
        <v>-3.1657355679702071E-2</v>
      </c>
      <c r="AV56" s="26">
        <v>4.9794</v>
      </c>
      <c r="AW56" s="51">
        <f t="shared" si="2"/>
        <v>-3.0566155283856422E-2</v>
      </c>
      <c r="AX56" s="1">
        <f t="shared" si="10"/>
        <v>4</v>
      </c>
      <c r="AY56" s="1"/>
      <c r="AZ56" s="1"/>
      <c r="BA56" s="1"/>
      <c r="BB56" s="2" t="s">
        <v>66</v>
      </c>
      <c r="BC56" s="26">
        <v>1276.6600000000001</v>
      </c>
      <c r="BD56" s="1" t="str">
        <f t="shared" si="11"/>
        <v/>
      </c>
      <c r="BE56" s="1" t="str">
        <f t="shared" si="12"/>
        <v/>
      </c>
      <c r="BF56" s="1" t="str">
        <f t="shared" si="13"/>
        <v/>
      </c>
      <c r="BG56" s="1">
        <f t="shared" si="14"/>
        <v>1276.6600000000001</v>
      </c>
    </row>
    <row r="57" spans="2:59" x14ac:dyDescent="0.25">
      <c r="B57" s="2" t="s">
        <v>66</v>
      </c>
      <c r="C57" s="26">
        <v>52</v>
      </c>
      <c r="D57" s="13">
        <f t="shared" si="3"/>
        <v>-3.1657355679702071E-2</v>
      </c>
      <c r="E57" s="29">
        <f t="shared" si="15"/>
        <v>53.633333333333333</v>
      </c>
      <c r="F57" s="13">
        <f t="shared" si="27"/>
        <v>-1.4093137254901911E-2</v>
      </c>
      <c r="G57" s="26">
        <v>4.9794</v>
      </c>
      <c r="H57" s="12">
        <v>-3.0566155283856422E-2</v>
      </c>
      <c r="I57" s="28">
        <f t="shared" si="16"/>
        <v>5.0781333333333327</v>
      </c>
      <c r="J57" s="28">
        <f t="shared" si="28"/>
        <v>-4.645388912482562E-3</v>
      </c>
      <c r="K57" s="26">
        <v>1276.6600000000001</v>
      </c>
      <c r="L57" s="12">
        <f t="shared" si="4"/>
        <v>5.0858132577547011E-3</v>
      </c>
      <c r="M57" s="29">
        <f t="shared" si="17"/>
        <v>1272.3166666666666</v>
      </c>
      <c r="N57" s="30">
        <f t="shared" si="29"/>
        <v>-8.8161209068009505E-3</v>
      </c>
      <c r="R57" s="43">
        <f t="shared" si="5"/>
        <v>0</v>
      </c>
      <c r="S57" s="44">
        <f t="shared" si="31"/>
        <v>0</v>
      </c>
      <c r="T57" s="45">
        <f t="shared" si="7"/>
        <v>0</v>
      </c>
      <c r="U57" s="44">
        <f t="shared" si="18"/>
        <v>0</v>
      </c>
      <c r="V57" s="45">
        <f t="shared" si="8"/>
        <v>0</v>
      </c>
      <c r="W57" s="44">
        <f t="shared" si="30"/>
        <v>0</v>
      </c>
      <c r="X57" s="45">
        <f t="shared" si="9"/>
        <v>0</v>
      </c>
      <c r="Y57" s="46">
        <f t="shared" si="19"/>
        <v>0</v>
      </c>
      <c r="AA57" s="43">
        <f t="shared" si="20"/>
        <v>5.0858132577547011E-3</v>
      </c>
      <c r="AB57" s="44">
        <f t="shared" si="21"/>
        <v>-8.8161209068009505E-3</v>
      </c>
      <c r="AC57" s="45">
        <f t="shared" si="22"/>
        <v>0</v>
      </c>
      <c r="AD57" s="44">
        <f t="shared" si="23"/>
        <v>0</v>
      </c>
      <c r="AE57" s="45">
        <f t="shared" si="24"/>
        <v>0</v>
      </c>
      <c r="AF57" s="44">
        <f t="shared" si="25"/>
        <v>0</v>
      </c>
      <c r="AG57" s="45">
        <f t="shared" si="26"/>
        <v>0</v>
      </c>
      <c r="AH57" s="46">
        <f t="shared" si="26"/>
        <v>0</v>
      </c>
      <c r="AR57" s="2" t="s">
        <v>67</v>
      </c>
      <c r="AS57" s="26">
        <v>1303.82</v>
      </c>
      <c r="AT57" s="26">
        <v>53</v>
      </c>
      <c r="AU57" s="51">
        <f t="shared" si="1"/>
        <v>1.9230769230769162E-2</v>
      </c>
      <c r="AV57" s="26">
        <v>4.7257999999999996</v>
      </c>
      <c r="AW57" s="51">
        <f t="shared" si="2"/>
        <v>-5.0929830903321816E-2</v>
      </c>
      <c r="AX57" s="1">
        <f t="shared" si="10"/>
        <v>2</v>
      </c>
      <c r="AY57" s="1"/>
      <c r="AZ57" s="1"/>
      <c r="BA57" s="1"/>
      <c r="BB57" s="2" t="s">
        <v>67</v>
      </c>
      <c r="BC57" s="26">
        <v>1303.82</v>
      </c>
      <c r="BD57" s="1" t="str">
        <f t="shared" si="11"/>
        <v/>
      </c>
      <c r="BE57" s="1">
        <f t="shared" si="12"/>
        <v>1303.82</v>
      </c>
      <c r="BF57" s="1" t="str">
        <f t="shared" si="13"/>
        <v/>
      </c>
      <c r="BG57" s="1" t="str">
        <f t="shared" si="14"/>
        <v/>
      </c>
    </row>
    <row r="58" spans="2:59" x14ac:dyDescent="0.25">
      <c r="B58" s="2" t="s">
        <v>67</v>
      </c>
      <c r="C58" s="26">
        <v>53</v>
      </c>
      <c r="D58" s="13">
        <f t="shared" si="3"/>
        <v>1.9230769230769162E-2</v>
      </c>
      <c r="E58" s="29">
        <f t="shared" si="15"/>
        <v>52.9</v>
      </c>
      <c r="F58" s="13">
        <f t="shared" si="27"/>
        <v>-1.3673088875077677E-2</v>
      </c>
      <c r="G58" s="26">
        <v>4.7257999999999996</v>
      </c>
      <c r="H58" s="12">
        <v>-5.0929830903321816E-2</v>
      </c>
      <c r="I58" s="28">
        <f t="shared" si="16"/>
        <v>4.9471999999999996</v>
      </c>
      <c r="J58" s="28">
        <f t="shared" si="28"/>
        <v>-2.5783752559995765E-2</v>
      </c>
      <c r="K58" s="26">
        <v>1303.82</v>
      </c>
      <c r="L58" s="12">
        <f t="shared" si="4"/>
        <v>2.1274262528785837E-2</v>
      </c>
      <c r="M58" s="29">
        <f t="shared" si="17"/>
        <v>1283.5600000000002</v>
      </c>
      <c r="N58" s="30">
        <f t="shared" si="29"/>
        <v>8.8368985708486836E-3</v>
      </c>
      <c r="R58" s="43">
        <f t="shared" si="5"/>
        <v>0</v>
      </c>
      <c r="S58" s="44">
        <f t="shared" si="31"/>
        <v>0</v>
      </c>
      <c r="T58" s="45">
        <f t="shared" si="7"/>
        <v>0</v>
      </c>
      <c r="U58" s="44">
        <f t="shared" si="18"/>
        <v>0</v>
      </c>
      <c r="V58" s="45">
        <f t="shared" si="8"/>
        <v>0</v>
      </c>
      <c r="W58" s="44">
        <f t="shared" si="30"/>
        <v>0</v>
      </c>
      <c r="X58" s="45">
        <f t="shared" si="9"/>
        <v>0</v>
      </c>
      <c r="Y58" s="46">
        <f t="shared" si="19"/>
        <v>0</v>
      </c>
      <c r="AA58" s="43">
        <f t="shared" si="20"/>
        <v>0</v>
      </c>
      <c r="AB58" s="44">
        <f t="shared" si="21"/>
        <v>8.8368985708486836E-3</v>
      </c>
      <c r="AC58" s="45">
        <f t="shared" si="22"/>
        <v>2.1274262528785837E-2</v>
      </c>
      <c r="AD58" s="44">
        <f t="shared" si="23"/>
        <v>0</v>
      </c>
      <c r="AE58" s="45">
        <f t="shared" si="24"/>
        <v>0</v>
      </c>
      <c r="AF58" s="44">
        <f t="shared" si="25"/>
        <v>0</v>
      </c>
      <c r="AG58" s="45">
        <f t="shared" si="26"/>
        <v>0</v>
      </c>
      <c r="AH58" s="46">
        <f t="shared" si="26"/>
        <v>0</v>
      </c>
      <c r="AR58" s="2" t="s">
        <v>68</v>
      </c>
      <c r="AS58" s="26">
        <v>1335.85</v>
      </c>
      <c r="AT58" s="26">
        <v>53.7</v>
      </c>
      <c r="AU58" s="51">
        <f t="shared" si="1"/>
        <v>1.3207547169811429E-2</v>
      </c>
      <c r="AV58" s="26">
        <v>4.6276000000000002</v>
      </c>
      <c r="AW58" s="51">
        <f t="shared" si="2"/>
        <v>-2.0779550552287307E-2</v>
      </c>
      <c r="AX58" s="1">
        <f t="shared" si="10"/>
        <v>2</v>
      </c>
      <c r="AY58" s="1"/>
      <c r="AZ58" s="1"/>
      <c r="BA58" s="1"/>
      <c r="BB58" s="2" t="s">
        <v>68</v>
      </c>
      <c r="BC58" s="26">
        <v>1335.85</v>
      </c>
      <c r="BD58" s="1" t="str">
        <f t="shared" si="11"/>
        <v/>
      </c>
      <c r="BE58" s="1">
        <f t="shared" si="12"/>
        <v>1335.85</v>
      </c>
      <c r="BF58" s="1" t="str">
        <f t="shared" si="13"/>
        <v/>
      </c>
      <c r="BG58" s="1" t="str">
        <f t="shared" si="14"/>
        <v/>
      </c>
    </row>
    <row r="59" spans="2:59" x14ac:dyDescent="0.25">
      <c r="B59" s="2" t="s">
        <v>68</v>
      </c>
      <c r="C59" s="26">
        <v>53.7</v>
      </c>
      <c r="D59" s="13">
        <f t="shared" si="3"/>
        <v>1.3207547169811429E-2</v>
      </c>
      <c r="E59" s="29">
        <f t="shared" si="15"/>
        <v>52.9</v>
      </c>
      <c r="F59" s="13">
        <f t="shared" si="27"/>
        <v>0</v>
      </c>
      <c r="G59" s="26">
        <v>4.6276000000000002</v>
      </c>
      <c r="H59" s="12">
        <v>-2.0779550552287307E-2</v>
      </c>
      <c r="I59" s="28">
        <f t="shared" si="16"/>
        <v>4.7775999999999996</v>
      </c>
      <c r="J59" s="28">
        <f t="shared" si="28"/>
        <v>-3.4282018111254864E-2</v>
      </c>
      <c r="K59" s="26">
        <v>1335.85</v>
      </c>
      <c r="L59" s="12">
        <f t="shared" si="4"/>
        <v>2.4566274485741779E-2</v>
      </c>
      <c r="M59" s="29">
        <f t="shared" si="17"/>
        <v>1305.4433333333334</v>
      </c>
      <c r="N59" s="30">
        <f t="shared" si="29"/>
        <v>1.7048936811160598E-2</v>
      </c>
      <c r="R59" s="43">
        <f t="shared" si="5"/>
        <v>0</v>
      </c>
      <c r="S59" s="44">
        <f t="shared" si="31"/>
        <v>0</v>
      </c>
      <c r="T59" s="45">
        <f t="shared" si="7"/>
        <v>0</v>
      </c>
      <c r="U59" s="44">
        <f t="shared" si="18"/>
        <v>0</v>
      </c>
      <c r="V59" s="45">
        <f t="shared" si="8"/>
        <v>0</v>
      </c>
      <c r="W59" s="44">
        <f t="shared" si="30"/>
        <v>0</v>
      </c>
      <c r="X59" s="45">
        <f t="shared" si="9"/>
        <v>0</v>
      </c>
      <c r="Y59" s="46">
        <f t="shared" si="19"/>
        <v>0</v>
      </c>
      <c r="AA59" s="43">
        <f t="shared" si="20"/>
        <v>0</v>
      </c>
      <c r="AB59" s="44">
        <f t="shared" si="21"/>
        <v>0</v>
      </c>
      <c r="AC59" s="45">
        <f t="shared" si="22"/>
        <v>2.4566274485741779E-2</v>
      </c>
      <c r="AD59" s="44">
        <f t="shared" si="23"/>
        <v>0</v>
      </c>
      <c r="AE59" s="45">
        <f t="shared" si="24"/>
        <v>0</v>
      </c>
      <c r="AF59" s="44">
        <f t="shared" si="25"/>
        <v>0</v>
      </c>
      <c r="AG59" s="45">
        <f t="shared" si="26"/>
        <v>0</v>
      </c>
      <c r="AH59" s="46">
        <f t="shared" si="26"/>
        <v>0</v>
      </c>
      <c r="AR59" s="2" t="s">
        <v>69</v>
      </c>
      <c r="AS59" s="26">
        <v>1377.94</v>
      </c>
      <c r="AT59" s="26">
        <v>52.2</v>
      </c>
      <c r="AU59" s="51">
        <f t="shared" si="1"/>
        <v>-2.7932960893854775E-2</v>
      </c>
      <c r="AV59" s="26">
        <v>4.5980999999999996</v>
      </c>
      <c r="AW59" s="51">
        <f t="shared" si="2"/>
        <v>-6.3747947100010194E-3</v>
      </c>
      <c r="AX59" s="1">
        <f t="shared" si="10"/>
        <v>4</v>
      </c>
      <c r="AY59" s="1"/>
      <c r="AZ59" s="1"/>
      <c r="BA59" s="1"/>
      <c r="BB59" s="2" t="s">
        <v>69</v>
      </c>
      <c r="BC59" s="26">
        <v>1377.94</v>
      </c>
      <c r="BD59" s="1" t="str">
        <f t="shared" si="11"/>
        <v/>
      </c>
      <c r="BE59" s="1" t="str">
        <f t="shared" si="12"/>
        <v/>
      </c>
      <c r="BF59" s="1" t="str">
        <f t="shared" si="13"/>
        <v/>
      </c>
      <c r="BG59" s="1">
        <f t="shared" si="14"/>
        <v>1377.94</v>
      </c>
    </row>
    <row r="60" spans="2:59" x14ac:dyDescent="0.25">
      <c r="B60" s="2" t="s">
        <v>69</v>
      </c>
      <c r="C60" s="26">
        <v>52.2</v>
      </c>
      <c r="D60" s="13">
        <f t="shared" si="3"/>
        <v>-2.7932960893854775E-2</v>
      </c>
      <c r="E60" s="29">
        <f t="shared" si="15"/>
        <v>52.966666666666669</v>
      </c>
      <c r="F60" s="13">
        <f t="shared" si="27"/>
        <v>1.260239445494804E-3</v>
      </c>
      <c r="G60" s="26">
        <v>4.5980999999999996</v>
      </c>
      <c r="H60" s="12">
        <v>-6.3747947100010194E-3</v>
      </c>
      <c r="I60" s="28">
        <f t="shared" si="16"/>
        <v>4.6505000000000001</v>
      </c>
      <c r="J60" s="28">
        <f t="shared" si="28"/>
        <v>-2.6603315472203515E-2</v>
      </c>
      <c r="K60" s="26">
        <v>1377.94</v>
      </c>
      <c r="L60" s="12">
        <f t="shared" si="4"/>
        <v>3.1508028596025195E-2</v>
      </c>
      <c r="M60" s="29">
        <f t="shared" si="17"/>
        <v>1339.2033333333334</v>
      </c>
      <c r="N60" s="30">
        <f t="shared" si="29"/>
        <v>2.5860946345175106E-2</v>
      </c>
      <c r="R60" s="43">
        <f t="shared" si="5"/>
        <v>0</v>
      </c>
      <c r="S60" s="44">
        <f t="shared" si="31"/>
        <v>0</v>
      </c>
      <c r="T60" s="45">
        <f t="shared" si="7"/>
        <v>0</v>
      </c>
      <c r="U60" s="44">
        <f t="shared" si="18"/>
        <v>0</v>
      </c>
      <c r="V60" s="45">
        <f t="shared" si="8"/>
        <v>0</v>
      </c>
      <c r="W60" s="44">
        <f t="shared" si="30"/>
        <v>0</v>
      </c>
      <c r="X60" s="45">
        <f t="shared" si="9"/>
        <v>0</v>
      </c>
      <c r="Y60" s="46">
        <f t="shared" si="19"/>
        <v>0</v>
      </c>
      <c r="AA60" s="43">
        <f t="shared" si="20"/>
        <v>3.1508028596025195E-2</v>
      </c>
      <c r="AB60" s="44">
        <f t="shared" si="21"/>
        <v>0</v>
      </c>
      <c r="AC60" s="45">
        <f t="shared" si="22"/>
        <v>0</v>
      </c>
      <c r="AD60" s="44">
        <f t="shared" si="23"/>
        <v>2.5860946345175106E-2</v>
      </c>
      <c r="AE60" s="45">
        <f t="shared" si="24"/>
        <v>0</v>
      </c>
      <c r="AF60" s="44">
        <f t="shared" si="25"/>
        <v>0</v>
      </c>
      <c r="AG60" s="45">
        <f t="shared" si="26"/>
        <v>0</v>
      </c>
      <c r="AH60" s="46">
        <f t="shared" si="26"/>
        <v>0</v>
      </c>
      <c r="AR60" s="2" t="s">
        <v>70</v>
      </c>
      <c r="AS60" s="26">
        <v>1400.63</v>
      </c>
      <c r="AT60" s="26">
        <v>51.4</v>
      </c>
      <c r="AU60" s="51">
        <f t="shared" si="1"/>
        <v>-1.5325670498084421E-2</v>
      </c>
      <c r="AV60" s="26">
        <v>4.4581</v>
      </c>
      <c r="AW60" s="51">
        <f t="shared" si="2"/>
        <v>-3.0447358691633397E-2</v>
      </c>
      <c r="AX60" s="1">
        <f t="shared" si="10"/>
        <v>4</v>
      </c>
      <c r="AY60" s="1"/>
      <c r="AZ60" s="1"/>
      <c r="BA60" s="1"/>
      <c r="BB60" s="2" t="s">
        <v>70</v>
      </c>
      <c r="BC60" s="26">
        <v>1400.63</v>
      </c>
      <c r="BD60" s="1" t="str">
        <f t="shared" si="11"/>
        <v/>
      </c>
      <c r="BE60" s="1" t="str">
        <f t="shared" si="12"/>
        <v/>
      </c>
      <c r="BF60" s="1" t="str">
        <f t="shared" si="13"/>
        <v/>
      </c>
      <c r="BG60" s="1">
        <f t="shared" si="14"/>
        <v>1400.63</v>
      </c>
    </row>
    <row r="61" spans="2:59" x14ac:dyDescent="0.25">
      <c r="B61" s="2" t="s">
        <v>70</v>
      </c>
      <c r="C61" s="26">
        <v>51.4</v>
      </c>
      <c r="D61" s="13">
        <f t="shared" si="3"/>
        <v>-1.5325670498084421E-2</v>
      </c>
      <c r="E61" s="29">
        <f t="shared" si="15"/>
        <v>52.433333333333337</v>
      </c>
      <c r="F61" s="13">
        <f t="shared" si="27"/>
        <v>-1.0069225928256764E-2</v>
      </c>
      <c r="G61" s="26">
        <v>4.4581</v>
      </c>
      <c r="H61" s="12">
        <v>-3.0447358691633397E-2</v>
      </c>
      <c r="I61" s="28">
        <f t="shared" si="16"/>
        <v>4.5612666666666666</v>
      </c>
      <c r="J61" s="28">
        <f t="shared" si="28"/>
        <v>-1.9187900942550962E-2</v>
      </c>
      <c r="K61" s="26">
        <v>1400.63</v>
      </c>
      <c r="L61" s="12">
        <f t="shared" si="4"/>
        <v>1.6466609576614388E-2</v>
      </c>
      <c r="M61" s="29">
        <f t="shared" si="17"/>
        <v>1371.4733333333334</v>
      </c>
      <c r="N61" s="30">
        <f t="shared" si="29"/>
        <v>2.4096415530626469E-2</v>
      </c>
      <c r="R61" s="43">
        <f t="shared" si="5"/>
        <v>0</v>
      </c>
      <c r="S61" s="44">
        <f t="shared" si="31"/>
        <v>0</v>
      </c>
      <c r="T61" s="45">
        <f t="shared" si="7"/>
        <v>0</v>
      </c>
      <c r="U61" s="44">
        <f t="shared" si="18"/>
        <v>0</v>
      </c>
      <c r="V61" s="45">
        <f t="shared" si="8"/>
        <v>0</v>
      </c>
      <c r="W61" s="44">
        <f t="shared" si="30"/>
        <v>0</v>
      </c>
      <c r="X61" s="45">
        <f t="shared" si="9"/>
        <v>0</v>
      </c>
      <c r="Y61" s="46">
        <f t="shared" si="19"/>
        <v>0</v>
      </c>
      <c r="AA61" s="43">
        <f t="shared" si="20"/>
        <v>1.6466609576614388E-2</v>
      </c>
      <c r="AB61" s="44">
        <f t="shared" si="21"/>
        <v>2.4096415530626469E-2</v>
      </c>
      <c r="AC61" s="45">
        <f t="shared" si="22"/>
        <v>0</v>
      </c>
      <c r="AD61" s="44">
        <f t="shared" si="23"/>
        <v>0</v>
      </c>
      <c r="AE61" s="45">
        <f t="shared" si="24"/>
        <v>0</v>
      </c>
      <c r="AF61" s="44">
        <f t="shared" si="25"/>
        <v>0</v>
      </c>
      <c r="AG61" s="45">
        <f t="shared" si="26"/>
        <v>0</v>
      </c>
      <c r="AH61" s="46">
        <f t="shared" si="26"/>
        <v>0</v>
      </c>
      <c r="AR61" s="2" t="s">
        <v>71</v>
      </c>
      <c r="AS61" s="26">
        <v>1418.3</v>
      </c>
      <c r="AT61" s="26">
        <v>50.3</v>
      </c>
      <c r="AU61" s="51">
        <f t="shared" si="1"/>
        <v>-2.1400778210116767E-2</v>
      </c>
      <c r="AV61" s="26">
        <v>4.7022000000000004</v>
      </c>
      <c r="AW61" s="51">
        <f t="shared" si="2"/>
        <v>5.4754267513066113E-2</v>
      </c>
      <c r="AX61" s="1">
        <f t="shared" si="10"/>
        <v>3</v>
      </c>
      <c r="AY61" s="1"/>
      <c r="AZ61" s="1"/>
      <c r="BA61" s="1"/>
      <c r="BB61" s="2" t="s">
        <v>71</v>
      </c>
      <c r="BC61" s="26">
        <v>1418.3</v>
      </c>
      <c r="BD61" s="1" t="str">
        <f t="shared" si="11"/>
        <v/>
      </c>
      <c r="BE61" s="1" t="str">
        <f t="shared" si="12"/>
        <v/>
      </c>
      <c r="BF61" s="1">
        <f t="shared" si="13"/>
        <v>1418.3</v>
      </c>
      <c r="BG61" s="1" t="str">
        <f t="shared" si="14"/>
        <v/>
      </c>
    </row>
    <row r="62" spans="2:59" x14ac:dyDescent="0.25">
      <c r="B62" s="2" t="s">
        <v>71</v>
      </c>
      <c r="C62" s="26">
        <v>50.3</v>
      </c>
      <c r="D62" s="13">
        <f t="shared" si="3"/>
        <v>-2.1400778210116767E-2</v>
      </c>
      <c r="E62" s="29">
        <f t="shared" si="15"/>
        <v>51.29999999999999</v>
      </c>
      <c r="F62" s="13">
        <f t="shared" si="27"/>
        <v>-2.1614748887476387E-2</v>
      </c>
      <c r="G62" s="26">
        <v>4.7022000000000004</v>
      </c>
      <c r="H62" s="12">
        <v>5.4754267513066113E-2</v>
      </c>
      <c r="I62" s="28">
        <f t="shared" si="16"/>
        <v>4.5861333333333336</v>
      </c>
      <c r="J62" s="28">
        <f t="shared" si="28"/>
        <v>5.4517020125988136E-3</v>
      </c>
      <c r="K62" s="26">
        <v>1418.3</v>
      </c>
      <c r="L62" s="12">
        <f t="shared" si="4"/>
        <v>1.2615751483260995E-2</v>
      </c>
      <c r="M62" s="29">
        <f t="shared" si="17"/>
        <v>1398.9566666666667</v>
      </c>
      <c r="N62" s="30">
        <f t="shared" si="29"/>
        <v>2.0039276495836589E-2</v>
      </c>
      <c r="R62" s="43">
        <f t="shared" si="5"/>
        <v>0</v>
      </c>
      <c r="S62" s="44">
        <f t="shared" si="31"/>
        <v>0</v>
      </c>
      <c r="T62" s="45">
        <f t="shared" si="7"/>
        <v>0</v>
      </c>
      <c r="U62" s="44">
        <f t="shared" si="18"/>
        <v>0</v>
      </c>
      <c r="V62" s="45">
        <f t="shared" si="8"/>
        <v>0</v>
      </c>
      <c r="W62" s="44">
        <f t="shared" si="30"/>
        <v>0</v>
      </c>
      <c r="X62" s="45">
        <f t="shared" si="9"/>
        <v>0</v>
      </c>
      <c r="Y62" s="46">
        <f t="shared" si="19"/>
        <v>0</v>
      </c>
      <c r="AA62" s="43">
        <f t="shared" si="20"/>
        <v>0</v>
      </c>
      <c r="AB62" s="44">
        <f t="shared" si="21"/>
        <v>0</v>
      </c>
      <c r="AC62" s="45">
        <f t="shared" si="22"/>
        <v>0</v>
      </c>
      <c r="AD62" s="44">
        <f t="shared" si="23"/>
        <v>0</v>
      </c>
      <c r="AE62" s="45">
        <f t="shared" si="24"/>
        <v>0</v>
      </c>
      <c r="AF62" s="44">
        <f t="shared" si="25"/>
        <v>0</v>
      </c>
      <c r="AG62" s="45">
        <f t="shared" si="26"/>
        <v>1.2615751483260995E-2</v>
      </c>
      <c r="AH62" s="46">
        <f t="shared" si="26"/>
        <v>0</v>
      </c>
      <c r="AR62" s="2" t="s">
        <v>72</v>
      </c>
      <c r="AS62" s="26">
        <v>1438.24</v>
      </c>
      <c r="AT62" s="26">
        <v>51.4</v>
      </c>
      <c r="AU62" s="51">
        <f t="shared" si="1"/>
        <v>2.1868787276341894E-2</v>
      </c>
      <c r="AV62" s="26">
        <v>4.8079999999999998</v>
      </c>
      <c r="AW62" s="51">
        <f t="shared" si="2"/>
        <v>2.2500106333205538E-2</v>
      </c>
      <c r="AX62" s="1">
        <f t="shared" si="10"/>
        <v>1</v>
      </c>
      <c r="AY62" s="1"/>
      <c r="AZ62" s="1"/>
      <c r="BA62" s="1"/>
      <c r="BB62" s="2" t="s">
        <v>72</v>
      </c>
      <c r="BC62" s="26">
        <v>1438.24</v>
      </c>
      <c r="BD62" s="1">
        <f t="shared" si="11"/>
        <v>1438.24</v>
      </c>
      <c r="BE62" s="1" t="str">
        <f t="shared" si="12"/>
        <v/>
      </c>
      <c r="BF62" s="1" t="str">
        <f t="shared" si="13"/>
        <v/>
      </c>
      <c r="BG62" s="1" t="str">
        <f t="shared" si="14"/>
        <v/>
      </c>
    </row>
    <row r="63" spans="2:59" x14ac:dyDescent="0.25">
      <c r="B63" s="2" t="s">
        <v>72</v>
      </c>
      <c r="C63" s="26">
        <v>51.4</v>
      </c>
      <c r="D63" s="13">
        <f t="shared" si="3"/>
        <v>2.1868787276341894E-2</v>
      </c>
      <c r="E63" s="29">
        <f t="shared" si="15"/>
        <v>51.033333333333331</v>
      </c>
      <c r="F63" s="13">
        <f t="shared" si="27"/>
        <v>-5.1981806367770167E-3</v>
      </c>
      <c r="G63" s="26">
        <v>4.8079999999999998</v>
      </c>
      <c r="H63" s="12">
        <v>2.2500106333205538E-2</v>
      </c>
      <c r="I63" s="28">
        <f t="shared" si="16"/>
        <v>4.6560999999999995</v>
      </c>
      <c r="J63" s="28">
        <f t="shared" si="28"/>
        <v>1.5256134434236346E-2</v>
      </c>
      <c r="K63" s="26">
        <v>1438.24</v>
      </c>
      <c r="L63" s="12">
        <f t="shared" si="4"/>
        <v>1.4059084819854739E-2</v>
      </c>
      <c r="M63" s="29">
        <f t="shared" si="17"/>
        <v>1419.0566666666666</v>
      </c>
      <c r="N63" s="30">
        <f t="shared" si="29"/>
        <v>1.4367850326552745E-2</v>
      </c>
      <c r="R63" s="43">
        <f t="shared" si="5"/>
        <v>0</v>
      </c>
      <c r="S63" s="44">
        <f t="shared" si="31"/>
        <v>0</v>
      </c>
      <c r="T63" s="45">
        <f t="shared" si="7"/>
        <v>0</v>
      </c>
      <c r="U63" s="44">
        <f t="shared" si="18"/>
        <v>0</v>
      </c>
      <c r="V63" s="45">
        <f t="shared" si="8"/>
        <v>0</v>
      </c>
      <c r="W63" s="44">
        <f t="shared" si="30"/>
        <v>0</v>
      </c>
      <c r="X63" s="45">
        <f t="shared" si="9"/>
        <v>0</v>
      </c>
      <c r="Y63" s="46">
        <f t="shared" si="19"/>
        <v>0</v>
      </c>
      <c r="AA63" s="43">
        <f t="shared" si="20"/>
        <v>0</v>
      </c>
      <c r="AB63" s="44">
        <f t="shared" si="21"/>
        <v>0</v>
      </c>
      <c r="AC63" s="45">
        <f t="shared" si="22"/>
        <v>0</v>
      </c>
      <c r="AD63" s="44">
        <f t="shared" si="23"/>
        <v>0</v>
      </c>
      <c r="AE63" s="45">
        <f t="shared" si="24"/>
        <v>1.4059084819854739E-2</v>
      </c>
      <c r="AF63" s="44">
        <f t="shared" si="25"/>
        <v>0</v>
      </c>
      <c r="AG63" s="45">
        <f t="shared" si="26"/>
        <v>0</v>
      </c>
      <c r="AH63" s="46">
        <f t="shared" si="26"/>
        <v>0</v>
      </c>
      <c r="AR63" s="2" t="s">
        <v>73</v>
      </c>
      <c r="AS63" s="26">
        <v>1406.82</v>
      </c>
      <c r="AT63" s="26">
        <v>50.4</v>
      </c>
      <c r="AU63" s="51">
        <f t="shared" si="1"/>
        <v>-1.945525291828798E-2</v>
      </c>
      <c r="AV63" s="26">
        <v>4.5656999999999996</v>
      </c>
      <c r="AW63" s="51">
        <f t="shared" si="2"/>
        <v>-5.0395174708818713E-2</v>
      </c>
      <c r="AX63" s="1">
        <f t="shared" si="10"/>
        <v>4</v>
      </c>
      <c r="AY63" s="1"/>
      <c r="AZ63" s="1"/>
      <c r="BA63" s="1"/>
      <c r="BB63" s="2" t="s">
        <v>73</v>
      </c>
      <c r="BC63" s="26">
        <v>1406.82</v>
      </c>
      <c r="BD63" s="1" t="str">
        <f t="shared" si="11"/>
        <v/>
      </c>
      <c r="BE63" s="1" t="str">
        <f t="shared" si="12"/>
        <v/>
      </c>
      <c r="BF63" s="1" t="str">
        <f t="shared" si="13"/>
        <v/>
      </c>
      <c r="BG63" s="1">
        <f t="shared" si="14"/>
        <v>1406.82</v>
      </c>
    </row>
    <row r="64" spans="2:59" x14ac:dyDescent="0.25">
      <c r="B64" s="2" t="s">
        <v>73</v>
      </c>
      <c r="C64" s="26">
        <v>50.4</v>
      </c>
      <c r="D64" s="13">
        <f t="shared" si="3"/>
        <v>-1.945525291828798E-2</v>
      </c>
      <c r="E64" s="29">
        <f t="shared" si="15"/>
        <v>50.699999999999996</v>
      </c>
      <c r="F64" s="13">
        <f t="shared" si="27"/>
        <v>-6.5316786414109096E-3</v>
      </c>
      <c r="G64" s="26">
        <v>4.5656999999999996</v>
      </c>
      <c r="H64" s="12">
        <v>-5.0395174708818713E-2</v>
      </c>
      <c r="I64" s="28">
        <f t="shared" si="16"/>
        <v>4.6919666666666666</v>
      </c>
      <c r="J64" s="28">
        <f t="shared" si="28"/>
        <v>7.7031564327800783E-3</v>
      </c>
      <c r="K64" s="26">
        <v>1406.82</v>
      </c>
      <c r="L64" s="12">
        <f t="shared" si="4"/>
        <v>-2.1846145288686225E-2</v>
      </c>
      <c r="M64" s="29">
        <f t="shared" si="17"/>
        <v>1421.12</v>
      </c>
      <c r="N64" s="30">
        <f t="shared" si="29"/>
        <v>1.4540175750556994E-3</v>
      </c>
      <c r="R64" s="43">
        <f t="shared" si="5"/>
        <v>0</v>
      </c>
      <c r="S64" s="44">
        <f t="shared" si="31"/>
        <v>0</v>
      </c>
      <c r="T64" s="45">
        <f t="shared" si="7"/>
        <v>0</v>
      </c>
      <c r="U64" s="44">
        <f t="shared" si="18"/>
        <v>0</v>
      </c>
      <c r="V64" s="45">
        <f t="shared" si="8"/>
        <v>0</v>
      </c>
      <c r="W64" s="44">
        <f t="shared" si="30"/>
        <v>0</v>
      </c>
      <c r="X64" s="45">
        <f t="shared" si="9"/>
        <v>0</v>
      </c>
      <c r="Y64" s="46">
        <f t="shared" si="19"/>
        <v>0</v>
      </c>
      <c r="AA64" s="43">
        <f t="shared" si="20"/>
        <v>-2.1846145288686225E-2</v>
      </c>
      <c r="AB64" s="44">
        <f t="shared" si="21"/>
        <v>0</v>
      </c>
      <c r="AC64" s="45">
        <f t="shared" si="22"/>
        <v>0</v>
      </c>
      <c r="AD64" s="44">
        <f t="shared" si="23"/>
        <v>0</v>
      </c>
      <c r="AE64" s="45">
        <f t="shared" si="24"/>
        <v>0</v>
      </c>
      <c r="AF64" s="44">
        <f t="shared" si="25"/>
        <v>0</v>
      </c>
      <c r="AG64" s="45">
        <f t="shared" si="26"/>
        <v>0</v>
      </c>
      <c r="AH64" s="46">
        <f t="shared" si="26"/>
        <v>0</v>
      </c>
      <c r="AR64" s="2" t="s">
        <v>74</v>
      </c>
      <c r="AS64" s="26">
        <v>1420.86</v>
      </c>
      <c r="AT64" s="26">
        <v>54.1</v>
      </c>
      <c r="AU64" s="51">
        <f t="shared" si="1"/>
        <v>7.3412698412698374E-2</v>
      </c>
      <c r="AV64" s="26">
        <v>4.6443000000000003</v>
      </c>
      <c r="AW64" s="51">
        <f t="shared" si="2"/>
        <v>1.7215322951573908E-2</v>
      </c>
      <c r="AX64" s="1">
        <f t="shared" si="10"/>
        <v>1</v>
      </c>
      <c r="AY64" s="1"/>
      <c r="AZ64" s="1"/>
      <c r="BA64" s="1"/>
      <c r="BB64" s="2" t="s">
        <v>74</v>
      </c>
      <c r="BC64" s="26">
        <v>1420.86</v>
      </c>
      <c r="BD64" s="1">
        <f t="shared" si="11"/>
        <v>1420.86</v>
      </c>
      <c r="BE64" s="1" t="str">
        <f t="shared" si="12"/>
        <v/>
      </c>
      <c r="BF64" s="1" t="str">
        <f t="shared" si="13"/>
        <v/>
      </c>
      <c r="BG64" s="1" t="str">
        <f t="shared" si="14"/>
        <v/>
      </c>
    </row>
    <row r="65" spans="2:59" x14ac:dyDescent="0.25">
      <c r="B65" s="2" t="s">
        <v>74</v>
      </c>
      <c r="C65" s="26">
        <v>54.1</v>
      </c>
      <c r="D65" s="13">
        <f t="shared" si="3"/>
        <v>7.3412698412698374E-2</v>
      </c>
      <c r="E65" s="29">
        <f t="shared" si="15"/>
        <v>51.966666666666669</v>
      </c>
      <c r="F65" s="13">
        <f t="shared" si="27"/>
        <v>2.4983563445102108E-2</v>
      </c>
      <c r="G65" s="26">
        <v>4.6443000000000003</v>
      </c>
      <c r="H65" s="12">
        <v>1.7215322951573908E-2</v>
      </c>
      <c r="I65" s="28">
        <f t="shared" si="16"/>
        <v>4.6726666666666672</v>
      </c>
      <c r="J65" s="28">
        <f t="shared" si="28"/>
        <v>-4.1134137071162646E-3</v>
      </c>
      <c r="K65" s="26">
        <v>1420.86</v>
      </c>
      <c r="L65" s="12">
        <f t="shared" si="4"/>
        <v>9.9799547916576969E-3</v>
      </c>
      <c r="M65" s="29">
        <f t="shared" si="17"/>
        <v>1421.9733333333334</v>
      </c>
      <c r="N65" s="30">
        <f t="shared" si="29"/>
        <v>6.0046536065461176E-4</v>
      </c>
      <c r="R65" s="43">
        <f t="shared" si="5"/>
        <v>0</v>
      </c>
      <c r="S65" s="44">
        <f t="shared" si="31"/>
        <v>0</v>
      </c>
      <c r="T65" s="45">
        <f t="shared" si="7"/>
        <v>0</v>
      </c>
      <c r="U65" s="44">
        <f t="shared" si="18"/>
        <v>0</v>
      </c>
      <c r="V65" s="45">
        <f t="shared" si="8"/>
        <v>0</v>
      </c>
      <c r="W65" s="44">
        <f t="shared" si="30"/>
        <v>0</v>
      </c>
      <c r="X65" s="45">
        <f t="shared" si="9"/>
        <v>0</v>
      </c>
      <c r="Y65" s="46">
        <f t="shared" si="19"/>
        <v>0</v>
      </c>
      <c r="AA65" s="43">
        <f t="shared" si="20"/>
        <v>0</v>
      </c>
      <c r="AB65" s="44">
        <f t="shared" si="21"/>
        <v>0</v>
      </c>
      <c r="AC65" s="45">
        <f t="shared" si="22"/>
        <v>0</v>
      </c>
      <c r="AD65" s="44">
        <f t="shared" si="23"/>
        <v>6.0046536065461176E-4</v>
      </c>
      <c r="AE65" s="45">
        <f t="shared" si="24"/>
        <v>9.9799547916576969E-3</v>
      </c>
      <c r="AF65" s="44">
        <f t="shared" si="25"/>
        <v>0</v>
      </c>
      <c r="AG65" s="45">
        <f t="shared" si="26"/>
        <v>0</v>
      </c>
      <c r="AH65" s="46">
        <f t="shared" si="26"/>
        <v>0</v>
      </c>
      <c r="AR65" s="2" t="s">
        <v>75</v>
      </c>
      <c r="AS65" s="26">
        <v>1482.37</v>
      </c>
      <c r="AT65" s="26">
        <v>52.8</v>
      </c>
      <c r="AU65" s="51">
        <f t="shared" si="1"/>
        <v>-2.4029574861367919E-2</v>
      </c>
      <c r="AV65" s="26">
        <v>4.6222000000000003</v>
      </c>
      <c r="AW65" s="51">
        <f t="shared" si="2"/>
        <v>-4.7585211980276654E-3</v>
      </c>
      <c r="AX65" s="1">
        <f t="shared" si="10"/>
        <v>4</v>
      </c>
      <c r="AY65" s="1"/>
      <c r="AZ65" s="1"/>
      <c r="BA65" s="1"/>
      <c r="BB65" s="2" t="s">
        <v>75</v>
      </c>
      <c r="BC65" s="26">
        <v>1482.37</v>
      </c>
      <c r="BD65" s="1" t="str">
        <f t="shared" si="11"/>
        <v/>
      </c>
      <c r="BE65" s="1" t="str">
        <f t="shared" si="12"/>
        <v/>
      </c>
      <c r="BF65" s="1" t="str">
        <f t="shared" si="13"/>
        <v/>
      </c>
      <c r="BG65" s="1">
        <f t="shared" si="14"/>
        <v>1482.37</v>
      </c>
    </row>
    <row r="66" spans="2:59" x14ac:dyDescent="0.25">
      <c r="B66" s="2" t="s">
        <v>75</v>
      </c>
      <c r="C66" s="26">
        <v>52.8</v>
      </c>
      <c r="D66" s="13">
        <f t="shared" si="3"/>
        <v>-2.4029574861367919E-2</v>
      </c>
      <c r="E66" s="29">
        <f t="shared" si="15"/>
        <v>52.433333333333337</v>
      </c>
      <c r="F66" s="13">
        <f t="shared" si="27"/>
        <v>8.9801154586273135E-3</v>
      </c>
      <c r="G66" s="26">
        <v>4.6222000000000003</v>
      </c>
      <c r="H66" s="12">
        <v>-4.7585211980276654E-3</v>
      </c>
      <c r="I66" s="28">
        <f t="shared" si="16"/>
        <v>4.6107333333333331</v>
      </c>
      <c r="J66" s="28">
        <f t="shared" si="28"/>
        <v>-1.3254387216436125E-2</v>
      </c>
      <c r="K66" s="26">
        <v>1482.37</v>
      </c>
      <c r="L66" s="12">
        <f t="shared" si="4"/>
        <v>4.3290683107413797E-2</v>
      </c>
      <c r="M66" s="29">
        <f t="shared" si="17"/>
        <v>1436.6833333333332</v>
      </c>
      <c r="N66" s="30">
        <f t="shared" si="29"/>
        <v>1.0344779086340017E-2</v>
      </c>
      <c r="R66" s="43">
        <f t="shared" si="5"/>
        <v>0</v>
      </c>
      <c r="S66" s="44">
        <f t="shared" si="31"/>
        <v>0</v>
      </c>
      <c r="T66" s="45">
        <f t="shared" si="7"/>
        <v>0</v>
      </c>
      <c r="U66" s="44">
        <f t="shared" si="18"/>
        <v>0</v>
      </c>
      <c r="V66" s="45">
        <f t="shared" si="8"/>
        <v>0</v>
      </c>
      <c r="W66" s="44">
        <f t="shared" si="30"/>
        <v>0</v>
      </c>
      <c r="X66" s="45">
        <f t="shared" si="9"/>
        <v>0</v>
      </c>
      <c r="Y66" s="46">
        <f t="shared" si="19"/>
        <v>0</v>
      </c>
      <c r="AA66" s="43">
        <f t="shared" si="20"/>
        <v>4.3290683107413797E-2</v>
      </c>
      <c r="AB66" s="44">
        <f t="shared" si="21"/>
        <v>0</v>
      </c>
      <c r="AC66" s="45">
        <f t="shared" si="22"/>
        <v>0</v>
      </c>
      <c r="AD66" s="44">
        <f t="shared" si="23"/>
        <v>1.0344779086340017E-2</v>
      </c>
      <c r="AE66" s="45">
        <f t="shared" si="24"/>
        <v>0</v>
      </c>
      <c r="AF66" s="44">
        <f t="shared" si="25"/>
        <v>0</v>
      </c>
      <c r="AG66" s="45">
        <f t="shared" si="26"/>
        <v>0</v>
      </c>
      <c r="AH66" s="46">
        <f t="shared" si="26"/>
        <v>0</v>
      </c>
      <c r="AR66" s="2" t="s">
        <v>76</v>
      </c>
      <c r="AS66" s="26">
        <v>1530.62</v>
      </c>
      <c r="AT66" s="26">
        <v>52.7</v>
      </c>
      <c r="AU66" s="51">
        <f t="shared" si="1"/>
        <v>-1.8939393939393367E-3</v>
      </c>
      <c r="AV66" s="26">
        <v>4.8879000000000001</v>
      </c>
      <c r="AW66" s="51">
        <f t="shared" si="2"/>
        <v>5.7483449439660772E-2</v>
      </c>
      <c r="AX66" s="1">
        <f t="shared" si="10"/>
        <v>3</v>
      </c>
      <c r="AY66" s="1"/>
      <c r="AZ66" s="1"/>
      <c r="BA66" s="1"/>
      <c r="BB66" s="2" t="s">
        <v>76</v>
      </c>
      <c r="BC66" s="26">
        <v>1530.62</v>
      </c>
      <c r="BD66" s="1" t="str">
        <f t="shared" si="11"/>
        <v/>
      </c>
      <c r="BE66" s="1" t="str">
        <f t="shared" si="12"/>
        <v/>
      </c>
      <c r="BF66" s="1">
        <f t="shared" si="13"/>
        <v>1530.62</v>
      </c>
      <c r="BG66" s="1" t="str">
        <f t="shared" si="14"/>
        <v/>
      </c>
    </row>
    <row r="67" spans="2:59" x14ac:dyDescent="0.25">
      <c r="B67" s="2" t="s">
        <v>76</v>
      </c>
      <c r="C67" s="26">
        <v>52.7</v>
      </c>
      <c r="D67" s="13">
        <f t="shared" si="3"/>
        <v>-1.8939393939393367E-3</v>
      </c>
      <c r="E67" s="29">
        <f t="shared" si="15"/>
        <v>53.20000000000001</v>
      </c>
      <c r="F67" s="13">
        <f t="shared" si="27"/>
        <v>1.4621741894469187E-2</v>
      </c>
      <c r="G67" s="26">
        <v>4.8879000000000001</v>
      </c>
      <c r="H67" s="12">
        <v>5.7483449439660772E-2</v>
      </c>
      <c r="I67" s="28">
        <f t="shared" si="16"/>
        <v>4.7181333333333333</v>
      </c>
      <c r="J67" s="28">
        <f t="shared" si="28"/>
        <v>2.3293474646115531E-2</v>
      </c>
      <c r="K67" s="26">
        <v>1530.62</v>
      </c>
      <c r="L67" s="12">
        <f t="shared" si="4"/>
        <v>3.2549228600146973E-2</v>
      </c>
      <c r="M67" s="29">
        <f t="shared" si="17"/>
        <v>1477.9499999999998</v>
      </c>
      <c r="N67" s="30">
        <f t="shared" si="29"/>
        <v>2.872356469182491E-2</v>
      </c>
      <c r="R67" s="43">
        <f t="shared" si="5"/>
        <v>0</v>
      </c>
      <c r="S67" s="44">
        <f t="shared" si="31"/>
        <v>0</v>
      </c>
      <c r="T67" s="45">
        <f t="shared" si="7"/>
        <v>0</v>
      </c>
      <c r="U67" s="44">
        <f t="shared" si="18"/>
        <v>0</v>
      </c>
      <c r="V67" s="45">
        <f t="shared" si="8"/>
        <v>0</v>
      </c>
      <c r="W67" s="44">
        <f t="shared" si="30"/>
        <v>0</v>
      </c>
      <c r="X67" s="45">
        <f t="shared" si="9"/>
        <v>0</v>
      </c>
      <c r="Y67" s="46">
        <f t="shared" si="19"/>
        <v>0</v>
      </c>
      <c r="AA67" s="43">
        <f t="shared" si="20"/>
        <v>0</v>
      </c>
      <c r="AB67" s="44">
        <f t="shared" si="21"/>
        <v>0</v>
      </c>
      <c r="AC67" s="45">
        <f t="shared" si="22"/>
        <v>0</v>
      </c>
      <c r="AD67" s="44">
        <f t="shared" si="23"/>
        <v>0</v>
      </c>
      <c r="AE67" s="45">
        <f t="shared" si="24"/>
        <v>0</v>
      </c>
      <c r="AF67" s="44">
        <f t="shared" si="25"/>
        <v>2.872356469182491E-2</v>
      </c>
      <c r="AG67" s="45">
        <f t="shared" si="26"/>
        <v>3.2549228600146973E-2</v>
      </c>
      <c r="AH67" s="46">
        <f t="shared" si="26"/>
        <v>0</v>
      </c>
      <c r="AR67" s="2" t="s">
        <v>77</v>
      </c>
      <c r="AS67" s="26">
        <v>1503.35</v>
      </c>
      <c r="AT67" s="26">
        <v>53.1</v>
      </c>
      <c r="AU67" s="51">
        <f t="shared" si="1"/>
        <v>7.5901328273244584E-3</v>
      </c>
      <c r="AV67" s="26">
        <v>5.0244</v>
      </c>
      <c r="AW67" s="51">
        <f t="shared" si="2"/>
        <v>2.7926103234517941E-2</v>
      </c>
      <c r="AX67" s="1">
        <f t="shared" si="10"/>
        <v>1</v>
      </c>
      <c r="AY67" s="1"/>
      <c r="AZ67" s="1"/>
      <c r="BA67" s="1"/>
      <c r="BB67" s="2" t="s">
        <v>77</v>
      </c>
      <c r="BC67" s="26">
        <v>1503.35</v>
      </c>
      <c r="BD67" s="1">
        <f t="shared" si="11"/>
        <v>1503.35</v>
      </c>
      <c r="BE67" s="1" t="str">
        <f t="shared" si="12"/>
        <v/>
      </c>
      <c r="BF67" s="1" t="str">
        <f t="shared" si="13"/>
        <v/>
      </c>
      <c r="BG67" s="1" t="str">
        <f t="shared" si="14"/>
        <v/>
      </c>
    </row>
    <row r="68" spans="2:59" x14ac:dyDescent="0.25">
      <c r="B68" s="2" t="s">
        <v>77</v>
      </c>
      <c r="C68" s="26">
        <v>53.1</v>
      </c>
      <c r="D68" s="13">
        <f t="shared" si="3"/>
        <v>7.5901328273244584E-3</v>
      </c>
      <c r="E68" s="29">
        <f t="shared" si="15"/>
        <v>52.866666666666667</v>
      </c>
      <c r="F68" s="13">
        <f t="shared" si="27"/>
        <v>-6.2656641604011964E-3</v>
      </c>
      <c r="G68" s="26">
        <v>5.0244</v>
      </c>
      <c r="H68" s="12">
        <v>2.7926103234517941E-2</v>
      </c>
      <c r="I68" s="28">
        <f t="shared" si="16"/>
        <v>4.8448333333333338</v>
      </c>
      <c r="J68" s="28">
        <f t="shared" si="28"/>
        <v>2.6853840501893433E-2</v>
      </c>
      <c r="K68" s="26">
        <v>1503.35</v>
      </c>
      <c r="L68" s="12">
        <f t="shared" si="4"/>
        <v>-1.7816309730697366E-2</v>
      </c>
      <c r="M68" s="29">
        <f t="shared" si="17"/>
        <v>1505.4466666666667</v>
      </c>
      <c r="N68" s="30">
        <f t="shared" si="29"/>
        <v>1.8604598712180342E-2</v>
      </c>
      <c r="R68" s="43">
        <f t="shared" si="5"/>
        <v>0</v>
      </c>
      <c r="S68" s="44">
        <f t="shared" si="31"/>
        <v>0</v>
      </c>
      <c r="T68" s="45">
        <f t="shared" si="7"/>
        <v>0</v>
      </c>
      <c r="U68" s="44">
        <f t="shared" si="18"/>
        <v>0</v>
      </c>
      <c r="V68" s="45">
        <f t="shared" si="8"/>
        <v>0</v>
      </c>
      <c r="W68" s="44">
        <f t="shared" si="30"/>
        <v>0</v>
      </c>
      <c r="X68" s="45">
        <f t="shared" si="9"/>
        <v>0</v>
      </c>
      <c r="Y68" s="46">
        <f t="shared" si="19"/>
        <v>0</v>
      </c>
      <c r="AA68" s="43">
        <f t="shared" si="20"/>
        <v>0</v>
      </c>
      <c r="AB68" s="44">
        <f t="shared" si="21"/>
        <v>0</v>
      </c>
      <c r="AC68" s="45">
        <f t="shared" si="22"/>
        <v>0</v>
      </c>
      <c r="AD68" s="44">
        <f t="shared" si="23"/>
        <v>0</v>
      </c>
      <c r="AE68" s="45">
        <f t="shared" si="24"/>
        <v>-1.7816309730697366E-2</v>
      </c>
      <c r="AF68" s="44">
        <f t="shared" si="25"/>
        <v>0</v>
      </c>
      <c r="AG68" s="45">
        <f t="shared" si="26"/>
        <v>0</v>
      </c>
      <c r="AH68" s="46">
        <f t="shared" si="26"/>
        <v>0</v>
      </c>
      <c r="AR68" s="2" t="s">
        <v>78</v>
      </c>
      <c r="AS68" s="26">
        <v>1455.28</v>
      </c>
      <c r="AT68" s="26">
        <v>54</v>
      </c>
      <c r="AU68" s="51">
        <f t="shared" ref="AU68:AU131" si="32">AT68/AT67-1</f>
        <v>1.6949152542372836E-2</v>
      </c>
      <c r="AV68" s="26">
        <v>4.7388000000000003</v>
      </c>
      <c r="AW68" s="51">
        <f t="shared" ref="AW68:AW131" si="33">AV68/AV67-1</f>
        <v>-5.684260807260566E-2</v>
      </c>
      <c r="AX68" s="1">
        <f t="shared" si="10"/>
        <v>2</v>
      </c>
      <c r="AY68" s="1"/>
      <c r="AZ68" s="1"/>
      <c r="BA68" s="1"/>
      <c r="BB68" s="2" t="s">
        <v>78</v>
      </c>
      <c r="BC68" s="26">
        <v>1455.28</v>
      </c>
      <c r="BD68" s="1" t="str">
        <f t="shared" si="11"/>
        <v/>
      </c>
      <c r="BE68" s="1">
        <f t="shared" si="12"/>
        <v>1455.28</v>
      </c>
      <c r="BF68" s="1" t="str">
        <f t="shared" si="13"/>
        <v/>
      </c>
      <c r="BG68" s="1" t="str">
        <f t="shared" si="14"/>
        <v/>
      </c>
    </row>
    <row r="69" spans="2:59" x14ac:dyDescent="0.25">
      <c r="B69" s="2" t="s">
        <v>78</v>
      </c>
      <c r="C69" s="26">
        <v>54</v>
      </c>
      <c r="D69" s="13">
        <f t="shared" ref="D69:D132" si="34">C69/C68-1</f>
        <v>1.6949152542372836E-2</v>
      </c>
      <c r="E69" s="29">
        <f t="shared" si="15"/>
        <v>53.266666666666673</v>
      </c>
      <c r="F69" s="13">
        <f t="shared" si="27"/>
        <v>7.5662042875159763E-3</v>
      </c>
      <c r="G69" s="26">
        <v>4.7388000000000003</v>
      </c>
      <c r="H69" s="12">
        <v>-5.684260807260566E-2</v>
      </c>
      <c r="I69" s="28">
        <f t="shared" si="16"/>
        <v>4.8837000000000002</v>
      </c>
      <c r="J69" s="28">
        <f t="shared" si="28"/>
        <v>8.0222917885031109E-3</v>
      </c>
      <c r="K69" s="26">
        <v>1455.28</v>
      </c>
      <c r="L69" s="12">
        <f t="shared" ref="L69:L132" si="35">K69/K68-1</f>
        <v>-3.1975255263245406E-2</v>
      </c>
      <c r="M69" s="29">
        <f t="shared" si="17"/>
        <v>1496.4166666666667</v>
      </c>
      <c r="N69" s="30">
        <f t="shared" si="29"/>
        <v>-5.9982197974466356E-3</v>
      </c>
      <c r="R69" s="43">
        <f t="shared" ref="R69:R132" si="36">IF(AND(C68&lt;50,D69&lt;0,H69&lt;0),L69,0)</f>
        <v>0</v>
      </c>
      <c r="S69" s="44">
        <f t="shared" si="31"/>
        <v>0</v>
      </c>
      <c r="T69" s="45">
        <f t="shared" ref="T69:T132" si="37">IF(AND(C68&lt;50,D69&gt;0,H69&lt;0),L69,0)</f>
        <v>0</v>
      </c>
      <c r="U69" s="44">
        <f t="shared" si="18"/>
        <v>0</v>
      </c>
      <c r="V69" s="45">
        <f t="shared" ref="V69:V132" si="38">IF(AND(C68&lt;50,D69&gt;0,H69&gt;0),L69,0)</f>
        <v>0</v>
      </c>
      <c r="W69" s="44">
        <f t="shared" si="30"/>
        <v>0</v>
      </c>
      <c r="X69" s="45">
        <f t="shared" ref="X69:X132" si="39">IF(AND(C68&lt;50,D69&lt;0,H69&gt;0),L69,0)</f>
        <v>0</v>
      </c>
      <c r="Y69" s="46">
        <f t="shared" si="19"/>
        <v>0</v>
      </c>
      <c r="AA69" s="43">
        <f t="shared" si="20"/>
        <v>0</v>
      </c>
      <c r="AB69" s="44">
        <f t="shared" si="21"/>
        <v>0</v>
      </c>
      <c r="AC69" s="45">
        <f t="shared" si="22"/>
        <v>-3.1975255263245406E-2</v>
      </c>
      <c r="AD69" s="44">
        <f t="shared" si="23"/>
        <v>0</v>
      </c>
      <c r="AE69" s="45">
        <f t="shared" si="24"/>
        <v>0</v>
      </c>
      <c r="AF69" s="44">
        <f t="shared" si="25"/>
        <v>-5.9982197974466356E-3</v>
      </c>
      <c r="AG69" s="45">
        <f t="shared" si="26"/>
        <v>0</v>
      </c>
      <c r="AH69" s="46">
        <f t="shared" si="26"/>
        <v>0</v>
      </c>
      <c r="AR69" s="2" t="s">
        <v>79</v>
      </c>
      <c r="AS69" s="26">
        <v>1473.99</v>
      </c>
      <c r="AT69" s="26">
        <v>51.8</v>
      </c>
      <c r="AU69" s="51">
        <f t="shared" si="32"/>
        <v>-4.0740740740740744E-2</v>
      </c>
      <c r="AV69" s="26">
        <v>4.5292000000000003</v>
      </c>
      <c r="AW69" s="51">
        <f t="shared" si="33"/>
        <v>-4.4230606904701597E-2</v>
      </c>
      <c r="AX69" s="1">
        <f t="shared" ref="AX69:AX132" si="40">IF(AND(AU69&gt;0,AW69&gt;0),1,
IF(AND(AU69&gt;0,AW69&lt;0),2,
IF(AND(AU69&lt;0,AW69&gt;0),3,
IF(AND(AU69&lt;0,AW69&lt;0),4,""))))</f>
        <v>4</v>
      </c>
      <c r="AY69" s="1"/>
      <c r="AZ69" s="1"/>
      <c r="BA69" s="1"/>
      <c r="BB69" s="2" t="s">
        <v>79</v>
      </c>
      <c r="BC69" s="26">
        <v>1473.99</v>
      </c>
      <c r="BD69" s="1" t="str">
        <f t="shared" ref="BD69:BD132" si="41">IF(AX69=1,AS69,"")</f>
        <v/>
      </c>
      <c r="BE69" s="1" t="str">
        <f t="shared" ref="BE69:BE132" si="42">IF(AX69=2,AS69,"")</f>
        <v/>
      </c>
      <c r="BF69" s="1" t="str">
        <f t="shared" ref="BF69:BF132" si="43">IF(AX69=3,AS69,"")</f>
        <v/>
      </c>
      <c r="BG69" s="1">
        <f t="shared" ref="BG69:BG132" si="44">IF(AX69=4,AS69,"")</f>
        <v>1473.99</v>
      </c>
    </row>
    <row r="70" spans="2:59" x14ac:dyDescent="0.25">
      <c r="B70" s="2" t="s">
        <v>79</v>
      </c>
      <c r="C70" s="26">
        <v>51.8</v>
      </c>
      <c r="D70" s="13">
        <f t="shared" si="34"/>
        <v>-4.0740740740740744E-2</v>
      </c>
      <c r="E70" s="29">
        <f t="shared" ref="E70:E133" si="45">AVERAGE(C68:C70)</f>
        <v>52.966666666666661</v>
      </c>
      <c r="F70" s="13">
        <f t="shared" si="27"/>
        <v>-5.6320400500627921E-3</v>
      </c>
      <c r="G70" s="26">
        <v>4.5292000000000003</v>
      </c>
      <c r="H70" s="12">
        <v>-4.4230606904701597E-2</v>
      </c>
      <c r="I70" s="28">
        <f t="shared" ref="I70:I133" si="46">AVERAGE(G68:G70)</f>
        <v>4.7641333333333336</v>
      </c>
      <c r="J70" s="28">
        <f t="shared" si="28"/>
        <v>-2.4482803338998438E-2</v>
      </c>
      <c r="K70" s="26">
        <v>1473.99</v>
      </c>
      <c r="L70" s="12">
        <f t="shared" si="35"/>
        <v>1.2856632400637613E-2</v>
      </c>
      <c r="M70" s="29">
        <f t="shared" ref="M70:M133" si="47">AVERAGE(K68:K70)</f>
        <v>1477.54</v>
      </c>
      <c r="N70" s="30">
        <f t="shared" si="29"/>
        <v>-1.2614579272707149E-2</v>
      </c>
      <c r="R70" s="43">
        <f t="shared" si="36"/>
        <v>0</v>
      </c>
      <c r="S70" s="44">
        <f t="shared" si="31"/>
        <v>0</v>
      </c>
      <c r="T70" s="45">
        <f t="shared" si="37"/>
        <v>0</v>
      </c>
      <c r="U70" s="44">
        <f t="shared" ref="U70:U133" si="48">IF(AND(E69&lt;50,F70&gt;0,J70&lt;0),N70,0)</f>
        <v>0</v>
      </c>
      <c r="V70" s="45">
        <f t="shared" si="38"/>
        <v>0</v>
      </c>
      <c r="W70" s="44">
        <f t="shared" si="30"/>
        <v>0</v>
      </c>
      <c r="X70" s="45">
        <f t="shared" si="39"/>
        <v>0</v>
      </c>
      <c r="Y70" s="46">
        <f t="shared" ref="Y70:Y133" si="49">IF(AND(E69&lt;50,F70&lt;0,J70&gt;0),N70,0)</f>
        <v>0</v>
      </c>
      <c r="AA70" s="43">
        <f t="shared" ref="AA70:AA133" si="50">IF(AND(C69&gt;=50,D70&lt;0,H70&lt;0),L70,0)</f>
        <v>1.2856632400637613E-2</v>
      </c>
      <c r="AB70" s="44">
        <f t="shared" ref="AB70:AB133" si="51">IF(AND(E69&gt;=50,F70&lt;0,J70&lt;0),N70,0)</f>
        <v>-1.2614579272707149E-2</v>
      </c>
      <c r="AC70" s="45">
        <f t="shared" ref="AC70:AC133" si="52">IF(AND(C69&gt;50,D70&gt;0,H70&lt;0),L70,0)</f>
        <v>0</v>
      </c>
      <c r="AD70" s="44">
        <f t="shared" ref="AD70:AD133" si="53">IF(AND(E69&gt;50,F70&gt;0,J70&lt;0),N70,0)</f>
        <v>0</v>
      </c>
      <c r="AE70" s="45">
        <f t="shared" ref="AE70:AE133" si="54">IF(AND(C69&gt;50,D70&gt;0,H70&gt;0),L70,0)</f>
        <v>0</v>
      </c>
      <c r="AF70" s="44">
        <f t="shared" ref="AF70:AF133" si="55">IF(AND(E69&gt;50,F70&gt;0,J70&gt;0),N70,0)</f>
        <v>0</v>
      </c>
      <c r="AG70" s="45">
        <f t="shared" ref="AG70:AH133" si="56">IF(AND(C69&gt;50,D70&lt;0,H70&gt;0),L70,0)</f>
        <v>0</v>
      </c>
      <c r="AH70" s="46">
        <f t="shared" si="56"/>
        <v>0</v>
      </c>
      <c r="AR70" s="2" t="s">
        <v>80</v>
      </c>
      <c r="AS70" s="26">
        <v>1526.75</v>
      </c>
      <c r="AT70" s="26">
        <v>52.2</v>
      </c>
      <c r="AU70" s="51">
        <f t="shared" si="32"/>
        <v>7.7220077220079286E-3</v>
      </c>
      <c r="AV70" s="26">
        <v>4.5865</v>
      </c>
      <c r="AW70" s="51">
        <f t="shared" si="33"/>
        <v>1.2651240837233901E-2</v>
      </c>
      <c r="AX70" s="1">
        <f t="shared" si="40"/>
        <v>1</v>
      </c>
      <c r="AY70" s="1"/>
      <c r="AZ70" s="1"/>
      <c r="BA70" s="1"/>
      <c r="BB70" s="2" t="s">
        <v>80</v>
      </c>
      <c r="BC70" s="26">
        <v>1526.75</v>
      </c>
      <c r="BD70" s="1">
        <f t="shared" si="41"/>
        <v>1526.75</v>
      </c>
      <c r="BE70" s="1" t="str">
        <f t="shared" si="42"/>
        <v/>
      </c>
      <c r="BF70" s="1" t="str">
        <f t="shared" si="43"/>
        <v/>
      </c>
      <c r="BG70" s="1" t="str">
        <f t="shared" si="44"/>
        <v/>
      </c>
    </row>
    <row r="71" spans="2:59" x14ac:dyDescent="0.25">
      <c r="B71" s="2" t="s">
        <v>80</v>
      </c>
      <c r="C71" s="26">
        <v>52.2</v>
      </c>
      <c r="D71" s="13">
        <f t="shared" si="34"/>
        <v>7.7220077220079286E-3</v>
      </c>
      <c r="E71" s="29">
        <f t="shared" si="45"/>
        <v>52.666666666666664</v>
      </c>
      <c r="F71" s="13">
        <f t="shared" ref="F71:F134" si="57">E71/E70-1</f>
        <v>-5.6639395846443952E-3</v>
      </c>
      <c r="G71" s="26">
        <v>4.5865</v>
      </c>
      <c r="H71" s="12">
        <v>1.2651240837233901E-2</v>
      </c>
      <c r="I71" s="28">
        <f t="shared" si="46"/>
        <v>4.6181666666666672</v>
      </c>
      <c r="J71" s="28">
        <f t="shared" ref="J71:J134" si="58">I71/I70-1</f>
        <v>-3.0638661106602072E-2</v>
      </c>
      <c r="K71" s="26">
        <v>1526.75</v>
      </c>
      <c r="L71" s="12">
        <f t="shared" si="35"/>
        <v>3.579400131615551E-2</v>
      </c>
      <c r="M71" s="29">
        <f t="shared" si="47"/>
        <v>1485.3400000000001</v>
      </c>
      <c r="N71" s="30">
        <f t="shared" ref="N71:N134" si="59">M71/M70-1</f>
        <v>5.2790448989536998E-3</v>
      </c>
      <c r="R71" s="43">
        <f t="shared" si="36"/>
        <v>0</v>
      </c>
      <c r="S71" s="44">
        <f t="shared" si="31"/>
        <v>0</v>
      </c>
      <c r="T71" s="45">
        <f t="shared" si="37"/>
        <v>0</v>
      </c>
      <c r="U71" s="44">
        <f t="shared" si="48"/>
        <v>0</v>
      </c>
      <c r="V71" s="45">
        <f t="shared" si="38"/>
        <v>0</v>
      </c>
      <c r="W71" s="44">
        <f t="shared" ref="W71:W134" si="60">IF(AND(E70&lt;50,F71&gt;0,J71&gt;0),N71,0)</f>
        <v>0</v>
      </c>
      <c r="X71" s="45">
        <f t="shared" si="39"/>
        <v>0</v>
      </c>
      <c r="Y71" s="46">
        <f t="shared" si="49"/>
        <v>0</v>
      </c>
      <c r="AA71" s="43">
        <f t="shared" si="50"/>
        <v>0</v>
      </c>
      <c r="AB71" s="44">
        <f t="shared" si="51"/>
        <v>5.2790448989536998E-3</v>
      </c>
      <c r="AC71" s="45">
        <f t="shared" si="52"/>
        <v>0</v>
      </c>
      <c r="AD71" s="44">
        <f t="shared" si="53"/>
        <v>0</v>
      </c>
      <c r="AE71" s="45">
        <f t="shared" si="54"/>
        <v>3.579400131615551E-2</v>
      </c>
      <c r="AF71" s="44">
        <f t="shared" si="55"/>
        <v>0</v>
      </c>
      <c r="AG71" s="45">
        <f t="shared" si="56"/>
        <v>0</v>
      </c>
      <c r="AH71" s="46">
        <f t="shared" si="56"/>
        <v>0</v>
      </c>
      <c r="AR71" s="2" t="s">
        <v>81</v>
      </c>
      <c r="AS71" s="26">
        <v>1549.38</v>
      </c>
      <c r="AT71" s="26">
        <v>53.8</v>
      </c>
      <c r="AU71" s="51">
        <f t="shared" si="32"/>
        <v>3.0651340996168397E-2</v>
      </c>
      <c r="AV71" s="26">
        <v>4.4707999999999997</v>
      </c>
      <c r="AW71" s="51">
        <f t="shared" si="33"/>
        <v>-2.5226207347650798E-2</v>
      </c>
      <c r="AX71" s="1">
        <f t="shared" si="40"/>
        <v>2</v>
      </c>
      <c r="AY71" s="1"/>
      <c r="AZ71" s="1"/>
      <c r="BA71" s="1"/>
      <c r="BB71" s="2" t="s">
        <v>81</v>
      </c>
      <c r="BC71" s="26">
        <v>1549.38</v>
      </c>
      <c r="BD71" s="1" t="str">
        <f t="shared" si="41"/>
        <v/>
      </c>
      <c r="BE71" s="1">
        <f t="shared" si="42"/>
        <v>1549.38</v>
      </c>
      <c r="BF71" s="1" t="str">
        <f t="shared" si="43"/>
        <v/>
      </c>
      <c r="BG71" s="1" t="str">
        <f t="shared" si="44"/>
        <v/>
      </c>
    </row>
    <row r="72" spans="2:59" x14ac:dyDescent="0.25">
      <c r="B72" s="2" t="s">
        <v>81</v>
      </c>
      <c r="C72" s="26">
        <v>53.8</v>
      </c>
      <c r="D72" s="13">
        <f t="shared" si="34"/>
        <v>3.0651340996168397E-2</v>
      </c>
      <c r="E72" s="29">
        <f t="shared" si="45"/>
        <v>52.6</v>
      </c>
      <c r="F72" s="13">
        <f t="shared" si="57"/>
        <v>-1.2658227848100223E-3</v>
      </c>
      <c r="G72" s="26">
        <v>4.4707999999999997</v>
      </c>
      <c r="H72" s="12">
        <v>-2.5226207347650798E-2</v>
      </c>
      <c r="I72" s="28">
        <f t="shared" si="46"/>
        <v>4.5288333333333339</v>
      </c>
      <c r="J72" s="28">
        <f t="shared" si="58"/>
        <v>-1.9343895485221418E-2</v>
      </c>
      <c r="K72" s="26">
        <v>1549.38</v>
      </c>
      <c r="L72" s="12">
        <f t="shared" si="35"/>
        <v>1.4822335025380884E-2</v>
      </c>
      <c r="M72" s="29">
        <f t="shared" si="47"/>
        <v>1516.7066666666667</v>
      </c>
      <c r="N72" s="30">
        <f t="shared" si="59"/>
        <v>2.1117499472623535E-2</v>
      </c>
      <c r="R72" s="43">
        <f t="shared" si="36"/>
        <v>0</v>
      </c>
      <c r="S72" s="44">
        <f t="shared" ref="S72:S135" si="61">IF(AND(E71&lt;50,F72&lt;0,J72&lt;0),N72,0)</f>
        <v>0</v>
      </c>
      <c r="T72" s="45">
        <f t="shared" si="37"/>
        <v>0</v>
      </c>
      <c r="U72" s="44">
        <f t="shared" si="48"/>
        <v>0</v>
      </c>
      <c r="V72" s="45">
        <f t="shared" si="38"/>
        <v>0</v>
      </c>
      <c r="W72" s="44">
        <f t="shared" si="60"/>
        <v>0</v>
      </c>
      <c r="X72" s="45">
        <f t="shared" si="39"/>
        <v>0</v>
      </c>
      <c r="Y72" s="46">
        <f t="shared" si="49"/>
        <v>0</v>
      </c>
      <c r="AA72" s="43">
        <f t="shared" si="50"/>
        <v>0</v>
      </c>
      <c r="AB72" s="44">
        <f t="shared" si="51"/>
        <v>2.1117499472623535E-2</v>
      </c>
      <c r="AC72" s="45">
        <f t="shared" si="52"/>
        <v>1.4822335025380884E-2</v>
      </c>
      <c r="AD72" s="44">
        <f t="shared" si="53"/>
        <v>0</v>
      </c>
      <c r="AE72" s="45">
        <f t="shared" si="54"/>
        <v>0</v>
      </c>
      <c r="AF72" s="44">
        <f t="shared" si="55"/>
        <v>0</v>
      </c>
      <c r="AG72" s="45">
        <f t="shared" si="56"/>
        <v>0</v>
      </c>
      <c r="AH72" s="46">
        <f t="shared" si="56"/>
        <v>0</v>
      </c>
      <c r="AR72" s="2" t="s">
        <v>82</v>
      </c>
      <c r="AS72" s="26">
        <v>1481.14</v>
      </c>
      <c r="AT72" s="26">
        <v>52.8</v>
      </c>
      <c r="AU72" s="51">
        <f t="shared" si="32"/>
        <v>-1.8587360594795488E-2</v>
      </c>
      <c r="AV72" s="26">
        <v>3.9379</v>
      </c>
      <c r="AW72" s="51">
        <f t="shared" si="33"/>
        <v>-0.11919566967880468</v>
      </c>
      <c r="AX72" s="1">
        <f t="shared" si="40"/>
        <v>4</v>
      </c>
      <c r="AY72" s="1"/>
      <c r="AZ72" s="1"/>
      <c r="BA72" s="1"/>
      <c r="BB72" s="2" t="s">
        <v>82</v>
      </c>
      <c r="BC72" s="26">
        <v>1481.14</v>
      </c>
      <c r="BD72" s="1" t="str">
        <f t="shared" si="41"/>
        <v/>
      </c>
      <c r="BE72" s="1" t="str">
        <f t="shared" si="42"/>
        <v/>
      </c>
      <c r="BF72" s="1" t="str">
        <f t="shared" si="43"/>
        <v/>
      </c>
      <c r="BG72" s="1">
        <f t="shared" si="44"/>
        <v>1481.14</v>
      </c>
    </row>
    <row r="73" spans="2:59" x14ac:dyDescent="0.25">
      <c r="B73" s="2" t="s">
        <v>82</v>
      </c>
      <c r="C73" s="26">
        <v>52.8</v>
      </c>
      <c r="D73" s="13">
        <f t="shared" si="34"/>
        <v>-1.8587360594795488E-2</v>
      </c>
      <c r="E73" s="29">
        <f t="shared" si="45"/>
        <v>52.933333333333337</v>
      </c>
      <c r="F73" s="13">
        <f t="shared" si="57"/>
        <v>6.3371356147021718E-3</v>
      </c>
      <c r="G73" s="26">
        <v>3.9379</v>
      </c>
      <c r="H73" s="12">
        <v>-0.11919566967880468</v>
      </c>
      <c r="I73" s="28">
        <f t="shared" si="46"/>
        <v>4.3317333333333332</v>
      </c>
      <c r="J73" s="28">
        <f t="shared" si="58"/>
        <v>-4.3521142310381733E-2</v>
      </c>
      <c r="K73" s="26">
        <v>1481.14</v>
      </c>
      <c r="L73" s="12">
        <f t="shared" si="35"/>
        <v>-4.4043423821141348E-2</v>
      </c>
      <c r="M73" s="29">
        <f t="shared" si="47"/>
        <v>1519.0900000000001</v>
      </c>
      <c r="N73" s="30">
        <f t="shared" si="59"/>
        <v>1.5713871282516667E-3</v>
      </c>
      <c r="R73" s="43">
        <f t="shared" si="36"/>
        <v>0</v>
      </c>
      <c r="S73" s="44">
        <f t="shared" si="61"/>
        <v>0</v>
      </c>
      <c r="T73" s="45">
        <f t="shared" si="37"/>
        <v>0</v>
      </c>
      <c r="U73" s="44">
        <f t="shared" si="48"/>
        <v>0</v>
      </c>
      <c r="V73" s="45">
        <f t="shared" si="38"/>
        <v>0</v>
      </c>
      <c r="W73" s="44">
        <f t="shared" si="60"/>
        <v>0</v>
      </c>
      <c r="X73" s="45">
        <f t="shared" si="39"/>
        <v>0</v>
      </c>
      <c r="Y73" s="46">
        <f t="shared" si="49"/>
        <v>0</v>
      </c>
      <c r="AA73" s="43">
        <f t="shared" si="50"/>
        <v>-4.4043423821141348E-2</v>
      </c>
      <c r="AB73" s="44">
        <f t="shared" si="51"/>
        <v>0</v>
      </c>
      <c r="AC73" s="45">
        <f t="shared" si="52"/>
        <v>0</v>
      </c>
      <c r="AD73" s="44">
        <f t="shared" si="53"/>
        <v>1.5713871282516667E-3</v>
      </c>
      <c r="AE73" s="45">
        <f t="shared" si="54"/>
        <v>0</v>
      </c>
      <c r="AF73" s="44">
        <f t="shared" si="55"/>
        <v>0</v>
      </c>
      <c r="AG73" s="45">
        <f t="shared" si="56"/>
        <v>0</v>
      </c>
      <c r="AH73" s="46">
        <f t="shared" si="56"/>
        <v>0</v>
      </c>
      <c r="AR73" s="2" t="s">
        <v>83</v>
      </c>
      <c r="AS73" s="26">
        <v>1468.36</v>
      </c>
      <c r="AT73" s="26">
        <v>51.5</v>
      </c>
      <c r="AU73" s="51">
        <f t="shared" si="32"/>
        <v>-2.4621212121212044E-2</v>
      </c>
      <c r="AV73" s="26">
        <v>4.0232000000000001</v>
      </c>
      <c r="AW73" s="51">
        <f t="shared" si="33"/>
        <v>2.1661291551334561E-2</v>
      </c>
      <c r="AX73" s="1">
        <f t="shared" si="40"/>
        <v>3</v>
      </c>
      <c r="AY73" s="1"/>
      <c r="AZ73" s="1"/>
      <c r="BA73" s="1"/>
      <c r="BB73" s="2" t="s">
        <v>83</v>
      </c>
      <c r="BC73" s="26">
        <v>1468.36</v>
      </c>
      <c r="BD73" s="1" t="str">
        <f t="shared" si="41"/>
        <v/>
      </c>
      <c r="BE73" s="1" t="str">
        <f t="shared" si="42"/>
        <v/>
      </c>
      <c r="BF73" s="1">
        <f t="shared" si="43"/>
        <v>1468.36</v>
      </c>
      <c r="BG73" s="1" t="str">
        <f t="shared" si="44"/>
        <v/>
      </c>
    </row>
    <row r="74" spans="2:59" x14ac:dyDescent="0.25">
      <c r="B74" s="2" t="s">
        <v>83</v>
      </c>
      <c r="C74" s="26">
        <v>51.5</v>
      </c>
      <c r="D74" s="13">
        <f t="shared" si="34"/>
        <v>-2.4621212121212044E-2</v>
      </c>
      <c r="E74" s="29">
        <f t="shared" si="45"/>
        <v>52.699999999999996</v>
      </c>
      <c r="F74" s="13">
        <f t="shared" si="57"/>
        <v>-4.4080604534006973E-3</v>
      </c>
      <c r="G74" s="26">
        <v>4.0232000000000001</v>
      </c>
      <c r="H74" s="12">
        <v>2.1661291551334561E-2</v>
      </c>
      <c r="I74" s="28">
        <f t="shared" si="46"/>
        <v>4.1439666666666666</v>
      </c>
      <c r="J74" s="28">
        <f t="shared" si="58"/>
        <v>-4.3346774193548376E-2</v>
      </c>
      <c r="K74" s="26">
        <v>1468.36</v>
      </c>
      <c r="L74" s="12">
        <f t="shared" si="35"/>
        <v>-8.628488866683881E-3</v>
      </c>
      <c r="M74" s="29">
        <f t="shared" si="47"/>
        <v>1499.6266666666668</v>
      </c>
      <c r="N74" s="30">
        <f t="shared" si="59"/>
        <v>-1.2812495199977181E-2</v>
      </c>
      <c r="R74" s="43">
        <f t="shared" si="36"/>
        <v>0</v>
      </c>
      <c r="S74" s="44">
        <f t="shared" si="61"/>
        <v>0</v>
      </c>
      <c r="T74" s="45">
        <f t="shared" si="37"/>
        <v>0</v>
      </c>
      <c r="U74" s="44">
        <f t="shared" si="48"/>
        <v>0</v>
      </c>
      <c r="V74" s="45">
        <f t="shared" si="38"/>
        <v>0</v>
      </c>
      <c r="W74" s="44">
        <f t="shared" si="60"/>
        <v>0</v>
      </c>
      <c r="X74" s="45">
        <f t="shared" si="39"/>
        <v>0</v>
      </c>
      <c r="Y74" s="46">
        <f t="shared" si="49"/>
        <v>0</v>
      </c>
      <c r="AA74" s="43">
        <f t="shared" si="50"/>
        <v>0</v>
      </c>
      <c r="AB74" s="44">
        <f t="shared" si="51"/>
        <v>-1.2812495199977181E-2</v>
      </c>
      <c r="AC74" s="45">
        <f t="shared" si="52"/>
        <v>0</v>
      </c>
      <c r="AD74" s="44">
        <f t="shared" si="53"/>
        <v>0</v>
      </c>
      <c r="AE74" s="45">
        <f t="shared" si="54"/>
        <v>0</v>
      </c>
      <c r="AF74" s="44">
        <f t="shared" si="55"/>
        <v>0</v>
      </c>
      <c r="AG74" s="45">
        <f t="shared" si="56"/>
        <v>-8.628488866683881E-3</v>
      </c>
      <c r="AH74" s="46">
        <f t="shared" si="56"/>
        <v>0</v>
      </c>
      <c r="AR74" s="2" t="s">
        <v>84</v>
      </c>
      <c r="AS74" s="26">
        <v>1378.55</v>
      </c>
      <c r="AT74" s="26">
        <v>50.1</v>
      </c>
      <c r="AU74" s="51">
        <f t="shared" si="32"/>
        <v>-2.7184466019417486E-2</v>
      </c>
      <c r="AV74" s="26">
        <v>3.5931000000000002</v>
      </c>
      <c r="AW74" s="51">
        <f t="shared" si="33"/>
        <v>-0.10690495128256117</v>
      </c>
      <c r="AX74" s="1">
        <f t="shared" si="40"/>
        <v>4</v>
      </c>
      <c r="AY74" s="1"/>
      <c r="AZ74" s="1"/>
      <c r="BA74" s="1"/>
      <c r="BB74" s="2" t="s">
        <v>84</v>
      </c>
      <c r="BC74" s="26">
        <v>1378.55</v>
      </c>
      <c r="BD74" s="1" t="str">
        <f t="shared" si="41"/>
        <v/>
      </c>
      <c r="BE74" s="1" t="str">
        <f t="shared" si="42"/>
        <v/>
      </c>
      <c r="BF74" s="1" t="str">
        <f t="shared" si="43"/>
        <v/>
      </c>
      <c r="BG74" s="1">
        <f t="shared" si="44"/>
        <v>1378.55</v>
      </c>
    </row>
    <row r="75" spans="2:59" x14ac:dyDescent="0.25">
      <c r="B75" s="2" t="s">
        <v>84</v>
      </c>
      <c r="C75" s="26">
        <v>50.1</v>
      </c>
      <c r="D75" s="13">
        <f t="shared" si="34"/>
        <v>-2.7184466019417486E-2</v>
      </c>
      <c r="E75" s="29">
        <f t="shared" si="45"/>
        <v>51.466666666666669</v>
      </c>
      <c r="F75" s="13">
        <f t="shared" si="57"/>
        <v>-2.3402909550917061E-2</v>
      </c>
      <c r="G75" s="26">
        <v>3.5931000000000002</v>
      </c>
      <c r="H75" s="12">
        <v>-0.10690495128256117</v>
      </c>
      <c r="I75" s="28">
        <f t="shared" si="46"/>
        <v>3.8513999999999999</v>
      </c>
      <c r="J75" s="28">
        <f t="shared" si="58"/>
        <v>-7.0600632244467887E-2</v>
      </c>
      <c r="K75" s="26">
        <v>1378.55</v>
      </c>
      <c r="L75" s="12">
        <f t="shared" si="35"/>
        <v>-6.1163474897164116E-2</v>
      </c>
      <c r="M75" s="29">
        <f t="shared" si="47"/>
        <v>1442.6833333333334</v>
      </c>
      <c r="N75" s="30">
        <f t="shared" si="59"/>
        <v>-3.7971672949711932E-2</v>
      </c>
      <c r="R75" s="43">
        <f t="shared" si="36"/>
        <v>0</v>
      </c>
      <c r="S75" s="44">
        <f t="shared" si="61"/>
        <v>0</v>
      </c>
      <c r="T75" s="45">
        <f t="shared" si="37"/>
        <v>0</v>
      </c>
      <c r="U75" s="44">
        <f t="shared" si="48"/>
        <v>0</v>
      </c>
      <c r="V75" s="45">
        <f t="shared" si="38"/>
        <v>0</v>
      </c>
      <c r="W75" s="44">
        <f t="shared" si="60"/>
        <v>0</v>
      </c>
      <c r="X75" s="45">
        <f t="shared" si="39"/>
        <v>0</v>
      </c>
      <c r="Y75" s="46">
        <f t="shared" si="49"/>
        <v>0</v>
      </c>
      <c r="AA75" s="43">
        <f t="shared" si="50"/>
        <v>-6.1163474897164116E-2</v>
      </c>
      <c r="AB75" s="44">
        <f t="shared" si="51"/>
        <v>-3.7971672949711932E-2</v>
      </c>
      <c r="AC75" s="45">
        <f t="shared" si="52"/>
        <v>0</v>
      </c>
      <c r="AD75" s="44">
        <f t="shared" si="53"/>
        <v>0</v>
      </c>
      <c r="AE75" s="45">
        <f t="shared" si="54"/>
        <v>0</v>
      </c>
      <c r="AF75" s="44">
        <f t="shared" si="55"/>
        <v>0</v>
      </c>
      <c r="AG75" s="45">
        <f t="shared" si="56"/>
        <v>0</v>
      </c>
      <c r="AH75" s="46">
        <f t="shared" si="56"/>
        <v>0</v>
      </c>
      <c r="AR75" s="2" t="s">
        <v>85</v>
      </c>
      <c r="AS75" s="26">
        <v>1330.63</v>
      </c>
      <c r="AT75" s="26">
        <v>50.9</v>
      </c>
      <c r="AU75" s="51">
        <f t="shared" si="32"/>
        <v>1.5968063872255467E-2</v>
      </c>
      <c r="AV75" s="26">
        <v>3.5091999999999999</v>
      </c>
      <c r="AW75" s="51">
        <f t="shared" si="33"/>
        <v>-2.3350310316996525E-2</v>
      </c>
      <c r="AX75" s="1">
        <f t="shared" si="40"/>
        <v>2</v>
      </c>
      <c r="AY75" s="1"/>
      <c r="AZ75" s="1"/>
      <c r="BA75" s="1"/>
      <c r="BB75" s="2" t="s">
        <v>85</v>
      </c>
      <c r="BC75" s="26">
        <v>1330.63</v>
      </c>
      <c r="BD75" s="1" t="str">
        <f t="shared" si="41"/>
        <v/>
      </c>
      <c r="BE75" s="1">
        <f t="shared" si="42"/>
        <v>1330.63</v>
      </c>
      <c r="BF75" s="1" t="str">
        <f t="shared" si="43"/>
        <v/>
      </c>
      <c r="BG75" s="1" t="str">
        <f t="shared" si="44"/>
        <v/>
      </c>
    </row>
    <row r="76" spans="2:59" x14ac:dyDescent="0.25">
      <c r="B76" s="2" t="s">
        <v>85</v>
      </c>
      <c r="C76" s="26">
        <v>50.9</v>
      </c>
      <c r="D76" s="13">
        <f t="shared" si="34"/>
        <v>1.5968063872255467E-2</v>
      </c>
      <c r="E76" s="29">
        <f t="shared" si="45"/>
        <v>50.833333333333336</v>
      </c>
      <c r="F76" s="13">
        <f t="shared" si="57"/>
        <v>-1.2305699481865329E-2</v>
      </c>
      <c r="G76" s="26">
        <v>3.5091999999999999</v>
      </c>
      <c r="H76" s="12">
        <v>-2.3350310316996525E-2</v>
      </c>
      <c r="I76" s="28">
        <f t="shared" si="46"/>
        <v>3.7085000000000004</v>
      </c>
      <c r="J76" s="28">
        <f t="shared" si="58"/>
        <v>-3.7103390974710382E-2</v>
      </c>
      <c r="K76" s="26">
        <v>1330.63</v>
      </c>
      <c r="L76" s="12">
        <f t="shared" si="35"/>
        <v>-3.4761162090602316E-2</v>
      </c>
      <c r="M76" s="29">
        <f t="shared" si="47"/>
        <v>1392.5133333333333</v>
      </c>
      <c r="N76" s="30">
        <f t="shared" si="59"/>
        <v>-3.4775476253740223E-2</v>
      </c>
      <c r="R76" s="43">
        <f t="shared" si="36"/>
        <v>0</v>
      </c>
      <c r="S76" s="44">
        <f t="shared" si="61"/>
        <v>0</v>
      </c>
      <c r="T76" s="45">
        <f t="shared" si="37"/>
        <v>0</v>
      </c>
      <c r="U76" s="44">
        <f t="shared" si="48"/>
        <v>0</v>
      </c>
      <c r="V76" s="45">
        <f t="shared" si="38"/>
        <v>0</v>
      </c>
      <c r="W76" s="44">
        <f t="shared" si="60"/>
        <v>0</v>
      </c>
      <c r="X76" s="45">
        <f t="shared" si="39"/>
        <v>0</v>
      </c>
      <c r="Y76" s="46">
        <f t="shared" si="49"/>
        <v>0</v>
      </c>
      <c r="AA76" s="43">
        <f t="shared" si="50"/>
        <v>0</v>
      </c>
      <c r="AB76" s="44">
        <f t="shared" si="51"/>
        <v>-3.4775476253740223E-2</v>
      </c>
      <c r="AC76" s="45">
        <f t="shared" si="52"/>
        <v>-3.4761162090602316E-2</v>
      </c>
      <c r="AD76" s="44">
        <f t="shared" si="53"/>
        <v>0</v>
      </c>
      <c r="AE76" s="45">
        <f t="shared" si="54"/>
        <v>0</v>
      </c>
      <c r="AF76" s="44">
        <f t="shared" si="55"/>
        <v>0</v>
      </c>
      <c r="AG76" s="45">
        <f t="shared" si="56"/>
        <v>0</v>
      </c>
      <c r="AH76" s="46">
        <f t="shared" si="56"/>
        <v>0</v>
      </c>
      <c r="AR76" s="2" t="s">
        <v>86</v>
      </c>
      <c r="AS76" s="26">
        <v>1322.7</v>
      </c>
      <c r="AT76" s="26">
        <v>48.8</v>
      </c>
      <c r="AU76" s="51">
        <f t="shared" si="32"/>
        <v>-4.125736738703345E-2</v>
      </c>
      <c r="AV76" s="26">
        <v>3.4096000000000002</v>
      </c>
      <c r="AW76" s="51">
        <f t="shared" si="33"/>
        <v>-2.8382537330445601E-2</v>
      </c>
      <c r="AX76" s="1">
        <f t="shared" si="40"/>
        <v>4</v>
      </c>
      <c r="AY76" s="1"/>
      <c r="AZ76" s="1"/>
      <c r="BA76" s="1"/>
      <c r="BB76" s="2" t="s">
        <v>86</v>
      </c>
      <c r="BC76" s="26">
        <v>1322.7</v>
      </c>
      <c r="BD76" s="1" t="str">
        <f t="shared" si="41"/>
        <v/>
      </c>
      <c r="BE76" s="1" t="str">
        <f t="shared" si="42"/>
        <v/>
      </c>
      <c r="BF76" s="1" t="str">
        <f t="shared" si="43"/>
        <v/>
      </c>
      <c r="BG76" s="1">
        <f t="shared" si="44"/>
        <v>1322.7</v>
      </c>
    </row>
    <row r="77" spans="2:59" x14ac:dyDescent="0.25">
      <c r="B77" s="2" t="s">
        <v>86</v>
      </c>
      <c r="C77" s="26">
        <v>48.8</v>
      </c>
      <c r="D77" s="13">
        <f t="shared" si="34"/>
        <v>-4.125736738703345E-2</v>
      </c>
      <c r="E77" s="29">
        <f t="shared" si="45"/>
        <v>49.933333333333337</v>
      </c>
      <c r="F77" s="13">
        <f t="shared" si="57"/>
        <v>-1.7704918032786843E-2</v>
      </c>
      <c r="G77" s="26">
        <v>3.4096000000000002</v>
      </c>
      <c r="H77" s="12">
        <v>-2.8382537330445601E-2</v>
      </c>
      <c r="I77" s="28">
        <f t="shared" si="46"/>
        <v>3.5039666666666669</v>
      </c>
      <c r="J77" s="28">
        <f t="shared" si="58"/>
        <v>-5.5152577412251214E-2</v>
      </c>
      <c r="K77" s="26">
        <v>1322.7</v>
      </c>
      <c r="L77" s="12">
        <f t="shared" si="35"/>
        <v>-5.9595830546433914E-3</v>
      </c>
      <c r="M77" s="29">
        <f t="shared" si="47"/>
        <v>1343.96</v>
      </c>
      <c r="N77" s="30">
        <f t="shared" si="59"/>
        <v>-3.4867410006846122E-2</v>
      </c>
      <c r="R77" s="43">
        <f t="shared" si="36"/>
        <v>0</v>
      </c>
      <c r="S77" s="44">
        <f t="shared" si="61"/>
        <v>0</v>
      </c>
      <c r="T77" s="45">
        <f t="shared" si="37"/>
        <v>0</v>
      </c>
      <c r="U77" s="44">
        <f t="shared" si="48"/>
        <v>0</v>
      </c>
      <c r="V77" s="45">
        <f t="shared" si="38"/>
        <v>0</v>
      </c>
      <c r="W77" s="44">
        <f t="shared" si="60"/>
        <v>0</v>
      </c>
      <c r="X77" s="45">
        <f t="shared" si="39"/>
        <v>0</v>
      </c>
      <c r="Y77" s="46">
        <f t="shared" si="49"/>
        <v>0</v>
      </c>
      <c r="AA77" s="43">
        <f t="shared" si="50"/>
        <v>-5.9595830546433914E-3</v>
      </c>
      <c r="AB77" s="44">
        <f t="shared" si="51"/>
        <v>-3.4867410006846122E-2</v>
      </c>
      <c r="AC77" s="45">
        <f t="shared" si="52"/>
        <v>0</v>
      </c>
      <c r="AD77" s="44">
        <f t="shared" si="53"/>
        <v>0</v>
      </c>
      <c r="AE77" s="45">
        <f t="shared" si="54"/>
        <v>0</v>
      </c>
      <c r="AF77" s="44">
        <f t="shared" si="55"/>
        <v>0</v>
      </c>
      <c r="AG77" s="45">
        <f t="shared" si="56"/>
        <v>0</v>
      </c>
      <c r="AH77" s="46">
        <f t="shared" si="56"/>
        <v>0</v>
      </c>
      <c r="AR77" s="2" t="s">
        <v>87</v>
      </c>
      <c r="AS77" s="26">
        <v>1385.59</v>
      </c>
      <c r="AT77" s="26">
        <v>49.7</v>
      </c>
      <c r="AU77" s="51">
        <f t="shared" si="32"/>
        <v>1.8442622950819887E-2</v>
      </c>
      <c r="AV77" s="26">
        <v>3.7279</v>
      </c>
      <c r="AW77" s="51">
        <f t="shared" si="33"/>
        <v>9.3354059127170208E-2</v>
      </c>
      <c r="AX77" s="1">
        <f t="shared" si="40"/>
        <v>1</v>
      </c>
      <c r="AY77" s="1"/>
      <c r="AZ77" s="1"/>
      <c r="BA77" s="1"/>
      <c r="BB77" s="2" t="s">
        <v>87</v>
      </c>
      <c r="BC77" s="26">
        <v>1385.59</v>
      </c>
      <c r="BD77" s="1">
        <f t="shared" si="41"/>
        <v>1385.59</v>
      </c>
      <c r="BE77" s="1" t="str">
        <f t="shared" si="42"/>
        <v/>
      </c>
      <c r="BF77" s="1" t="str">
        <f t="shared" si="43"/>
        <v/>
      </c>
      <c r="BG77" s="1" t="str">
        <f t="shared" si="44"/>
        <v/>
      </c>
    </row>
    <row r="78" spans="2:59" x14ac:dyDescent="0.25">
      <c r="B78" s="2" t="s">
        <v>87</v>
      </c>
      <c r="C78" s="26">
        <v>49.7</v>
      </c>
      <c r="D78" s="13">
        <f t="shared" si="34"/>
        <v>1.8442622950819887E-2</v>
      </c>
      <c r="E78" s="29">
        <f t="shared" si="45"/>
        <v>49.79999999999999</v>
      </c>
      <c r="F78" s="13">
        <f t="shared" si="57"/>
        <v>-2.6702269692926439E-3</v>
      </c>
      <c r="G78" s="26">
        <v>3.7279</v>
      </c>
      <c r="H78" s="12">
        <v>9.3354059127170208E-2</v>
      </c>
      <c r="I78" s="28">
        <f t="shared" si="46"/>
        <v>3.5488999999999997</v>
      </c>
      <c r="J78" s="28">
        <f t="shared" si="58"/>
        <v>1.2823561867977951E-2</v>
      </c>
      <c r="K78" s="26">
        <v>1385.59</v>
      </c>
      <c r="L78" s="12">
        <f t="shared" si="35"/>
        <v>4.7546684811370588E-2</v>
      </c>
      <c r="M78" s="29">
        <f t="shared" si="47"/>
        <v>1346.3066666666666</v>
      </c>
      <c r="N78" s="30">
        <f t="shared" si="59"/>
        <v>1.7460837128089324E-3</v>
      </c>
      <c r="R78" s="43">
        <f t="shared" si="36"/>
        <v>0</v>
      </c>
      <c r="S78" s="44">
        <f t="shared" si="61"/>
        <v>0</v>
      </c>
      <c r="T78" s="45">
        <f t="shared" si="37"/>
        <v>0</v>
      </c>
      <c r="U78" s="44">
        <f t="shared" si="48"/>
        <v>0</v>
      </c>
      <c r="V78" s="45">
        <f t="shared" si="38"/>
        <v>4.7546684811370588E-2</v>
      </c>
      <c r="W78" s="44">
        <f t="shared" si="60"/>
        <v>0</v>
      </c>
      <c r="X78" s="45">
        <f t="shared" si="39"/>
        <v>0</v>
      </c>
      <c r="Y78" s="46">
        <f t="shared" si="49"/>
        <v>1.7460837128089324E-3</v>
      </c>
      <c r="AA78" s="43">
        <f t="shared" si="50"/>
        <v>0</v>
      </c>
      <c r="AB78" s="44">
        <f t="shared" si="51"/>
        <v>0</v>
      </c>
      <c r="AC78" s="45">
        <f t="shared" si="52"/>
        <v>0</v>
      </c>
      <c r="AD78" s="44">
        <f t="shared" si="53"/>
        <v>0</v>
      </c>
      <c r="AE78" s="45">
        <f t="shared" si="54"/>
        <v>0</v>
      </c>
      <c r="AF78" s="44">
        <f t="shared" si="55"/>
        <v>0</v>
      </c>
      <c r="AG78" s="45">
        <f t="shared" si="56"/>
        <v>0</v>
      </c>
      <c r="AH78" s="46">
        <f t="shared" si="56"/>
        <v>0</v>
      </c>
      <c r="AR78" s="2" t="s">
        <v>88</v>
      </c>
      <c r="AS78" s="26">
        <v>1400.38</v>
      </c>
      <c r="AT78" s="26">
        <v>48.5</v>
      </c>
      <c r="AU78" s="51">
        <f t="shared" si="32"/>
        <v>-2.4144869215291798E-2</v>
      </c>
      <c r="AV78" s="26">
        <v>4.0594999999999999</v>
      </c>
      <c r="AW78" s="51">
        <f t="shared" si="33"/>
        <v>8.8950883875640319E-2</v>
      </c>
      <c r="AX78" s="1">
        <f t="shared" si="40"/>
        <v>3</v>
      </c>
      <c r="AY78" s="1"/>
      <c r="AZ78" s="1"/>
      <c r="BA78" s="1"/>
      <c r="BB78" s="2" t="s">
        <v>88</v>
      </c>
      <c r="BC78" s="26">
        <v>1400.38</v>
      </c>
      <c r="BD78" s="1" t="str">
        <f t="shared" si="41"/>
        <v/>
      </c>
      <c r="BE78" s="1" t="str">
        <f t="shared" si="42"/>
        <v/>
      </c>
      <c r="BF78" s="1">
        <f t="shared" si="43"/>
        <v>1400.38</v>
      </c>
      <c r="BG78" s="1" t="str">
        <f t="shared" si="44"/>
        <v/>
      </c>
    </row>
    <row r="79" spans="2:59" x14ac:dyDescent="0.25">
      <c r="B79" s="2" t="s">
        <v>88</v>
      </c>
      <c r="C79" s="26">
        <v>48.5</v>
      </c>
      <c r="D79" s="13">
        <f t="shared" si="34"/>
        <v>-2.4144869215291798E-2</v>
      </c>
      <c r="E79" s="29">
        <f t="shared" si="45"/>
        <v>49</v>
      </c>
      <c r="F79" s="13">
        <f t="shared" si="57"/>
        <v>-1.6064257028112205E-2</v>
      </c>
      <c r="G79" s="26">
        <v>4.0594999999999999</v>
      </c>
      <c r="H79" s="12">
        <v>8.8950883875640319E-2</v>
      </c>
      <c r="I79" s="28">
        <f t="shared" si="46"/>
        <v>3.7323333333333331</v>
      </c>
      <c r="J79" s="28">
        <f t="shared" si="58"/>
        <v>5.1687377309401095E-2</v>
      </c>
      <c r="K79" s="26">
        <v>1400.38</v>
      </c>
      <c r="L79" s="12">
        <f t="shared" si="35"/>
        <v>1.0674153248796614E-2</v>
      </c>
      <c r="M79" s="29">
        <f t="shared" si="47"/>
        <v>1369.5566666666666</v>
      </c>
      <c r="N79" s="30">
        <f t="shared" si="59"/>
        <v>1.7269468075624239E-2</v>
      </c>
      <c r="R79" s="43">
        <f t="shared" si="36"/>
        <v>0</v>
      </c>
      <c r="S79" s="44">
        <f t="shared" si="61"/>
        <v>0</v>
      </c>
      <c r="T79" s="45">
        <f t="shared" si="37"/>
        <v>0</v>
      </c>
      <c r="U79" s="44">
        <f t="shared" si="48"/>
        <v>0</v>
      </c>
      <c r="V79" s="45">
        <f t="shared" si="38"/>
        <v>0</v>
      </c>
      <c r="W79" s="44">
        <f t="shared" si="60"/>
        <v>0</v>
      </c>
      <c r="X79" s="45">
        <f t="shared" si="39"/>
        <v>1.0674153248796614E-2</v>
      </c>
      <c r="Y79" s="46">
        <f t="shared" si="49"/>
        <v>1.7269468075624239E-2</v>
      </c>
      <c r="AA79" s="43">
        <f t="shared" si="50"/>
        <v>0</v>
      </c>
      <c r="AB79" s="44">
        <f t="shared" si="51"/>
        <v>0</v>
      </c>
      <c r="AC79" s="45">
        <f t="shared" si="52"/>
        <v>0</v>
      </c>
      <c r="AD79" s="44">
        <f t="shared" si="53"/>
        <v>0</v>
      </c>
      <c r="AE79" s="45">
        <f t="shared" si="54"/>
        <v>0</v>
      </c>
      <c r="AF79" s="44">
        <f t="shared" si="55"/>
        <v>0</v>
      </c>
      <c r="AG79" s="45">
        <f t="shared" si="56"/>
        <v>0</v>
      </c>
      <c r="AH79" s="46">
        <f t="shared" si="56"/>
        <v>0</v>
      </c>
      <c r="AR79" s="2" t="s">
        <v>89</v>
      </c>
      <c r="AS79" s="26">
        <v>1280</v>
      </c>
      <c r="AT79" s="26">
        <v>48.9</v>
      </c>
      <c r="AU79" s="51">
        <f t="shared" si="32"/>
        <v>8.2474226804123418E-3</v>
      </c>
      <c r="AV79" s="26">
        <v>3.9689999999999999</v>
      </c>
      <c r="AW79" s="51">
        <f t="shared" si="33"/>
        <v>-2.2293385884961214E-2</v>
      </c>
      <c r="AX79" s="1">
        <f t="shared" si="40"/>
        <v>2</v>
      </c>
      <c r="AY79" s="1"/>
      <c r="AZ79" s="1"/>
      <c r="BA79" s="1"/>
      <c r="BB79" s="2" t="s">
        <v>89</v>
      </c>
      <c r="BC79" s="26">
        <v>1280</v>
      </c>
      <c r="BD79" s="1" t="str">
        <f t="shared" si="41"/>
        <v/>
      </c>
      <c r="BE79" s="1">
        <f t="shared" si="42"/>
        <v>1280</v>
      </c>
      <c r="BF79" s="1" t="str">
        <f t="shared" si="43"/>
        <v/>
      </c>
      <c r="BG79" s="1" t="str">
        <f t="shared" si="44"/>
        <v/>
      </c>
    </row>
    <row r="80" spans="2:59" x14ac:dyDescent="0.25">
      <c r="B80" s="2" t="s">
        <v>89</v>
      </c>
      <c r="C80" s="26">
        <v>48.9</v>
      </c>
      <c r="D80" s="13">
        <f t="shared" si="34"/>
        <v>8.2474226804123418E-3</v>
      </c>
      <c r="E80" s="29">
        <f t="shared" si="45"/>
        <v>49.033333333333331</v>
      </c>
      <c r="F80" s="13">
        <f t="shared" si="57"/>
        <v>6.8027210884347156E-4</v>
      </c>
      <c r="G80" s="26">
        <v>3.9689999999999999</v>
      </c>
      <c r="H80" s="12">
        <v>-2.2293385884961214E-2</v>
      </c>
      <c r="I80" s="28">
        <f t="shared" si="46"/>
        <v>3.9187999999999996</v>
      </c>
      <c r="J80" s="28">
        <f t="shared" si="58"/>
        <v>4.9959810663570581E-2</v>
      </c>
      <c r="K80" s="26">
        <v>1280</v>
      </c>
      <c r="L80" s="12">
        <f t="shared" si="35"/>
        <v>-8.5962381639269392E-2</v>
      </c>
      <c r="M80" s="29">
        <f t="shared" si="47"/>
        <v>1355.3233333333335</v>
      </c>
      <c r="N80" s="30">
        <f t="shared" si="59"/>
        <v>-1.0392657477967138E-2</v>
      </c>
      <c r="R80" s="43">
        <f t="shared" si="36"/>
        <v>0</v>
      </c>
      <c r="S80" s="44">
        <f t="shared" si="61"/>
        <v>0</v>
      </c>
      <c r="T80" s="45">
        <f t="shared" si="37"/>
        <v>-8.5962381639269392E-2</v>
      </c>
      <c r="U80" s="44">
        <f t="shared" si="48"/>
        <v>0</v>
      </c>
      <c r="V80" s="45">
        <f t="shared" si="38"/>
        <v>0</v>
      </c>
      <c r="W80" s="44">
        <f t="shared" si="60"/>
        <v>-1.0392657477967138E-2</v>
      </c>
      <c r="X80" s="45">
        <f t="shared" si="39"/>
        <v>0</v>
      </c>
      <c r="Y80" s="46">
        <f t="shared" si="49"/>
        <v>0</v>
      </c>
      <c r="AA80" s="43">
        <f t="shared" si="50"/>
        <v>0</v>
      </c>
      <c r="AB80" s="44">
        <f t="shared" si="51"/>
        <v>0</v>
      </c>
      <c r="AC80" s="45">
        <f t="shared" si="52"/>
        <v>0</v>
      </c>
      <c r="AD80" s="44">
        <f t="shared" si="53"/>
        <v>0</v>
      </c>
      <c r="AE80" s="45">
        <f t="shared" si="54"/>
        <v>0</v>
      </c>
      <c r="AF80" s="44">
        <f t="shared" si="55"/>
        <v>0</v>
      </c>
      <c r="AG80" s="45">
        <f t="shared" si="56"/>
        <v>0</v>
      </c>
      <c r="AH80" s="46">
        <f t="shared" si="56"/>
        <v>0</v>
      </c>
      <c r="AR80" s="2" t="s">
        <v>90</v>
      </c>
      <c r="AS80" s="26">
        <v>1267.3800000000001</v>
      </c>
      <c r="AT80" s="26">
        <v>49.9</v>
      </c>
      <c r="AU80" s="51">
        <f t="shared" si="32"/>
        <v>2.0449897750511203E-2</v>
      </c>
      <c r="AV80" s="26">
        <v>3.9462000000000002</v>
      </c>
      <c r="AW80" s="51">
        <f t="shared" si="33"/>
        <v>-5.7445200302342903E-3</v>
      </c>
      <c r="AX80" s="1">
        <f t="shared" si="40"/>
        <v>2</v>
      </c>
      <c r="AY80" s="1"/>
      <c r="AZ80" s="1"/>
      <c r="BA80" s="1"/>
      <c r="BB80" s="2" t="s">
        <v>90</v>
      </c>
      <c r="BC80" s="26">
        <v>1267.3800000000001</v>
      </c>
      <c r="BD80" s="1" t="str">
        <f t="shared" si="41"/>
        <v/>
      </c>
      <c r="BE80" s="1">
        <f t="shared" si="42"/>
        <v>1267.3800000000001</v>
      </c>
      <c r="BF80" s="1" t="str">
        <f t="shared" si="43"/>
        <v/>
      </c>
      <c r="BG80" s="1" t="str">
        <f t="shared" si="44"/>
        <v/>
      </c>
    </row>
    <row r="81" spans="2:59" x14ac:dyDescent="0.25">
      <c r="B81" s="2" t="s">
        <v>90</v>
      </c>
      <c r="C81" s="26">
        <v>49.9</v>
      </c>
      <c r="D81" s="13">
        <f t="shared" si="34"/>
        <v>2.0449897750511203E-2</v>
      </c>
      <c r="E81" s="29">
        <f t="shared" si="45"/>
        <v>49.1</v>
      </c>
      <c r="F81" s="13">
        <f t="shared" si="57"/>
        <v>1.3596193065941176E-3</v>
      </c>
      <c r="G81" s="26">
        <v>3.9462000000000002</v>
      </c>
      <c r="H81" s="12">
        <v>-5.7445200302342903E-3</v>
      </c>
      <c r="I81" s="28">
        <f t="shared" si="46"/>
        <v>3.991566666666666</v>
      </c>
      <c r="J81" s="28">
        <f t="shared" si="58"/>
        <v>1.8568609438263328E-2</v>
      </c>
      <c r="K81" s="26">
        <v>1267.3800000000001</v>
      </c>
      <c r="L81" s="12">
        <f t="shared" si="35"/>
        <v>-9.8593749999998925E-3</v>
      </c>
      <c r="M81" s="29">
        <f t="shared" si="47"/>
        <v>1315.92</v>
      </c>
      <c r="N81" s="30">
        <f t="shared" si="59"/>
        <v>-2.9073013327693076E-2</v>
      </c>
      <c r="R81" s="43">
        <f t="shared" si="36"/>
        <v>0</v>
      </c>
      <c r="S81" s="44">
        <f t="shared" si="61"/>
        <v>0</v>
      </c>
      <c r="T81" s="45">
        <f t="shared" si="37"/>
        <v>-9.8593749999998925E-3</v>
      </c>
      <c r="U81" s="44">
        <f t="shared" si="48"/>
        <v>0</v>
      </c>
      <c r="V81" s="45">
        <f t="shared" si="38"/>
        <v>0</v>
      </c>
      <c r="W81" s="44">
        <f t="shared" si="60"/>
        <v>-2.9073013327693076E-2</v>
      </c>
      <c r="X81" s="45">
        <f t="shared" si="39"/>
        <v>0</v>
      </c>
      <c r="Y81" s="46">
        <f t="shared" si="49"/>
        <v>0</v>
      </c>
      <c r="AA81" s="43">
        <f t="shared" si="50"/>
        <v>0</v>
      </c>
      <c r="AB81" s="44">
        <f t="shared" si="51"/>
        <v>0</v>
      </c>
      <c r="AC81" s="45">
        <f t="shared" si="52"/>
        <v>0</v>
      </c>
      <c r="AD81" s="44">
        <f t="shared" si="53"/>
        <v>0</v>
      </c>
      <c r="AE81" s="45">
        <f t="shared" si="54"/>
        <v>0</v>
      </c>
      <c r="AF81" s="44">
        <f t="shared" si="55"/>
        <v>0</v>
      </c>
      <c r="AG81" s="45">
        <f t="shared" si="56"/>
        <v>0</v>
      </c>
      <c r="AH81" s="46">
        <f t="shared" si="56"/>
        <v>0</v>
      </c>
      <c r="AR81" s="2" t="s">
        <v>91</v>
      </c>
      <c r="AS81" s="26">
        <v>1282.83</v>
      </c>
      <c r="AT81" s="26">
        <v>50.8</v>
      </c>
      <c r="AU81" s="51">
        <f t="shared" si="32"/>
        <v>1.8036072144288484E-2</v>
      </c>
      <c r="AV81" s="26">
        <v>3.8115999999999999</v>
      </c>
      <c r="AW81" s="51">
        <f t="shared" si="33"/>
        <v>-3.4108762860473485E-2</v>
      </c>
      <c r="AX81" s="1">
        <f t="shared" si="40"/>
        <v>2</v>
      </c>
      <c r="AY81" s="1"/>
      <c r="AZ81" s="1"/>
      <c r="BA81" s="1"/>
      <c r="BB81" s="2" t="s">
        <v>91</v>
      </c>
      <c r="BC81" s="26">
        <v>1282.83</v>
      </c>
      <c r="BD81" s="1" t="str">
        <f t="shared" si="41"/>
        <v/>
      </c>
      <c r="BE81" s="1">
        <f t="shared" si="42"/>
        <v>1282.83</v>
      </c>
      <c r="BF81" s="1" t="str">
        <f t="shared" si="43"/>
        <v/>
      </c>
      <c r="BG81" s="1" t="str">
        <f t="shared" si="44"/>
        <v/>
      </c>
    </row>
    <row r="82" spans="2:59" x14ac:dyDescent="0.25">
      <c r="B82" s="2" t="s">
        <v>91</v>
      </c>
      <c r="C82" s="26">
        <v>50.8</v>
      </c>
      <c r="D82" s="13">
        <f t="shared" si="34"/>
        <v>1.8036072144288484E-2</v>
      </c>
      <c r="E82" s="29">
        <f t="shared" si="45"/>
        <v>49.866666666666667</v>
      </c>
      <c r="F82" s="13">
        <f t="shared" si="57"/>
        <v>1.5614392396469778E-2</v>
      </c>
      <c r="G82" s="26">
        <v>3.8115999999999999</v>
      </c>
      <c r="H82" s="12">
        <v>-3.4108762860473485E-2</v>
      </c>
      <c r="I82" s="28">
        <f t="shared" si="46"/>
        <v>3.9089333333333336</v>
      </c>
      <c r="J82" s="28">
        <f t="shared" si="58"/>
        <v>-2.0701980007849619E-2</v>
      </c>
      <c r="K82" s="26">
        <v>1282.83</v>
      </c>
      <c r="L82" s="12">
        <f t="shared" si="35"/>
        <v>1.2190503242910378E-2</v>
      </c>
      <c r="M82" s="29">
        <f t="shared" si="47"/>
        <v>1276.7366666666667</v>
      </c>
      <c r="N82" s="30">
        <f t="shared" si="59"/>
        <v>-2.9776379516485374E-2</v>
      </c>
      <c r="R82" s="43">
        <f t="shared" si="36"/>
        <v>0</v>
      </c>
      <c r="S82" s="44">
        <f t="shared" si="61"/>
        <v>0</v>
      </c>
      <c r="T82" s="45">
        <f t="shared" si="37"/>
        <v>1.2190503242910378E-2</v>
      </c>
      <c r="U82" s="44">
        <f t="shared" si="48"/>
        <v>-2.9776379516485374E-2</v>
      </c>
      <c r="V82" s="45">
        <f t="shared" si="38"/>
        <v>0</v>
      </c>
      <c r="W82" s="44">
        <f t="shared" si="60"/>
        <v>0</v>
      </c>
      <c r="X82" s="45">
        <f t="shared" si="39"/>
        <v>0</v>
      </c>
      <c r="Y82" s="46">
        <f t="shared" si="49"/>
        <v>0</v>
      </c>
      <c r="AA82" s="43">
        <f t="shared" si="50"/>
        <v>0</v>
      </c>
      <c r="AB82" s="44">
        <f t="shared" si="51"/>
        <v>0</v>
      </c>
      <c r="AC82" s="45">
        <f t="shared" si="52"/>
        <v>0</v>
      </c>
      <c r="AD82" s="44">
        <f t="shared" si="53"/>
        <v>0</v>
      </c>
      <c r="AE82" s="45">
        <f t="shared" si="54"/>
        <v>0</v>
      </c>
      <c r="AF82" s="44">
        <f t="shared" si="55"/>
        <v>0</v>
      </c>
      <c r="AG82" s="45">
        <f t="shared" si="56"/>
        <v>0</v>
      </c>
      <c r="AH82" s="46">
        <f t="shared" si="56"/>
        <v>0</v>
      </c>
      <c r="AR82" s="2" t="s">
        <v>92</v>
      </c>
      <c r="AS82" s="26">
        <v>1166.3599999999999</v>
      </c>
      <c r="AT82" s="26">
        <v>50.1</v>
      </c>
      <c r="AU82" s="51">
        <f t="shared" si="32"/>
        <v>-1.3779527559054983E-2</v>
      </c>
      <c r="AV82" s="26">
        <v>3.8233999999999999</v>
      </c>
      <c r="AW82" s="51">
        <f t="shared" si="33"/>
        <v>3.0958127820337467E-3</v>
      </c>
      <c r="AX82" s="1">
        <f t="shared" si="40"/>
        <v>3</v>
      </c>
      <c r="AY82" s="1"/>
      <c r="AZ82" s="1"/>
      <c r="BA82" s="1"/>
      <c r="BB82" s="2" t="s">
        <v>92</v>
      </c>
      <c r="BC82" s="26">
        <v>1166.3599999999999</v>
      </c>
      <c r="BD82" s="1" t="str">
        <f t="shared" si="41"/>
        <v/>
      </c>
      <c r="BE82" s="1" t="str">
        <f t="shared" si="42"/>
        <v/>
      </c>
      <c r="BF82" s="1">
        <f t="shared" si="43"/>
        <v>1166.3599999999999</v>
      </c>
      <c r="BG82" s="1" t="str">
        <f t="shared" si="44"/>
        <v/>
      </c>
    </row>
    <row r="83" spans="2:59" x14ac:dyDescent="0.25">
      <c r="B83" s="2" t="s">
        <v>92</v>
      </c>
      <c r="C83" s="26">
        <v>50.1</v>
      </c>
      <c r="D83" s="13">
        <f t="shared" si="34"/>
        <v>-1.3779527559054983E-2</v>
      </c>
      <c r="E83" s="29">
        <f t="shared" si="45"/>
        <v>50.266666666666659</v>
      </c>
      <c r="F83" s="13">
        <f t="shared" si="57"/>
        <v>8.0213903743313608E-3</v>
      </c>
      <c r="G83" s="26">
        <v>3.8233999999999999</v>
      </c>
      <c r="H83" s="12">
        <v>3.0958127820337467E-3</v>
      </c>
      <c r="I83" s="28">
        <f t="shared" si="46"/>
        <v>3.8603999999999998</v>
      </c>
      <c r="J83" s="28">
        <f t="shared" si="58"/>
        <v>-1.2416004366067601E-2</v>
      </c>
      <c r="K83" s="26">
        <v>1166.3599999999999</v>
      </c>
      <c r="L83" s="12">
        <f t="shared" si="35"/>
        <v>-9.0791453271283018E-2</v>
      </c>
      <c r="M83" s="29">
        <f t="shared" si="47"/>
        <v>1238.8566666666666</v>
      </c>
      <c r="N83" s="30">
        <f t="shared" si="59"/>
        <v>-2.9669391495505515E-2</v>
      </c>
      <c r="R83" s="43">
        <f t="shared" si="36"/>
        <v>0</v>
      </c>
      <c r="S83" s="44">
        <f t="shared" si="61"/>
        <v>0</v>
      </c>
      <c r="T83" s="45">
        <f t="shared" si="37"/>
        <v>0</v>
      </c>
      <c r="U83" s="44">
        <f t="shared" si="48"/>
        <v>-2.9669391495505515E-2</v>
      </c>
      <c r="V83" s="45">
        <f t="shared" si="38"/>
        <v>0</v>
      </c>
      <c r="W83" s="44">
        <f t="shared" si="60"/>
        <v>0</v>
      </c>
      <c r="X83" s="45">
        <f t="shared" si="39"/>
        <v>0</v>
      </c>
      <c r="Y83" s="46">
        <f t="shared" si="49"/>
        <v>0</v>
      </c>
      <c r="AA83" s="43">
        <f t="shared" si="50"/>
        <v>0</v>
      </c>
      <c r="AB83" s="44">
        <f t="shared" si="51"/>
        <v>0</v>
      </c>
      <c r="AC83" s="45">
        <f t="shared" si="52"/>
        <v>0</v>
      </c>
      <c r="AD83" s="44">
        <f t="shared" si="53"/>
        <v>0</v>
      </c>
      <c r="AE83" s="45">
        <f t="shared" si="54"/>
        <v>0</v>
      </c>
      <c r="AF83" s="44">
        <f t="shared" si="55"/>
        <v>0</v>
      </c>
      <c r="AG83" s="45">
        <f t="shared" si="56"/>
        <v>-9.0791453271283018E-2</v>
      </c>
      <c r="AH83" s="46">
        <f t="shared" si="56"/>
        <v>0</v>
      </c>
      <c r="AR83" s="2" t="s">
        <v>93</v>
      </c>
      <c r="AS83" s="26">
        <v>968.75</v>
      </c>
      <c r="AT83" s="26">
        <v>47.2</v>
      </c>
      <c r="AU83" s="51">
        <f t="shared" si="32"/>
        <v>-5.7884231536926123E-2</v>
      </c>
      <c r="AV83" s="26">
        <v>3.9529999999999998</v>
      </c>
      <c r="AW83" s="51">
        <f t="shared" si="33"/>
        <v>3.3896531882617653E-2</v>
      </c>
      <c r="AX83" s="1">
        <f t="shared" si="40"/>
        <v>3</v>
      </c>
      <c r="AY83" s="1"/>
      <c r="AZ83" s="1"/>
      <c r="BA83" s="1"/>
      <c r="BB83" s="2" t="s">
        <v>93</v>
      </c>
      <c r="BC83" s="26">
        <v>968.75</v>
      </c>
      <c r="BD83" s="1" t="str">
        <f t="shared" si="41"/>
        <v/>
      </c>
      <c r="BE83" s="1" t="str">
        <f t="shared" si="42"/>
        <v/>
      </c>
      <c r="BF83" s="1">
        <f t="shared" si="43"/>
        <v>968.75</v>
      </c>
      <c r="BG83" s="1" t="str">
        <f t="shared" si="44"/>
        <v/>
      </c>
    </row>
    <row r="84" spans="2:59" x14ac:dyDescent="0.25">
      <c r="B84" s="2" t="s">
        <v>93</v>
      </c>
      <c r="C84" s="26">
        <v>47.2</v>
      </c>
      <c r="D84" s="13">
        <f t="shared" si="34"/>
        <v>-5.7884231536926123E-2</v>
      </c>
      <c r="E84" s="29">
        <f t="shared" si="45"/>
        <v>49.366666666666674</v>
      </c>
      <c r="F84" s="13">
        <f t="shared" si="57"/>
        <v>-1.790450928381937E-2</v>
      </c>
      <c r="G84" s="26">
        <v>3.9529999999999998</v>
      </c>
      <c r="H84" s="12">
        <v>3.3896531882617653E-2</v>
      </c>
      <c r="I84" s="28">
        <f t="shared" si="46"/>
        <v>3.8626666666666662</v>
      </c>
      <c r="J84" s="28">
        <f t="shared" si="58"/>
        <v>5.8715849825574651E-4</v>
      </c>
      <c r="K84" s="26">
        <v>968.75</v>
      </c>
      <c r="L84" s="12">
        <f t="shared" si="35"/>
        <v>-0.16942453444905514</v>
      </c>
      <c r="M84" s="29">
        <f t="shared" si="47"/>
        <v>1139.3133333333333</v>
      </c>
      <c r="N84" s="30">
        <f t="shared" si="59"/>
        <v>-8.0350968769591247E-2</v>
      </c>
      <c r="R84" s="43">
        <f t="shared" si="36"/>
        <v>0</v>
      </c>
      <c r="S84" s="44">
        <f t="shared" si="61"/>
        <v>0</v>
      </c>
      <c r="T84" s="45">
        <f t="shared" si="37"/>
        <v>0</v>
      </c>
      <c r="U84" s="44">
        <f t="shared" si="48"/>
        <v>0</v>
      </c>
      <c r="V84" s="45">
        <f t="shared" si="38"/>
        <v>0</v>
      </c>
      <c r="W84" s="44">
        <f t="shared" si="60"/>
        <v>0</v>
      </c>
      <c r="X84" s="45">
        <f t="shared" si="39"/>
        <v>0</v>
      </c>
      <c r="Y84" s="46">
        <f t="shared" si="49"/>
        <v>0</v>
      </c>
      <c r="AA84" s="43">
        <f t="shared" si="50"/>
        <v>0</v>
      </c>
      <c r="AB84" s="44">
        <f t="shared" si="51"/>
        <v>0</v>
      </c>
      <c r="AC84" s="45">
        <f t="shared" si="52"/>
        <v>0</v>
      </c>
      <c r="AD84" s="44">
        <f t="shared" si="53"/>
        <v>0</v>
      </c>
      <c r="AE84" s="45">
        <f t="shared" si="54"/>
        <v>0</v>
      </c>
      <c r="AF84" s="44">
        <f t="shared" si="55"/>
        <v>0</v>
      </c>
      <c r="AG84" s="45">
        <f t="shared" si="56"/>
        <v>-0.16942453444905514</v>
      </c>
      <c r="AH84" s="46">
        <f t="shared" si="56"/>
        <v>0</v>
      </c>
      <c r="AR84" s="2" t="s">
        <v>94</v>
      </c>
      <c r="AS84" s="26">
        <v>896.24</v>
      </c>
      <c r="AT84" s="26">
        <v>38.200000000000003</v>
      </c>
      <c r="AU84" s="51">
        <f t="shared" si="32"/>
        <v>-0.19067796610169485</v>
      </c>
      <c r="AV84" s="26">
        <v>2.92</v>
      </c>
      <c r="AW84" s="51">
        <f t="shared" si="33"/>
        <v>-0.26132051606374906</v>
      </c>
      <c r="AX84" s="1">
        <f t="shared" si="40"/>
        <v>4</v>
      </c>
      <c r="AY84" s="1"/>
      <c r="AZ84" s="1"/>
      <c r="BA84" s="1"/>
      <c r="BB84" s="2" t="s">
        <v>94</v>
      </c>
      <c r="BC84" s="26">
        <v>896.24</v>
      </c>
      <c r="BD84" s="1" t="str">
        <f t="shared" si="41"/>
        <v/>
      </c>
      <c r="BE84" s="1" t="str">
        <f t="shared" si="42"/>
        <v/>
      </c>
      <c r="BF84" s="1" t="str">
        <f t="shared" si="43"/>
        <v/>
      </c>
      <c r="BG84" s="1">
        <f t="shared" si="44"/>
        <v>896.24</v>
      </c>
    </row>
    <row r="85" spans="2:59" x14ac:dyDescent="0.25">
      <c r="B85" s="2" t="s">
        <v>94</v>
      </c>
      <c r="C85" s="26">
        <v>38.200000000000003</v>
      </c>
      <c r="D85" s="13">
        <f t="shared" si="34"/>
        <v>-0.19067796610169485</v>
      </c>
      <c r="E85" s="29">
        <f t="shared" si="45"/>
        <v>45.166666666666664</v>
      </c>
      <c r="F85" s="13">
        <f t="shared" si="57"/>
        <v>-8.5077650236326963E-2</v>
      </c>
      <c r="G85" s="26">
        <v>2.92</v>
      </c>
      <c r="H85" s="12">
        <v>-0.26132051606374906</v>
      </c>
      <c r="I85" s="28">
        <f t="shared" si="46"/>
        <v>3.565466666666667</v>
      </c>
      <c r="J85" s="28">
        <f t="shared" si="58"/>
        <v>-7.6941663790127568E-2</v>
      </c>
      <c r="K85" s="26">
        <v>896.24</v>
      </c>
      <c r="L85" s="12">
        <f t="shared" si="35"/>
        <v>-7.4849032258064496E-2</v>
      </c>
      <c r="M85" s="29">
        <f t="shared" si="47"/>
        <v>1010.4499999999998</v>
      </c>
      <c r="N85" s="30">
        <f t="shared" si="59"/>
        <v>-0.11310613995564589</v>
      </c>
      <c r="R85" s="43">
        <f t="shared" si="36"/>
        <v>-7.4849032258064496E-2</v>
      </c>
      <c r="S85" s="44">
        <f t="shared" si="61"/>
        <v>-0.11310613995564589</v>
      </c>
      <c r="T85" s="45">
        <f t="shared" si="37"/>
        <v>0</v>
      </c>
      <c r="U85" s="44">
        <f t="shared" si="48"/>
        <v>0</v>
      </c>
      <c r="V85" s="45">
        <f t="shared" si="38"/>
        <v>0</v>
      </c>
      <c r="W85" s="44">
        <f t="shared" si="60"/>
        <v>0</v>
      </c>
      <c r="X85" s="45">
        <f t="shared" si="39"/>
        <v>0</v>
      </c>
      <c r="Y85" s="46">
        <f t="shared" si="49"/>
        <v>0</v>
      </c>
      <c r="AA85" s="43">
        <f t="shared" si="50"/>
        <v>0</v>
      </c>
      <c r="AB85" s="44">
        <f t="shared" si="51"/>
        <v>0</v>
      </c>
      <c r="AC85" s="45">
        <f t="shared" si="52"/>
        <v>0</v>
      </c>
      <c r="AD85" s="44">
        <f t="shared" si="53"/>
        <v>0</v>
      </c>
      <c r="AE85" s="45">
        <f t="shared" si="54"/>
        <v>0</v>
      </c>
      <c r="AF85" s="44">
        <f t="shared" si="55"/>
        <v>0</v>
      </c>
      <c r="AG85" s="45">
        <f t="shared" si="56"/>
        <v>0</v>
      </c>
      <c r="AH85" s="46">
        <f t="shared" si="56"/>
        <v>0</v>
      </c>
      <c r="AR85" s="2" t="s">
        <v>95</v>
      </c>
      <c r="AS85" s="26">
        <v>903.25</v>
      </c>
      <c r="AT85" s="26">
        <v>39</v>
      </c>
      <c r="AU85" s="51">
        <f t="shared" si="32"/>
        <v>2.0942408376963373E-2</v>
      </c>
      <c r="AV85" s="26">
        <v>2.2122999999999999</v>
      </c>
      <c r="AW85" s="51">
        <f t="shared" si="33"/>
        <v>-0.24236301369863011</v>
      </c>
      <c r="AX85" s="1">
        <f t="shared" si="40"/>
        <v>2</v>
      </c>
      <c r="AY85" s="1"/>
      <c r="AZ85" s="1"/>
      <c r="BA85" s="1"/>
      <c r="BB85" s="2" t="s">
        <v>95</v>
      </c>
      <c r="BC85" s="26">
        <v>903.25</v>
      </c>
      <c r="BD85" s="1" t="str">
        <f t="shared" si="41"/>
        <v/>
      </c>
      <c r="BE85" s="1">
        <f t="shared" si="42"/>
        <v>903.25</v>
      </c>
      <c r="BF85" s="1" t="str">
        <f t="shared" si="43"/>
        <v/>
      </c>
      <c r="BG85" s="1" t="str">
        <f t="shared" si="44"/>
        <v/>
      </c>
    </row>
    <row r="86" spans="2:59" x14ac:dyDescent="0.25">
      <c r="B86" s="2" t="s">
        <v>95</v>
      </c>
      <c r="C86" s="26">
        <v>39</v>
      </c>
      <c r="D86" s="13">
        <f t="shared" si="34"/>
        <v>2.0942408376963373E-2</v>
      </c>
      <c r="E86" s="29">
        <f t="shared" si="45"/>
        <v>41.466666666666669</v>
      </c>
      <c r="F86" s="13">
        <f t="shared" si="57"/>
        <v>-8.1918819188191772E-2</v>
      </c>
      <c r="G86" s="26">
        <v>2.2122999999999999</v>
      </c>
      <c r="H86" s="12">
        <v>-0.24236301369863011</v>
      </c>
      <c r="I86" s="28">
        <f t="shared" si="46"/>
        <v>3.0284333333333335</v>
      </c>
      <c r="J86" s="28">
        <f t="shared" si="58"/>
        <v>-0.15062076960472681</v>
      </c>
      <c r="K86" s="26">
        <v>903.25</v>
      </c>
      <c r="L86" s="12">
        <f t="shared" si="35"/>
        <v>7.8215656520574939E-3</v>
      </c>
      <c r="M86" s="29">
        <f t="shared" si="47"/>
        <v>922.74666666666656</v>
      </c>
      <c r="N86" s="30">
        <f t="shared" si="59"/>
        <v>-8.6796311874247412E-2</v>
      </c>
      <c r="R86" s="43">
        <f t="shared" si="36"/>
        <v>0</v>
      </c>
      <c r="S86" s="44">
        <f t="shared" si="61"/>
        <v>-8.6796311874247412E-2</v>
      </c>
      <c r="T86" s="45">
        <f t="shared" si="37"/>
        <v>7.8215656520574939E-3</v>
      </c>
      <c r="U86" s="44">
        <f t="shared" si="48"/>
        <v>0</v>
      </c>
      <c r="V86" s="45">
        <f t="shared" si="38"/>
        <v>0</v>
      </c>
      <c r="W86" s="44">
        <f t="shared" si="60"/>
        <v>0</v>
      </c>
      <c r="X86" s="45">
        <f t="shared" si="39"/>
        <v>0</v>
      </c>
      <c r="Y86" s="46">
        <f t="shared" si="49"/>
        <v>0</v>
      </c>
      <c r="AA86" s="43">
        <f t="shared" si="50"/>
        <v>0</v>
      </c>
      <c r="AB86" s="44">
        <f t="shared" si="51"/>
        <v>0</v>
      </c>
      <c r="AC86" s="45">
        <f t="shared" si="52"/>
        <v>0</v>
      </c>
      <c r="AD86" s="44">
        <f t="shared" si="53"/>
        <v>0</v>
      </c>
      <c r="AE86" s="45">
        <f t="shared" si="54"/>
        <v>0</v>
      </c>
      <c r="AF86" s="44">
        <f t="shared" si="55"/>
        <v>0</v>
      </c>
      <c r="AG86" s="45">
        <f t="shared" si="56"/>
        <v>0</v>
      </c>
      <c r="AH86" s="46">
        <f t="shared" si="56"/>
        <v>0</v>
      </c>
      <c r="AR86" s="2" t="s">
        <v>96</v>
      </c>
      <c r="AS86" s="26">
        <v>825.88</v>
      </c>
      <c r="AT86" s="26">
        <v>34.5</v>
      </c>
      <c r="AU86" s="51">
        <f t="shared" si="32"/>
        <v>-0.11538461538461542</v>
      </c>
      <c r="AV86" s="26">
        <v>2.8403</v>
      </c>
      <c r="AW86" s="51">
        <f t="shared" si="33"/>
        <v>0.28386746824571718</v>
      </c>
      <c r="AX86" s="1">
        <f t="shared" si="40"/>
        <v>3</v>
      </c>
      <c r="AY86" s="1"/>
      <c r="AZ86" s="1"/>
      <c r="BA86" s="1"/>
      <c r="BB86" s="2" t="s">
        <v>96</v>
      </c>
      <c r="BC86" s="26">
        <v>825.88</v>
      </c>
      <c r="BD86" s="1" t="str">
        <f t="shared" si="41"/>
        <v/>
      </c>
      <c r="BE86" s="1" t="str">
        <f t="shared" si="42"/>
        <v/>
      </c>
      <c r="BF86" s="1">
        <f t="shared" si="43"/>
        <v>825.88</v>
      </c>
      <c r="BG86" s="1" t="str">
        <f t="shared" si="44"/>
        <v/>
      </c>
    </row>
    <row r="87" spans="2:59" x14ac:dyDescent="0.25">
      <c r="B87" s="2" t="s">
        <v>96</v>
      </c>
      <c r="C87" s="26">
        <v>34.5</v>
      </c>
      <c r="D87" s="13">
        <f t="shared" si="34"/>
        <v>-0.11538461538461542</v>
      </c>
      <c r="E87" s="29">
        <f t="shared" si="45"/>
        <v>37.233333333333334</v>
      </c>
      <c r="F87" s="13">
        <f t="shared" si="57"/>
        <v>-0.10209003215434087</v>
      </c>
      <c r="G87" s="26">
        <v>2.8403</v>
      </c>
      <c r="H87" s="12">
        <v>0.28386746824571718</v>
      </c>
      <c r="I87" s="28">
        <f t="shared" si="46"/>
        <v>2.6575333333333333</v>
      </c>
      <c r="J87" s="28">
        <f t="shared" si="58"/>
        <v>-0.1224725655729586</v>
      </c>
      <c r="K87" s="26">
        <v>825.88</v>
      </c>
      <c r="L87" s="12">
        <f t="shared" si="35"/>
        <v>-8.5657348463880401E-2</v>
      </c>
      <c r="M87" s="29">
        <f t="shared" si="47"/>
        <v>875.12333333333333</v>
      </c>
      <c r="N87" s="30">
        <f t="shared" si="59"/>
        <v>-5.161040950206619E-2</v>
      </c>
      <c r="R87" s="43">
        <f t="shared" si="36"/>
        <v>0</v>
      </c>
      <c r="S87" s="44">
        <f t="shared" si="61"/>
        <v>-5.161040950206619E-2</v>
      </c>
      <c r="T87" s="45">
        <f t="shared" si="37"/>
        <v>0</v>
      </c>
      <c r="U87" s="44">
        <f t="shared" si="48"/>
        <v>0</v>
      </c>
      <c r="V87" s="45">
        <f t="shared" si="38"/>
        <v>0</v>
      </c>
      <c r="W87" s="44">
        <f t="shared" si="60"/>
        <v>0</v>
      </c>
      <c r="X87" s="45">
        <f t="shared" si="39"/>
        <v>-8.5657348463880401E-2</v>
      </c>
      <c r="Y87" s="46">
        <f t="shared" si="49"/>
        <v>0</v>
      </c>
      <c r="AA87" s="43">
        <f t="shared" si="50"/>
        <v>0</v>
      </c>
      <c r="AB87" s="44">
        <f t="shared" si="51"/>
        <v>0</v>
      </c>
      <c r="AC87" s="45">
        <f t="shared" si="52"/>
        <v>0</v>
      </c>
      <c r="AD87" s="44">
        <f t="shared" si="53"/>
        <v>0</v>
      </c>
      <c r="AE87" s="45">
        <f t="shared" si="54"/>
        <v>0</v>
      </c>
      <c r="AF87" s="44">
        <f t="shared" si="55"/>
        <v>0</v>
      </c>
      <c r="AG87" s="45">
        <f t="shared" si="56"/>
        <v>0</v>
      </c>
      <c r="AH87" s="46">
        <f t="shared" si="56"/>
        <v>0</v>
      </c>
      <c r="AR87" s="2" t="s">
        <v>97</v>
      </c>
      <c r="AS87" s="26">
        <v>735.09</v>
      </c>
      <c r="AT87" s="26">
        <v>36.4</v>
      </c>
      <c r="AU87" s="51">
        <f t="shared" si="32"/>
        <v>5.507246376811592E-2</v>
      </c>
      <c r="AV87" s="26">
        <v>3.0131000000000001</v>
      </c>
      <c r="AW87" s="51">
        <f t="shared" si="33"/>
        <v>6.0838643805231962E-2</v>
      </c>
      <c r="AX87" s="1">
        <f t="shared" si="40"/>
        <v>1</v>
      </c>
      <c r="AY87" s="1"/>
      <c r="AZ87" s="1"/>
      <c r="BA87" s="1"/>
      <c r="BB87" s="2" t="s">
        <v>97</v>
      </c>
      <c r="BC87" s="26">
        <v>735.09</v>
      </c>
      <c r="BD87" s="1">
        <f t="shared" si="41"/>
        <v>735.09</v>
      </c>
      <c r="BE87" s="1" t="str">
        <f t="shared" si="42"/>
        <v/>
      </c>
      <c r="BF87" s="1" t="str">
        <f t="shared" si="43"/>
        <v/>
      </c>
      <c r="BG87" s="1" t="str">
        <f t="shared" si="44"/>
        <v/>
      </c>
    </row>
    <row r="88" spans="2:59" x14ac:dyDescent="0.25">
      <c r="B88" s="2" t="s">
        <v>97</v>
      </c>
      <c r="C88" s="26">
        <v>36.4</v>
      </c>
      <c r="D88" s="13">
        <f t="shared" si="34"/>
        <v>5.507246376811592E-2</v>
      </c>
      <c r="E88" s="29">
        <f t="shared" si="45"/>
        <v>36.633333333333333</v>
      </c>
      <c r="F88" s="13">
        <f t="shared" si="57"/>
        <v>-1.61145926589078E-2</v>
      </c>
      <c r="G88" s="26">
        <v>3.0131000000000001</v>
      </c>
      <c r="H88" s="12">
        <v>6.0838643805231962E-2</v>
      </c>
      <c r="I88" s="28">
        <f t="shared" si="46"/>
        <v>2.6885666666666665</v>
      </c>
      <c r="J88" s="28">
        <f t="shared" si="58"/>
        <v>1.1677495421819728E-2</v>
      </c>
      <c r="K88" s="26">
        <v>735.09</v>
      </c>
      <c r="L88" s="12">
        <f t="shared" si="35"/>
        <v>-0.10993122487528451</v>
      </c>
      <c r="M88" s="29">
        <f t="shared" si="47"/>
        <v>821.40666666666675</v>
      </c>
      <c r="N88" s="30">
        <f t="shared" si="59"/>
        <v>-6.1381824276197205E-2</v>
      </c>
      <c r="R88" s="43">
        <f t="shared" si="36"/>
        <v>0</v>
      </c>
      <c r="S88" s="44">
        <f t="shared" si="61"/>
        <v>0</v>
      </c>
      <c r="T88" s="45">
        <f t="shared" si="37"/>
        <v>0</v>
      </c>
      <c r="U88" s="44">
        <f t="shared" si="48"/>
        <v>0</v>
      </c>
      <c r="V88" s="45">
        <f t="shared" si="38"/>
        <v>-0.10993122487528451</v>
      </c>
      <c r="W88" s="44">
        <f t="shared" si="60"/>
        <v>0</v>
      </c>
      <c r="X88" s="45">
        <f t="shared" si="39"/>
        <v>0</v>
      </c>
      <c r="Y88" s="46">
        <f t="shared" si="49"/>
        <v>-6.1381824276197205E-2</v>
      </c>
      <c r="AA88" s="43">
        <f t="shared" si="50"/>
        <v>0</v>
      </c>
      <c r="AB88" s="44">
        <f t="shared" si="51"/>
        <v>0</v>
      </c>
      <c r="AC88" s="45">
        <f t="shared" si="52"/>
        <v>0</v>
      </c>
      <c r="AD88" s="44">
        <f t="shared" si="53"/>
        <v>0</v>
      </c>
      <c r="AE88" s="45">
        <f t="shared" si="54"/>
        <v>0</v>
      </c>
      <c r="AF88" s="44">
        <f t="shared" si="55"/>
        <v>0</v>
      </c>
      <c r="AG88" s="45">
        <f t="shared" si="56"/>
        <v>0</v>
      </c>
      <c r="AH88" s="46">
        <f t="shared" si="56"/>
        <v>0</v>
      </c>
      <c r="AR88" s="2" t="s">
        <v>98</v>
      </c>
      <c r="AS88" s="26">
        <v>797.87</v>
      </c>
      <c r="AT88" s="26">
        <v>36.6</v>
      </c>
      <c r="AU88" s="51">
        <f t="shared" si="32"/>
        <v>5.494505494505475E-3</v>
      </c>
      <c r="AV88" s="26">
        <v>2.6629</v>
      </c>
      <c r="AW88" s="51">
        <f t="shared" si="33"/>
        <v>-0.11622581394577014</v>
      </c>
      <c r="AX88" s="1">
        <f t="shared" si="40"/>
        <v>2</v>
      </c>
      <c r="AY88" s="1"/>
      <c r="AZ88" s="1"/>
      <c r="BA88" s="1"/>
      <c r="BB88" s="2" t="s">
        <v>98</v>
      </c>
      <c r="BC88" s="26">
        <v>797.87</v>
      </c>
      <c r="BD88" s="1" t="str">
        <f t="shared" si="41"/>
        <v/>
      </c>
      <c r="BE88" s="1">
        <f t="shared" si="42"/>
        <v>797.87</v>
      </c>
      <c r="BF88" s="1" t="str">
        <f t="shared" si="43"/>
        <v/>
      </c>
      <c r="BG88" s="1" t="str">
        <f t="shared" si="44"/>
        <v/>
      </c>
    </row>
    <row r="89" spans="2:59" x14ac:dyDescent="0.25">
      <c r="B89" s="2" t="s">
        <v>98</v>
      </c>
      <c r="C89" s="26">
        <v>36.6</v>
      </c>
      <c r="D89" s="13">
        <f t="shared" si="34"/>
        <v>5.494505494505475E-3</v>
      </c>
      <c r="E89" s="29">
        <f t="shared" si="45"/>
        <v>35.833333333333336</v>
      </c>
      <c r="F89" s="13">
        <f t="shared" si="57"/>
        <v>-2.1838034576888044E-2</v>
      </c>
      <c r="G89" s="26">
        <v>2.6629</v>
      </c>
      <c r="H89" s="12">
        <v>-0.11622581394577014</v>
      </c>
      <c r="I89" s="28">
        <f t="shared" si="46"/>
        <v>2.8387666666666669</v>
      </c>
      <c r="J89" s="28">
        <f t="shared" si="58"/>
        <v>5.5866198842010162E-2</v>
      </c>
      <c r="K89" s="26">
        <v>797.87</v>
      </c>
      <c r="L89" s="12">
        <f t="shared" si="35"/>
        <v>8.5404508291501591E-2</v>
      </c>
      <c r="M89" s="29">
        <f t="shared" si="47"/>
        <v>786.28000000000009</v>
      </c>
      <c r="N89" s="30">
        <f t="shared" si="59"/>
        <v>-4.2764038925095949E-2</v>
      </c>
      <c r="R89" s="43">
        <f t="shared" si="36"/>
        <v>0</v>
      </c>
      <c r="S89" s="44">
        <f t="shared" si="61"/>
        <v>0</v>
      </c>
      <c r="T89" s="45">
        <f t="shared" si="37"/>
        <v>8.5404508291501591E-2</v>
      </c>
      <c r="U89" s="44">
        <f t="shared" si="48"/>
        <v>0</v>
      </c>
      <c r="V89" s="45">
        <f t="shared" si="38"/>
        <v>0</v>
      </c>
      <c r="W89" s="44">
        <f t="shared" si="60"/>
        <v>0</v>
      </c>
      <c r="X89" s="45">
        <f t="shared" si="39"/>
        <v>0</v>
      </c>
      <c r="Y89" s="46">
        <f t="shared" si="49"/>
        <v>-4.2764038925095949E-2</v>
      </c>
      <c r="AA89" s="43">
        <f t="shared" si="50"/>
        <v>0</v>
      </c>
      <c r="AB89" s="44">
        <f t="shared" si="51"/>
        <v>0</v>
      </c>
      <c r="AC89" s="45">
        <f t="shared" si="52"/>
        <v>0</v>
      </c>
      <c r="AD89" s="44">
        <f t="shared" si="53"/>
        <v>0</v>
      </c>
      <c r="AE89" s="45">
        <f t="shared" si="54"/>
        <v>0</v>
      </c>
      <c r="AF89" s="44">
        <f t="shared" si="55"/>
        <v>0</v>
      </c>
      <c r="AG89" s="45">
        <f t="shared" si="56"/>
        <v>0</v>
      </c>
      <c r="AH89" s="46">
        <f t="shared" si="56"/>
        <v>0</v>
      </c>
      <c r="AR89" s="2" t="s">
        <v>99</v>
      </c>
      <c r="AS89" s="26">
        <v>872.81</v>
      </c>
      <c r="AT89" s="26">
        <v>37.200000000000003</v>
      </c>
      <c r="AU89" s="51">
        <f t="shared" si="32"/>
        <v>1.6393442622950838E-2</v>
      </c>
      <c r="AV89" s="26">
        <v>3.1187</v>
      </c>
      <c r="AW89" s="51">
        <f t="shared" si="33"/>
        <v>0.17116677306695705</v>
      </c>
      <c r="AX89" s="1">
        <f t="shared" si="40"/>
        <v>1</v>
      </c>
      <c r="AY89" s="1"/>
      <c r="AZ89" s="1"/>
      <c r="BA89" s="1"/>
      <c r="BB89" s="2" t="s">
        <v>99</v>
      </c>
      <c r="BC89" s="26">
        <v>872.81</v>
      </c>
      <c r="BD89" s="1">
        <f t="shared" si="41"/>
        <v>872.81</v>
      </c>
      <c r="BE89" s="1" t="str">
        <f t="shared" si="42"/>
        <v/>
      </c>
      <c r="BF89" s="1" t="str">
        <f t="shared" si="43"/>
        <v/>
      </c>
      <c r="BG89" s="1" t="str">
        <f t="shared" si="44"/>
        <v/>
      </c>
    </row>
    <row r="90" spans="2:59" x14ac:dyDescent="0.25">
      <c r="B90" s="2" t="s">
        <v>99</v>
      </c>
      <c r="C90" s="26">
        <v>37.200000000000003</v>
      </c>
      <c r="D90" s="13">
        <f t="shared" si="34"/>
        <v>1.6393442622950838E-2</v>
      </c>
      <c r="E90" s="29">
        <f t="shared" si="45"/>
        <v>36.733333333333334</v>
      </c>
      <c r="F90" s="13">
        <f t="shared" si="57"/>
        <v>2.5116279069767433E-2</v>
      </c>
      <c r="G90" s="26">
        <v>3.1187</v>
      </c>
      <c r="H90" s="12">
        <v>0.17116677306695705</v>
      </c>
      <c r="I90" s="28">
        <f t="shared" si="46"/>
        <v>2.9315666666666669</v>
      </c>
      <c r="J90" s="28">
        <f t="shared" si="58"/>
        <v>3.2690252809318698E-2</v>
      </c>
      <c r="K90" s="26">
        <v>872.81</v>
      </c>
      <c r="L90" s="12">
        <f t="shared" si="35"/>
        <v>9.3925075513554779E-2</v>
      </c>
      <c r="M90" s="29">
        <f t="shared" si="47"/>
        <v>801.92333333333329</v>
      </c>
      <c r="N90" s="30">
        <f t="shared" si="59"/>
        <v>1.9895372301639513E-2</v>
      </c>
      <c r="R90" s="43">
        <f t="shared" si="36"/>
        <v>0</v>
      </c>
      <c r="S90" s="44">
        <f t="shared" si="61"/>
        <v>0</v>
      </c>
      <c r="T90" s="45">
        <f t="shared" si="37"/>
        <v>0</v>
      </c>
      <c r="U90" s="44">
        <f t="shared" si="48"/>
        <v>0</v>
      </c>
      <c r="V90" s="45">
        <f t="shared" si="38"/>
        <v>9.3925075513554779E-2</v>
      </c>
      <c r="W90" s="44">
        <f t="shared" si="60"/>
        <v>1.9895372301639513E-2</v>
      </c>
      <c r="X90" s="45">
        <f t="shared" si="39"/>
        <v>0</v>
      </c>
      <c r="Y90" s="46">
        <f t="shared" si="49"/>
        <v>0</v>
      </c>
      <c r="AA90" s="43">
        <f t="shared" si="50"/>
        <v>0</v>
      </c>
      <c r="AB90" s="44">
        <f t="shared" si="51"/>
        <v>0</v>
      </c>
      <c r="AC90" s="45">
        <f t="shared" si="52"/>
        <v>0</v>
      </c>
      <c r="AD90" s="44">
        <f t="shared" si="53"/>
        <v>0</v>
      </c>
      <c r="AE90" s="45">
        <f t="shared" si="54"/>
        <v>0</v>
      </c>
      <c r="AF90" s="44">
        <f t="shared" si="55"/>
        <v>0</v>
      </c>
      <c r="AG90" s="45">
        <f t="shared" si="56"/>
        <v>0</v>
      </c>
      <c r="AH90" s="46">
        <f t="shared" si="56"/>
        <v>0</v>
      </c>
      <c r="AR90" s="2" t="s">
        <v>100</v>
      </c>
      <c r="AS90" s="26">
        <v>919.14</v>
      </c>
      <c r="AT90" s="26">
        <v>39.9</v>
      </c>
      <c r="AU90" s="51">
        <f t="shared" si="32"/>
        <v>7.2580645161290258E-2</v>
      </c>
      <c r="AV90" s="26">
        <v>3.4594</v>
      </c>
      <c r="AW90" s="51">
        <f t="shared" si="33"/>
        <v>0.10924423638054326</v>
      </c>
      <c r="AX90" s="1">
        <f t="shared" si="40"/>
        <v>1</v>
      </c>
      <c r="AY90" s="1"/>
      <c r="AZ90" s="1"/>
      <c r="BA90" s="1"/>
      <c r="BB90" s="2" t="s">
        <v>100</v>
      </c>
      <c r="BC90" s="26">
        <v>919.14</v>
      </c>
      <c r="BD90" s="1">
        <f t="shared" si="41"/>
        <v>919.14</v>
      </c>
      <c r="BE90" s="1" t="str">
        <f t="shared" si="42"/>
        <v/>
      </c>
      <c r="BF90" s="1" t="str">
        <f t="shared" si="43"/>
        <v/>
      </c>
      <c r="BG90" s="1" t="str">
        <f t="shared" si="44"/>
        <v/>
      </c>
    </row>
    <row r="91" spans="2:59" x14ac:dyDescent="0.25">
      <c r="B91" s="2" t="s">
        <v>100</v>
      </c>
      <c r="C91" s="26">
        <v>39.9</v>
      </c>
      <c r="D91" s="13">
        <f t="shared" si="34"/>
        <v>7.2580645161290258E-2</v>
      </c>
      <c r="E91" s="29">
        <f t="shared" si="45"/>
        <v>37.900000000000006</v>
      </c>
      <c r="F91" s="13">
        <f t="shared" si="57"/>
        <v>3.1760435571688062E-2</v>
      </c>
      <c r="G91" s="26">
        <v>3.4594</v>
      </c>
      <c r="H91" s="12">
        <v>0.10924423638054326</v>
      </c>
      <c r="I91" s="28">
        <f t="shared" si="46"/>
        <v>3.0803333333333334</v>
      </c>
      <c r="J91" s="28">
        <f t="shared" si="58"/>
        <v>5.0746472307184876E-2</v>
      </c>
      <c r="K91" s="26">
        <v>919.14</v>
      </c>
      <c r="L91" s="12">
        <f t="shared" si="35"/>
        <v>5.3081426656431674E-2</v>
      </c>
      <c r="M91" s="29">
        <f t="shared" si="47"/>
        <v>863.2733333333332</v>
      </c>
      <c r="N91" s="30">
        <f t="shared" si="59"/>
        <v>7.6503572660728159E-2</v>
      </c>
      <c r="R91" s="43">
        <f t="shared" si="36"/>
        <v>0</v>
      </c>
      <c r="S91" s="44">
        <f t="shared" si="61"/>
        <v>0</v>
      </c>
      <c r="T91" s="45">
        <f t="shared" si="37"/>
        <v>0</v>
      </c>
      <c r="U91" s="44">
        <f t="shared" si="48"/>
        <v>0</v>
      </c>
      <c r="V91" s="45">
        <f t="shared" si="38"/>
        <v>5.3081426656431674E-2</v>
      </c>
      <c r="W91" s="44">
        <f t="shared" si="60"/>
        <v>7.6503572660728159E-2</v>
      </c>
      <c r="X91" s="45">
        <f t="shared" si="39"/>
        <v>0</v>
      </c>
      <c r="Y91" s="46">
        <f t="shared" si="49"/>
        <v>0</v>
      </c>
      <c r="AA91" s="43">
        <f t="shared" si="50"/>
        <v>0</v>
      </c>
      <c r="AB91" s="44">
        <f t="shared" si="51"/>
        <v>0</v>
      </c>
      <c r="AC91" s="45">
        <f t="shared" si="52"/>
        <v>0</v>
      </c>
      <c r="AD91" s="44">
        <f t="shared" si="53"/>
        <v>0</v>
      </c>
      <c r="AE91" s="45">
        <f t="shared" si="54"/>
        <v>0</v>
      </c>
      <c r="AF91" s="44">
        <f t="shared" si="55"/>
        <v>0</v>
      </c>
      <c r="AG91" s="45">
        <f t="shared" si="56"/>
        <v>0</v>
      </c>
      <c r="AH91" s="46">
        <f t="shared" si="56"/>
        <v>0</v>
      </c>
      <c r="AR91" s="2" t="s">
        <v>101</v>
      </c>
      <c r="AS91" s="26">
        <v>919.32</v>
      </c>
      <c r="AT91" s="26">
        <v>44.1</v>
      </c>
      <c r="AU91" s="51">
        <f t="shared" si="32"/>
        <v>0.10526315789473695</v>
      </c>
      <c r="AV91" s="26">
        <v>3.5326</v>
      </c>
      <c r="AW91" s="51">
        <f t="shared" si="33"/>
        <v>2.1159738683008689E-2</v>
      </c>
      <c r="AX91" s="1">
        <f t="shared" si="40"/>
        <v>1</v>
      </c>
      <c r="AY91" s="1"/>
      <c r="AZ91" s="1"/>
      <c r="BA91" s="1"/>
      <c r="BB91" s="2" t="s">
        <v>101</v>
      </c>
      <c r="BC91" s="26">
        <v>919.32</v>
      </c>
      <c r="BD91" s="1">
        <f t="shared" si="41"/>
        <v>919.32</v>
      </c>
      <c r="BE91" s="1" t="str">
        <f t="shared" si="42"/>
        <v/>
      </c>
      <c r="BF91" s="1" t="str">
        <f t="shared" si="43"/>
        <v/>
      </c>
      <c r="BG91" s="1" t="str">
        <f t="shared" si="44"/>
        <v/>
      </c>
    </row>
    <row r="92" spans="2:59" x14ac:dyDescent="0.25">
      <c r="B92" s="2" t="s">
        <v>101</v>
      </c>
      <c r="C92" s="26">
        <v>44.1</v>
      </c>
      <c r="D92" s="13">
        <f t="shared" si="34"/>
        <v>0.10526315789473695</v>
      </c>
      <c r="E92" s="29">
        <f t="shared" si="45"/>
        <v>40.4</v>
      </c>
      <c r="F92" s="13">
        <f t="shared" si="57"/>
        <v>6.596306068601554E-2</v>
      </c>
      <c r="G92" s="26">
        <v>3.5326</v>
      </c>
      <c r="H92" s="12">
        <v>2.1159738683008689E-2</v>
      </c>
      <c r="I92" s="28">
        <f t="shared" si="46"/>
        <v>3.3702333333333332</v>
      </c>
      <c r="J92" s="28">
        <f t="shared" si="58"/>
        <v>9.4113191213072156E-2</v>
      </c>
      <c r="K92" s="26">
        <v>919.32</v>
      </c>
      <c r="L92" s="12">
        <f t="shared" si="35"/>
        <v>1.9583523728705643E-4</v>
      </c>
      <c r="M92" s="29">
        <f t="shared" si="47"/>
        <v>903.75666666666666</v>
      </c>
      <c r="N92" s="30">
        <f t="shared" si="59"/>
        <v>4.6895151014356262E-2</v>
      </c>
      <c r="R92" s="43">
        <f t="shared" si="36"/>
        <v>0</v>
      </c>
      <c r="S92" s="44">
        <f t="shared" si="61"/>
        <v>0</v>
      </c>
      <c r="T92" s="45">
        <f t="shared" si="37"/>
        <v>0</v>
      </c>
      <c r="U92" s="44">
        <f t="shared" si="48"/>
        <v>0</v>
      </c>
      <c r="V92" s="45">
        <f t="shared" si="38"/>
        <v>1.9583523728705643E-4</v>
      </c>
      <c r="W92" s="44">
        <f t="shared" si="60"/>
        <v>4.6895151014356262E-2</v>
      </c>
      <c r="X92" s="45">
        <f t="shared" si="39"/>
        <v>0</v>
      </c>
      <c r="Y92" s="46">
        <f t="shared" si="49"/>
        <v>0</v>
      </c>
      <c r="AA92" s="43">
        <f t="shared" si="50"/>
        <v>0</v>
      </c>
      <c r="AB92" s="44">
        <f t="shared" si="51"/>
        <v>0</v>
      </c>
      <c r="AC92" s="45">
        <f t="shared" si="52"/>
        <v>0</v>
      </c>
      <c r="AD92" s="44">
        <f t="shared" si="53"/>
        <v>0</v>
      </c>
      <c r="AE92" s="45">
        <f t="shared" si="54"/>
        <v>0</v>
      </c>
      <c r="AF92" s="44">
        <f t="shared" si="55"/>
        <v>0</v>
      </c>
      <c r="AG92" s="45">
        <f t="shared" si="56"/>
        <v>0</v>
      </c>
      <c r="AH92" s="46">
        <f t="shared" si="56"/>
        <v>0</v>
      </c>
      <c r="AR92" s="2" t="s">
        <v>102</v>
      </c>
      <c r="AS92" s="26">
        <v>987.48</v>
      </c>
      <c r="AT92" s="26">
        <v>46.3</v>
      </c>
      <c r="AU92" s="51">
        <f t="shared" si="32"/>
        <v>4.9886621315192725E-2</v>
      </c>
      <c r="AV92" s="26">
        <v>3.4796</v>
      </c>
      <c r="AW92" s="51">
        <f t="shared" si="33"/>
        <v>-1.5003113853818695E-2</v>
      </c>
      <c r="AX92" s="1">
        <f t="shared" si="40"/>
        <v>2</v>
      </c>
      <c r="AY92" s="1"/>
      <c r="AZ92" s="1"/>
      <c r="BA92" s="1"/>
      <c r="BB92" s="2" t="s">
        <v>102</v>
      </c>
      <c r="BC92" s="26">
        <v>987.48</v>
      </c>
      <c r="BD92" s="1" t="str">
        <f t="shared" si="41"/>
        <v/>
      </c>
      <c r="BE92" s="1">
        <f t="shared" si="42"/>
        <v>987.48</v>
      </c>
      <c r="BF92" s="1" t="str">
        <f t="shared" si="43"/>
        <v/>
      </c>
      <c r="BG92" s="1" t="str">
        <f t="shared" si="44"/>
        <v/>
      </c>
    </row>
    <row r="93" spans="2:59" x14ac:dyDescent="0.25">
      <c r="B93" s="2" t="s">
        <v>102</v>
      </c>
      <c r="C93" s="26">
        <v>46.3</v>
      </c>
      <c r="D93" s="13">
        <f t="shared" si="34"/>
        <v>4.9886621315192725E-2</v>
      </c>
      <c r="E93" s="29">
        <f t="shared" si="45"/>
        <v>43.433333333333337</v>
      </c>
      <c r="F93" s="13">
        <f t="shared" si="57"/>
        <v>7.5082508250825297E-2</v>
      </c>
      <c r="G93" s="26">
        <v>3.4796</v>
      </c>
      <c r="H93" s="12">
        <v>-1.5003113853818695E-2</v>
      </c>
      <c r="I93" s="28">
        <f t="shared" si="46"/>
        <v>3.4905333333333335</v>
      </c>
      <c r="J93" s="28">
        <f t="shared" si="58"/>
        <v>3.5694857922794698E-2</v>
      </c>
      <c r="K93" s="26">
        <v>987.48</v>
      </c>
      <c r="L93" s="12">
        <f t="shared" si="35"/>
        <v>7.4141756950789617E-2</v>
      </c>
      <c r="M93" s="29">
        <f t="shared" si="47"/>
        <v>941.98</v>
      </c>
      <c r="N93" s="30">
        <f t="shared" si="59"/>
        <v>4.2293832779472407E-2</v>
      </c>
      <c r="R93" s="43">
        <f t="shared" si="36"/>
        <v>0</v>
      </c>
      <c r="S93" s="44">
        <f t="shared" si="61"/>
        <v>0</v>
      </c>
      <c r="T93" s="45">
        <f t="shared" si="37"/>
        <v>7.4141756950789617E-2</v>
      </c>
      <c r="U93" s="44">
        <f t="shared" si="48"/>
        <v>0</v>
      </c>
      <c r="V93" s="45">
        <f t="shared" si="38"/>
        <v>0</v>
      </c>
      <c r="W93" s="44">
        <f t="shared" si="60"/>
        <v>4.2293832779472407E-2</v>
      </c>
      <c r="X93" s="45">
        <f t="shared" si="39"/>
        <v>0</v>
      </c>
      <c r="Y93" s="46">
        <f t="shared" si="49"/>
        <v>0</v>
      </c>
      <c r="AA93" s="43">
        <f t="shared" si="50"/>
        <v>0</v>
      </c>
      <c r="AB93" s="44">
        <f t="shared" si="51"/>
        <v>0</v>
      </c>
      <c r="AC93" s="45">
        <f t="shared" si="52"/>
        <v>0</v>
      </c>
      <c r="AD93" s="44">
        <f t="shared" si="53"/>
        <v>0</v>
      </c>
      <c r="AE93" s="45">
        <f t="shared" si="54"/>
        <v>0</v>
      </c>
      <c r="AF93" s="44">
        <f t="shared" si="55"/>
        <v>0</v>
      </c>
      <c r="AG93" s="45">
        <f t="shared" si="56"/>
        <v>0</v>
      </c>
      <c r="AH93" s="46">
        <f t="shared" si="56"/>
        <v>0</v>
      </c>
      <c r="AR93" s="2" t="s">
        <v>103</v>
      </c>
      <c r="AS93" s="26">
        <v>1020.63</v>
      </c>
      <c r="AT93" s="26">
        <v>49.7</v>
      </c>
      <c r="AU93" s="51">
        <f t="shared" si="32"/>
        <v>7.3434125269978612E-2</v>
      </c>
      <c r="AV93" s="26">
        <v>3.3975</v>
      </c>
      <c r="AW93" s="51">
        <f t="shared" si="33"/>
        <v>-2.3594666053569413E-2</v>
      </c>
      <c r="AX93" s="1">
        <f t="shared" si="40"/>
        <v>2</v>
      </c>
      <c r="AY93" s="1"/>
      <c r="AZ93" s="1"/>
      <c r="BA93" s="1"/>
      <c r="BB93" s="2" t="s">
        <v>103</v>
      </c>
      <c r="BC93" s="26">
        <v>1020.63</v>
      </c>
      <c r="BD93" s="1" t="str">
        <f t="shared" si="41"/>
        <v/>
      </c>
      <c r="BE93" s="1">
        <f t="shared" si="42"/>
        <v>1020.63</v>
      </c>
      <c r="BF93" s="1" t="str">
        <f t="shared" si="43"/>
        <v/>
      </c>
      <c r="BG93" s="1" t="str">
        <f t="shared" si="44"/>
        <v/>
      </c>
    </row>
    <row r="94" spans="2:59" x14ac:dyDescent="0.25">
      <c r="B94" s="2" t="s">
        <v>103</v>
      </c>
      <c r="C94" s="26">
        <v>49.7</v>
      </c>
      <c r="D94" s="13">
        <f t="shared" si="34"/>
        <v>7.3434125269978612E-2</v>
      </c>
      <c r="E94" s="29">
        <f t="shared" si="45"/>
        <v>46.70000000000001</v>
      </c>
      <c r="F94" s="13">
        <f t="shared" si="57"/>
        <v>7.5211051419800556E-2</v>
      </c>
      <c r="G94" s="26">
        <v>3.3975</v>
      </c>
      <c r="H94" s="12">
        <v>-2.3594666053569413E-2</v>
      </c>
      <c r="I94" s="28">
        <f t="shared" si="46"/>
        <v>3.4699000000000004</v>
      </c>
      <c r="J94" s="28">
        <f t="shared" si="58"/>
        <v>-5.9112265556361399E-3</v>
      </c>
      <c r="K94" s="26">
        <v>1020.63</v>
      </c>
      <c r="L94" s="12">
        <f t="shared" si="35"/>
        <v>3.3570300157977906E-2</v>
      </c>
      <c r="M94" s="29">
        <f t="shared" si="47"/>
        <v>975.81000000000006</v>
      </c>
      <c r="N94" s="30">
        <f t="shared" si="59"/>
        <v>3.5913713666956948E-2</v>
      </c>
      <c r="R94" s="43">
        <f t="shared" si="36"/>
        <v>0</v>
      </c>
      <c r="S94" s="44">
        <f t="shared" si="61"/>
        <v>0</v>
      </c>
      <c r="T94" s="45">
        <f t="shared" si="37"/>
        <v>3.3570300157977906E-2</v>
      </c>
      <c r="U94" s="44">
        <f t="shared" si="48"/>
        <v>3.5913713666956948E-2</v>
      </c>
      <c r="V94" s="45">
        <f t="shared" si="38"/>
        <v>0</v>
      </c>
      <c r="W94" s="44">
        <f t="shared" si="60"/>
        <v>0</v>
      </c>
      <c r="X94" s="45">
        <f t="shared" si="39"/>
        <v>0</v>
      </c>
      <c r="Y94" s="46">
        <f t="shared" si="49"/>
        <v>0</v>
      </c>
      <c r="AA94" s="43">
        <f t="shared" si="50"/>
        <v>0</v>
      </c>
      <c r="AB94" s="44">
        <f t="shared" si="51"/>
        <v>0</v>
      </c>
      <c r="AC94" s="45">
        <f t="shared" si="52"/>
        <v>0</v>
      </c>
      <c r="AD94" s="44">
        <f t="shared" si="53"/>
        <v>0</v>
      </c>
      <c r="AE94" s="45">
        <f t="shared" si="54"/>
        <v>0</v>
      </c>
      <c r="AF94" s="44">
        <f t="shared" si="55"/>
        <v>0</v>
      </c>
      <c r="AG94" s="45">
        <f t="shared" si="56"/>
        <v>0</v>
      </c>
      <c r="AH94" s="46">
        <f t="shared" si="56"/>
        <v>0</v>
      </c>
      <c r="AR94" s="2" t="s">
        <v>104</v>
      </c>
      <c r="AS94" s="26">
        <v>1057.08</v>
      </c>
      <c r="AT94" s="26">
        <v>53.4</v>
      </c>
      <c r="AU94" s="51">
        <f t="shared" si="32"/>
        <v>7.444668008048283E-2</v>
      </c>
      <c r="AV94" s="26">
        <v>3.3052999999999999</v>
      </c>
      <c r="AW94" s="51">
        <f t="shared" si="33"/>
        <v>-2.7137601177336323E-2</v>
      </c>
      <c r="AX94" s="1">
        <f t="shared" si="40"/>
        <v>2</v>
      </c>
      <c r="AY94" s="1"/>
      <c r="AZ94" s="1"/>
      <c r="BA94" s="1"/>
      <c r="BB94" s="2" t="s">
        <v>104</v>
      </c>
      <c r="BC94" s="26">
        <v>1057.08</v>
      </c>
      <c r="BD94" s="1" t="str">
        <f t="shared" si="41"/>
        <v/>
      </c>
      <c r="BE94" s="1">
        <f t="shared" si="42"/>
        <v>1057.08</v>
      </c>
      <c r="BF94" s="1" t="str">
        <f t="shared" si="43"/>
        <v/>
      </c>
      <c r="BG94" s="1" t="str">
        <f t="shared" si="44"/>
        <v/>
      </c>
    </row>
    <row r="95" spans="2:59" x14ac:dyDescent="0.25">
      <c r="B95" s="2" t="s">
        <v>104</v>
      </c>
      <c r="C95" s="26">
        <v>53.4</v>
      </c>
      <c r="D95" s="13">
        <f t="shared" si="34"/>
        <v>7.444668008048283E-2</v>
      </c>
      <c r="E95" s="29">
        <f t="shared" si="45"/>
        <v>49.800000000000004</v>
      </c>
      <c r="F95" s="13">
        <f t="shared" si="57"/>
        <v>6.6381156316916323E-2</v>
      </c>
      <c r="G95" s="26">
        <v>3.3052999999999999</v>
      </c>
      <c r="H95" s="12">
        <v>-2.7137601177336323E-2</v>
      </c>
      <c r="I95" s="28">
        <f t="shared" si="46"/>
        <v>3.3941333333333339</v>
      </c>
      <c r="J95" s="28">
        <f t="shared" si="58"/>
        <v>-2.183540351787272E-2</v>
      </c>
      <c r="K95" s="26">
        <v>1057.08</v>
      </c>
      <c r="L95" s="12">
        <f t="shared" si="35"/>
        <v>3.5713235942506083E-2</v>
      </c>
      <c r="M95" s="29">
        <f t="shared" si="47"/>
        <v>1021.73</v>
      </c>
      <c r="N95" s="30">
        <f t="shared" si="59"/>
        <v>4.7058341275453275E-2</v>
      </c>
      <c r="R95" s="43">
        <f t="shared" si="36"/>
        <v>0</v>
      </c>
      <c r="S95" s="44">
        <f t="shared" si="61"/>
        <v>0</v>
      </c>
      <c r="T95" s="45">
        <f t="shared" si="37"/>
        <v>3.5713235942506083E-2</v>
      </c>
      <c r="U95" s="44">
        <f t="shared" si="48"/>
        <v>4.7058341275453275E-2</v>
      </c>
      <c r="V95" s="45">
        <f t="shared" si="38"/>
        <v>0</v>
      </c>
      <c r="W95" s="44">
        <f t="shared" si="60"/>
        <v>0</v>
      </c>
      <c r="X95" s="45">
        <f t="shared" si="39"/>
        <v>0</v>
      </c>
      <c r="Y95" s="46">
        <f t="shared" si="49"/>
        <v>0</v>
      </c>
      <c r="AA95" s="43">
        <f t="shared" si="50"/>
        <v>0</v>
      </c>
      <c r="AB95" s="44">
        <f t="shared" si="51"/>
        <v>0</v>
      </c>
      <c r="AC95" s="45">
        <f t="shared" si="52"/>
        <v>0</v>
      </c>
      <c r="AD95" s="44">
        <f t="shared" si="53"/>
        <v>0</v>
      </c>
      <c r="AE95" s="45">
        <f t="shared" si="54"/>
        <v>0</v>
      </c>
      <c r="AF95" s="44">
        <f t="shared" si="55"/>
        <v>0</v>
      </c>
      <c r="AG95" s="45">
        <f t="shared" si="56"/>
        <v>0</v>
      </c>
      <c r="AH95" s="46">
        <f t="shared" si="56"/>
        <v>0</v>
      </c>
      <c r="AR95" s="2" t="s">
        <v>105</v>
      </c>
      <c r="AS95" s="26">
        <v>1036.2</v>
      </c>
      <c r="AT95" s="26">
        <v>54.9</v>
      </c>
      <c r="AU95" s="51">
        <f t="shared" si="32"/>
        <v>2.8089887640449396E-2</v>
      </c>
      <c r="AV95" s="26">
        <v>3.3828</v>
      </c>
      <c r="AW95" s="51">
        <f t="shared" si="33"/>
        <v>2.3447190875260926E-2</v>
      </c>
      <c r="AX95" s="1">
        <f t="shared" si="40"/>
        <v>1</v>
      </c>
      <c r="AY95" s="1"/>
      <c r="AZ95" s="1"/>
      <c r="BA95" s="1"/>
      <c r="BB95" s="2" t="s">
        <v>105</v>
      </c>
      <c r="BC95" s="26">
        <v>1036.2</v>
      </c>
      <c r="BD95" s="1">
        <f t="shared" si="41"/>
        <v>1036.2</v>
      </c>
      <c r="BE95" s="1" t="str">
        <f t="shared" si="42"/>
        <v/>
      </c>
      <c r="BF95" s="1" t="str">
        <f t="shared" si="43"/>
        <v/>
      </c>
      <c r="BG95" s="1" t="str">
        <f t="shared" si="44"/>
        <v/>
      </c>
    </row>
    <row r="96" spans="2:59" x14ac:dyDescent="0.25">
      <c r="B96" s="2" t="s">
        <v>105</v>
      </c>
      <c r="C96" s="26">
        <v>54.9</v>
      </c>
      <c r="D96" s="13">
        <f t="shared" si="34"/>
        <v>2.8089887640449396E-2</v>
      </c>
      <c r="E96" s="29">
        <f t="shared" si="45"/>
        <v>52.666666666666664</v>
      </c>
      <c r="F96" s="13">
        <f t="shared" si="57"/>
        <v>5.7563587684069439E-2</v>
      </c>
      <c r="G96" s="26">
        <v>3.3828</v>
      </c>
      <c r="H96" s="12">
        <v>2.3447190875260926E-2</v>
      </c>
      <c r="I96" s="28">
        <f t="shared" si="46"/>
        <v>3.3618666666666663</v>
      </c>
      <c r="J96" s="28">
        <f t="shared" si="58"/>
        <v>-9.5065996228789196E-3</v>
      </c>
      <c r="K96" s="26">
        <v>1036.2</v>
      </c>
      <c r="L96" s="12">
        <f t="shared" si="35"/>
        <v>-1.9752525825859846E-2</v>
      </c>
      <c r="M96" s="29">
        <f t="shared" si="47"/>
        <v>1037.97</v>
      </c>
      <c r="N96" s="30">
        <f t="shared" si="59"/>
        <v>1.5894610122047848E-2</v>
      </c>
      <c r="R96" s="43">
        <f t="shared" si="36"/>
        <v>0</v>
      </c>
      <c r="S96" s="44">
        <f t="shared" si="61"/>
        <v>0</v>
      </c>
      <c r="T96" s="45">
        <f t="shared" si="37"/>
        <v>0</v>
      </c>
      <c r="U96" s="44">
        <f t="shared" si="48"/>
        <v>1.5894610122047848E-2</v>
      </c>
      <c r="V96" s="45">
        <f t="shared" si="38"/>
        <v>0</v>
      </c>
      <c r="W96" s="44">
        <f t="shared" si="60"/>
        <v>0</v>
      </c>
      <c r="X96" s="45">
        <f t="shared" si="39"/>
        <v>0</v>
      </c>
      <c r="Y96" s="46">
        <f t="shared" si="49"/>
        <v>0</v>
      </c>
      <c r="AA96" s="43">
        <f t="shared" si="50"/>
        <v>0</v>
      </c>
      <c r="AB96" s="44">
        <f t="shared" si="51"/>
        <v>0</v>
      </c>
      <c r="AC96" s="45">
        <f t="shared" si="52"/>
        <v>0</v>
      </c>
      <c r="AD96" s="44">
        <f t="shared" si="53"/>
        <v>0</v>
      </c>
      <c r="AE96" s="45">
        <f t="shared" si="54"/>
        <v>-1.9752525825859846E-2</v>
      </c>
      <c r="AF96" s="44">
        <f t="shared" si="55"/>
        <v>0</v>
      </c>
      <c r="AG96" s="45">
        <f t="shared" si="56"/>
        <v>0</v>
      </c>
      <c r="AH96" s="46">
        <f t="shared" si="56"/>
        <v>0</v>
      </c>
      <c r="AR96" s="2" t="s">
        <v>106</v>
      </c>
      <c r="AS96" s="26">
        <v>1095.6300000000001</v>
      </c>
      <c r="AT96" s="26">
        <v>57.6</v>
      </c>
      <c r="AU96" s="51">
        <f t="shared" si="32"/>
        <v>4.9180327868852514E-2</v>
      </c>
      <c r="AV96" s="26">
        <v>3.1978</v>
      </c>
      <c r="AW96" s="51">
        <f t="shared" si="33"/>
        <v>-5.4688423790942409E-2</v>
      </c>
      <c r="AX96" s="1">
        <f t="shared" si="40"/>
        <v>2</v>
      </c>
      <c r="AY96" s="1"/>
      <c r="AZ96" s="1"/>
      <c r="BA96" s="1"/>
      <c r="BB96" s="2" t="s">
        <v>106</v>
      </c>
      <c r="BC96" s="26">
        <v>1095.6300000000001</v>
      </c>
      <c r="BD96" s="1" t="str">
        <f t="shared" si="41"/>
        <v/>
      </c>
      <c r="BE96" s="1">
        <f t="shared" si="42"/>
        <v>1095.6300000000001</v>
      </c>
      <c r="BF96" s="1" t="str">
        <f t="shared" si="43"/>
        <v/>
      </c>
      <c r="BG96" s="1" t="str">
        <f t="shared" si="44"/>
        <v/>
      </c>
    </row>
    <row r="97" spans="2:59" x14ac:dyDescent="0.25">
      <c r="B97" s="2" t="s">
        <v>106</v>
      </c>
      <c r="C97" s="26">
        <v>57.6</v>
      </c>
      <c r="D97" s="13">
        <f t="shared" si="34"/>
        <v>4.9180327868852514E-2</v>
      </c>
      <c r="E97" s="29">
        <f t="shared" si="45"/>
        <v>55.300000000000004</v>
      </c>
      <c r="F97" s="13">
        <f t="shared" si="57"/>
        <v>5.0000000000000044E-2</v>
      </c>
      <c r="G97" s="26">
        <v>3.1978</v>
      </c>
      <c r="H97" s="12">
        <v>-5.4688423790942409E-2</v>
      </c>
      <c r="I97" s="28">
        <f t="shared" si="46"/>
        <v>3.2952999999999997</v>
      </c>
      <c r="J97" s="28">
        <f t="shared" si="58"/>
        <v>-1.9800507654477717E-2</v>
      </c>
      <c r="K97" s="26">
        <v>1095.6300000000001</v>
      </c>
      <c r="L97" s="12">
        <f t="shared" si="35"/>
        <v>5.7353792704111228E-2</v>
      </c>
      <c r="M97" s="29">
        <f t="shared" si="47"/>
        <v>1062.97</v>
      </c>
      <c r="N97" s="30">
        <f t="shared" si="59"/>
        <v>2.4085474532019147E-2</v>
      </c>
      <c r="R97" s="43">
        <f t="shared" si="36"/>
        <v>0</v>
      </c>
      <c r="S97" s="44">
        <f t="shared" si="61"/>
        <v>0</v>
      </c>
      <c r="T97" s="45">
        <f t="shared" si="37"/>
        <v>0</v>
      </c>
      <c r="U97" s="44">
        <f t="shared" si="48"/>
        <v>0</v>
      </c>
      <c r="V97" s="45">
        <f t="shared" si="38"/>
        <v>0</v>
      </c>
      <c r="W97" s="44">
        <f t="shared" si="60"/>
        <v>0</v>
      </c>
      <c r="X97" s="45">
        <f t="shared" si="39"/>
        <v>0</v>
      </c>
      <c r="Y97" s="46">
        <f t="shared" si="49"/>
        <v>0</v>
      </c>
      <c r="AA97" s="43">
        <f t="shared" si="50"/>
        <v>0</v>
      </c>
      <c r="AB97" s="44">
        <f t="shared" si="51"/>
        <v>0</v>
      </c>
      <c r="AC97" s="45">
        <f t="shared" si="52"/>
        <v>5.7353792704111228E-2</v>
      </c>
      <c r="AD97" s="44">
        <f t="shared" si="53"/>
        <v>2.4085474532019147E-2</v>
      </c>
      <c r="AE97" s="45">
        <f t="shared" si="54"/>
        <v>0</v>
      </c>
      <c r="AF97" s="44">
        <f t="shared" si="55"/>
        <v>0</v>
      </c>
      <c r="AG97" s="45">
        <f t="shared" si="56"/>
        <v>0</v>
      </c>
      <c r="AH97" s="46">
        <f t="shared" si="56"/>
        <v>0</v>
      </c>
      <c r="AR97" s="2" t="s">
        <v>107</v>
      </c>
      <c r="AS97" s="26">
        <v>1115.0999999999999</v>
      </c>
      <c r="AT97" s="26">
        <v>55.4</v>
      </c>
      <c r="AU97" s="51">
        <f t="shared" si="32"/>
        <v>-3.8194444444444531E-2</v>
      </c>
      <c r="AV97" s="26">
        <v>3.8368000000000002</v>
      </c>
      <c r="AW97" s="51">
        <f t="shared" si="33"/>
        <v>0.19982487960472839</v>
      </c>
      <c r="AX97" s="1">
        <f t="shared" si="40"/>
        <v>3</v>
      </c>
      <c r="AY97" s="1"/>
      <c r="AZ97" s="1"/>
      <c r="BA97" s="1"/>
      <c r="BB97" s="2" t="s">
        <v>107</v>
      </c>
      <c r="BC97" s="26">
        <v>1115.0999999999999</v>
      </c>
      <c r="BD97" s="1" t="str">
        <f t="shared" si="41"/>
        <v/>
      </c>
      <c r="BE97" s="1" t="str">
        <f t="shared" si="42"/>
        <v/>
      </c>
      <c r="BF97" s="1">
        <f t="shared" si="43"/>
        <v>1115.0999999999999</v>
      </c>
      <c r="BG97" s="1" t="str">
        <f t="shared" si="44"/>
        <v/>
      </c>
    </row>
    <row r="98" spans="2:59" x14ac:dyDescent="0.25">
      <c r="B98" s="2" t="s">
        <v>107</v>
      </c>
      <c r="C98" s="26">
        <v>55.4</v>
      </c>
      <c r="D98" s="13">
        <f t="shared" si="34"/>
        <v>-3.8194444444444531E-2</v>
      </c>
      <c r="E98" s="29">
        <f t="shared" si="45"/>
        <v>55.966666666666669</v>
      </c>
      <c r="F98" s="13">
        <f t="shared" si="57"/>
        <v>1.2055455093429757E-2</v>
      </c>
      <c r="G98" s="26">
        <v>3.8368000000000002</v>
      </c>
      <c r="H98" s="12">
        <v>0.19982487960472839</v>
      </c>
      <c r="I98" s="28">
        <f t="shared" si="46"/>
        <v>3.472466666666667</v>
      </c>
      <c r="J98" s="28">
        <f t="shared" si="58"/>
        <v>5.3763440860215228E-2</v>
      </c>
      <c r="K98" s="26">
        <v>1115.0999999999999</v>
      </c>
      <c r="L98" s="12">
        <f t="shared" si="35"/>
        <v>1.7770597738287375E-2</v>
      </c>
      <c r="M98" s="29">
        <f t="shared" si="47"/>
        <v>1082.31</v>
      </c>
      <c r="N98" s="30">
        <f t="shared" si="59"/>
        <v>1.8194304637007441E-2</v>
      </c>
      <c r="R98" s="43">
        <f t="shared" si="36"/>
        <v>0</v>
      </c>
      <c r="S98" s="44">
        <f t="shared" si="61"/>
        <v>0</v>
      </c>
      <c r="T98" s="45">
        <f t="shared" si="37"/>
        <v>0</v>
      </c>
      <c r="U98" s="44">
        <f t="shared" si="48"/>
        <v>0</v>
      </c>
      <c r="V98" s="45">
        <f t="shared" si="38"/>
        <v>0</v>
      </c>
      <c r="W98" s="44">
        <f t="shared" si="60"/>
        <v>0</v>
      </c>
      <c r="X98" s="45">
        <f t="shared" si="39"/>
        <v>0</v>
      </c>
      <c r="Y98" s="46">
        <f t="shared" si="49"/>
        <v>0</v>
      </c>
      <c r="AA98" s="43">
        <f t="shared" si="50"/>
        <v>0</v>
      </c>
      <c r="AB98" s="44">
        <f t="shared" si="51"/>
        <v>0</v>
      </c>
      <c r="AC98" s="45">
        <f t="shared" si="52"/>
        <v>0</v>
      </c>
      <c r="AD98" s="44">
        <f t="shared" si="53"/>
        <v>0</v>
      </c>
      <c r="AE98" s="45">
        <f t="shared" si="54"/>
        <v>0</v>
      </c>
      <c r="AF98" s="44">
        <f t="shared" si="55"/>
        <v>1.8194304637007441E-2</v>
      </c>
      <c r="AG98" s="45">
        <f t="shared" si="56"/>
        <v>1.7770597738287375E-2</v>
      </c>
      <c r="AH98" s="46">
        <f t="shared" si="56"/>
        <v>0</v>
      </c>
      <c r="AR98" s="2" t="s">
        <v>108</v>
      </c>
      <c r="AS98" s="26">
        <v>1073.8699999999999</v>
      </c>
      <c r="AT98" s="26">
        <v>55.8</v>
      </c>
      <c r="AU98" s="51">
        <f t="shared" si="32"/>
        <v>7.2202166064980755E-3</v>
      </c>
      <c r="AV98" s="26">
        <v>3.5844</v>
      </c>
      <c r="AW98" s="51">
        <f t="shared" si="33"/>
        <v>-6.57839866555463E-2</v>
      </c>
      <c r="AX98" s="1">
        <f t="shared" si="40"/>
        <v>2</v>
      </c>
      <c r="AY98" s="1"/>
      <c r="AZ98" s="1"/>
      <c r="BA98" s="1"/>
      <c r="BB98" s="2" t="s">
        <v>108</v>
      </c>
      <c r="BC98" s="26">
        <v>1073.8699999999999</v>
      </c>
      <c r="BD98" s="1" t="str">
        <f t="shared" si="41"/>
        <v/>
      </c>
      <c r="BE98" s="1">
        <f t="shared" si="42"/>
        <v>1073.8699999999999</v>
      </c>
      <c r="BF98" s="1" t="str">
        <f t="shared" si="43"/>
        <v/>
      </c>
      <c r="BG98" s="1" t="str">
        <f t="shared" si="44"/>
        <v/>
      </c>
    </row>
    <row r="99" spans="2:59" x14ac:dyDescent="0.25">
      <c r="B99" s="2" t="s">
        <v>108</v>
      </c>
      <c r="C99" s="26">
        <v>55.8</v>
      </c>
      <c r="D99" s="13">
        <f t="shared" si="34"/>
        <v>7.2202166064980755E-3</v>
      </c>
      <c r="E99" s="29">
        <f t="shared" si="45"/>
        <v>56.266666666666673</v>
      </c>
      <c r="F99" s="13">
        <f t="shared" si="57"/>
        <v>5.3603335318643808E-3</v>
      </c>
      <c r="G99" s="26">
        <v>3.5844</v>
      </c>
      <c r="H99" s="12">
        <v>-6.57839866555463E-2</v>
      </c>
      <c r="I99" s="28">
        <f t="shared" si="46"/>
        <v>3.5396666666666667</v>
      </c>
      <c r="J99" s="28">
        <f t="shared" si="58"/>
        <v>1.9352237602472622E-2</v>
      </c>
      <c r="K99" s="26">
        <v>1073.8699999999999</v>
      </c>
      <c r="L99" s="12">
        <f t="shared" si="35"/>
        <v>-3.6974262397991176E-2</v>
      </c>
      <c r="M99" s="29">
        <f t="shared" si="47"/>
        <v>1094.8666666666666</v>
      </c>
      <c r="N99" s="30">
        <f t="shared" si="59"/>
        <v>1.1601728401905653E-2</v>
      </c>
      <c r="R99" s="43">
        <f t="shared" si="36"/>
        <v>0</v>
      </c>
      <c r="S99" s="44">
        <f t="shared" si="61"/>
        <v>0</v>
      </c>
      <c r="T99" s="45">
        <f t="shared" si="37"/>
        <v>0</v>
      </c>
      <c r="U99" s="44">
        <f t="shared" si="48"/>
        <v>0</v>
      </c>
      <c r="V99" s="45">
        <f t="shared" si="38"/>
        <v>0</v>
      </c>
      <c r="W99" s="44">
        <f t="shared" si="60"/>
        <v>0</v>
      </c>
      <c r="X99" s="45">
        <f t="shared" si="39"/>
        <v>0</v>
      </c>
      <c r="Y99" s="46">
        <f t="shared" si="49"/>
        <v>0</v>
      </c>
      <c r="AA99" s="43">
        <f t="shared" si="50"/>
        <v>0</v>
      </c>
      <c r="AB99" s="44">
        <f t="shared" si="51"/>
        <v>0</v>
      </c>
      <c r="AC99" s="45">
        <f t="shared" si="52"/>
        <v>-3.6974262397991176E-2</v>
      </c>
      <c r="AD99" s="44">
        <f t="shared" si="53"/>
        <v>0</v>
      </c>
      <c r="AE99" s="45">
        <f t="shared" si="54"/>
        <v>0</v>
      </c>
      <c r="AF99" s="44">
        <f t="shared" si="55"/>
        <v>1.1601728401905653E-2</v>
      </c>
      <c r="AG99" s="45">
        <f t="shared" si="56"/>
        <v>0</v>
      </c>
      <c r="AH99" s="46">
        <f t="shared" si="56"/>
        <v>0</v>
      </c>
      <c r="AR99" s="2" t="s">
        <v>109</v>
      </c>
      <c r="AS99" s="26">
        <v>1104.49</v>
      </c>
      <c r="AT99" s="26">
        <v>56.3</v>
      </c>
      <c r="AU99" s="51">
        <f t="shared" si="32"/>
        <v>8.960573476702427E-3</v>
      </c>
      <c r="AV99" s="26">
        <v>3.6116999999999999</v>
      </c>
      <c r="AW99" s="51">
        <f t="shared" si="33"/>
        <v>7.6163374623368085E-3</v>
      </c>
      <c r="AX99" s="1">
        <f t="shared" si="40"/>
        <v>1</v>
      </c>
      <c r="AY99" s="1"/>
      <c r="AZ99" s="1"/>
      <c r="BA99" s="1"/>
      <c r="BB99" s="2" t="s">
        <v>109</v>
      </c>
      <c r="BC99" s="26">
        <v>1104.49</v>
      </c>
      <c r="BD99" s="1">
        <f t="shared" si="41"/>
        <v>1104.49</v>
      </c>
      <c r="BE99" s="1" t="str">
        <f t="shared" si="42"/>
        <v/>
      </c>
      <c r="BF99" s="1" t="str">
        <f t="shared" si="43"/>
        <v/>
      </c>
      <c r="BG99" s="1" t="str">
        <f t="shared" si="44"/>
        <v/>
      </c>
    </row>
    <row r="100" spans="2:59" x14ac:dyDescent="0.25">
      <c r="B100" s="2" t="s">
        <v>109</v>
      </c>
      <c r="C100" s="26">
        <v>56.3</v>
      </c>
      <c r="D100" s="13">
        <f t="shared" si="34"/>
        <v>8.960573476702427E-3</v>
      </c>
      <c r="E100" s="29">
        <f t="shared" si="45"/>
        <v>55.833333333333336</v>
      </c>
      <c r="F100" s="13">
        <f t="shared" si="57"/>
        <v>-7.7014218009479052E-3</v>
      </c>
      <c r="G100" s="26">
        <v>3.6116999999999999</v>
      </c>
      <c r="H100" s="12">
        <v>7.6163374623368085E-3</v>
      </c>
      <c r="I100" s="28">
        <f t="shared" si="46"/>
        <v>3.677633333333334</v>
      </c>
      <c r="J100" s="28">
        <f t="shared" si="58"/>
        <v>3.8977304830963622E-2</v>
      </c>
      <c r="K100" s="26">
        <v>1104.49</v>
      </c>
      <c r="L100" s="12">
        <f t="shared" si="35"/>
        <v>2.8513693463827261E-2</v>
      </c>
      <c r="M100" s="29">
        <f t="shared" si="47"/>
        <v>1097.82</v>
      </c>
      <c r="N100" s="30">
        <f t="shared" si="59"/>
        <v>2.6974365219509799E-3</v>
      </c>
      <c r="R100" s="43">
        <f t="shared" si="36"/>
        <v>0</v>
      </c>
      <c r="S100" s="44">
        <f t="shared" si="61"/>
        <v>0</v>
      </c>
      <c r="T100" s="45">
        <f t="shared" si="37"/>
        <v>0</v>
      </c>
      <c r="U100" s="44">
        <f t="shared" si="48"/>
        <v>0</v>
      </c>
      <c r="V100" s="45">
        <f t="shared" si="38"/>
        <v>0</v>
      </c>
      <c r="W100" s="44">
        <f t="shared" si="60"/>
        <v>0</v>
      </c>
      <c r="X100" s="45">
        <f t="shared" si="39"/>
        <v>0</v>
      </c>
      <c r="Y100" s="46">
        <f t="shared" si="49"/>
        <v>0</v>
      </c>
      <c r="AA100" s="43">
        <f t="shared" si="50"/>
        <v>0</v>
      </c>
      <c r="AB100" s="44">
        <f t="shared" si="51"/>
        <v>0</v>
      </c>
      <c r="AC100" s="45">
        <f t="shared" si="52"/>
        <v>0</v>
      </c>
      <c r="AD100" s="44">
        <f t="shared" si="53"/>
        <v>0</v>
      </c>
      <c r="AE100" s="45">
        <f t="shared" si="54"/>
        <v>2.8513693463827261E-2</v>
      </c>
      <c r="AF100" s="44">
        <f t="shared" si="55"/>
        <v>0</v>
      </c>
      <c r="AG100" s="45">
        <f t="shared" si="56"/>
        <v>0</v>
      </c>
      <c r="AH100" s="46">
        <f t="shared" si="56"/>
        <v>0</v>
      </c>
      <c r="AR100" s="2" t="s">
        <v>110</v>
      </c>
      <c r="AS100" s="26">
        <v>1169.43</v>
      </c>
      <c r="AT100" s="26">
        <v>55.5</v>
      </c>
      <c r="AU100" s="51">
        <f t="shared" si="32"/>
        <v>-1.4209591474245054E-2</v>
      </c>
      <c r="AV100" s="26">
        <v>3.8256999999999999</v>
      </c>
      <c r="AW100" s="51">
        <f t="shared" si="33"/>
        <v>5.9251875847938562E-2</v>
      </c>
      <c r="AX100" s="1">
        <f t="shared" si="40"/>
        <v>3</v>
      </c>
      <c r="AY100" s="1"/>
      <c r="AZ100" s="1"/>
      <c r="BA100" s="1"/>
      <c r="BB100" s="2" t="s">
        <v>110</v>
      </c>
      <c r="BC100" s="26">
        <v>1169.43</v>
      </c>
      <c r="BD100" s="1" t="str">
        <f t="shared" si="41"/>
        <v/>
      </c>
      <c r="BE100" s="1" t="str">
        <f t="shared" si="42"/>
        <v/>
      </c>
      <c r="BF100" s="1">
        <f t="shared" si="43"/>
        <v>1169.43</v>
      </c>
      <c r="BG100" s="1" t="str">
        <f t="shared" si="44"/>
        <v/>
      </c>
    </row>
    <row r="101" spans="2:59" x14ac:dyDescent="0.25">
      <c r="B101" s="2" t="s">
        <v>110</v>
      </c>
      <c r="C101" s="26">
        <v>55.5</v>
      </c>
      <c r="D101" s="13">
        <f t="shared" si="34"/>
        <v>-1.4209591474245054E-2</v>
      </c>
      <c r="E101" s="29">
        <f t="shared" si="45"/>
        <v>55.866666666666667</v>
      </c>
      <c r="F101" s="13">
        <f t="shared" si="57"/>
        <v>5.9701492537311829E-4</v>
      </c>
      <c r="G101" s="26">
        <v>3.8256999999999999</v>
      </c>
      <c r="H101" s="12">
        <v>5.9251875847938562E-2</v>
      </c>
      <c r="I101" s="28">
        <f t="shared" si="46"/>
        <v>3.6739333333333328</v>
      </c>
      <c r="J101" s="28">
        <f t="shared" si="58"/>
        <v>-1.0060818098599489E-3</v>
      </c>
      <c r="K101" s="26">
        <v>1169.43</v>
      </c>
      <c r="L101" s="12">
        <f t="shared" si="35"/>
        <v>5.8796367554255768E-2</v>
      </c>
      <c r="M101" s="29">
        <f t="shared" si="47"/>
        <v>1115.93</v>
      </c>
      <c r="N101" s="30">
        <f t="shared" si="59"/>
        <v>1.649632908855736E-2</v>
      </c>
      <c r="R101" s="43">
        <f t="shared" si="36"/>
        <v>0</v>
      </c>
      <c r="S101" s="44">
        <f t="shared" si="61"/>
        <v>0</v>
      </c>
      <c r="T101" s="45">
        <f t="shared" si="37"/>
        <v>0</v>
      </c>
      <c r="U101" s="44">
        <f t="shared" si="48"/>
        <v>0</v>
      </c>
      <c r="V101" s="45">
        <f t="shared" si="38"/>
        <v>0</v>
      </c>
      <c r="W101" s="44">
        <f t="shared" si="60"/>
        <v>0</v>
      </c>
      <c r="X101" s="45">
        <f t="shared" si="39"/>
        <v>0</v>
      </c>
      <c r="Y101" s="46">
        <f t="shared" si="49"/>
        <v>0</v>
      </c>
      <c r="AA101" s="43">
        <f t="shared" si="50"/>
        <v>0</v>
      </c>
      <c r="AB101" s="44">
        <f t="shared" si="51"/>
        <v>0</v>
      </c>
      <c r="AC101" s="45">
        <f t="shared" si="52"/>
        <v>0</v>
      </c>
      <c r="AD101" s="44">
        <f t="shared" si="53"/>
        <v>1.649632908855736E-2</v>
      </c>
      <c r="AE101" s="45">
        <f t="shared" si="54"/>
        <v>0</v>
      </c>
      <c r="AF101" s="44">
        <f t="shared" si="55"/>
        <v>0</v>
      </c>
      <c r="AG101" s="45">
        <f t="shared" si="56"/>
        <v>5.8796367554255768E-2</v>
      </c>
      <c r="AH101" s="46">
        <f t="shared" si="56"/>
        <v>0</v>
      </c>
      <c r="AR101" s="2" t="s">
        <v>111</v>
      </c>
      <c r="AS101" s="26">
        <v>1186.69</v>
      </c>
      <c r="AT101" s="26">
        <v>58.8</v>
      </c>
      <c r="AU101" s="51">
        <f t="shared" si="32"/>
        <v>5.9459459459459518E-2</v>
      </c>
      <c r="AV101" s="26">
        <v>3.6532</v>
      </c>
      <c r="AW101" s="51">
        <f t="shared" si="33"/>
        <v>-4.5089787489871136E-2</v>
      </c>
      <c r="AX101" s="1">
        <f t="shared" si="40"/>
        <v>2</v>
      </c>
      <c r="AY101" s="1"/>
      <c r="AZ101" s="1"/>
      <c r="BA101" s="1"/>
      <c r="BB101" s="2" t="s">
        <v>111</v>
      </c>
      <c r="BC101" s="26">
        <v>1186.69</v>
      </c>
      <c r="BD101" s="1" t="str">
        <f t="shared" si="41"/>
        <v/>
      </c>
      <c r="BE101" s="1">
        <f t="shared" si="42"/>
        <v>1186.69</v>
      </c>
      <c r="BF101" s="1" t="str">
        <f t="shared" si="43"/>
        <v/>
      </c>
      <c r="BG101" s="1" t="str">
        <f t="shared" si="44"/>
        <v/>
      </c>
    </row>
    <row r="102" spans="2:59" x14ac:dyDescent="0.25">
      <c r="B102" s="2" t="s">
        <v>111</v>
      </c>
      <c r="C102" s="26">
        <v>58.8</v>
      </c>
      <c r="D102" s="13">
        <f t="shared" si="34"/>
        <v>5.9459459459459518E-2</v>
      </c>
      <c r="E102" s="29">
        <f t="shared" si="45"/>
        <v>56.866666666666667</v>
      </c>
      <c r="F102" s="13">
        <f t="shared" si="57"/>
        <v>1.7899761336515496E-2</v>
      </c>
      <c r="G102" s="26">
        <v>3.6532</v>
      </c>
      <c r="H102" s="12">
        <v>-4.5089787489871136E-2</v>
      </c>
      <c r="I102" s="28">
        <f t="shared" si="46"/>
        <v>3.6968666666666667</v>
      </c>
      <c r="J102" s="28">
        <f t="shared" si="58"/>
        <v>6.2421745994303279E-3</v>
      </c>
      <c r="K102" s="26">
        <v>1186.69</v>
      </c>
      <c r="L102" s="12">
        <f t="shared" si="35"/>
        <v>1.4759327193589966E-2</v>
      </c>
      <c r="M102" s="29">
        <f t="shared" si="47"/>
        <v>1153.5366666666666</v>
      </c>
      <c r="N102" s="30">
        <f t="shared" si="59"/>
        <v>3.3699843777536653E-2</v>
      </c>
      <c r="R102" s="43">
        <f t="shared" si="36"/>
        <v>0</v>
      </c>
      <c r="S102" s="44">
        <f t="shared" si="61"/>
        <v>0</v>
      </c>
      <c r="T102" s="45">
        <f t="shared" si="37"/>
        <v>0</v>
      </c>
      <c r="U102" s="44">
        <f t="shared" si="48"/>
        <v>0</v>
      </c>
      <c r="V102" s="45">
        <f t="shared" si="38"/>
        <v>0</v>
      </c>
      <c r="W102" s="44">
        <f t="shared" si="60"/>
        <v>0</v>
      </c>
      <c r="X102" s="45">
        <f t="shared" si="39"/>
        <v>0</v>
      </c>
      <c r="Y102" s="46">
        <f t="shared" si="49"/>
        <v>0</v>
      </c>
      <c r="AA102" s="43">
        <f t="shared" si="50"/>
        <v>0</v>
      </c>
      <c r="AB102" s="44">
        <f t="shared" si="51"/>
        <v>0</v>
      </c>
      <c r="AC102" s="45">
        <f t="shared" si="52"/>
        <v>1.4759327193589966E-2</v>
      </c>
      <c r="AD102" s="44">
        <f t="shared" si="53"/>
        <v>0</v>
      </c>
      <c r="AE102" s="45">
        <f t="shared" si="54"/>
        <v>0</v>
      </c>
      <c r="AF102" s="44">
        <f t="shared" si="55"/>
        <v>3.3699843777536653E-2</v>
      </c>
      <c r="AG102" s="45">
        <f t="shared" si="56"/>
        <v>0</v>
      </c>
      <c r="AH102" s="46">
        <f t="shared" si="56"/>
        <v>0</v>
      </c>
      <c r="AR102" s="2" t="s">
        <v>112</v>
      </c>
      <c r="AS102" s="26">
        <v>1089.4100000000001</v>
      </c>
      <c r="AT102" s="26">
        <v>58.1</v>
      </c>
      <c r="AU102" s="51">
        <f t="shared" si="32"/>
        <v>-1.1904761904761862E-2</v>
      </c>
      <c r="AV102" s="26">
        <v>3.2848000000000002</v>
      </c>
      <c r="AW102" s="51">
        <f t="shared" si="33"/>
        <v>-0.10084309646337453</v>
      </c>
      <c r="AX102" s="1">
        <f t="shared" si="40"/>
        <v>4</v>
      </c>
      <c r="AY102" s="1"/>
      <c r="AZ102" s="1"/>
      <c r="BA102" s="1"/>
      <c r="BB102" s="2" t="s">
        <v>112</v>
      </c>
      <c r="BC102" s="26">
        <v>1089.4100000000001</v>
      </c>
      <c r="BD102" s="1" t="str">
        <f t="shared" si="41"/>
        <v/>
      </c>
      <c r="BE102" s="1" t="str">
        <f t="shared" si="42"/>
        <v/>
      </c>
      <c r="BF102" s="1" t="str">
        <f t="shared" si="43"/>
        <v/>
      </c>
      <c r="BG102" s="1">
        <f t="shared" si="44"/>
        <v>1089.4100000000001</v>
      </c>
    </row>
    <row r="103" spans="2:59" x14ac:dyDescent="0.25">
      <c r="B103" s="2" t="s">
        <v>112</v>
      </c>
      <c r="C103" s="26">
        <v>58.1</v>
      </c>
      <c r="D103" s="13">
        <f t="shared" si="34"/>
        <v>-1.1904761904761862E-2</v>
      </c>
      <c r="E103" s="29">
        <f t="shared" si="45"/>
        <v>57.466666666666669</v>
      </c>
      <c r="F103" s="13">
        <f t="shared" si="57"/>
        <v>1.0550996483001285E-2</v>
      </c>
      <c r="G103" s="26">
        <v>3.2848000000000002</v>
      </c>
      <c r="H103" s="12">
        <v>-0.10084309646337453</v>
      </c>
      <c r="I103" s="28">
        <f t="shared" si="46"/>
        <v>3.5878999999999999</v>
      </c>
      <c r="J103" s="28">
        <f t="shared" si="58"/>
        <v>-2.9475411609831803E-2</v>
      </c>
      <c r="K103" s="26">
        <v>1089.4100000000001</v>
      </c>
      <c r="L103" s="12">
        <f t="shared" si="35"/>
        <v>-8.1975916203894883E-2</v>
      </c>
      <c r="M103" s="29">
        <f t="shared" si="47"/>
        <v>1148.51</v>
      </c>
      <c r="N103" s="30">
        <f t="shared" si="59"/>
        <v>-4.3576132531547573E-3</v>
      </c>
      <c r="R103" s="43">
        <f t="shared" si="36"/>
        <v>0</v>
      </c>
      <c r="S103" s="44">
        <f t="shared" si="61"/>
        <v>0</v>
      </c>
      <c r="T103" s="45">
        <f t="shared" si="37"/>
        <v>0</v>
      </c>
      <c r="U103" s="44">
        <f t="shared" si="48"/>
        <v>0</v>
      </c>
      <c r="V103" s="45">
        <f t="shared" si="38"/>
        <v>0</v>
      </c>
      <c r="W103" s="44">
        <f t="shared" si="60"/>
        <v>0</v>
      </c>
      <c r="X103" s="45">
        <f t="shared" si="39"/>
        <v>0</v>
      </c>
      <c r="Y103" s="46">
        <f t="shared" si="49"/>
        <v>0</v>
      </c>
      <c r="AA103" s="43">
        <f t="shared" si="50"/>
        <v>-8.1975916203894883E-2</v>
      </c>
      <c r="AB103" s="44">
        <f t="shared" si="51"/>
        <v>0</v>
      </c>
      <c r="AC103" s="45">
        <f t="shared" si="52"/>
        <v>0</v>
      </c>
      <c r="AD103" s="44">
        <f t="shared" si="53"/>
        <v>-4.3576132531547573E-3</v>
      </c>
      <c r="AE103" s="45">
        <f t="shared" si="54"/>
        <v>0</v>
      </c>
      <c r="AF103" s="44">
        <f t="shared" si="55"/>
        <v>0</v>
      </c>
      <c r="AG103" s="45">
        <f t="shared" si="56"/>
        <v>0</v>
      </c>
      <c r="AH103" s="46">
        <f t="shared" si="56"/>
        <v>0</v>
      </c>
      <c r="AR103" s="2" t="s">
        <v>113</v>
      </c>
      <c r="AS103" s="26">
        <v>1030.71</v>
      </c>
      <c r="AT103" s="26">
        <v>57.4</v>
      </c>
      <c r="AU103" s="51">
        <f t="shared" si="32"/>
        <v>-1.2048192771084376E-2</v>
      </c>
      <c r="AV103" s="26">
        <v>2.9310999999999998</v>
      </c>
      <c r="AW103" s="51">
        <f t="shared" si="33"/>
        <v>-0.10767778860204591</v>
      </c>
      <c r="AX103" s="1">
        <f t="shared" si="40"/>
        <v>4</v>
      </c>
      <c r="AY103" s="1"/>
      <c r="AZ103" s="1"/>
      <c r="BA103" s="1"/>
      <c r="BB103" s="2" t="s">
        <v>113</v>
      </c>
      <c r="BC103" s="26">
        <v>1030.71</v>
      </c>
      <c r="BD103" s="1" t="str">
        <f t="shared" si="41"/>
        <v/>
      </c>
      <c r="BE103" s="1" t="str">
        <f t="shared" si="42"/>
        <v/>
      </c>
      <c r="BF103" s="1" t="str">
        <f t="shared" si="43"/>
        <v/>
      </c>
      <c r="BG103" s="1">
        <f t="shared" si="44"/>
        <v>1030.71</v>
      </c>
    </row>
    <row r="104" spans="2:59" x14ac:dyDescent="0.25">
      <c r="B104" s="2" t="s">
        <v>113</v>
      </c>
      <c r="C104" s="26">
        <v>57.4</v>
      </c>
      <c r="D104" s="13">
        <f t="shared" si="34"/>
        <v>-1.2048192771084376E-2</v>
      </c>
      <c r="E104" s="29">
        <f t="shared" si="45"/>
        <v>58.1</v>
      </c>
      <c r="F104" s="13">
        <f t="shared" si="57"/>
        <v>1.1020881670533722E-2</v>
      </c>
      <c r="G104" s="26">
        <v>2.9310999999999998</v>
      </c>
      <c r="H104" s="12">
        <v>-0.10767778860204591</v>
      </c>
      <c r="I104" s="28">
        <f t="shared" si="46"/>
        <v>3.2896999999999998</v>
      </c>
      <c r="J104" s="28">
        <f t="shared" si="58"/>
        <v>-8.3112684300008399E-2</v>
      </c>
      <c r="K104" s="26">
        <v>1030.71</v>
      </c>
      <c r="L104" s="12">
        <f t="shared" si="35"/>
        <v>-5.3882376699314394E-2</v>
      </c>
      <c r="M104" s="29">
        <f t="shared" si="47"/>
        <v>1102.2700000000002</v>
      </c>
      <c r="N104" s="30">
        <f t="shared" si="59"/>
        <v>-4.0260859722596964E-2</v>
      </c>
      <c r="R104" s="43">
        <f t="shared" si="36"/>
        <v>0</v>
      </c>
      <c r="S104" s="44">
        <f t="shared" si="61"/>
        <v>0</v>
      </c>
      <c r="T104" s="45">
        <f t="shared" si="37"/>
        <v>0</v>
      </c>
      <c r="U104" s="44">
        <f t="shared" si="48"/>
        <v>0</v>
      </c>
      <c r="V104" s="45">
        <f t="shared" si="38"/>
        <v>0</v>
      </c>
      <c r="W104" s="44">
        <f t="shared" si="60"/>
        <v>0</v>
      </c>
      <c r="X104" s="45">
        <f t="shared" si="39"/>
        <v>0</v>
      </c>
      <c r="Y104" s="46">
        <f t="shared" si="49"/>
        <v>0</v>
      </c>
      <c r="AA104" s="43">
        <f t="shared" si="50"/>
        <v>-5.3882376699314394E-2</v>
      </c>
      <c r="AB104" s="44">
        <f t="shared" si="51"/>
        <v>0</v>
      </c>
      <c r="AC104" s="45">
        <f t="shared" si="52"/>
        <v>0</v>
      </c>
      <c r="AD104" s="44">
        <f t="shared" si="53"/>
        <v>-4.0260859722596964E-2</v>
      </c>
      <c r="AE104" s="45">
        <f t="shared" si="54"/>
        <v>0</v>
      </c>
      <c r="AF104" s="44">
        <f t="shared" si="55"/>
        <v>0</v>
      </c>
      <c r="AG104" s="45">
        <f t="shared" si="56"/>
        <v>0</v>
      </c>
      <c r="AH104" s="46">
        <f t="shared" si="56"/>
        <v>0</v>
      </c>
      <c r="AR104" s="2" t="s">
        <v>114</v>
      </c>
      <c r="AS104" s="26">
        <v>1101.5999999999999</v>
      </c>
      <c r="AT104" s="26">
        <v>56.5</v>
      </c>
      <c r="AU104" s="51">
        <f t="shared" si="32"/>
        <v>-1.5679442508710784E-2</v>
      </c>
      <c r="AV104" s="26">
        <v>2.9051999999999998</v>
      </c>
      <c r="AW104" s="51">
        <f t="shared" si="33"/>
        <v>-8.8362730715431104E-3</v>
      </c>
      <c r="AX104" s="1">
        <f t="shared" si="40"/>
        <v>4</v>
      </c>
      <c r="AY104" s="1"/>
      <c r="AZ104" s="1"/>
      <c r="BA104" s="1"/>
      <c r="BB104" s="2" t="s">
        <v>114</v>
      </c>
      <c r="BC104" s="26">
        <v>1101.5999999999999</v>
      </c>
      <c r="BD104" s="1" t="str">
        <f t="shared" si="41"/>
        <v/>
      </c>
      <c r="BE104" s="1" t="str">
        <f t="shared" si="42"/>
        <v/>
      </c>
      <c r="BF104" s="1" t="str">
        <f t="shared" si="43"/>
        <v/>
      </c>
      <c r="BG104" s="1">
        <f t="shared" si="44"/>
        <v>1101.5999999999999</v>
      </c>
    </row>
    <row r="105" spans="2:59" x14ac:dyDescent="0.25">
      <c r="B105" s="2" t="s">
        <v>114</v>
      </c>
      <c r="C105" s="26">
        <v>56.5</v>
      </c>
      <c r="D105" s="13">
        <f t="shared" si="34"/>
        <v>-1.5679442508710784E-2</v>
      </c>
      <c r="E105" s="29">
        <f t="shared" si="45"/>
        <v>57.333333333333336</v>
      </c>
      <c r="F105" s="13">
        <f t="shared" si="57"/>
        <v>-1.3195639701663819E-2</v>
      </c>
      <c r="G105" s="26">
        <v>2.9051999999999998</v>
      </c>
      <c r="H105" s="12">
        <v>-8.8362730715431104E-3</v>
      </c>
      <c r="I105" s="28">
        <f t="shared" si="46"/>
        <v>3.040366666666666</v>
      </c>
      <c r="J105" s="28">
        <f t="shared" si="58"/>
        <v>-7.5792118835557587E-2</v>
      </c>
      <c r="K105" s="26">
        <v>1101.5999999999999</v>
      </c>
      <c r="L105" s="12">
        <f t="shared" si="35"/>
        <v>6.8777832756061308E-2</v>
      </c>
      <c r="M105" s="29">
        <f t="shared" si="47"/>
        <v>1073.9066666666665</v>
      </c>
      <c r="N105" s="30">
        <f t="shared" si="59"/>
        <v>-2.5731747514976977E-2</v>
      </c>
      <c r="R105" s="43">
        <f t="shared" si="36"/>
        <v>0</v>
      </c>
      <c r="S105" s="44">
        <f t="shared" si="61"/>
        <v>0</v>
      </c>
      <c r="T105" s="45">
        <f t="shared" si="37"/>
        <v>0</v>
      </c>
      <c r="U105" s="44">
        <f t="shared" si="48"/>
        <v>0</v>
      </c>
      <c r="V105" s="45">
        <f t="shared" si="38"/>
        <v>0</v>
      </c>
      <c r="W105" s="44">
        <f t="shared" si="60"/>
        <v>0</v>
      </c>
      <c r="X105" s="45">
        <f t="shared" si="39"/>
        <v>0</v>
      </c>
      <c r="Y105" s="46">
        <f t="shared" si="49"/>
        <v>0</v>
      </c>
      <c r="AA105" s="43">
        <f t="shared" si="50"/>
        <v>6.8777832756061308E-2</v>
      </c>
      <c r="AB105" s="44">
        <f t="shared" si="51"/>
        <v>-2.5731747514976977E-2</v>
      </c>
      <c r="AC105" s="45">
        <f t="shared" si="52"/>
        <v>0</v>
      </c>
      <c r="AD105" s="44">
        <f t="shared" si="53"/>
        <v>0</v>
      </c>
      <c r="AE105" s="45">
        <f t="shared" si="54"/>
        <v>0</v>
      </c>
      <c r="AF105" s="44">
        <f t="shared" si="55"/>
        <v>0</v>
      </c>
      <c r="AG105" s="45">
        <f t="shared" si="56"/>
        <v>0</v>
      </c>
      <c r="AH105" s="46">
        <f t="shared" si="56"/>
        <v>0</v>
      </c>
      <c r="AR105" s="2" t="s">
        <v>115</v>
      </c>
      <c r="AS105" s="26">
        <v>1049.33</v>
      </c>
      <c r="AT105" s="26">
        <v>56.1</v>
      </c>
      <c r="AU105" s="51">
        <f t="shared" si="32"/>
        <v>-7.0796460176990594E-3</v>
      </c>
      <c r="AV105" s="26">
        <v>2.4683000000000002</v>
      </c>
      <c r="AW105" s="51">
        <f t="shared" si="33"/>
        <v>-0.15038551562715119</v>
      </c>
      <c r="AX105" s="1">
        <f t="shared" si="40"/>
        <v>4</v>
      </c>
      <c r="AY105" s="1"/>
      <c r="AZ105" s="1"/>
      <c r="BA105" s="1"/>
      <c r="BB105" s="2" t="s">
        <v>115</v>
      </c>
      <c r="BC105" s="26">
        <v>1049.33</v>
      </c>
      <c r="BD105" s="1" t="str">
        <f t="shared" si="41"/>
        <v/>
      </c>
      <c r="BE105" s="1" t="str">
        <f t="shared" si="42"/>
        <v/>
      </c>
      <c r="BF105" s="1" t="str">
        <f t="shared" si="43"/>
        <v/>
      </c>
      <c r="BG105" s="1">
        <f t="shared" si="44"/>
        <v>1049.33</v>
      </c>
    </row>
    <row r="106" spans="2:59" x14ac:dyDescent="0.25">
      <c r="B106" s="2" t="s">
        <v>115</v>
      </c>
      <c r="C106" s="26">
        <v>56.1</v>
      </c>
      <c r="D106" s="13">
        <f t="shared" si="34"/>
        <v>-7.0796460176990594E-3</v>
      </c>
      <c r="E106" s="29">
        <f t="shared" si="45"/>
        <v>56.666666666666664</v>
      </c>
      <c r="F106" s="13">
        <f t="shared" si="57"/>
        <v>-1.1627906976744318E-2</v>
      </c>
      <c r="G106" s="26">
        <v>2.4683000000000002</v>
      </c>
      <c r="H106" s="12">
        <v>-0.15038551562715119</v>
      </c>
      <c r="I106" s="28">
        <f t="shared" si="46"/>
        <v>2.7682000000000002</v>
      </c>
      <c r="J106" s="28">
        <f t="shared" si="58"/>
        <v>-8.9517711679512058E-2</v>
      </c>
      <c r="K106" s="26">
        <v>1049.33</v>
      </c>
      <c r="L106" s="12">
        <f t="shared" si="35"/>
        <v>-4.7449164851125603E-2</v>
      </c>
      <c r="M106" s="29">
        <f t="shared" si="47"/>
        <v>1060.5466666666666</v>
      </c>
      <c r="N106" s="30">
        <f t="shared" si="59"/>
        <v>-1.2440559701029197E-2</v>
      </c>
      <c r="R106" s="43">
        <f t="shared" si="36"/>
        <v>0</v>
      </c>
      <c r="S106" s="44">
        <f t="shared" si="61"/>
        <v>0</v>
      </c>
      <c r="T106" s="45">
        <f t="shared" si="37"/>
        <v>0</v>
      </c>
      <c r="U106" s="44">
        <f t="shared" si="48"/>
        <v>0</v>
      </c>
      <c r="V106" s="45">
        <f t="shared" si="38"/>
        <v>0</v>
      </c>
      <c r="W106" s="44">
        <f t="shared" si="60"/>
        <v>0</v>
      </c>
      <c r="X106" s="45">
        <f t="shared" si="39"/>
        <v>0</v>
      </c>
      <c r="Y106" s="46">
        <f t="shared" si="49"/>
        <v>0</v>
      </c>
      <c r="AA106" s="43">
        <f t="shared" si="50"/>
        <v>-4.7449164851125603E-2</v>
      </c>
      <c r="AB106" s="44">
        <f t="shared" si="51"/>
        <v>-1.2440559701029197E-2</v>
      </c>
      <c r="AC106" s="45">
        <f t="shared" si="52"/>
        <v>0</v>
      </c>
      <c r="AD106" s="44">
        <f t="shared" si="53"/>
        <v>0</v>
      </c>
      <c r="AE106" s="45">
        <f t="shared" si="54"/>
        <v>0</v>
      </c>
      <c r="AF106" s="44">
        <f t="shared" si="55"/>
        <v>0</v>
      </c>
      <c r="AG106" s="45">
        <f t="shared" si="56"/>
        <v>0</v>
      </c>
      <c r="AH106" s="46">
        <f t="shared" si="56"/>
        <v>0</v>
      </c>
      <c r="AR106" s="2" t="s">
        <v>116</v>
      </c>
      <c r="AS106" s="26">
        <v>1141.2</v>
      </c>
      <c r="AT106" s="26">
        <v>56.4</v>
      </c>
      <c r="AU106" s="51">
        <f t="shared" si="32"/>
        <v>5.3475935828877219E-3</v>
      </c>
      <c r="AV106" s="26">
        <v>2.5097999999999998</v>
      </c>
      <c r="AW106" s="51">
        <f t="shared" si="33"/>
        <v>1.6813191265243166E-2</v>
      </c>
      <c r="AX106" s="1">
        <f t="shared" si="40"/>
        <v>1</v>
      </c>
      <c r="AY106" s="1"/>
      <c r="AZ106" s="1"/>
      <c r="BA106" s="1"/>
      <c r="BB106" s="2" t="s">
        <v>116</v>
      </c>
      <c r="BC106" s="26">
        <v>1141.2</v>
      </c>
      <c r="BD106" s="1">
        <f t="shared" si="41"/>
        <v>1141.2</v>
      </c>
      <c r="BE106" s="1" t="str">
        <f t="shared" si="42"/>
        <v/>
      </c>
      <c r="BF106" s="1" t="str">
        <f t="shared" si="43"/>
        <v/>
      </c>
      <c r="BG106" s="1" t="str">
        <f t="shared" si="44"/>
        <v/>
      </c>
    </row>
    <row r="107" spans="2:59" x14ac:dyDescent="0.25">
      <c r="B107" s="2" t="s">
        <v>116</v>
      </c>
      <c r="C107" s="26">
        <v>56.4</v>
      </c>
      <c r="D107" s="13">
        <f t="shared" si="34"/>
        <v>5.3475935828877219E-3</v>
      </c>
      <c r="E107" s="29">
        <f t="shared" si="45"/>
        <v>56.333333333333336</v>
      </c>
      <c r="F107" s="13">
        <f t="shared" si="57"/>
        <v>-5.8823529411763387E-3</v>
      </c>
      <c r="G107" s="26">
        <v>2.5097999999999998</v>
      </c>
      <c r="H107" s="12">
        <v>1.6813191265243166E-2</v>
      </c>
      <c r="I107" s="28">
        <f t="shared" si="46"/>
        <v>2.6277666666666666</v>
      </c>
      <c r="J107" s="28">
        <f t="shared" si="58"/>
        <v>-5.0730920212894159E-2</v>
      </c>
      <c r="K107" s="26">
        <v>1141.2</v>
      </c>
      <c r="L107" s="12">
        <f t="shared" si="35"/>
        <v>8.7551104037814742E-2</v>
      </c>
      <c r="M107" s="29">
        <f t="shared" si="47"/>
        <v>1097.3766666666668</v>
      </c>
      <c r="N107" s="30">
        <f t="shared" si="59"/>
        <v>3.4727373304333842E-2</v>
      </c>
      <c r="R107" s="43">
        <f t="shared" si="36"/>
        <v>0</v>
      </c>
      <c r="S107" s="44">
        <f t="shared" si="61"/>
        <v>0</v>
      </c>
      <c r="T107" s="45">
        <f t="shared" si="37"/>
        <v>0</v>
      </c>
      <c r="U107" s="44">
        <f t="shared" si="48"/>
        <v>0</v>
      </c>
      <c r="V107" s="45">
        <f t="shared" si="38"/>
        <v>0</v>
      </c>
      <c r="W107" s="44">
        <f t="shared" si="60"/>
        <v>0</v>
      </c>
      <c r="X107" s="45">
        <f t="shared" si="39"/>
        <v>0</v>
      </c>
      <c r="Y107" s="46">
        <f t="shared" si="49"/>
        <v>0</v>
      </c>
      <c r="AA107" s="43">
        <f t="shared" si="50"/>
        <v>0</v>
      </c>
      <c r="AB107" s="44">
        <f t="shared" si="51"/>
        <v>3.4727373304333842E-2</v>
      </c>
      <c r="AC107" s="45">
        <f t="shared" si="52"/>
        <v>0</v>
      </c>
      <c r="AD107" s="44">
        <f t="shared" si="53"/>
        <v>0</v>
      </c>
      <c r="AE107" s="45">
        <f t="shared" si="54"/>
        <v>8.7551104037814742E-2</v>
      </c>
      <c r="AF107" s="44">
        <f t="shared" si="55"/>
        <v>0</v>
      </c>
      <c r="AG107" s="45">
        <f t="shared" si="56"/>
        <v>0</v>
      </c>
      <c r="AH107" s="46">
        <f t="shared" si="56"/>
        <v>0</v>
      </c>
      <c r="AR107" s="2" t="s">
        <v>117</v>
      </c>
      <c r="AS107" s="26">
        <v>1183.26</v>
      </c>
      <c r="AT107" s="26">
        <v>55.3</v>
      </c>
      <c r="AU107" s="51">
        <f t="shared" si="32"/>
        <v>-1.9503546099290836E-2</v>
      </c>
      <c r="AV107" s="26">
        <v>2.5992999999999999</v>
      </c>
      <c r="AW107" s="51">
        <f t="shared" si="33"/>
        <v>3.5660211969081201E-2</v>
      </c>
      <c r="AX107" s="1">
        <f t="shared" si="40"/>
        <v>3</v>
      </c>
      <c r="AY107" s="1"/>
      <c r="AZ107" s="1"/>
      <c r="BA107" s="1"/>
      <c r="BB107" s="2" t="s">
        <v>117</v>
      </c>
      <c r="BC107" s="26">
        <v>1183.26</v>
      </c>
      <c r="BD107" s="1" t="str">
        <f t="shared" si="41"/>
        <v/>
      </c>
      <c r="BE107" s="1" t="str">
        <f t="shared" si="42"/>
        <v/>
      </c>
      <c r="BF107" s="1">
        <f t="shared" si="43"/>
        <v>1183.26</v>
      </c>
      <c r="BG107" s="1" t="str">
        <f t="shared" si="44"/>
        <v/>
      </c>
    </row>
    <row r="108" spans="2:59" x14ac:dyDescent="0.25">
      <c r="B108" s="2" t="s">
        <v>117</v>
      </c>
      <c r="C108" s="26">
        <v>55.3</v>
      </c>
      <c r="D108" s="13">
        <f t="shared" si="34"/>
        <v>-1.9503546099290836E-2</v>
      </c>
      <c r="E108" s="29">
        <f t="shared" si="45"/>
        <v>55.933333333333337</v>
      </c>
      <c r="F108" s="13">
        <f t="shared" si="57"/>
        <v>-7.1005917159763232E-3</v>
      </c>
      <c r="G108" s="26">
        <v>2.5992999999999999</v>
      </c>
      <c r="H108" s="12">
        <v>3.5660211969081201E-2</v>
      </c>
      <c r="I108" s="28">
        <f t="shared" si="46"/>
        <v>2.5257999999999998</v>
      </c>
      <c r="J108" s="28">
        <f t="shared" si="58"/>
        <v>-3.8803546738041206E-2</v>
      </c>
      <c r="K108" s="26">
        <v>1183.26</v>
      </c>
      <c r="L108" s="12">
        <f t="shared" si="35"/>
        <v>3.6855941114616098E-2</v>
      </c>
      <c r="M108" s="29">
        <f t="shared" si="47"/>
        <v>1124.5966666666666</v>
      </c>
      <c r="N108" s="30">
        <f t="shared" si="59"/>
        <v>2.4804609781509113E-2</v>
      </c>
      <c r="R108" s="43">
        <f t="shared" si="36"/>
        <v>0</v>
      </c>
      <c r="S108" s="44">
        <f t="shared" si="61"/>
        <v>0</v>
      </c>
      <c r="T108" s="45">
        <f t="shared" si="37"/>
        <v>0</v>
      </c>
      <c r="U108" s="44">
        <f t="shared" si="48"/>
        <v>0</v>
      </c>
      <c r="V108" s="45">
        <f t="shared" si="38"/>
        <v>0</v>
      </c>
      <c r="W108" s="44">
        <f t="shared" si="60"/>
        <v>0</v>
      </c>
      <c r="X108" s="45">
        <f t="shared" si="39"/>
        <v>0</v>
      </c>
      <c r="Y108" s="46">
        <f t="shared" si="49"/>
        <v>0</v>
      </c>
      <c r="AA108" s="43">
        <f t="shared" si="50"/>
        <v>0</v>
      </c>
      <c r="AB108" s="44">
        <f t="shared" si="51"/>
        <v>2.4804609781509113E-2</v>
      </c>
      <c r="AC108" s="45">
        <f t="shared" si="52"/>
        <v>0</v>
      </c>
      <c r="AD108" s="44">
        <f t="shared" si="53"/>
        <v>0</v>
      </c>
      <c r="AE108" s="45">
        <f t="shared" si="54"/>
        <v>0</v>
      </c>
      <c r="AF108" s="44">
        <f t="shared" si="55"/>
        <v>0</v>
      </c>
      <c r="AG108" s="45">
        <f t="shared" si="56"/>
        <v>3.6855941114616098E-2</v>
      </c>
      <c r="AH108" s="46">
        <f t="shared" si="56"/>
        <v>0</v>
      </c>
      <c r="AR108" s="2" t="s">
        <v>118</v>
      </c>
      <c r="AS108" s="26">
        <v>1180.55</v>
      </c>
      <c r="AT108" s="26">
        <v>56.9</v>
      </c>
      <c r="AU108" s="51">
        <f t="shared" si="32"/>
        <v>2.893309222423146E-2</v>
      </c>
      <c r="AV108" s="26">
        <v>2.7968000000000002</v>
      </c>
      <c r="AW108" s="51">
        <f t="shared" si="33"/>
        <v>7.5981995152541115E-2</v>
      </c>
      <c r="AX108" s="1">
        <f t="shared" si="40"/>
        <v>1</v>
      </c>
      <c r="AY108" s="1"/>
      <c r="AZ108" s="1"/>
      <c r="BA108" s="1"/>
      <c r="BB108" s="2" t="s">
        <v>118</v>
      </c>
      <c r="BC108" s="26">
        <v>1180.55</v>
      </c>
      <c r="BD108" s="1">
        <f t="shared" si="41"/>
        <v>1180.55</v>
      </c>
      <c r="BE108" s="1" t="str">
        <f t="shared" si="42"/>
        <v/>
      </c>
      <c r="BF108" s="1" t="str">
        <f t="shared" si="43"/>
        <v/>
      </c>
      <c r="BG108" s="1" t="str">
        <f t="shared" si="44"/>
        <v/>
      </c>
    </row>
    <row r="109" spans="2:59" x14ac:dyDescent="0.25">
      <c r="B109" s="2" t="s">
        <v>118</v>
      </c>
      <c r="C109" s="26">
        <v>56.9</v>
      </c>
      <c r="D109" s="13">
        <f t="shared" si="34"/>
        <v>2.893309222423146E-2</v>
      </c>
      <c r="E109" s="29">
        <f t="shared" si="45"/>
        <v>56.199999999999996</v>
      </c>
      <c r="F109" s="13">
        <f t="shared" si="57"/>
        <v>4.7675804529199173E-3</v>
      </c>
      <c r="G109" s="26">
        <v>2.7968000000000002</v>
      </c>
      <c r="H109" s="12">
        <v>7.5981995152541115E-2</v>
      </c>
      <c r="I109" s="28">
        <f t="shared" si="46"/>
        <v>2.6353</v>
      </c>
      <c r="J109" s="28">
        <f t="shared" si="58"/>
        <v>4.3352601156069426E-2</v>
      </c>
      <c r="K109" s="26">
        <v>1180.55</v>
      </c>
      <c r="L109" s="12">
        <f t="shared" si="35"/>
        <v>-2.2902827780877377E-3</v>
      </c>
      <c r="M109" s="29">
        <f t="shared" si="47"/>
        <v>1168.3366666666668</v>
      </c>
      <c r="N109" s="30">
        <f t="shared" si="59"/>
        <v>3.889394419925396E-2</v>
      </c>
      <c r="R109" s="43">
        <f t="shared" si="36"/>
        <v>0</v>
      </c>
      <c r="S109" s="44">
        <f t="shared" si="61"/>
        <v>0</v>
      </c>
      <c r="T109" s="45">
        <f t="shared" si="37"/>
        <v>0</v>
      </c>
      <c r="U109" s="44">
        <f t="shared" si="48"/>
        <v>0</v>
      </c>
      <c r="V109" s="45">
        <f t="shared" si="38"/>
        <v>0</v>
      </c>
      <c r="W109" s="44">
        <f t="shared" si="60"/>
        <v>0</v>
      </c>
      <c r="X109" s="45">
        <f t="shared" si="39"/>
        <v>0</v>
      </c>
      <c r="Y109" s="46">
        <f t="shared" si="49"/>
        <v>0</v>
      </c>
      <c r="AA109" s="43">
        <f t="shared" si="50"/>
        <v>0</v>
      </c>
      <c r="AB109" s="44">
        <f t="shared" si="51"/>
        <v>0</v>
      </c>
      <c r="AC109" s="45">
        <f t="shared" si="52"/>
        <v>0</v>
      </c>
      <c r="AD109" s="44">
        <f t="shared" si="53"/>
        <v>0</v>
      </c>
      <c r="AE109" s="45">
        <f t="shared" si="54"/>
        <v>-2.2902827780877377E-3</v>
      </c>
      <c r="AF109" s="44">
        <f t="shared" si="55"/>
        <v>3.889394419925396E-2</v>
      </c>
      <c r="AG109" s="45">
        <f t="shared" si="56"/>
        <v>0</v>
      </c>
      <c r="AH109" s="46">
        <f t="shared" si="56"/>
        <v>0</v>
      </c>
      <c r="AR109" s="2" t="s">
        <v>119</v>
      </c>
      <c r="AS109" s="26">
        <v>1257.6400000000001</v>
      </c>
      <c r="AT109" s="26">
        <v>57.3</v>
      </c>
      <c r="AU109" s="51">
        <f t="shared" si="32"/>
        <v>7.0298769771528491E-3</v>
      </c>
      <c r="AV109" s="26">
        <v>3.2934999999999999</v>
      </c>
      <c r="AW109" s="51">
        <f t="shared" si="33"/>
        <v>0.17759582379862682</v>
      </c>
      <c r="AX109" s="1">
        <f t="shared" si="40"/>
        <v>1</v>
      </c>
      <c r="AY109" s="1"/>
      <c r="AZ109" s="1"/>
      <c r="BA109" s="1"/>
      <c r="BB109" s="2" t="s">
        <v>119</v>
      </c>
      <c r="BC109" s="26">
        <v>1257.6400000000001</v>
      </c>
      <c r="BD109" s="1">
        <f t="shared" si="41"/>
        <v>1257.6400000000001</v>
      </c>
      <c r="BE109" s="1" t="str">
        <f t="shared" si="42"/>
        <v/>
      </c>
      <c r="BF109" s="1" t="str">
        <f t="shared" si="43"/>
        <v/>
      </c>
      <c r="BG109" s="1" t="str">
        <f t="shared" si="44"/>
        <v/>
      </c>
    </row>
    <row r="110" spans="2:59" x14ac:dyDescent="0.25">
      <c r="B110" s="2" t="s">
        <v>119</v>
      </c>
      <c r="C110" s="26">
        <v>57.3</v>
      </c>
      <c r="D110" s="13">
        <f t="shared" si="34"/>
        <v>7.0298769771528491E-3</v>
      </c>
      <c r="E110" s="29">
        <f t="shared" si="45"/>
        <v>56.5</v>
      </c>
      <c r="F110" s="13">
        <f t="shared" si="57"/>
        <v>5.338078291815096E-3</v>
      </c>
      <c r="G110" s="26">
        <v>3.2934999999999999</v>
      </c>
      <c r="H110" s="12">
        <v>0.17759582379862682</v>
      </c>
      <c r="I110" s="28">
        <f t="shared" si="46"/>
        <v>2.8965333333333336</v>
      </c>
      <c r="J110" s="28">
        <f t="shared" si="58"/>
        <v>9.9128498969124346E-2</v>
      </c>
      <c r="K110" s="26">
        <v>1257.6400000000001</v>
      </c>
      <c r="L110" s="12">
        <f t="shared" si="35"/>
        <v>6.5300072000338938E-2</v>
      </c>
      <c r="M110" s="29">
        <f t="shared" si="47"/>
        <v>1207.1499999999999</v>
      </c>
      <c r="N110" s="30">
        <f t="shared" si="59"/>
        <v>3.322101791435661E-2</v>
      </c>
      <c r="R110" s="43">
        <f t="shared" si="36"/>
        <v>0</v>
      </c>
      <c r="S110" s="44">
        <f t="shared" si="61"/>
        <v>0</v>
      </c>
      <c r="T110" s="45">
        <f t="shared" si="37"/>
        <v>0</v>
      </c>
      <c r="U110" s="44">
        <f t="shared" si="48"/>
        <v>0</v>
      </c>
      <c r="V110" s="45">
        <f t="shared" si="38"/>
        <v>0</v>
      </c>
      <c r="W110" s="44">
        <f t="shared" si="60"/>
        <v>0</v>
      </c>
      <c r="X110" s="45">
        <f t="shared" si="39"/>
        <v>0</v>
      </c>
      <c r="Y110" s="46">
        <f t="shared" si="49"/>
        <v>0</v>
      </c>
      <c r="AA110" s="43">
        <f t="shared" si="50"/>
        <v>0</v>
      </c>
      <c r="AB110" s="44">
        <f t="shared" si="51"/>
        <v>0</v>
      </c>
      <c r="AC110" s="45">
        <f t="shared" si="52"/>
        <v>0</v>
      </c>
      <c r="AD110" s="44">
        <f t="shared" si="53"/>
        <v>0</v>
      </c>
      <c r="AE110" s="45">
        <f t="shared" si="54"/>
        <v>6.5300072000338938E-2</v>
      </c>
      <c r="AF110" s="44">
        <f t="shared" si="55"/>
        <v>3.322101791435661E-2</v>
      </c>
      <c r="AG110" s="45">
        <f t="shared" si="56"/>
        <v>0</v>
      </c>
      <c r="AH110" s="46">
        <f t="shared" si="56"/>
        <v>0</v>
      </c>
      <c r="AR110" s="2" t="s">
        <v>120</v>
      </c>
      <c r="AS110" s="26">
        <v>1286.1199999999999</v>
      </c>
      <c r="AT110" s="26">
        <v>56.6</v>
      </c>
      <c r="AU110" s="51">
        <f t="shared" si="32"/>
        <v>-1.2216404886561838E-2</v>
      </c>
      <c r="AV110" s="26">
        <v>3.3704000000000001</v>
      </c>
      <c r="AW110" s="51">
        <f t="shared" si="33"/>
        <v>2.334902079854273E-2</v>
      </c>
      <c r="AX110" s="1">
        <f t="shared" si="40"/>
        <v>3</v>
      </c>
      <c r="AY110" s="1"/>
      <c r="AZ110" s="1"/>
      <c r="BA110" s="1"/>
      <c r="BB110" s="2" t="s">
        <v>120</v>
      </c>
      <c r="BC110" s="26">
        <v>1286.1199999999999</v>
      </c>
      <c r="BD110" s="1" t="str">
        <f t="shared" si="41"/>
        <v/>
      </c>
      <c r="BE110" s="1" t="str">
        <f t="shared" si="42"/>
        <v/>
      </c>
      <c r="BF110" s="1">
        <f t="shared" si="43"/>
        <v>1286.1199999999999</v>
      </c>
      <c r="BG110" s="1" t="str">
        <f t="shared" si="44"/>
        <v/>
      </c>
    </row>
    <row r="111" spans="2:59" x14ac:dyDescent="0.25">
      <c r="B111" s="2" t="s">
        <v>120</v>
      </c>
      <c r="C111" s="26">
        <v>56.6</v>
      </c>
      <c r="D111" s="13">
        <f t="shared" si="34"/>
        <v>-1.2216404886561838E-2</v>
      </c>
      <c r="E111" s="29">
        <f t="shared" si="45"/>
        <v>56.93333333333333</v>
      </c>
      <c r="F111" s="13">
        <f t="shared" si="57"/>
        <v>7.6696165191740828E-3</v>
      </c>
      <c r="G111" s="26">
        <v>3.3704000000000001</v>
      </c>
      <c r="H111" s="12">
        <v>2.334902079854273E-2</v>
      </c>
      <c r="I111" s="28">
        <f t="shared" si="46"/>
        <v>3.1535666666666664</v>
      </c>
      <c r="J111" s="28">
        <f t="shared" si="58"/>
        <v>8.87382618302337E-2</v>
      </c>
      <c r="K111" s="26">
        <v>1286.1199999999999</v>
      </c>
      <c r="L111" s="12">
        <f t="shared" si="35"/>
        <v>2.2645590152984729E-2</v>
      </c>
      <c r="M111" s="29">
        <f t="shared" si="47"/>
        <v>1241.4366666666667</v>
      </c>
      <c r="N111" s="30">
        <f t="shared" si="59"/>
        <v>2.8402987753524345E-2</v>
      </c>
      <c r="R111" s="43">
        <f t="shared" si="36"/>
        <v>0</v>
      </c>
      <c r="S111" s="44">
        <f t="shared" si="61"/>
        <v>0</v>
      </c>
      <c r="T111" s="45">
        <f t="shared" si="37"/>
        <v>0</v>
      </c>
      <c r="U111" s="44">
        <f t="shared" si="48"/>
        <v>0</v>
      </c>
      <c r="V111" s="45">
        <f t="shared" si="38"/>
        <v>0</v>
      </c>
      <c r="W111" s="44">
        <f t="shared" si="60"/>
        <v>0</v>
      </c>
      <c r="X111" s="45">
        <f t="shared" si="39"/>
        <v>0</v>
      </c>
      <c r="Y111" s="46">
        <f t="shared" si="49"/>
        <v>0</v>
      </c>
      <c r="AA111" s="43">
        <f t="shared" si="50"/>
        <v>0</v>
      </c>
      <c r="AB111" s="44">
        <f t="shared" si="51"/>
        <v>0</v>
      </c>
      <c r="AC111" s="45">
        <f t="shared" si="52"/>
        <v>0</v>
      </c>
      <c r="AD111" s="44">
        <f t="shared" si="53"/>
        <v>0</v>
      </c>
      <c r="AE111" s="45">
        <f t="shared" si="54"/>
        <v>0</v>
      </c>
      <c r="AF111" s="44">
        <f t="shared" si="55"/>
        <v>2.8402987753524345E-2</v>
      </c>
      <c r="AG111" s="45">
        <f t="shared" si="56"/>
        <v>2.2645590152984729E-2</v>
      </c>
      <c r="AH111" s="46">
        <f t="shared" si="56"/>
        <v>0</v>
      </c>
      <c r="AR111" s="2" t="s">
        <v>121</v>
      </c>
      <c r="AS111" s="26">
        <v>1327.22</v>
      </c>
      <c r="AT111" s="26">
        <v>59.1</v>
      </c>
      <c r="AU111" s="51">
        <f t="shared" si="32"/>
        <v>4.4169611307420586E-2</v>
      </c>
      <c r="AV111" s="26">
        <v>3.4272</v>
      </c>
      <c r="AW111" s="51">
        <f t="shared" si="33"/>
        <v>1.6852599098029941E-2</v>
      </c>
      <c r="AX111" s="1">
        <f t="shared" si="40"/>
        <v>1</v>
      </c>
      <c r="AY111" s="1"/>
      <c r="AZ111" s="1"/>
      <c r="BA111" s="1"/>
      <c r="BB111" s="2" t="s">
        <v>121</v>
      </c>
      <c r="BC111" s="26">
        <v>1327.22</v>
      </c>
      <c r="BD111" s="1">
        <f t="shared" si="41"/>
        <v>1327.22</v>
      </c>
      <c r="BE111" s="1" t="str">
        <f t="shared" si="42"/>
        <v/>
      </c>
      <c r="BF111" s="1" t="str">
        <f t="shared" si="43"/>
        <v/>
      </c>
      <c r="BG111" s="1" t="str">
        <f t="shared" si="44"/>
        <v/>
      </c>
    </row>
    <row r="112" spans="2:59" x14ac:dyDescent="0.25">
      <c r="B112" s="2" t="s">
        <v>121</v>
      </c>
      <c r="C112" s="26">
        <v>59.1</v>
      </c>
      <c r="D112" s="13">
        <f t="shared" si="34"/>
        <v>4.4169611307420586E-2</v>
      </c>
      <c r="E112" s="29">
        <f t="shared" si="45"/>
        <v>57.666666666666664</v>
      </c>
      <c r="F112" s="13">
        <f t="shared" si="57"/>
        <v>1.2880562060890055E-2</v>
      </c>
      <c r="G112" s="26">
        <v>3.4272</v>
      </c>
      <c r="H112" s="12">
        <v>1.6852599098029941E-2</v>
      </c>
      <c r="I112" s="28">
        <f t="shared" si="46"/>
        <v>3.3637000000000001</v>
      </c>
      <c r="J112" s="28">
        <f t="shared" si="58"/>
        <v>6.663354720052439E-2</v>
      </c>
      <c r="K112" s="26">
        <v>1327.22</v>
      </c>
      <c r="L112" s="12">
        <f t="shared" si="35"/>
        <v>3.1956582589494076E-2</v>
      </c>
      <c r="M112" s="29">
        <f t="shared" si="47"/>
        <v>1290.3266666666668</v>
      </c>
      <c r="N112" s="30">
        <f t="shared" si="59"/>
        <v>3.9381791526484244E-2</v>
      </c>
      <c r="R112" s="43">
        <f t="shared" si="36"/>
        <v>0</v>
      </c>
      <c r="S112" s="44">
        <f t="shared" si="61"/>
        <v>0</v>
      </c>
      <c r="T112" s="45">
        <f t="shared" si="37"/>
        <v>0</v>
      </c>
      <c r="U112" s="44">
        <f t="shared" si="48"/>
        <v>0</v>
      </c>
      <c r="V112" s="45">
        <f t="shared" si="38"/>
        <v>0</v>
      </c>
      <c r="W112" s="44">
        <f t="shared" si="60"/>
        <v>0</v>
      </c>
      <c r="X112" s="45">
        <f t="shared" si="39"/>
        <v>0</v>
      </c>
      <c r="Y112" s="46">
        <f t="shared" si="49"/>
        <v>0</v>
      </c>
      <c r="AA112" s="43">
        <f t="shared" si="50"/>
        <v>0</v>
      </c>
      <c r="AB112" s="44">
        <f t="shared" si="51"/>
        <v>0</v>
      </c>
      <c r="AC112" s="45">
        <f t="shared" si="52"/>
        <v>0</v>
      </c>
      <c r="AD112" s="44">
        <f t="shared" si="53"/>
        <v>0</v>
      </c>
      <c r="AE112" s="45">
        <f t="shared" si="54"/>
        <v>3.1956582589494076E-2</v>
      </c>
      <c r="AF112" s="44">
        <f t="shared" si="55"/>
        <v>3.9381791526484244E-2</v>
      </c>
      <c r="AG112" s="45">
        <f t="shared" si="56"/>
        <v>0</v>
      </c>
      <c r="AH112" s="46">
        <f t="shared" si="56"/>
        <v>0</v>
      </c>
      <c r="AR112" s="2" t="s">
        <v>122</v>
      </c>
      <c r="AS112" s="26">
        <v>1325.83</v>
      </c>
      <c r="AT112" s="26">
        <v>59.2</v>
      </c>
      <c r="AU112" s="51">
        <f t="shared" si="32"/>
        <v>1.6920473773265332E-3</v>
      </c>
      <c r="AV112" s="26">
        <v>3.4702999999999999</v>
      </c>
      <c r="AW112" s="51">
        <f t="shared" si="33"/>
        <v>1.2575863678804922E-2</v>
      </c>
      <c r="AX112" s="1">
        <f t="shared" si="40"/>
        <v>1</v>
      </c>
      <c r="AY112" s="1"/>
      <c r="AZ112" s="1"/>
      <c r="BA112" s="1"/>
      <c r="BB112" s="2" t="s">
        <v>122</v>
      </c>
      <c r="BC112" s="26">
        <v>1325.83</v>
      </c>
      <c r="BD112" s="1">
        <f t="shared" si="41"/>
        <v>1325.83</v>
      </c>
      <c r="BE112" s="1" t="str">
        <f t="shared" si="42"/>
        <v/>
      </c>
      <c r="BF112" s="1" t="str">
        <f t="shared" si="43"/>
        <v/>
      </c>
      <c r="BG112" s="1" t="str">
        <f t="shared" si="44"/>
        <v/>
      </c>
    </row>
    <row r="113" spans="2:59" x14ac:dyDescent="0.25">
      <c r="B113" s="2" t="s">
        <v>122</v>
      </c>
      <c r="C113" s="26">
        <v>59.2</v>
      </c>
      <c r="D113" s="13">
        <f t="shared" si="34"/>
        <v>1.6920473773265332E-3</v>
      </c>
      <c r="E113" s="29">
        <f t="shared" si="45"/>
        <v>58.300000000000004</v>
      </c>
      <c r="F113" s="13">
        <f t="shared" si="57"/>
        <v>1.098265895953765E-2</v>
      </c>
      <c r="G113" s="26">
        <v>3.4702999999999999</v>
      </c>
      <c r="H113" s="12">
        <v>1.2575863678804922E-2</v>
      </c>
      <c r="I113" s="28">
        <f t="shared" si="46"/>
        <v>3.4226333333333336</v>
      </c>
      <c r="J113" s="28">
        <f t="shared" si="58"/>
        <v>1.7520389253897095E-2</v>
      </c>
      <c r="K113" s="26">
        <v>1325.83</v>
      </c>
      <c r="L113" s="12">
        <f t="shared" si="35"/>
        <v>-1.0473018791158362E-3</v>
      </c>
      <c r="M113" s="29">
        <f t="shared" si="47"/>
        <v>1313.0566666666666</v>
      </c>
      <c r="N113" s="30">
        <f t="shared" si="59"/>
        <v>1.761569421696807E-2</v>
      </c>
      <c r="R113" s="43">
        <f t="shared" si="36"/>
        <v>0</v>
      </c>
      <c r="S113" s="44">
        <f t="shared" si="61"/>
        <v>0</v>
      </c>
      <c r="T113" s="45">
        <f t="shared" si="37"/>
        <v>0</v>
      </c>
      <c r="U113" s="44">
        <f t="shared" si="48"/>
        <v>0</v>
      </c>
      <c r="V113" s="45">
        <f t="shared" si="38"/>
        <v>0</v>
      </c>
      <c r="W113" s="44">
        <f t="shared" si="60"/>
        <v>0</v>
      </c>
      <c r="X113" s="45">
        <f t="shared" si="39"/>
        <v>0</v>
      </c>
      <c r="Y113" s="46">
        <f t="shared" si="49"/>
        <v>0</v>
      </c>
      <c r="AA113" s="43">
        <f t="shared" si="50"/>
        <v>0</v>
      </c>
      <c r="AB113" s="44">
        <f t="shared" si="51"/>
        <v>0</v>
      </c>
      <c r="AC113" s="45">
        <f t="shared" si="52"/>
        <v>0</v>
      </c>
      <c r="AD113" s="44">
        <f t="shared" si="53"/>
        <v>0</v>
      </c>
      <c r="AE113" s="45">
        <f t="shared" si="54"/>
        <v>-1.0473018791158362E-3</v>
      </c>
      <c r="AF113" s="44">
        <f t="shared" si="55"/>
        <v>1.761569421696807E-2</v>
      </c>
      <c r="AG113" s="45">
        <f t="shared" si="56"/>
        <v>0</v>
      </c>
      <c r="AH113" s="46">
        <f t="shared" si="56"/>
        <v>0</v>
      </c>
      <c r="AR113" s="2" t="s">
        <v>123</v>
      </c>
      <c r="AS113" s="26">
        <v>1363.61</v>
      </c>
      <c r="AT113" s="26">
        <v>58.4</v>
      </c>
      <c r="AU113" s="51">
        <f t="shared" si="32"/>
        <v>-1.3513513513513598E-2</v>
      </c>
      <c r="AV113" s="26">
        <v>3.2863000000000002</v>
      </c>
      <c r="AW113" s="51">
        <f t="shared" si="33"/>
        <v>-5.3021352620810758E-2</v>
      </c>
      <c r="AX113" s="1">
        <f t="shared" si="40"/>
        <v>4</v>
      </c>
      <c r="AY113" s="1"/>
      <c r="AZ113" s="1"/>
      <c r="BA113" s="1"/>
      <c r="BB113" s="2" t="s">
        <v>123</v>
      </c>
      <c r="BC113" s="26">
        <v>1363.61</v>
      </c>
      <c r="BD113" s="1" t="str">
        <f t="shared" si="41"/>
        <v/>
      </c>
      <c r="BE113" s="1" t="str">
        <f t="shared" si="42"/>
        <v/>
      </c>
      <c r="BF113" s="1" t="str">
        <f t="shared" si="43"/>
        <v/>
      </c>
      <c r="BG113" s="1">
        <f t="shared" si="44"/>
        <v>1363.61</v>
      </c>
    </row>
    <row r="114" spans="2:59" x14ac:dyDescent="0.25">
      <c r="B114" s="2" t="s">
        <v>123</v>
      </c>
      <c r="C114" s="26">
        <v>58.4</v>
      </c>
      <c r="D114" s="13">
        <f t="shared" si="34"/>
        <v>-1.3513513513513598E-2</v>
      </c>
      <c r="E114" s="29">
        <f t="shared" si="45"/>
        <v>58.900000000000006</v>
      </c>
      <c r="F114" s="13">
        <f t="shared" si="57"/>
        <v>1.0291595197255532E-2</v>
      </c>
      <c r="G114" s="26">
        <v>3.2863000000000002</v>
      </c>
      <c r="H114" s="12">
        <v>-5.3021352620810758E-2</v>
      </c>
      <c r="I114" s="28">
        <f t="shared" si="46"/>
        <v>3.3946000000000001</v>
      </c>
      <c r="J114" s="28">
        <f t="shared" si="58"/>
        <v>-8.1905745089064785E-3</v>
      </c>
      <c r="K114" s="26">
        <v>1363.61</v>
      </c>
      <c r="L114" s="12">
        <f t="shared" si="35"/>
        <v>2.8495357625034856E-2</v>
      </c>
      <c r="M114" s="29">
        <f t="shared" si="47"/>
        <v>1338.8866666666665</v>
      </c>
      <c r="N114" s="30">
        <f t="shared" si="59"/>
        <v>1.9671656719562725E-2</v>
      </c>
      <c r="R114" s="43">
        <f t="shared" si="36"/>
        <v>0</v>
      </c>
      <c r="S114" s="44">
        <f t="shared" si="61"/>
        <v>0</v>
      </c>
      <c r="T114" s="45">
        <f t="shared" si="37"/>
        <v>0</v>
      </c>
      <c r="U114" s="44">
        <f t="shared" si="48"/>
        <v>0</v>
      </c>
      <c r="V114" s="45">
        <f t="shared" si="38"/>
        <v>0</v>
      </c>
      <c r="W114" s="44">
        <f t="shared" si="60"/>
        <v>0</v>
      </c>
      <c r="X114" s="45">
        <f t="shared" si="39"/>
        <v>0</v>
      </c>
      <c r="Y114" s="46">
        <f t="shared" si="49"/>
        <v>0</v>
      </c>
      <c r="AA114" s="43">
        <f t="shared" si="50"/>
        <v>2.8495357625034856E-2</v>
      </c>
      <c r="AB114" s="44">
        <f t="shared" si="51"/>
        <v>0</v>
      </c>
      <c r="AC114" s="45">
        <f t="shared" si="52"/>
        <v>0</v>
      </c>
      <c r="AD114" s="44">
        <f t="shared" si="53"/>
        <v>1.9671656719562725E-2</v>
      </c>
      <c r="AE114" s="45">
        <f t="shared" si="54"/>
        <v>0</v>
      </c>
      <c r="AF114" s="44">
        <f t="shared" si="55"/>
        <v>0</v>
      </c>
      <c r="AG114" s="45">
        <f t="shared" si="56"/>
        <v>0</v>
      </c>
      <c r="AH114" s="46">
        <f t="shared" si="56"/>
        <v>0</v>
      </c>
      <c r="AR114" s="2" t="s">
        <v>124</v>
      </c>
      <c r="AS114" s="26">
        <v>1345.2</v>
      </c>
      <c r="AT114" s="26">
        <v>57.9</v>
      </c>
      <c r="AU114" s="51">
        <f t="shared" si="32"/>
        <v>-8.5616438356164171E-3</v>
      </c>
      <c r="AV114" s="26">
        <v>3.0607000000000002</v>
      </c>
      <c r="AW114" s="51">
        <f t="shared" si="33"/>
        <v>-6.8648632200346893E-2</v>
      </c>
      <c r="AX114" s="1">
        <f t="shared" si="40"/>
        <v>4</v>
      </c>
      <c r="AY114" s="1"/>
      <c r="AZ114" s="1"/>
      <c r="BA114" s="1"/>
      <c r="BB114" s="2" t="s">
        <v>124</v>
      </c>
      <c r="BC114" s="26">
        <v>1345.2</v>
      </c>
      <c r="BD114" s="1" t="str">
        <f t="shared" si="41"/>
        <v/>
      </c>
      <c r="BE114" s="1" t="str">
        <f t="shared" si="42"/>
        <v/>
      </c>
      <c r="BF114" s="1" t="str">
        <f t="shared" si="43"/>
        <v/>
      </c>
      <c r="BG114" s="1">
        <f t="shared" si="44"/>
        <v>1345.2</v>
      </c>
    </row>
    <row r="115" spans="2:59" x14ac:dyDescent="0.25">
      <c r="B115" s="2" t="s">
        <v>124</v>
      </c>
      <c r="C115" s="26">
        <v>57.9</v>
      </c>
      <c r="D115" s="13">
        <f t="shared" si="34"/>
        <v>-8.5616438356164171E-3</v>
      </c>
      <c r="E115" s="29">
        <f t="shared" si="45"/>
        <v>58.5</v>
      </c>
      <c r="F115" s="13">
        <f t="shared" si="57"/>
        <v>-6.7911714770798604E-3</v>
      </c>
      <c r="G115" s="26">
        <v>3.0607000000000002</v>
      </c>
      <c r="H115" s="12">
        <v>-6.8648632200346893E-2</v>
      </c>
      <c r="I115" s="28">
        <f t="shared" si="46"/>
        <v>3.2724333333333337</v>
      </c>
      <c r="J115" s="28">
        <f t="shared" si="58"/>
        <v>-3.598853080382558E-2</v>
      </c>
      <c r="K115" s="26">
        <v>1345.2</v>
      </c>
      <c r="L115" s="12">
        <f t="shared" si="35"/>
        <v>-1.350092768460176E-2</v>
      </c>
      <c r="M115" s="29">
        <f t="shared" si="47"/>
        <v>1344.8799999999999</v>
      </c>
      <c r="N115" s="30">
        <f t="shared" si="59"/>
        <v>4.476355977354407E-3</v>
      </c>
      <c r="R115" s="43">
        <f t="shared" si="36"/>
        <v>0</v>
      </c>
      <c r="S115" s="44">
        <f t="shared" si="61"/>
        <v>0</v>
      </c>
      <c r="T115" s="45">
        <f t="shared" si="37"/>
        <v>0</v>
      </c>
      <c r="U115" s="44">
        <f t="shared" si="48"/>
        <v>0</v>
      </c>
      <c r="V115" s="45">
        <f t="shared" si="38"/>
        <v>0</v>
      </c>
      <c r="W115" s="44">
        <f t="shared" si="60"/>
        <v>0</v>
      </c>
      <c r="X115" s="45">
        <f t="shared" si="39"/>
        <v>0</v>
      </c>
      <c r="Y115" s="46">
        <f t="shared" si="49"/>
        <v>0</v>
      </c>
      <c r="AA115" s="43">
        <f t="shared" si="50"/>
        <v>-1.350092768460176E-2</v>
      </c>
      <c r="AB115" s="44">
        <f t="shared" si="51"/>
        <v>4.476355977354407E-3</v>
      </c>
      <c r="AC115" s="45">
        <f t="shared" si="52"/>
        <v>0</v>
      </c>
      <c r="AD115" s="44">
        <f t="shared" si="53"/>
        <v>0</v>
      </c>
      <c r="AE115" s="45">
        <f t="shared" si="54"/>
        <v>0</v>
      </c>
      <c r="AF115" s="44">
        <f t="shared" si="55"/>
        <v>0</v>
      </c>
      <c r="AG115" s="45">
        <f t="shared" si="56"/>
        <v>0</v>
      </c>
      <c r="AH115" s="46">
        <f t="shared" si="56"/>
        <v>0</v>
      </c>
      <c r="AR115" s="2" t="s">
        <v>125</v>
      </c>
      <c r="AS115" s="26">
        <v>1320.64</v>
      </c>
      <c r="AT115" s="26">
        <v>54.8</v>
      </c>
      <c r="AU115" s="51">
        <f t="shared" si="32"/>
        <v>-5.3540587219343738E-2</v>
      </c>
      <c r="AV115" s="26">
        <v>3.16</v>
      </c>
      <c r="AW115" s="51">
        <f t="shared" si="33"/>
        <v>3.2443558663050931E-2</v>
      </c>
      <c r="AX115" s="1">
        <f t="shared" si="40"/>
        <v>3</v>
      </c>
      <c r="AY115" s="1"/>
      <c r="AZ115" s="1"/>
      <c r="BA115" s="1"/>
      <c r="BB115" s="2" t="s">
        <v>125</v>
      </c>
      <c r="BC115" s="26">
        <v>1320.64</v>
      </c>
      <c r="BD115" s="1" t="str">
        <f t="shared" si="41"/>
        <v/>
      </c>
      <c r="BE115" s="1" t="str">
        <f t="shared" si="42"/>
        <v/>
      </c>
      <c r="BF115" s="1">
        <f t="shared" si="43"/>
        <v>1320.64</v>
      </c>
      <c r="BG115" s="1" t="str">
        <f t="shared" si="44"/>
        <v/>
      </c>
    </row>
    <row r="116" spans="2:59" x14ac:dyDescent="0.25">
      <c r="B116" s="2" t="s">
        <v>125</v>
      </c>
      <c r="C116" s="26">
        <v>54.8</v>
      </c>
      <c r="D116" s="13">
        <f t="shared" si="34"/>
        <v>-5.3540587219343738E-2</v>
      </c>
      <c r="E116" s="29">
        <f t="shared" si="45"/>
        <v>57.033333333333331</v>
      </c>
      <c r="F116" s="13">
        <f t="shared" si="57"/>
        <v>-2.5071225071225056E-2</v>
      </c>
      <c r="G116" s="26">
        <v>3.16</v>
      </c>
      <c r="H116" s="12">
        <v>3.2443558663050931E-2</v>
      </c>
      <c r="I116" s="28">
        <f t="shared" si="46"/>
        <v>3.1690000000000005</v>
      </c>
      <c r="J116" s="28">
        <f t="shared" si="58"/>
        <v>-3.1607468448555109E-2</v>
      </c>
      <c r="K116" s="26">
        <v>1320.64</v>
      </c>
      <c r="L116" s="12">
        <f t="shared" si="35"/>
        <v>-1.8257508177222714E-2</v>
      </c>
      <c r="M116" s="29">
        <f t="shared" si="47"/>
        <v>1343.1499999999999</v>
      </c>
      <c r="N116" s="30">
        <f t="shared" si="59"/>
        <v>-1.2863601213490838E-3</v>
      </c>
      <c r="R116" s="43">
        <f t="shared" si="36"/>
        <v>0</v>
      </c>
      <c r="S116" s="44">
        <f t="shared" si="61"/>
        <v>0</v>
      </c>
      <c r="T116" s="45">
        <f t="shared" si="37"/>
        <v>0</v>
      </c>
      <c r="U116" s="44">
        <f t="shared" si="48"/>
        <v>0</v>
      </c>
      <c r="V116" s="45">
        <f t="shared" si="38"/>
        <v>0</v>
      </c>
      <c r="W116" s="44">
        <f t="shared" si="60"/>
        <v>0</v>
      </c>
      <c r="X116" s="45">
        <f t="shared" si="39"/>
        <v>0</v>
      </c>
      <c r="Y116" s="46">
        <f t="shared" si="49"/>
        <v>0</v>
      </c>
      <c r="AA116" s="43">
        <f t="shared" si="50"/>
        <v>0</v>
      </c>
      <c r="AB116" s="44">
        <f t="shared" si="51"/>
        <v>-1.2863601213490838E-3</v>
      </c>
      <c r="AC116" s="45">
        <f t="shared" si="52"/>
        <v>0</v>
      </c>
      <c r="AD116" s="44">
        <f t="shared" si="53"/>
        <v>0</v>
      </c>
      <c r="AE116" s="45">
        <f t="shared" si="54"/>
        <v>0</v>
      </c>
      <c r="AF116" s="44">
        <f t="shared" si="55"/>
        <v>0</v>
      </c>
      <c r="AG116" s="45">
        <f t="shared" si="56"/>
        <v>-1.8257508177222714E-2</v>
      </c>
      <c r="AH116" s="46">
        <f t="shared" si="56"/>
        <v>0</v>
      </c>
      <c r="AR116" s="2" t="s">
        <v>126</v>
      </c>
      <c r="AS116" s="26">
        <v>1292.28</v>
      </c>
      <c r="AT116" s="26">
        <v>55.8</v>
      </c>
      <c r="AU116" s="51">
        <f t="shared" si="32"/>
        <v>1.8248175182481674E-2</v>
      </c>
      <c r="AV116" s="26">
        <v>2.7961</v>
      </c>
      <c r="AW116" s="51">
        <f t="shared" si="33"/>
        <v>-0.11515822784810126</v>
      </c>
      <c r="AX116" s="1">
        <f t="shared" si="40"/>
        <v>2</v>
      </c>
      <c r="AY116" s="1"/>
      <c r="AZ116" s="1"/>
      <c r="BA116" s="1"/>
      <c r="BB116" s="2" t="s">
        <v>126</v>
      </c>
      <c r="BC116" s="26">
        <v>1292.28</v>
      </c>
      <c r="BD116" s="1" t="str">
        <f t="shared" si="41"/>
        <v/>
      </c>
      <c r="BE116" s="1">
        <f t="shared" si="42"/>
        <v>1292.28</v>
      </c>
      <c r="BF116" s="1" t="str">
        <f t="shared" si="43"/>
        <v/>
      </c>
      <c r="BG116" s="1" t="str">
        <f t="shared" si="44"/>
        <v/>
      </c>
    </row>
    <row r="117" spans="2:59" x14ac:dyDescent="0.25">
      <c r="B117" s="2" t="s">
        <v>126</v>
      </c>
      <c r="C117" s="26">
        <v>55.8</v>
      </c>
      <c r="D117" s="13">
        <f t="shared" si="34"/>
        <v>1.8248175182481674E-2</v>
      </c>
      <c r="E117" s="29">
        <f t="shared" si="45"/>
        <v>56.166666666666664</v>
      </c>
      <c r="F117" s="13">
        <f t="shared" si="57"/>
        <v>-1.5195791934541236E-2</v>
      </c>
      <c r="G117" s="26">
        <v>2.7961</v>
      </c>
      <c r="H117" s="12">
        <v>-0.11515822784810126</v>
      </c>
      <c r="I117" s="28">
        <f t="shared" si="46"/>
        <v>3.0055999999999998</v>
      </c>
      <c r="J117" s="28">
        <f t="shared" si="58"/>
        <v>-5.1562006942253324E-2</v>
      </c>
      <c r="K117" s="26">
        <v>1292.28</v>
      </c>
      <c r="L117" s="12">
        <f t="shared" si="35"/>
        <v>-2.1474436636782279E-2</v>
      </c>
      <c r="M117" s="29">
        <f t="shared" si="47"/>
        <v>1319.3733333333332</v>
      </c>
      <c r="N117" s="30">
        <f t="shared" si="59"/>
        <v>-1.7702167789648726E-2</v>
      </c>
      <c r="R117" s="43">
        <f t="shared" si="36"/>
        <v>0</v>
      </c>
      <c r="S117" s="44">
        <f t="shared" si="61"/>
        <v>0</v>
      </c>
      <c r="T117" s="45">
        <f t="shared" si="37"/>
        <v>0</v>
      </c>
      <c r="U117" s="44">
        <f t="shared" si="48"/>
        <v>0</v>
      </c>
      <c r="V117" s="45">
        <f t="shared" si="38"/>
        <v>0</v>
      </c>
      <c r="W117" s="44">
        <f t="shared" si="60"/>
        <v>0</v>
      </c>
      <c r="X117" s="45">
        <f t="shared" si="39"/>
        <v>0</v>
      </c>
      <c r="Y117" s="46">
        <f t="shared" si="49"/>
        <v>0</v>
      </c>
      <c r="AA117" s="43">
        <f t="shared" si="50"/>
        <v>0</v>
      </c>
      <c r="AB117" s="44">
        <f t="shared" si="51"/>
        <v>-1.7702167789648726E-2</v>
      </c>
      <c r="AC117" s="45">
        <f t="shared" si="52"/>
        <v>-2.1474436636782279E-2</v>
      </c>
      <c r="AD117" s="44">
        <f t="shared" si="53"/>
        <v>0</v>
      </c>
      <c r="AE117" s="45">
        <f t="shared" si="54"/>
        <v>0</v>
      </c>
      <c r="AF117" s="44">
        <f t="shared" si="55"/>
        <v>0</v>
      </c>
      <c r="AG117" s="45">
        <f t="shared" si="56"/>
        <v>0</v>
      </c>
      <c r="AH117" s="46">
        <f t="shared" si="56"/>
        <v>0</v>
      </c>
      <c r="AR117" s="2" t="s">
        <v>127</v>
      </c>
      <c r="AS117" s="26">
        <v>1218.8900000000001</v>
      </c>
      <c r="AT117" s="26">
        <v>52.9</v>
      </c>
      <c r="AU117" s="51">
        <f t="shared" si="32"/>
        <v>-5.1971326164874543E-2</v>
      </c>
      <c r="AV117" s="26">
        <v>2.2233999999999998</v>
      </c>
      <c r="AW117" s="51">
        <f t="shared" si="33"/>
        <v>-0.20482100067951792</v>
      </c>
      <c r="AX117" s="1">
        <f t="shared" si="40"/>
        <v>4</v>
      </c>
      <c r="AY117" s="1"/>
      <c r="AZ117" s="1"/>
      <c r="BA117" s="1"/>
      <c r="BB117" s="2" t="s">
        <v>127</v>
      </c>
      <c r="BC117" s="26">
        <v>1218.8900000000001</v>
      </c>
      <c r="BD117" s="1" t="str">
        <f t="shared" si="41"/>
        <v/>
      </c>
      <c r="BE117" s="1" t="str">
        <f t="shared" si="42"/>
        <v/>
      </c>
      <c r="BF117" s="1" t="str">
        <f t="shared" si="43"/>
        <v/>
      </c>
      <c r="BG117" s="1">
        <f t="shared" si="44"/>
        <v>1218.8900000000001</v>
      </c>
    </row>
    <row r="118" spans="2:59" x14ac:dyDescent="0.25">
      <c r="B118" s="2" t="s">
        <v>127</v>
      </c>
      <c r="C118" s="26">
        <v>52.9</v>
      </c>
      <c r="D118" s="13">
        <f t="shared" si="34"/>
        <v>-5.1971326164874543E-2</v>
      </c>
      <c r="E118" s="29">
        <f t="shared" si="45"/>
        <v>54.5</v>
      </c>
      <c r="F118" s="13">
        <f t="shared" si="57"/>
        <v>-2.9673590504450953E-2</v>
      </c>
      <c r="G118" s="26">
        <v>2.2233999999999998</v>
      </c>
      <c r="H118" s="12">
        <v>-0.20482100067951792</v>
      </c>
      <c r="I118" s="28">
        <f t="shared" si="46"/>
        <v>2.7265000000000001</v>
      </c>
      <c r="J118" s="28">
        <f t="shared" si="58"/>
        <v>-9.2859994676603552E-2</v>
      </c>
      <c r="K118" s="26">
        <v>1218.8900000000001</v>
      </c>
      <c r="L118" s="12">
        <f t="shared" si="35"/>
        <v>-5.6791097904478782E-2</v>
      </c>
      <c r="M118" s="29">
        <f t="shared" si="47"/>
        <v>1277.2700000000002</v>
      </c>
      <c r="N118" s="30">
        <f t="shared" si="59"/>
        <v>-3.1911614604913208E-2</v>
      </c>
      <c r="R118" s="43">
        <f t="shared" si="36"/>
        <v>0</v>
      </c>
      <c r="S118" s="44">
        <f t="shared" si="61"/>
        <v>0</v>
      </c>
      <c r="T118" s="45">
        <f t="shared" si="37"/>
        <v>0</v>
      </c>
      <c r="U118" s="44">
        <f t="shared" si="48"/>
        <v>0</v>
      </c>
      <c r="V118" s="45">
        <f t="shared" si="38"/>
        <v>0</v>
      </c>
      <c r="W118" s="44">
        <f t="shared" si="60"/>
        <v>0</v>
      </c>
      <c r="X118" s="45">
        <f t="shared" si="39"/>
        <v>0</v>
      </c>
      <c r="Y118" s="46">
        <f t="shared" si="49"/>
        <v>0</v>
      </c>
      <c r="AA118" s="43">
        <f t="shared" si="50"/>
        <v>-5.6791097904478782E-2</v>
      </c>
      <c r="AB118" s="44">
        <f t="shared" si="51"/>
        <v>-3.1911614604913208E-2</v>
      </c>
      <c r="AC118" s="45">
        <f t="shared" si="52"/>
        <v>0</v>
      </c>
      <c r="AD118" s="44">
        <f t="shared" si="53"/>
        <v>0</v>
      </c>
      <c r="AE118" s="45">
        <f t="shared" si="54"/>
        <v>0</v>
      </c>
      <c r="AF118" s="44">
        <f t="shared" si="55"/>
        <v>0</v>
      </c>
      <c r="AG118" s="45">
        <f t="shared" si="56"/>
        <v>0</v>
      </c>
      <c r="AH118" s="46">
        <f t="shared" si="56"/>
        <v>0</v>
      </c>
      <c r="AR118" s="2" t="s">
        <v>128</v>
      </c>
      <c r="AS118" s="26">
        <v>1131.42</v>
      </c>
      <c r="AT118" s="26">
        <v>52.6</v>
      </c>
      <c r="AU118" s="51">
        <f t="shared" si="32"/>
        <v>-5.671077504725841E-3</v>
      </c>
      <c r="AV118" s="26">
        <v>1.9154</v>
      </c>
      <c r="AW118" s="51">
        <f t="shared" si="33"/>
        <v>-0.13852658091211656</v>
      </c>
      <c r="AX118" s="1">
        <f t="shared" si="40"/>
        <v>4</v>
      </c>
      <c r="AY118" s="1"/>
      <c r="AZ118" s="1"/>
      <c r="BA118" s="1"/>
      <c r="BB118" s="2" t="s">
        <v>128</v>
      </c>
      <c r="BC118" s="26">
        <v>1131.42</v>
      </c>
      <c r="BD118" s="1" t="str">
        <f t="shared" si="41"/>
        <v/>
      </c>
      <c r="BE118" s="1" t="str">
        <f t="shared" si="42"/>
        <v/>
      </c>
      <c r="BF118" s="1" t="str">
        <f t="shared" si="43"/>
        <v/>
      </c>
      <c r="BG118" s="1">
        <f t="shared" si="44"/>
        <v>1131.42</v>
      </c>
    </row>
    <row r="119" spans="2:59" x14ac:dyDescent="0.25">
      <c r="B119" s="2" t="s">
        <v>128</v>
      </c>
      <c r="C119" s="26">
        <v>52.6</v>
      </c>
      <c r="D119" s="13">
        <f t="shared" si="34"/>
        <v>-5.671077504725841E-3</v>
      </c>
      <c r="E119" s="29">
        <f t="shared" si="45"/>
        <v>53.766666666666659</v>
      </c>
      <c r="F119" s="13">
        <f t="shared" si="57"/>
        <v>-1.3455657492354889E-2</v>
      </c>
      <c r="G119" s="26">
        <v>1.9154</v>
      </c>
      <c r="H119" s="12">
        <v>-0.13852658091211656</v>
      </c>
      <c r="I119" s="28">
        <f t="shared" si="46"/>
        <v>2.3116333333333334</v>
      </c>
      <c r="J119" s="28">
        <f t="shared" si="58"/>
        <v>-0.15216089002995292</v>
      </c>
      <c r="K119" s="26">
        <v>1131.42</v>
      </c>
      <c r="L119" s="12">
        <f t="shared" si="35"/>
        <v>-7.1762012979021961E-2</v>
      </c>
      <c r="M119" s="29">
        <f t="shared" si="47"/>
        <v>1214.1966666666667</v>
      </c>
      <c r="N119" s="30">
        <f t="shared" si="59"/>
        <v>-4.9381362854630129E-2</v>
      </c>
      <c r="R119" s="43">
        <f t="shared" si="36"/>
        <v>0</v>
      </c>
      <c r="S119" s="44">
        <f t="shared" si="61"/>
        <v>0</v>
      </c>
      <c r="T119" s="45">
        <f t="shared" si="37"/>
        <v>0</v>
      </c>
      <c r="U119" s="44">
        <f t="shared" si="48"/>
        <v>0</v>
      </c>
      <c r="V119" s="45">
        <f t="shared" si="38"/>
        <v>0</v>
      </c>
      <c r="W119" s="44">
        <f t="shared" si="60"/>
        <v>0</v>
      </c>
      <c r="X119" s="45">
        <f t="shared" si="39"/>
        <v>0</v>
      </c>
      <c r="Y119" s="46">
        <f t="shared" si="49"/>
        <v>0</v>
      </c>
      <c r="AA119" s="43">
        <f t="shared" si="50"/>
        <v>-7.1762012979021961E-2</v>
      </c>
      <c r="AB119" s="44">
        <f t="shared" si="51"/>
        <v>-4.9381362854630129E-2</v>
      </c>
      <c r="AC119" s="45">
        <f t="shared" si="52"/>
        <v>0</v>
      </c>
      <c r="AD119" s="44">
        <f t="shared" si="53"/>
        <v>0</v>
      </c>
      <c r="AE119" s="45">
        <f t="shared" si="54"/>
        <v>0</v>
      </c>
      <c r="AF119" s="44">
        <f t="shared" si="55"/>
        <v>0</v>
      </c>
      <c r="AG119" s="45">
        <f t="shared" si="56"/>
        <v>0</v>
      </c>
      <c r="AH119" s="46">
        <f t="shared" si="56"/>
        <v>0</v>
      </c>
      <c r="AR119" s="2" t="s">
        <v>129</v>
      </c>
      <c r="AS119" s="26">
        <v>1253.3</v>
      </c>
      <c r="AT119" s="26">
        <v>53.7</v>
      </c>
      <c r="AU119" s="51">
        <f t="shared" si="32"/>
        <v>2.0912547528517234E-2</v>
      </c>
      <c r="AV119" s="26">
        <v>2.1133000000000002</v>
      </c>
      <c r="AW119" s="51">
        <f t="shared" si="33"/>
        <v>0.10332045525738764</v>
      </c>
      <c r="AX119" s="1">
        <f t="shared" si="40"/>
        <v>1</v>
      </c>
      <c r="AY119" s="1"/>
      <c r="AZ119" s="1"/>
      <c r="BA119" s="1"/>
      <c r="BB119" s="2" t="s">
        <v>129</v>
      </c>
      <c r="BC119" s="26">
        <v>1253.3</v>
      </c>
      <c r="BD119" s="1">
        <f t="shared" si="41"/>
        <v>1253.3</v>
      </c>
      <c r="BE119" s="1" t="str">
        <f t="shared" si="42"/>
        <v/>
      </c>
      <c r="BF119" s="1" t="str">
        <f t="shared" si="43"/>
        <v/>
      </c>
      <c r="BG119" s="1" t="str">
        <f t="shared" si="44"/>
        <v/>
      </c>
    </row>
    <row r="120" spans="2:59" x14ac:dyDescent="0.25">
      <c r="B120" s="2" t="s">
        <v>129</v>
      </c>
      <c r="C120" s="26">
        <v>53.7</v>
      </c>
      <c r="D120" s="13">
        <f t="shared" si="34"/>
        <v>2.0912547528517234E-2</v>
      </c>
      <c r="E120" s="29">
        <f t="shared" si="45"/>
        <v>53.066666666666663</v>
      </c>
      <c r="F120" s="13">
        <f t="shared" si="57"/>
        <v>-1.3019218846869074E-2</v>
      </c>
      <c r="G120" s="26">
        <v>2.1133000000000002</v>
      </c>
      <c r="H120" s="12">
        <v>0.10332045525738764</v>
      </c>
      <c r="I120" s="28">
        <f t="shared" si="46"/>
        <v>2.0840333333333336</v>
      </c>
      <c r="J120" s="28">
        <f t="shared" si="58"/>
        <v>-9.845852139180078E-2</v>
      </c>
      <c r="K120" s="26">
        <v>1253.3</v>
      </c>
      <c r="L120" s="12">
        <f t="shared" si="35"/>
        <v>0.10772303830584562</v>
      </c>
      <c r="M120" s="29">
        <f t="shared" si="47"/>
        <v>1201.2033333333336</v>
      </c>
      <c r="N120" s="30">
        <f t="shared" si="59"/>
        <v>-1.0701176909835963E-2</v>
      </c>
      <c r="R120" s="43">
        <f t="shared" si="36"/>
        <v>0</v>
      </c>
      <c r="S120" s="44">
        <f t="shared" si="61"/>
        <v>0</v>
      </c>
      <c r="T120" s="45">
        <f t="shared" si="37"/>
        <v>0</v>
      </c>
      <c r="U120" s="44">
        <f t="shared" si="48"/>
        <v>0</v>
      </c>
      <c r="V120" s="45">
        <f t="shared" si="38"/>
        <v>0</v>
      </c>
      <c r="W120" s="44">
        <f t="shared" si="60"/>
        <v>0</v>
      </c>
      <c r="X120" s="45">
        <f t="shared" si="39"/>
        <v>0</v>
      </c>
      <c r="Y120" s="46">
        <f t="shared" si="49"/>
        <v>0</v>
      </c>
      <c r="AA120" s="43">
        <f t="shared" si="50"/>
        <v>0</v>
      </c>
      <c r="AB120" s="44">
        <f t="shared" si="51"/>
        <v>-1.0701176909835963E-2</v>
      </c>
      <c r="AC120" s="45">
        <f t="shared" si="52"/>
        <v>0</v>
      </c>
      <c r="AD120" s="44">
        <f t="shared" si="53"/>
        <v>0</v>
      </c>
      <c r="AE120" s="45">
        <f t="shared" si="54"/>
        <v>0.10772303830584562</v>
      </c>
      <c r="AF120" s="44">
        <f t="shared" si="55"/>
        <v>0</v>
      </c>
      <c r="AG120" s="45">
        <f t="shared" si="56"/>
        <v>0</v>
      </c>
      <c r="AH120" s="46">
        <f t="shared" si="56"/>
        <v>0</v>
      </c>
      <c r="AR120" s="2" t="s">
        <v>130</v>
      </c>
      <c r="AS120" s="26">
        <v>1246.96</v>
      </c>
      <c r="AT120" s="26">
        <v>51.4</v>
      </c>
      <c r="AU120" s="51">
        <f t="shared" si="32"/>
        <v>-4.2830540037244069E-2</v>
      </c>
      <c r="AV120" s="26">
        <v>2.0680000000000001</v>
      </c>
      <c r="AW120" s="51">
        <f t="shared" si="33"/>
        <v>-2.1435669332323881E-2</v>
      </c>
      <c r="AX120" s="1">
        <f t="shared" si="40"/>
        <v>4</v>
      </c>
      <c r="AY120" s="1"/>
      <c r="AZ120" s="1"/>
      <c r="BA120" s="1"/>
      <c r="BB120" s="2" t="s">
        <v>130</v>
      </c>
      <c r="BC120" s="26">
        <v>1246.96</v>
      </c>
      <c r="BD120" s="1" t="str">
        <f t="shared" si="41"/>
        <v/>
      </c>
      <c r="BE120" s="1" t="str">
        <f t="shared" si="42"/>
        <v/>
      </c>
      <c r="BF120" s="1" t="str">
        <f t="shared" si="43"/>
        <v/>
      </c>
      <c r="BG120" s="1">
        <f t="shared" si="44"/>
        <v>1246.96</v>
      </c>
    </row>
    <row r="121" spans="2:59" x14ac:dyDescent="0.25">
      <c r="B121" s="2" t="s">
        <v>130</v>
      </c>
      <c r="C121" s="26">
        <v>51.4</v>
      </c>
      <c r="D121" s="13">
        <f t="shared" si="34"/>
        <v>-4.2830540037244069E-2</v>
      </c>
      <c r="E121" s="29">
        <f t="shared" si="45"/>
        <v>52.56666666666667</v>
      </c>
      <c r="F121" s="13">
        <f t="shared" si="57"/>
        <v>-9.4221105527636517E-3</v>
      </c>
      <c r="G121" s="26">
        <v>2.0680000000000001</v>
      </c>
      <c r="H121" s="12">
        <v>-2.1435669332323881E-2</v>
      </c>
      <c r="I121" s="28">
        <f t="shared" si="46"/>
        <v>2.0322333333333336</v>
      </c>
      <c r="J121" s="28">
        <f t="shared" si="58"/>
        <v>-2.4855648502103311E-2</v>
      </c>
      <c r="K121" s="26">
        <v>1246.96</v>
      </c>
      <c r="L121" s="12">
        <f t="shared" si="35"/>
        <v>-5.0586451767333784E-3</v>
      </c>
      <c r="M121" s="29">
        <f t="shared" si="47"/>
        <v>1210.5600000000002</v>
      </c>
      <c r="N121" s="30">
        <f t="shared" si="59"/>
        <v>7.7894111737950578E-3</v>
      </c>
      <c r="R121" s="43">
        <f t="shared" si="36"/>
        <v>0</v>
      </c>
      <c r="S121" s="44">
        <f t="shared" si="61"/>
        <v>0</v>
      </c>
      <c r="T121" s="45">
        <f t="shared" si="37"/>
        <v>0</v>
      </c>
      <c r="U121" s="44">
        <f t="shared" si="48"/>
        <v>0</v>
      </c>
      <c r="V121" s="45">
        <f t="shared" si="38"/>
        <v>0</v>
      </c>
      <c r="W121" s="44">
        <f t="shared" si="60"/>
        <v>0</v>
      </c>
      <c r="X121" s="45">
        <f t="shared" si="39"/>
        <v>0</v>
      </c>
      <c r="Y121" s="46">
        <f t="shared" si="49"/>
        <v>0</v>
      </c>
      <c r="AA121" s="43">
        <f t="shared" si="50"/>
        <v>-5.0586451767333784E-3</v>
      </c>
      <c r="AB121" s="44">
        <f t="shared" si="51"/>
        <v>7.7894111737950578E-3</v>
      </c>
      <c r="AC121" s="45">
        <f t="shared" si="52"/>
        <v>0</v>
      </c>
      <c r="AD121" s="44">
        <f t="shared" si="53"/>
        <v>0</v>
      </c>
      <c r="AE121" s="45">
        <f t="shared" si="54"/>
        <v>0</v>
      </c>
      <c r="AF121" s="44">
        <f t="shared" si="55"/>
        <v>0</v>
      </c>
      <c r="AG121" s="45">
        <f t="shared" si="56"/>
        <v>0</v>
      </c>
      <c r="AH121" s="46">
        <f t="shared" si="56"/>
        <v>0</v>
      </c>
      <c r="AR121" s="2" t="s">
        <v>131</v>
      </c>
      <c r="AS121" s="26">
        <v>1257.6099999999999</v>
      </c>
      <c r="AT121" s="26">
        <v>51.8</v>
      </c>
      <c r="AU121" s="51">
        <f t="shared" si="32"/>
        <v>7.7821011673151474E-3</v>
      </c>
      <c r="AV121" s="26">
        <v>1.8762000000000001</v>
      </c>
      <c r="AW121" s="51">
        <f t="shared" si="33"/>
        <v>-9.2746615087040629E-2</v>
      </c>
      <c r="AX121" s="1">
        <f t="shared" si="40"/>
        <v>2</v>
      </c>
      <c r="AY121" s="1"/>
      <c r="AZ121" s="1"/>
      <c r="BA121" s="1"/>
      <c r="BB121" s="2" t="s">
        <v>131</v>
      </c>
      <c r="BC121" s="26">
        <v>1257.6099999999999</v>
      </c>
      <c r="BD121" s="1" t="str">
        <f t="shared" si="41"/>
        <v/>
      </c>
      <c r="BE121" s="1">
        <f t="shared" si="42"/>
        <v>1257.6099999999999</v>
      </c>
      <c r="BF121" s="1" t="str">
        <f t="shared" si="43"/>
        <v/>
      </c>
      <c r="BG121" s="1" t="str">
        <f t="shared" si="44"/>
        <v/>
      </c>
    </row>
    <row r="122" spans="2:59" x14ac:dyDescent="0.25">
      <c r="B122" s="2" t="s">
        <v>131</v>
      </c>
      <c r="C122" s="26">
        <v>51.8</v>
      </c>
      <c r="D122" s="13">
        <f t="shared" si="34"/>
        <v>7.7821011673151474E-3</v>
      </c>
      <c r="E122" s="29">
        <f t="shared" si="45"/>
        <v>52.29999999999999</v>
      </c>
      <c r="F122" s="13">
        <f t="shared" si="57"/>
        <v>-5.0729232720357897E-3</v>
      </c>
      <c r="G122" s="26">
        <v>1.8762000000000001</v>
      </c>
      <c r="H122" s="12">
        <v>-9.2746615087040629E-2</v>
      </c>
      <c r="I122" s="28">
        <f t="shared" si="46"/>
        <v>2.0191666666666666</v>
      </c>
      <c r="J122" s="28">
        <f t="shared" si="58"/>
        <v>-6.4297078747520553E-3</v>
      </c>
      <c r="K122" s="26">
        <v>1257.6099999999999</v>
      </c>
      <c r="L122" s="12">
        <f t="shared" si="35"/>
        <v>8.5407711554499333E-3</v>
      </c>
      <c r="M122" s="29">
        <f t="shared" si="47"/>
        <v>1252.6233333333332</v>
      </c>
      <c r="N122" s="30">
        <f t="shared" si="59"/>
        <v>3.4747004141333804E-2</v>
      </c>
      <c r="R122" s="43">
        <f t="shared" si="36"/>
        <v>0</v>
      </c>
      <c r="S122" s="44">
        <f t="shared" si="61"/>
        <v>0</v>
      </c>
      <c r="T122" s="45">
        <f t="shared" si="37"/>
        <v>0</v>
      </c>
      <c r="U122" s="44">
        <f t="shared" si="48"/>
        <v>0</v>
      </c>
      <c r="V122" s="45">
        <f t="shared" si="38"/>
        <v>0</v>
      </c>
      <c r="W122" s="44">
        <f t="shared" si="60"/>
        <v>0</v>
      </c>
      <c r="X122" s="45">
        <f t="shared" si="39"/>
        <v>0</v>
      </c>
      <c r="Y122" s="46">
        <f t="shared" si="49"/>
        <v>0</v>
      </c>
      <c r="AA122" s="43">
        <f t="shared" si="50"/>
        <v>0</v>
      </c>
      <c r="AB122" s="44">
        <f t="shared" si="51"/>
        <v>3.4747004141333804E-2</v>
      </c>
      <c r="AC122" s="45">
        <f t="shared" si="52"/>
        <v>8.5407711554499333E-3</v>
      </c>
      <c r="AD122" s="44">
        <f t="shared" si="53"/>
        <v>0</v>
      </c>
      <c r="AE122" s="45">
        <f t="shared" si="54"/>
        <v>0</v>
      </c>
      <c r="AF122" s="44">
        <f t="shared" si="55"/>
        <v>0</v>
      </c>
      <c r="AG122" s="45">
        <f t="shared" si="56"/>
        <v>0</v>
      </c>
      <c r="AH122" s="46">
        <f t="shared" si="56"/>
        <v>0</v>
      </c>
      <c r="AR122" s="2" t="s">
        <v>132</v>
      </c>
      <c r="AS122" s="26">
        <v>1312.41</v>
      </c>
      <c r="AT122" s="26">
        <v>53</v>
      </c>
      <c r="AU122" s="51">
        <f t="shared" si="32"/>
        <v>2.316602316602312E-2</v>
      </c>
      <c r="AV122" s="26">
        <v>1.7970999999999999</v>
      </c>
      <c r="AW122" s="51">
        <f t="shared" si="33"/>
        <v>-4.2159684468606851E-2</v>
      </c>
      <c r="AX122" s="1">
        <f t="shared" si="40"/>
        <v>2</v>
      </c>
      <c r="AY122" s="1"/>
      <c r="AZ122" s="1"/>
      <c r="BA122" s="1"/>
      <c r="BB122" s="2" t="s">
        <v>132</v>
      </c>
      <c r="BC122" s="26">
        <v>1312.41</v>
      </c>
      <c r="BD122" s="1" t="str">
        <f t="shared" si="41"/>
        <v/>
      </c>
      <c r="BE122" s="1">
        <f t="shared" si="42"/>
        <v>1312.41</v>
      </c>
      <c r="BF122" s="1" t="str">
        <f t="shared" si="43"/>
        <v/>
      </c>
      <c r="BG122" s="1" t="str">
        <f t="shared" si="44"/>
        <v/>
      </c>
    </row>
    <row r="123" spans="2:59" x14ac:dyDescent="0.25">
      <c r="B123" s="2" t="s">
        <v>132</v>
      </c>
      <c r="C123" s="26">
        <v>53</v>
      </c>
      <c r="D123" s="13">
        <f t="shared" si="34"/>
        <v>2.316602316602312E-2</v>
      </c>
      <c r="E123" s="29">
        <f t="shared" si="45"/>
        <v>52.066666666666663</v>
      </c>
      <c r="F123" s="13">
        <f t="shared" si="57"/>
        <v>-4.4614404079029724E-3</v>
      </c>
      <c r="G123" s="26">
        <v>1.7970999999999999</v>
      </c>
      <c r="H123" s="12">
        <v>-4.2159684468606851E-2</v>
      </c>
      <c r="I123" s="28">
        <f t="shared" si="46"/>
        <v>1.9137666666666668</v>
      </c>
      <c r="J123" s="28">
        <f t="shared" si="58"/>
        <v>-5.2199752373091046E-2</v>
      </c>
      <c r="K123" s="26">
        <v>1312.41</v>
      </c>
      <c r="L123" s="12">
        <f t="shared" si="35"/>
        <v>4.3574717122160544E-2</v>
      </c>
      <c r="M123" s="29">
        <f t="shared" si="47"/>
        <v>1272.3266666666666</v>
      </c>
      <c r="N123" s="30">
        <f t="shared" si="59"/>
        <v>1.5729655363277528E-2</v>
      </c>
      <c r="R123" s="43">
        <f t="shared" si="36"/>
        <v>0</v>
      </c>
      <c r="S123" s="44">
        <f t="shared" si="61"/>
        <v>0</v>
      </c>
      <c r="T123" s="45">
        <f t="shared" si="37"/>
        <v>0</v>
      </c>
      <c r="U123" s="44">
        <f t="shared" si="48"/>
        <v>0</v>
      </c>
      <c r="V123" s="45">
        <f t="shared" si="38"/>
        <v>0</v>
      </c>
      <c r="W123" s="44">
        <f t="shared" si="60"/>
        <v>0</v>
      </c>
      <c r="X123" s="45">
        <f t="shared" si="39"/>
        <v>0</v>
      </c>
      <c r="Y123" s="46">
        <f t="shared" si="49"/>
        <v>0</v>
      </c>
      <c r="AA123" s="43">
        <f t="shared" si="50"/>
        <v>0</v>
      </c>
      <c r="AB123" s="44">
        <f t="shared" si="51"/>
        <v>1.5729655363277528E-2</v>
      </c>
      <c r="AC123" s="45">
        <f t="shared" si="52"/>
        <v>4.3574717122160544E-2</v>
      </c>
      <c r="AD123" s="44">
        <f t="shared" si="53"/>
        <v>0</v>
      </c>
      <c r="AE123" s="45">
        <f t="shared" si="54"/>
        <v>0</v>
      </c>
      <c r="AF123" s="44">
        <f t="shared" si="55"/>
        <v>0</v>
      </c>
      <c r="AG123" s="45">
        <f t="shared" si="56"/>
        <v>0</v>
      </c>
      <c r="AH123" s="46">
        <f t="shared" si="56"/>
        <v>0</v>
      </c>
      <c r="AR123" s="2" t="s">
        <v>133</v>
      </c>
      <c r="AS123" s="26">
        <v>1365.68</v>
      </c>
      <c r="AT123" s="26">
        <v>54.2</v>
      </c>
      <c r="AU123" s="51">
        <f t="shared" si="32"/>
        <v>2.2641509433962259E-2</v>
      </c>
      <c r="AV123" s="26">
        <v>1.9704999999999999</v>
      </c>
      <c r="AW123" s="51">
        <f t="shared" si="33"/>
        <v>9.6488787490957684E-2</v>
      </c>
      <c r="AX123" s="1">
        <f t="shared" si="40"/>
        <v>1</v>
      </c>
      <c r="AY123" s="1"/>
      <c r="AZ123" s="1"/>
      <c r="BA123" s="1"/>
      <c r="BB123" s="2" t="s">
        <v>133</v>
      </c>
      <c r="BC123" s="26">
        <v>1365.68</v>
      </c>
      <c r="BD123" s="1">
        <f t="shared" si="41"/>
        <v>1365.68</v>
      </c>
      <c r="BE123" s="1" t="str">
        <f t="shared" si="42"/>
        <v/>
      </c>
      <c r="BF123" s="1" t="str">
        <f t="shared" si="43"/>
        <v/>
      </c>
      <c r="BG123" s="1" t="str">
        <f t="shared" si="44"/>
        <v/>
      </c>
    </row>
    <row r="124" spans="2:59" x14ac:dyDescent="0.25">
      <c r="B124" s="2" t="s">
        <v>133</v>
      </c>
      <c r="C124" s="26">
        <v>54.2</v>
      </c>
      <c r="D124" s="13">
        <f t="shared" si="34"/>
        <v>2.2641509433962259E-2</v>
      </c>
      <c r="E124" s="29">
        <f t="shared" si="45"/>
        <v>53</v>
      </c>
      <c r="F124" s="13">
        <f t="shared" si="57"/>
        <v>1.7925736235595569E-2</v>
      </c>
      <c r="G124" s="26">
        <v>1.9704999999999999</v>
      </c>
      <c r="H124" s="12">
        <v>9.6488787490957684E-2</v>
      </c>
      <c r="I124" s="28">
        <f t="shared" si="46"/>
        <v>1.8812666666666669</v>
      </c>
      <c r="J124" s="28">
        <f t="shared" si="58"/>
        <v>-1.6982216571159836E-2</v>
      </c>
      <c r="K124" s="26">
        <v>1365.68</v>
      </c>
      <c r="L124" s="12">
        <f t="shared" si="35"/>
        <v>4.0589449943234213E-2</v>
      </c>
      <c r="M124" s="29">
        <f t="shared" si="47"/>
        <v>1311.8999999999999</v>
      </c>
      <c r="N124" s="30">
        <f t="shared" si="59"/>
        <v>3.1103123411702294E-2</v>
      </c>
      <c r="R124" s="43">
        <f t="shared" si="36"/>
        <v>0</v>
      </c>
      <c r="S124" s="44">
        <f t="shared" si="61"/>
        <v>0</v>
      </c>
      <c r="T124" s="45">
        <f t="shared" si="37"/>
        <v>0</v>
      </c>
      <c r="U124" s="44">
        <f t="shared" si="48"/>
        <v>0</v>
      </c>
      <c r="V124" s="45">
        <f t="shared" si="38"/>
        <v>0</v>
      </c>
      <c r="W124" s="44">
        <f t="shared" si="60"/>
        <v>0</v>
      </c>
      <c r="X124" s="45">
        <f t="shared" si="39"/>
        <v>0</v>
      </c>
      <c r="Y124" s="46">
        <f t="shared" si="49"/>
        <v>0</v>
      </c>
      <c r="AA124" s="43">
        <f t="shared" si="50"/>
        <v>0</v>
      </c>
      <c r="AB124" s="44">
        <f t="shared" si="51"/>
        <v>0</v>
      </c>
      <c r="AC124" s="45">
        <f t="shared" si="52"/>
        <v>0</v>
      </c>
      <c r="AD124" s="44">
        <f t="shared" si="53"/>
        <v>3.1103123411702294E-2</v>
      </c>
      <c r="AE124" s="45">
        <f t="shared" si="54"/>
        <v>4.0589449943234213E-2</v>
      </c>
      <c r="AF124" s="44">
        <f t="shared" si="55"/>
        <v>0</v>
      </c>
      <c r="AG124" s="45">
        <f t="shared" si="56"/>
        <v>0</v>
      </c>
      <c r="AH124" s="46">
        <f t="shared" si="56"/>
        <v>0</v>
      </c>
      <c r="AR124" s="2" t="s">
        <v>134</v>
      </c>
      <c r="AS124" s="26">
        <v>1408.47</v>
      </c>
      <c r="AT124" s="26">
        <v>53.3</v>
      </c>
      <c r="AU124" s="51">
        <f t="shared" si="32"/>
        <v>-1.6605166051660625E-2</v>
      </c>
      <c r="AV124" s="26">
        <v>2.2088000000000001</v>
      </c>
      <c r="AW124" s="51">
        <f t="shared" si="33"/>
        <v>0.12093377315402187</v>
      </c>
      <c r="AX124" s="1">
        <f t="shared" si="40"/>
        <v>3</v>
      </c>
      <c r="AY124" s="1"/>
      <c r="AZ124" s="1"/>
      <c r="BA124" s="1"/>
      <c r="BB124" s="2" t="s">
        <v>134</v>
      </c>
      <c r="BC124" s="26">
        <v>1408.47</v>
      </c>
      <c r="BD124" s="1" t="str">
        <f t="shared" si="41"/>
        <v/>
      </c>
      <c r="BE124" s="1" t="str">
        <f t="shared" si="42"/>
        <v/>
      </c>
      <c r="BF124" s="1">
        <f t="shared" si="43"/>
        <v>1408.47</v>
      </c>
      <c r="BG124" s="1" t="str">
        <f t="shared" si="44"/>
        <v/>
      </c>
    </row>
    <row r="125" spans="2:59" x14ac:dyDescent="0.25">
      <c r="B125" s="2" t="s">
        <v>134</v>
      </c>
      <c r="C125" s="26">
        <v>53.3</v>
      </c>
      <c r="D125" s="13">
        <f t="shared" si="34"/>
        <v>-1.6605166051660625E-2</v>
      </c>
      <c r="E125" s="29">
        <f t="shared" si="45"/>
        <v>53.5</v>
      </c>
      <c r="F125" s="13">
        <f t="shared" si="57"/>
        <v>9.4339622641510523E-3</v>
      </c>
      <c r="G125" s="26">
        <v>2.2088000000000001</v>
      </c>
      <c r="H125" s="12">
        <v>0.12093377315402187</v>
      </c>
      <c r="I125" s="28">
        <f t="shared" si="46"/>
        <v>1.9921333333333333</v>
      </c>
      <c r="J125" s="28">
        <f t="shared" si="58"/>
        <v>5.8931925298557619E-2</v>
      </c>
      <c r="K125" s="26">
        <v>1408.47</v>
      </c>
      <c r="L125" s="12">
        <f t="shared" si="35"/>
        <v>3.1332376545017748E-2</v>
      </c>
      <c r="M125" s="29">
        <f t="shared" si="47"/>
        <v>1362.1866666666667</v>
      </c>
      <c r="N125" s="30">
        <f t="shared" si="59"/>
        <v>3.8331173615875347E-2</v>
      </c>
      <c r="R125" s="43">
        <f t="shared" si="36"/>
        <v>0</v>
      </c>
      <c r="S125" s="44">
        <f t="shared" si="61"/>
        <v>0</v>
      </c>
      <c r="T125" s="45">
        <f t="shared" si="37"/>
        <v>0</v>
      </c>
      <c r="U125" s="44">
        <f t="shared" si="48"/>
        <v>0</v>
      </c>
      <c r="V125" s="45">
        <f t="shared" si="38"/>
        <v>0</v>
      </c>
      <c r="W125" s="44">
        <f t="shared" si="60"/>
        <v>0</v>
      </c>
      <c r="X125" s="45">
        <f t="shared" si="39"/>
        <v>0</v>
      </c>
      <c r="Y125" s="46">
        <f t="shared" si="49"/>
        <v>0</v>
      </c>
      <c r="AA125" s="43">
        <f t="shared" si="50"/>
        <v>0</v>
      </c>
      <c r="AB125" s="44">
        <f t="shared" si="51"/>
        <v>0</v>
      </c>
      <c r="AC125" s="45">
        <f t="shared" si="52"/>
        <v>0</v>
      </c>
      <c r="AD125" s="44">
        <f t="shared" si="53"/>
        <v>0</v>
      </c>
      <c r="AE125" s="45">
        <f t="shared" si="54"/>
        <v>0</v>
      </c>
      <c r="AF125" s="44">
        <f t="shared" si="55"/>
        <v>3.8331173615875347E-2</v>
      </c>
      <c r="AG125" s="45">
        <f t="shared" si="56"/>
        <v>3.1332376545017748E-2</v>
      </c>
      <c r="AH125" s="46">
        <f t="shared" si="56"/>
        <v>0</v>
      </c>
      <c r="AR125" s="2" t="s">
        <v>135</v>
      </c>
      <c r="AS125" s="26">
        <v>1397.91</v>
      </c>
      <c r="AT125" s="26">
        <v>53.5</v>
      </c>
      <c r="AU125" s="51">
        <f t="shared" si="32"/>
        <v>3.7523452157599557E-3</v>
      </c>
      <c r="AV125" s="26">
        <v>1.9137</v>
      </c>
      <c r="AW125" s="51">
        <f t="shared" si="33"/>
        <v>-0.13360195581311129</v>
      </c>
      <c r="AX125" s="1">
        <f t="shared" si="40"/>
        <v>2</v>
      </c>
      <c r="AY125" s="1"/>
      <c r="AZ125" s="1"/>
      <c r="BA125" s="1"/>
      <c r="BB125" s="2" t="s">
        <v>135</v>
      </c>
      <c r="BC125" s="26">
        <v>1397.91</v>
      </c>
      <c r="BD125" s="1" t="str">
        <f t="shared" si="41"/>
        <v/>
      </c>
      <c r="BE125" s="1">
        <f t="shared" si="42"/>
        <v>1397.91</v>
      </c>
      <c r="BF125" s="1" t="str">
        <f t="shared" si="43"/>
        <v/>
      </c>
      <c r="BG125" s="1" t="str">
        <f t="shared" si="44"/>
        <v/>
      </c>
    </row>
    <row r="126" spans="2:59" x14ac:dyDescent="0.25">
      <c r="B126" s="2" t="s">
        <v>135</v>
      </c>
      <c r="C126" s="26">
        <v>53.5</v>
      </c>
      <c r="D126" s="13">
        <f t="shared" si="34"/>
        <v>3.7523452157599557E-3</v>
      </c>
      <c r="E126" s="29">
        <f t="shared" si="45"/>
        <v>53.666666666666664</v>
      </c>
      <c r="F126" s="13">
        <f t="shared" si="57"/>
        <v>3.1152647975076775E-3</v>
      </c>
      <c r="G126" s="26">
        <v>1.9137</v>
      </c>
      <c r="H126" s="12">
        <v>-0.13360195581311129</v>
      </c>
      <c r="I126" s="28">
        <f t="shared" si="46"/>
        <v>2.0310000000000001</v>
      </c>
      <c r="J126" s="28">
        <f t="shared" si="58"/>
        <v>1.951007295361773E-2</v>
      </c>
      <c r="K126" s="26">
        <v>1397.91</v>
      </c>
      <c r="L126" s="12">
        <f t="shared" si="35"/>
        <v>-7.497497284287169E-3</v>
      </c>
      <c r="M126" s="29">
        <f t="shared" si="47"/>
        <v>1390.6866666666667</v>
      </c>
      <c r="N126" s="30">
        <f t="shared" si="59"/>
        <v>2.0922242668650393E-2</v>
      </c>
      <c r="R126" s="43">
        <f t="shared" si="36"/>
        <v>0</v>
      </c>
      <c r="S126" s="44">
        <f t="shared" si="61"/>
        <v>0</v>
      </c>
      <c r="T126" s="45">
        <f t="shared" si="37"/>
        <v>0</v>
      </c>
      <c r="U126" s="44">
        <f t="shared" si="48"/>
        <v>0</v>
      </c>
      <c r="V126" s="45">
        <f t="shared" si="38"/>
        <v>0</v>
      </c>
      <c r="W126" s="44">
        <f t="shared" si="60"/>
        <v>0</v>
      </c>
      <c r="X126" s="45">
        <f t="shared" si="39"/>
        <v>0</v>
      </c>
      <c r="Y126" s="46">
        <f t="shared" si="49"/>
        <v>0</v>
      </c>
      <c r="AA126" s="43">
        <f t="shared" si="50"/>
        <v>0</v>
      </c>
      <c r="AB126" s="44">
        <f t="shared" si="51"/>
        <v>0</v>
      </c>
      <c r="AC126" s="45">
        <f t="shared" si="52"/>
        <v>-7.497497284287169E-3</v>
      </c>
      <c r="AD126" s="44">
        <f t="shared" si="53"/>
        <v>0</v>
      </c>
      <c r="AE126" s="45">
        <f t="shared" si="54"/>
        <v>0</v>
      </c>
      <c r="AF126" s="44">
        <f t="shared" si="55"/>
        <v>2.0922242668650393E-2</v>
      </c>
      <c r="AG126" s="45">
        <f t="shared" si="56"/>
        <v>0</v>
      </c>
      <c r="AH126" s="46">
        <f t="shared" si="56"/>
        <v>0</v>
      </c>
      <c r="AR126" s="2" t="s">
        <v>136</v>
      </c>
      <c r="AS126" s="26">
        <v>1310.33</v>
      </c>
      <c r="AT126" s="26">
        <v>55.2</v>
      </c>
      <c r="AU126" s="51">
        <f t="shared" si="32"/>
        <v>3.1775700934579598E-2</v>
      </c>
      <c r="AV126" s="26">
        <v>1.5578000000000001</v>
      </c>
      <c r="AW126" s="51">
        <f t="shared" si="33"/>
        <v>-0.18597481318911002</v>
      </c>
      <c r="AX126" s="1">
        <f t="shared" si="40"/>
        <v>2</v>
      </c>
      <c r="AY126" s="1"/>
      <c r="AZ126" s="1"/>
      <c r="BA126" s="1"/>
      <c r="BB126" s="2" t="s">
        <v>136</v>
      </c>
      <c r="BC126" s="26">
        <v>1310.33</v>
      </c>
      <c r="BD126" s="1" t="str">
        <f t="shared" si="41"/>
        <v/>
      </c>
      <c r="BE126" s="1">
        <f t="shared" si="42"/>
        <v>1310.33</v>
      </c>
      <c r="BF126" s="1" t="str">
        <f t="shared" si="43"/>
        <v/>
      </c>
      <c r="BG126" s="1" t="str">
        <f t="shared" si="44"/>
        <v/>
      </c>
    </row>
    <row r="127" spans="2:59" x14ac:dyDescent="0.25">
      <c r="B127" s="2" t="s">
        <v>136</v>
      </c>
      <c r="C127" s="26">
        <v>55.2</v>
      </c>
      <c r="D127" s="13">
        <f t="shared" si="34"/>
        <v>3.1775700934579598E-2</v>
      </c>
      <c r="E127" s="29">
        <f t="shared" si="45"/>
        <v>54</v>
      </c>
      <c r="F127" s="13">
        <f t="shared" si="57"/>
        <v>6.2111801242237252E-3</v>
      </c>
      <c r="G127" s="26">
        <v>1.5578000000000001</v>
      </c>
      <c r="H127" s="12">
        <v>-0.18597481318911002</v>
      </c>
      <c r="I127" s="28">
        <f t="shared" si="46"/>
        <v>1.8934333333333335</v>
      </c>
      <c r="J127" s="28">
        <f t="shared" si="58"/>
        <v>-6.7733464631544393E-2</v>
      </c>
      <c r="K127" s="26">
        <v>1310.33</v>
      </c>
      <c r="L127" s="12">
        <f t="shared" si="35"/>
        <v>-6.2650671359386623E-2</v>
      </c>
      <c r="M127" s="29">
        <f t="shared" si="47"/>
        <v>1372.2366666666667</v>
      </c>
      <c r="N127" s="30">
        <f t="shared" si="59"/>
        <v>-1.3266827418589422E-2</v>
      </c>
      <c r="R127" s="43">
        <f t="shared" si="36"/>
        <v>0</v>
      </c>
      <c r="S127" s="44">
        <f t="shared" si="61"/>
        <v>0</v>
      </c>
      <c r="T127" s="45">
        <f t="shared" si="37"/>
        <v>0</v>
      </c>
      <c r="U127" s="44">
        <f t="shared" si="48"/>
        <v>0</v>
      </c>
      <c r="V127" s="45">
        <f t="shared" si="38"/>
        <v>0</v>
      </c>
      <c r="W127" s="44">
        <f t="shared" si="60"/>
        <v>0</v>
      </c>
      <c r="X127" s="45">
        <f t="shared" si="39"/>
        <v>0</v>
      </c>
      <c r="Y127" s="46">
        <f t="shared" si="49"/>
        <v>0</v>
      </c>
      <c r="AA127" s="43">
        <f t="shared" si="50"/>
        <v>0</v>
      </c>
      <c r="AB127" s="44">
        <f t="shared" si="51"/>
        <v>0</v>
      </c>
      <c r="AC127" s="45">
        <f t="shared" si="52"/>
        <v>-6.2650671359386623E-2</v>
      </c>
      <c r="AD127" s="44">
        <f t="shared" si="53"/>
        <v>-1.3266827418589422E-2</v>
      </c>
      <c r="AE127" s="45">
        <f t="shared" si="54"/>
        <v>0</v>
      </c>
      <c r="AF127" s="44">
        <f t="shared" si="55"/>
        <v>0</v>
      </c>
      <c r="AG127" s="45">
        <f t="shared" si="56"/>
        <v>0</v>
      </c>
      <c r="AH127" s="46">
        <f t="shared" si="56"/>
        <v>0</v>
      </c>
      <c r="AR127" s="2" t="s">
        <v>137</v>
      </c>
      <c r="AS127" s="26">
        <v>1362.16</v>
      </c>
      <c r="AT127" s="26">
        <v>53.2</v>
      </c>
      <c r="AU127" s="51">
        <f t="shared" si="32"/>
        <v>-3.6231884057971064E-2</v>
      </c>
      <c r="AV127" s="26">
        <v>1.6449</v>
      </c>
      <c r="AW127" s="51">
        <f t="shared" si="33"/>
        <v>5.5912183849017749E-2</v>
      </c>
      <c r="AX127" s="1">
        <f t="shared" si="40"/>
        <v>3</v>
      </c>
      <c r="AY127" s="1"/>
      <c r="AZ127" s="1"/>
      <c r="BA127" s="1"/>
      <c r="BB127" s="2" t="s">
        <v>137</v>
      </c>
      <c r="BC127" s="26">
        <v>1362.16</v>
      </c>
      <c r="BD127" s="1" t="str">
        <f t="shared" si="41"/>
        <v/>
      </c>
      <c r="BE127" s="1" t="str">
        <f t="shared" si="42"/>
        <v/>
      </c>
      <c r="BF127" s="1">
        <f t="shared" si="43"/>
        <v>1362.16</v>
      </c>
      <c r="BG127" s="1" t="str">
        <f t="shared" si="44"/>
        <v/>
      </c>
    </row>
    <row r="128" spans="2:59" x14ac:dyDescent="0.25">
      <c r="B128" s="2" t="s">
        <v>137</v>
      </c>
      <c r="C128" s="26">
        <v>53.2</v>
      </c>
      <c r="D128" s="13">
        <f t="shared" si="34"/>
        <v>-3.6231884057971064E-2</v>
      </c>
      <c r="E128" s="29">
        <f t="shared" si="45"/>
        <v>53.966666666666669</v>
      </c>
      <c r="F128" s="13">
        <f t="shared" si="57"/>
        <v>-6.1728395061722008E-4</v>
      </c>
      <c r="G128" s="26">
        <v>1.6449</v>
      </c>
      <c r="H128" s="12">
        <v>5.5912183849017749E-2</v>
      </c>
      <c r="I128" s="28">
        <f t="shared" si="46"/>
        <v>1.7054666666666665</v>
      </c>
      <c r="J128" s="28">
        <f t="shared" si="58"/>
        <v>-9.927292572575408E-2</v>
      </c>
      <c r="K128" s="26">
        <v>1362.16</v>
      </c>
      <c r="L128" s="12">
        <f t="shared" si="35"/>
        <v>3.9554921279372435E-2</v>
      </c>
      <c r="M128" s="29">
        <f t="shared" si="47"/>
        <v>1356.8</v>
      </c>
      <c r="N128" s="30">
        <f t="shared" si="59"/>
        <v>-1.1249274299137024E-2</v>
      </c>
      <c r="R128" s="43">
        <f t="shared" si="36"/>
        <v>0</v>
      </c>
      <c r="S128" s="44">
        <f t="shared" si="61"/>
        <v>0</v>
      </c>
      <c r="T128" s="45">
        <f t="shared" si="37"/>
        <v>0</v>
      </c>
      <c r="U128" s="44">
        <f t="shared" si="48"/>
        <v>0</v>
      </c>
      <c r="V128" s="45">
        <f t="shared" si="38"/>
        <v>0</v>
      </c>
      <c r="W128" s="44">
        <f t="shared" si="60"/>
        <v>0</v>
      </c>
      <c r="X128" s="45">
        <f t="shared" si="39"/>
        <v>0</v>
      </c>
      <c r="Y128" s="46">
        <f t="shared" si="49"/>
        <v>0</v>
      </c>
      <c r="AA128" s="43">
        <f t="shared" si="50"/>
        <v>0</v>
      </c>
      <c r="AB128" s="44">
        <f t="shared" si="51"/>
        <v>-1.1249274299137024E-2</v>
      </c>
      <c r="AC128" s="45">
        <f t="shared" si="52"/>
        <v>0</v>
      </c>
      <c r="AD128" s="44">
        <f t="shared" si="53"/>
        <v>0</v>
      </c>
      <c r="AE128" s="45">
        <f t="shared" si="54"/>
        <v>0</v>
      </c>
      <c r="AF128" s="44">
        <f t="shared" si="55"/>
        <v>0</v>
      </c>
      <c r="AG128" s="45">
        <f t="shared" si="56"/>
        <v>3.9554921279372435E-2</v>
      </c>
      <c r="AH128" s="46">
        <f t="shared" si="56"/>
        <v>0</v>
      </c>
      <c r="AR128" s="2" t="s">
        <v>138</v>
      </c>
      <c r="AS128" s="26">
        <v>1379.32</v>
      </c>
      <c r="AT128" s="26">
        <v>49.5</v>
      </c>
      <c r="AU128" s="51">
        <f t="shared" si="32"/>
        <v>-6.9548872180451138E-2</v>
      </c>
      <c r="AV128" s="26">
        <v>1.4679</v>
      </c>
      <c r="AW128" s="51">
        <f t="shared" si="33"/>
        <v>-0.10760532555170532</v>
      </c>
      <c r="AX128" s="1">
        <f t="shared" si="40"/>
        <v>4</v>
      </c>
      <c r="AY128" s="1"/>
      <c r="AZ128" s="1"/>
      <c r="BA128" s="1"/>
      <c r="BB128" s="2" t="s">
        <v>138</v>
      </c>
      <c r="BC128" s="26">
        <v>1379.32</v>
      </c>
      <c r="BD128" s="1" t="str">
        <f t="shared" si="41"/>
        <v/>
      </c>
      <c r="BE128" s="1" t="str">
        <f t="shared" si="42"/>
        <v/>
      </c>
      <c r="BF128" s="1" t="str">
        <f t="shared" si="43"/>
        <v/>
      </c>
      <c r="BG128" s="1">
        <f t="shared" si="44"/>
        <v>1379.32</v>
      </c>
    </row>
    <row r="129" spans="2:59" x14ac:dyDescent="0.25">
      <c r="B129" s="2" t="s">
        <v>138</v>
      </c>
      <c r="C129" s="26">
        <v>49.5</v>
      </c>
      <c r="D129" s="13">
        <f t="shared" si="34"/>
        <v>-6.9548872180451138E-2</v>
      </c>
      <c r="E129" s="29">
        <f t="shared" si="45"/>
        <v>52.633333333333333</v>
      </c>
      <c r="F129" s="13">
        <f t="shared" si="57"/>
        <v>-2.4706609017912329E-2</v>
      </c>
      <c r="G129" s="26">
        <v>1.4679</v>
      </c>
      <c r="H129" s="12">
        <v>-0.10760532555170532</v>
      </c>
      <c r="I129" s="28">
        <f t="shared" si="46"/>
        <v>1.5568666666666668</v>
      </c>
      <c r="J129" s="28">
        <f t="shared" si="58"/>
        <v>-8.7131576890000617E-2</v>
      </c>
      <c r="K129" s="26">
        <v>1379.32</v>
      </c>
      <c r="L129" s="12">
        <f t="shared" si="35"/>
        <v>1.2597639043871345E-2</v>
      </c>
      <c r="M129" s="29">
        <f t="shared" si="47"/>
        <v>1350.6033333333332</v>
      </c>
      <c r="N129" s="30">
        <f t="shared" si="59"/>
        <v>-4.5671187106918198E-3</v>
      </c>
      <c r="R129" s="43">
        <f t="shared" si="36"/>
        <v>0</v>
      </c>
      <c r="S129" s="44">
        <f t="shared" si="61"/>
        <v>0</v>
      </c>
      <c r="T129" s="45">
        <f t="shared" si="37"/>
        <v>0</v>
      </c>
      <c r="U129" s="44">
        <f t="shared" si="48"/>
        <v>0</v>
      </c>
      <c r="V129" s="45">
        <f t="shared" si="38"/>
        <v>0</v>
      </c>
      <c r="W129" s="44">
        <f t="shared" si="60"/>
        <v>0</v>
      </c>
      <c r="X129" s="45">
        <f t="shared" si="39"/>
        <v>0</v>
      </c>
      <c r="Y129" s="46">
        <f t="shared" si="49"/>
        <v>0</v>
      </c>
      <c r="AA129" s="43">
        <f t="shared" si="50"/>
        <v>1.2597639043871345E-2</v>
      </c>
      <c r="AB129" s="44">
        <f t="shared" si="51"/>
        <v>-4.5671187106918198E-3</v>
      </c>
      <c r="AC129" s="45">
        <f t="shared" si="52"/>
        <v>0</v>
      </c>
      <c r="AD129" s="44">
        <f t="shared" si="53"/>
        <v>0</v>
      </c>
      <c r="AE129" s="45">
        <f t="shared" si="54"/>
        <v>0</v>
      </c>
      <c r="AF129" s="44">
        <f t="shared" si="55"/>
        <v>0</v>
      </c>
      <c r="AG129" s="45">
        <f t="shared" si="56"/>
        <v>0</v>
      </c>
      <c r="AH129" s="46">
        <f t="shared" si="56"/>
        <v>0</v>
      </c>
      <c r="AR129" s="2" t="s">
        <v>139</v>
      </c>
      <c r="AS129" s="26">
        <v>1406.58</v>
      </c>
      <c r="AT129" s="26">
        <v>49.6</v>
      </c>
      <c r="AU129" s="51">
        <f t="shared" si="32"/>
        <v>2.0202020202020332E-3</v>
      </c>
      <c r="AV129" s="26">
        <v>1.5484</v>
      </c>
      <c r="AW129" s="51">
        <f t="shared" si="33"/>
        <v>5.4840247973295231E-2</v>
      </c>
      <c r="AX129" s="1">
        <f t="shared" si="40"/>
        <v>1</v>
      </c>
      <c r="AY129" s="1"/>
      <c r="AZ129" s="1"/>
      <c r="BA129" s="1"/>
      <c r="BB129" s="2" t="s">
        <v>139</v>
      </c>
      <c r="BC129" s="26">
        <v>1406.58</v>
      </c>
      <c r="BD129" s="1">
        <f t="shared" si="41"/>
        <v>1406.58</v>
      </c>
      <c r="BE129" s="1" t="str">
        <f t="shared" si="42"/>
        <v/>
      </c>
      <c r="BF129" s="1" t="str">
        <f t="shared" si="43"/>
        <v/>
      </c>
      <c r="BG129" s="1" t="str">
        <f t="shared" si="44"/>
        <v/>
      </c>
    </row>
    <row r="130" spans="2:59" x14ac:dyDescent="0.25">
      <c r="B130" s="2" t="s">
        <v>139</v>
      </c>
      <c r="C130" s="26">
        <v>49.6</v>
      </c>
      <c r="D130" s="13">
        <f t="shared" si="34"/>
        <v>2.0202020202020332E-3</v>
      </c>
      <c r="E130" s="29">
        <f t="shared" si="45"/>
        <v>50.766666666666673</v>
      </c>
      <c r="F130" s="13">
        <f t="shared" si="57"/>
        <v>-3.5465484483850451E-2</v>
      </c>
      <c r="G130" s="26">
        <v>1.5484</v>
      </c>
      <c r="H130" s="12">
        <v>5.4840247973295231E-2</v>
      </c>
      <c r="I130" s="28">
        <f t="shared" si="46"/>
        <v>1.5537333333333334</v>
      </c>
      <c r="J130" s="28">
        <f t="shared" si="58"/>
        <v>-2.0125893889436641E-3</v>
      </c>
      <c r="K130" s="26">
        <v>1406.58</v>
      </c>
      <c r="L130" s="12">
        <f t="shared" si="35"/>
        <v>1.9763361656468303E-2</v>
      </c>
      <c r="M130" s="29">
        <f t="shared" si="47"/>
        <v>1382.6866666666665</v>
      </c>
      <c r="N130" s="30">
        <f t="shared" si="59"/>
        <v>2.3754815749010838E-2</v>
      </c>
      <c r="R130" s="43">
        <f t="shared" si="36"/>
        <v>0</v>
      </c>
      <c r="S130" s="44">
        <f t="shared" si="61"/>
        <v>0</v>
      </c>
      <c r="T130" s="45">
        <f t="shared" si="37"/>
        <v>0</v>
      </c>
      <c r="U130" s="44">
        <f t="shared" si="48"/>
        <v>0</v>
      </c>
      <c r="V130" s="45">
        <f t="shared" si="38"/>
        <v>1.9763361656468303E-2</v>
      </c>
      <c r="W130" s="44">
        <f t="shared" si="60"/>
        <v>0</v>
      </c>
      <c r="X130" s="45">
        <f t="shared" si="39"/>
        <v>0</v>
      </c>
      <c r="Y130" s="46">
        <f t="shared" si="49"/>
        <v>0</v>
      </c>
      <c r="AA130" s="43">
        <f t="shared" si="50"/>
        <v>0</v>
      </c>
      <c r="AB130" s="44">
        <f t="shared" si="51"/>
        <v>2.3754815749010838E-2</v>
      </c>
      <c r="AC130" s="45">
        <f t="shared" si="52"/>
        <v>0</v>
      </c>
      <c r="AD130" s="44">
        <f t="shared" si="53"/>
        <v>0</v>
      </c>
      <c r="AE130" s="45">
        <f t="shared" si="54"/>
        <v>0</v>
      </c>
      <c r="AF130" s="44">
        <f t="shared" si="55"/>
        <v>0</v>
      </c>
      <c r="AG130" s="45">
        <f t="shared" si="56"/>
        <v>0</v>
      </c>
      <c r="AH130" s="46">
        <f t="shared" si="56"/>
        <v>0</v>
      </c>
      <c r="AR130" s="2" t="s">
        <v>140</v>
      </c>
      <c r="AS130" s="26">
        <v>1440.67</v>
      </c>
      <c r="AT130" s="26">
        <v>49</v>
      </c>
      <c r="AU130" s="51">
        <f t="shared" si="32"/>
        <v>-1.2096774193548376E-2</v>
      </c>
      <c r="AV130" s="26">
        <v>1.6335</v>
      </c>
      <c r="AW130" s="51">
        <f t="shared" si="33"/>
        <v>5.4959958667011088E-2</v>
      </c>
      <c r="AX130" s="1">
        <f t="shared" si="40"/>
        <v>3</v>
      </c>
      <c r="AY130" s="1"/>
      <c r="AZ130" s="1"/>
      <c r="BA130" s="1"/>
      <c r="BB130" s="2" t="s">
        <v>140</v>
      </c>
      <c r="BC130" s="26">
        <v>1440.67</v>
      </c>
      <c r="BD130" s="1" t="str">
        <f t="shared" si="41"/>
        <v/>
      </c>
      <c r="BE130" s="1" t="str">
        <f t="shared" si="42"/>
        <v/>
      </c>
      <c r="BF130" s="1">
        <f t="shared" si="43"/>
        <v>1440.67</v>
      </c>
      <c r="BG130" s="1" t="str">
        <f t="shared" si="44"/>
        <v/>
      </c>
    </row>
    <row r="131" spans="2:59" x14ac:dyDescent="0.25">
      <c r="B131" s="2" t="s">
        <v>140</v>
      </c>
      <c r="C131" s="26">
        <v>49</v>
      </c>
      <c r="D131" s="13">
        <f t="shared" si="34"/>
        <v>-1.2096774193548376E-2</v>
      </c>
      <c r="E131" s="29">
        <f t="shared" si="45"/>
        <v>49.366666666666667</v>
      </c>
      <c r="F131" s="13">
        <f t="shared" si="57"/>
        <v>-2.757715036112951E-2</v>
      </c>
      <c r="G131" s="26">
        <v>1.6335</v>
      </c>
      <c r="H131" s="12">
        <v>5.4959958667011088E-2</v>
      </c>
      <c r="I131" s="28">
        <f t="shared" si="46"/>
        <v>1.5499333333333334</v>
      </c>
      <c r="J131" s="28">
        <f t="shared" si="58"/>
        <v>-2.4457221316399602E-3</v>
      </c>
      <c r="K131" s="26">
        <v>1440.67</v>
      </c>
      <c r="L131" s="12">
        <f t="shared" si="35"/>
        <v>2.4236090375236552E-2</v>
      </c>
      <c r="M131" s="29">
        <f t="shared" si="47"/>
        <v>1408.8566666666666</v>
      </c>
      <c r="N131" s="30">
        <f t="shared" si="59"/>
        <v>1.8926920054194163E-2</v>
      </c>
      <c r="R131" s="43">
        <f t="shared" si="36"/>
        <v>0</v>
      </c>
      <c r="S131" s="44">
        <f t="shared" si="61"/>
        <v>0</v>
      </c>
      <c r="T131" s="45">
        <f t="shared" si="37"/>
        <v>0</v>
      </c>
      <c r="U131" s="44">
        <f t="shared" si="48"/>
        <v>0</v>
      </c>
      <c r="V131" s="45">
        <f t="shared" si="38"/>
        <v>0</v>
      </c>
      <c r="W131" s="44">
        <f t="shared" si="60"/>
        <v>0</v>
      </c>
      <c r="X131" s="45">
        <f t="shared" si="39"/>
        <v>2.4236090375236552E-2</v>
      </c>
      <c r="Y131" s="46">
        <f t="shared" si="49"/>
        <v>0</v>
      </c>
      <c r="AA131" s="43">
        <f t="shared" si="50"/>
        <v>0</v>
      </c>
      <c r="AB131" s="44">
        <f t="shared" si="51"/>
        <v>1.8926920054194163E-2</v>
      </c>
      <c r="AC131" s="45">
        <f t="shared" si="52"/>
        <v>0</v>
      </c>
      <c r="AD131" s="44">
        <f t="shared" si="53"/>
        <v>0</v>
      </c>
      <c r="AE131" s="45">
        <f t="shared" si="54"/>
        <v>0</v>
      </c>
      <c r="AF131" s="44">
        <f t="shared" si="55"/>
        <v>0</v>
      </c>
      <c r="AG131" s="45">
        <f t="shared" si="56"/>
        <v>0</v>
      </c>
      <c r="AH131" s="46">
        <f t="shared" si="56"/>
        <v>0</v>
      </c>
      <c r="AR131" s="2" t="s">
        <v>141</v>
      </c>
      <c r="AS131" s="26">
        <v>1412.16</v>
      </c>
      <c r="AT131" s="26">
        <v>50.8</v>
      </c>
      <c r="AU131" s="51">
        <f t="shared" si="32"/>
        <v>3.6734693877551017E-2</v>
      </c>
      <c r="AV131" s="26">
        <v>1.6900999999999999</v>
      </c>
      <c r="AW131" s="51">
        <f t="shared" si="33"/>
        <v>3.4649525558616556E-2</v>
      </c>
      <c r="AX131" s="1">
        <f t="shared" si="40"/>
        <v>1</v>
      </c>
      <c r="AY131" s="1"/>
      <c r="AZ131" s="1"/>
      <c r="BA131" s="1"/>
      <c r="BB131" s="2" t="s">
        <v>141</v>
      </c>
      <c r="BC131" s="26">
        <v>1412.16</v>
      </c>
      <c r="BD131" s="1">
        <f t="shared" si="41"/>
        <v>1412.16</v>
      </c>
      <c r="BE131" s="1" t="str">
        <f t="shared" si="42"/>
        <v/>
      </c>
      <c r="BF131" s="1" t="str">
        <f t="shared" si="43"/>
        <v/>
      </c>
      <c r="BG131" s="1" t="str">
        <f t="shared" si="44"/>
        <v/>
      </c>
    </row>
    <row r="132" spans="2:59" x14ac:dyDescent="0.25">
      <c r="B132" s="2" t="s">
        <v>141</v>
      </c>
      <c r="C132" s="26">
        <v>50.8</v>
      </c>
      <c r="D132" s="13">
        <f t="shared" si="34"/>
        <v>3.6734693877551017E-2</v>
      </c>
      <c r="E132" s="29">
        <f t="shared" si="45"/>
        <v>49.79999999999999</v>
      </c>
      <c r="F132" s="13">
        <f t="shared" si="57"/>
        <v>8.7778528021604796E-3</v>
      </c>
      <c r="G132" s="26">
        <v>1.6900999999999999</v>
      </c>
      <c r="H132" s="12">
        <v>3.4649525558616556E-2</v>
      </c>
      <c r="I132" s="28">
        <f t="shared" si="46"/>
        <v>1.6239999999999999</v>
      </c>
      <c r="J132" s="28">
        <f t="shared" si="58"/>
        <v>4.7787001591466094E-2</v>
      </c>
      <c r="K132" s="26">
        <v>1412.16</v>
      </c>
      <c r="L132" s="12">
        <f t="shared" si="35"/>
        <v>-1.9789403541407791E-2</v>
      </c>
      <c r="M132" s="29">
        <f t="shared" si="47"/>
        <v>1419.8033333333333</v>
      </c>
      <c r="N132" s="30">
        <f t="shared" si="59"/>
        <v>7.7698937909462806E-3</v>
      </c>
      <c r="R132" s="43">
        <f t="shared" si="36"/>
        <v>0</v>
      </c>
      <c r="S132" s="44">
        <f t="shared" si="61"/>
        <v>0</v>
      </c>
      <c r="T132" s="45">
        <f t="shared" si="37"/>
        <v>0</v>
      </c>
      <c r="U132" s="44">
        <f t="shared" si="48"/>
        <v>0</v>
      </c>
      <c r="V132" s="45">
        <f t="shared" si="38"/>
        <v>-1.9789403541407791E-2</v>
      </c>
      <c r="W132" s="44">
        <f t="shared" si="60"/>
        <v>7.7698937909462806E-3</v>
      </c>
      <c r="X132" s="45">
        <f t="shared" si="39"/>
        <v>0</v>
      </c>
      <c r="Y132" s="46">
        <f t="shared" si="49"/>
        <v>0</v>
      </c>
      <c r="AA132" s="43">
        <f t="shared" si="50"/>
        <v>0</v>
      </c>
      <c r="AB132" s="44">
        <f t="shared" si="51"/>
        <v>0</v>
      </c>
      <c r="AC132" s="45">
        <f t="shared" si="52"/>
        <v>0</v>
      </c>
      <c r="AD132" s="44">
        <f t="shared" si="53"/>
        <v>0</v>
      </c>
      <c r="AE132" s="45">
        <f t="shared" si="54"/>
        <v>0</v>
      </c>
      <c r="AF132" s="44">
        <f t="shared" si="55"/>
        <v>0</v>
      </c>
      <c r="AG132" s="45">
        <f t="shared" si="56"/>
        <v>0</v>
      </c>
      <c r="AH132" s="46">
        <f t="shared" si="56"/>
        <v>0</v>
      </c>
      <c r="AR132" s="2" t="s">
        <v>142</v>
      </c>
      <c r="AS132" s="26">
        <v>1416.18</v>
      </c>
      <c r="AT132" s="26">
        <v>50.5</v>
      </c>
      <c r="AU132" s="51">
        <f t="shared" ref="AU132:AU195" si="62">AT132/AT131-1</f>
        <v>-5.9055118110236116E-3</v>
      </c>
      <c r="AV132" s="26">
        <v>1.6155999999999999</v>
      </c>
      <c r="AW132" s="51">
        <f t="shared" ref="AW132:AW195" si="63">AV132/AV131-1</f>
        <v>-4.4080231938938508E-2</v>
      </c>
      <c r="AX132" s="1">
        <f t="shared" si="40"/>
        <v>4</v>
      </c>
      <c r="AY132" s="1"/>
      <c r="AZ132" s="1"/>
      <c r="BA132" s="1"/>
      <c r="BB132" s="2" t="s">
        <v>142</v>
      </c>
      <c r="BC132" s="26">
        <v>1416.18</v>
      </c>
      <c r="BD132" s="1" t="str">
        <f t="shared" si="41"/>
        <v/>
      </c>
      <c r="BE132" s="1" t="str">
        <f t="shared" si="42"/>
        <v/>
      </c>
      <c r="BF132" s="1" t="str">
        <f t="shared" si="43"/>
        <v/>
      </c>
      <c r="BG132" s="1">
        <f t="shared" si="44"/>
        <v>1416.18</v>
      </c>
    </row>
    <row r="133" spans="2:59" x14ac:dyDescent="0.25">
      <c r="B133" s="2" t="s">
        <v>142</v>
      </c>
      <c r="C133" s="26">
        <v>50.5</v>
      </c>
      <c r="D133" s="13">
        <f t="shared" ref="D133:D196" si="64">C133/C132-1</f>
        <v>-5.9055118110236116E-3</v>
      </c>
      <c r="E133" s="29">
        <f t="shared" si="45"/>
        <v>50.1</v>
      </c>
      <c r="F133" s="13">
        <f t="shared" si="57"/>
        <v>6.0240963855424656E-3</v>
      </c>
      <c r="G133" s="26">
        <v>1.6155999999999999</v>
      </c>
      <c r="H133" s="12">
        <v>-4.4080231938938508E-2</v>
      </c>
      <c r="I133" s="28">
        <f t="shared" si="46"/>
        <v>1.6463999999999999</v>
      </c>
      <c r="J133" s="28">
        <f t="shared" si="58"/>
        <v>1.379310344827589E-2</v>
      </c>
      <c r="K133" s="26">
        <v>1416.18</v>
      </c>
      <c r="L133" s="12">
        <f t="shared" ref="L133:L196" si="65">K133/K132-1</f>
        <v>2.8467029231815655E-3</v>
      </c>
      <c r="M133" s="29">
        <f t="shared" si="47"/>
        <v>1423.0033333333333</v>
      </c>
      <c r="N133" s="30">
        <f t="shared" si="59"/>
        <v>2.253833277378714E-3</v>
      </c>
      <c r="R133" s="43">
        <f t="shared" ref="R133:R196" si="66">IF(AND(C132&lt;50,D133&lt;0,H133&lt;0),L133,0)</f>
        <v>0</v>
      </c>
      <c r="S133" s="44">
        <f t="shared" si="61"/>
        <v>0</v>
      </c>
      <c r="T133" s="45">
        <f t="shared" ref="T133:T196" si="67">IF(AND(C132&lt;50,D133&gt;0,H133&lt;0),L133,0)</f>
        <v>0</v>
      </c>
      <c r="U133" s="44">
        <f t="shared" si="48"/>
        <v>0</v>
      </c>
      <c r="V133" s="45">
        <f t="shared" ref="V133:V196" si="68">IF(AND(C132&lt;50,D133&gt;0,H133&gt;0),L133,0)</f>
        <v>0</v>
      </c>
      <c r="W133" s="44">
        <f t="shared" si="60"/>
        <v>2.253833277378714E-3</v>
      </c>
      <c r="X133" s="45">
        <f t="shared" ref="X133:X196" si="69">IF(AND(C132&lt;50,D133&lt;0,H133&gt;0),L133,0)</f>
        <v>0</v>
      </c>
      <c r="Y133" s="46">
        <f t="shared" si="49"/>
        <v>0</v>
      </c>
      <c r="AA133" s="43">
        <f t="shared" si="50"/>
        <v>2.8467029231815655E-3</v>
      </c>
      <c r="AB133" s="44">
        <f t="shared" si="51"/>
        <v>0</v>
      </c>
      <c r="AC133" s="45">
        <f t="shared" si="52"/>
        <v>0</v>
      </c>
      <c r="AD133" s="44">
        <f t="shared" si="53"/>
        <v>0</v>
      </c>
      <c r="AE133" s="45">
        <f t="shared" si="54"/>
        <v>0</v>
      </c>
      <c r="AF133" s="44">
        <f t="shared" si="55"/>
        <v>0</v>
      </c>
      <c r="AG133" s="45">
        <f t="shared" si="56"/>
        <v>0</v>
      </c>
      <c r="AH133" s="46">
        <f t="shared" si="56"/>
        <v>0</v>
      </c>
      <c r="AR133" s="2" t="s">
        <v>143</v>
      </c>
      <c r="AS133" s="26">
        <v>1426.19</v>
      </c>
      <c r="AT133" s="26">
        <v>48</v>
      </c>
      <c r="AU133" s="51">
        <f t="shared" si="62"/>
        <v>-4.9504950495049549E-2</v>
      </c>
      <c r="AV133" s="26">
        <v>1.7574000000000001</v>
      </c>
      <c r="AW133" s="51">
        <f t="shared" si="63"/>
        <v>8.7769249814310557E-2</v>
      </c>
      <c r="AX133" s="1">
        <f t="shared" ref="AX133:AX196" si="70">IF(AND(AU133&gt;0,AW133&gt;0),1,
IF(AND(AU133&gt;0,AW133&lt;0),2,
IF(AND(AU133&lt;0,AW133&gt;0),3,
IF(AND(AU133&lt;0,AW133&lt;0),4,""))))</f>
        <v>3</v>
      </c>
      <c r="AY133" s="1"/>
      <c r="AZ133" s="1"/>
      <c r="BA133" s="1"/>
      <c r="BB133" s="2" t="s">
        <v>143</v>
      </c>
      <c r="BC133" s="26">
        <v>1426.19</v>
      </c>
      <c r="BD133" s="1" t="str">
        <f t="shared" ref="BD133:BD196" si="71">IF(AX133=1,AS133,"")</f>
        <v/>
      </c>
      <c r="BE133" s="1" t="str">
        <f t="shared" ref="BE133:BE196" si="72">IF(AX133=2,AS133,"")</f>
        <v/>
      </c>
      <c r="BF133" s="1">
        <f t="shared" ref="BF133:BF196" si="73">IF(AX133=3,AS133,"")</f>
        <v>1426.19</v>
      </c>
      <c r="BG133" s="1" t="str">
        <f t="shared" ref="BG133:BG196" si="74">IF(AX133=4,AS133,"")</f>
        <v/>
      </c>
    </row>
    <row r="134" spans="2:59" x14ac:dyDescent="0.25">
      <c r="B134" s="2" t="s">
        <v>143</v>
      </c>
      <c r="C134" s="26">
        <v>48</v>
      </c>
      <c r="D134" s="13">
        <f t="shared" si="64"/>
        <v>-4.9504950495049549E-2</v>
      </c>
      <c r="E134" s="29">
        <f t="shared" ref="E134:E197" si="75">AVERAGE(C132:C134)</f>
        <v>49.766666666666673</v>
      </c>
      <c r="F134" s="13">
        <f t="shared" si="57"/>
        <v>-6.6533599467730742E-3</v>
      </c>
      <c r="G134" s="26">
        <v>1.7574000000000001</v>
      </c>
      <c r="H134" s="12">
        <v>8.7769249814310557E-2</v>
      </c>
      <c r="I134" s="28">
        <f t="shared" ref="I134:I197" si="76">AVERAGE(G132:G134)</f>
        <v>1.6877000000000002</v>
      </c>
      <c r="J134" s="28">
        <f t="shared" si="58"/>
        <v>2.5085034013605734E-2</v>
      </c>
      <c r="K134" s="26">
        <v>1426.19</v>
      </c>
      <c r="L134" s="12">
        <f t="shared" si="65"/>
        <v>7.0683105254980561E-3</v>
      </c>
      <c r="M134" s="29">
        <f t="shared" ref="M134:M197" si="77">AVERAGE(K132:K134)</f>
        <v>1418.176666666667</v>
      </c>
      <c r="N134" s="30">
        <f t="shared" si="59"/>
        <v>-3.3918871120000027E-3</v>
      </c>
      <c r="R134" s="43">
        <f t="shared" si="66"/>
        <v>0</v>
      </c>
      <c r="S134" s="44">
        <f t="shared" si="61"/>
        <v>0</v>
      </c>
      <c r="T134" s="45">
        <f t="shared" si="67"/>
        <v>0</v>
      </c>
      <c r="U134" s="44">
        <f t="shared" ref="U134:U197" si="78">IF(AND(E133&lt;50,F134&gt;0,J134&lt;0),N134,0)</f>
        <v>0</v>
      </c>
      <c r="V134" s="45">
        <f t="shared" si="68"/>
        <v>0</v>
      </c>
      <c r="W134" s="44">
        <f t="shared" si="60"/>
        <v>0</v>
      </c>
      <c r="X134" s="45">
        <f t="shared" si="69"/>
        <v>0</v>
      </c>
      <c r="Y134" s="46">
        <f t="shared" ref="Y134:Y197" si="79">IF(AND(E133&lt;50,F134&lt;0,J134&gt;0),N134,0)</f>
        <v>0</v>
      </c>
      <c r="AA134" s="43">
        <f t="shared" ref="AA134:AA197" si="80">IF(AND(C133&gt;=50,D134&lt;0,H134&lt;0),L134,0)</f>
        <v>0</v>
      </c>
      <c r="AB134" s="44">
        <f t="shared" ref="AB134:AB197" si="81">IF(AND(E133&gt;=50,F134&lt;0,J134&lt;0),N134,0)</f>
        <v>0</v>
      </c>
      <c r="AC134" s="45">
        <f t="shared" ref="AC134:AC197" si="82">IF(AND(C133&gt;50,D134&gt;0,H134&lt;0),L134,0)</f>
        <v>0</v>
      </c>
      <c r="AD134" s="44">
        <f t="shared" ref="AD134:AD197" si="83">IF(AND(E133&gt;50,F134&gt;0,J134&lt;0),N134,0)</f>
        <v>0</v>
      </c>
      <c r="AE134" s="45">
        <f t="shared" ref="AE134:AE197" si="84">IF(AND(C133&gt;50,D134&gt;0,H134&gt;0),L134,0)</f>
        <v>0</v>
      </c>
      <c r="AF134" s="44">
        <f t="shared" ref="AF134:AF197" si="85">IF(AND(E133&gt;50,F134&gt;0,J134&gt;0),N134,0)</f>
        <v>0</v>
      </c>
      <c r="AG134" s="45">
        <f t="shared" ref="AG134:AH197" si="86">IF(AND(C133&gt;50,D134&lt;0,H134&gt;0),L134,0)</f>
        <v>7.0683105254980561E-3</v>
      </c>
      <c r="AH134" s="46">
        <f t="shared" si="86"/>
        <v>0</v>
      </c>
      <c r="AR134" s="2" t="s">
        <v>144</v>
      </c>
      <c r="AS134" s="26">
        <v>1498.11</v>
      </c>
      <c r="AT134" s="26">
        <v>50.1</v>
      </c>
      <c r="AU134" s="51">
        <f t="shared" si="62"/>
        <v>4.3749999999999956E-2</v>
      </c>
      <c r="AV134" s="26">
        <v>1.9849000000000001</v>
      </c>
      <c r="AW134" s="51">
        <f t="shared" si="63"/>
        <v>0.12945260043245699</v>
      </c>
      <c r="AX134" s="1">
        <f t="shared" si="70"/>
        <v>1</v>
      </c>
      <c r="AY134" s="1"/>
      <c r="AZ134" s="1"/>
      <c r="BA134" s="1"/>
      <c r="BB134" s="2" t="s">
        <v>144</v>
      </c>
      <c r="BC134" s="26">
        <v>1498.11</v>
      </c>
      <c r="BD134" s="1">
        <f t="shared" si="71"/>
        <v>1498.11</v>
      </c>
      <c r="BE134" s="1" t="str">
        <f t="shared" si="72"/>
        <v/>
      </c>
      <c r="BF134" s="1" t="str">
        <f t="shared" si="73"/>
        <v/>
      </c>
      <c r="BG134" s="1" t="str">
        <f t="shared" si="74"/>
        <v/>
      </c>
    </row>
    <row r="135" spans="2:59" x14ac:dyDescent="0.25">
      <c r="B135" s="2" t="s">
        <v>144</v>
      </c>
      <c r="C135" s="26">
        <v>50.1</v>
      </c>
      <c r="D135" s="13">
        <f t="shared" si="64"/>
        <v>4.3749999999999956E-2</v>
      </c>
      <c r="E135" s="29">
        <f t="shared" si="75"/>
        <v>49.533333333333331</v>
      </c>
      <c r="F135" s="13">
        <f t="shared" ref="F135:F198" si="87">E135/E134-1</f>
        <v>-4.6885465505694945E-3</v>
      </c>
      <c r="G135" s="26">
        <v>1.9849000000000001</v>
      </c>
      <c r="H135" s="12">
        <v>0.12945260043245699</v>
      </c>
      <c r="I135" s="28">
        <f t="shared" si="76"/>
        <v>1.7859666666666669</v>
      </c>
      <c r="J135" s="28">
        <f t="shared" ref="J135:J198" si="88">I135/I134-1</f>
        <v>5.8225198001224499E-2</v>
      </c>
      <c r="K135" s="26">
        <v>1498.11</v>
      </c>
      <c r="L135" s="12">
        <f t="shared" si="65"/>
        <v>5.0428063581991145E-2</v>
      </c>
      <c r="M135" s="29">
        <f t="shared" si="77"/>
        <v>1446.8266666666666</v>
      </c>
      <c r="N135" s="30">
        <f t="shared" ref="N135:N198" si="89">M135/M134-1</f>
        <v>2.0201996460243343E-2</v>
      </c>
      <c r="R135" s="43">
        <f t="shared" si="66"/>
        <v>0</v>
      </c>
      <c r="S135" s="44">
        <f t="shared" si="61"/>
        <v>0</v>
      </c>
      <c r="T135" s="45">
        <f t="shared" si="67"/>
        <v>0</v>
      </c>
      <c r="U135" s="44">
        <f t="shared" si="78"/>
        <v>0</v>
      </c>
      <c r="V135" s="45">
        <f t="shared" si="68"/>
        <v>5.0428063581991145E-2</v>
      </c>
      <c r="W135" s="44">
        <f t="shared" ref="W135:W198" si="90">IF(AND(E134&lt;50,F135&gt;0,J135&gt;0),N135,0)</f>
        <v>0</v>
      </c>
      <c r="X135" s="45">
        <f t="shared" si="69"/>
        <v>0</v>
      </c>
      <c r="Y135" s="46">
        <f t="shared" si="79"/>
        <v>2.0201996460243343E-2</v>
      </c>
      <c r="AA135" s="43">
        <f t="shared" si="80"/>
        <v>0</v>
      </c>
      <c r="AB135" s="44">
        <f t="shared" si="81"/>
        <v>0</v>
      </c>
      <c r="AC135" s="45">
        <f t="shared" si="82"/>
        <v>0</v>
      </c>
      <c r="AD135" s="44">
        <f t="shared" si="83"/>
        <v>0</v>
      </c>
      <c r="AE135" s="45">
        <f t="shared" si="84"/>
        <v>0</v>
      </c>
      <c r="AF135" s="44">
        <f t="shared" si="85"/>
        <v>0</v>
      </c>
      <c r="AG135" s="45">
        <f t="shared" si="86"/>
        <v>0</v>
      </c>
      <c r="AH135" s="46">
        <f t="shared" si="86"/>
        <v>0</v>
      </c>
      <c r="AR135" s="2" t="s">
        <v>145</v>
      </c>
      <c r="AS135" s="26">
        <v>1514.68</v>
      </c>
      <c r="AT135" s="26">
        <v>53.3</v>
      </c>
      <c r="AU135" s="51">
        <f t="shared" si="62"/>
        <v>6.3872255489021867E-2</v>
      </c>
      <c r="AV135" s="26">
        <v>1.8755999999999999</v>
      </c>
      <c r="AW135" s="51">
        <f t="shared" si="63"/>
        <v>-5.5065746385208447E-2</v>
      </c>
      <c r="AX135" s="1">
        <f t="shared" si="70"/>
        <v>2</v>
      </c>
      <c r="AY135" s="1"/>
      <c r="AZ135" s="1"/>
      <c r="BA135" s="1"/>
      <c r="BB135" s="2" t="s">
        <v>145</v>
      </c>
      <c r="BC135" s="26">
        <v>1514.68</v>
      </c>
      <c r="BD135" s="1" t="str">
        <f t="shared" si="71"/>
        <v/>
      </c>
      <c r="BE135" s="1">
        <f t="shared" si="72"/>
        <v>1514.68</v>
      </c>
      <c r="BF135" s="1" t="str">
        <f t="shared" si="73"/>
        <v/>
      </c>
      <c r="BG135" s="1" t="str">
        <f t="shared" si="74"/>
        <v/>
      </c>
    </row>
    <row r="136" spans="2:59" x14ac:dyDescent="0.25">
      <c r="B136" s="2" t="s">
        <v>145</v>
      </c>
      <c r="C136" s="26">
        <v>53.3</v>
      </c>
      <c r="D136" s="13">
        <f t="shared" si="64"/>
        <v>6.3872255489021867E-2</v>
      </c>
      <c r="E136" s="29">
        <f t="shared" si="75"/>
        <v>50.466666666666661</v>
      </c>
      <c r="F136" s="13">
        <f t="shared" si="87"/>
        <v>1.8842530282637826E-2</v>
      </c>
      <c r="G136" s="26">
        <v>1.8755999999999999</v>
      </c>
      <c r="H136" s="12">
        <v>-5.5065746385208447E-2</v>
      </c>
      <c r="I136" s="28">
        <f t="shared" si="76"/>
        <v>1.8726333333333336</v>
      </c>
      <c r="J136" s="28">
        <f t="shared" si="88"/>
        <v>4.8526474924877272E-2</v>
      </c>
      <c r="K136" s="26">
        <v>1514.68</v>
      </c>
      <c r="L136" s="12">
        <f t="shared" si="65"/>
        <v>1.1060603026480154E-2</v>
      </c>
      <c r="M136" s="29">
        <f t="shared" si="77"/>
        <v>1479.66</v>
      </c>
      <c r="N136" s="30">
        <f t="shared" si="89"/>
        <v>2.269334267177836E-2</v>
      </c>
      <c r="R136" s="43">
        <f t="shared" si="66"/>
        <v>0</v>
      </c>
      <c r="S136" s="44">
        <f t="shared" ref="S136:S199" si="91">IF(AND(E135&lt;50,F136&lt;0,J136&lt;0),N136,0)</f>
        <v>0</v>
      </c>
      <c r="T136" s="45">
        <f t="shared" si="67"/>
        <v>0</v>
      </c>
      <c r="U136" s="44">
        <f t="shared" si="78"/>
        <v>0</v>
      </c>
      <c r="V136" s="45">
        <f t="shared" si="68"/>
        <v>0</v>
      </c>
      <c r="W136" s="44">
        <f t="shared" si="90"/>
        <v>2.269334267177836E-2</v>
      </c>
      <c r="X136" s="45">
        <f t="shared" si="69"/>
        <v>0</v>
      </c>
      <c r="Y136" s="46">
        <f t="shared" si="79"/>
        <v>0</v>
      </c>
      <c r="AA136" s="43">
        <f t="shared" si="80"/>
        <v>0</v>
      </c>
      <c r="AB136" s="44">
        <f t="shared" si="81"/>
        <v>0</v>
      </c>
      <c r="AC136" s="45">
        <f t="shared" si="82"/>
        <v>1.1060603026480154E-2</v>
      </c>
      <c r="AD136" s="44">
        <f t="shared" si="83"/>
        <v>0</v>
      </c>
      <c r="AE136" s="45">
        <f t="shared" si="84"/>
        <v>0</v>
      </c>
      <c r="AF136" s="44">
        <f t="shared" si="85"/>
        <v>0</v>
      </c>
      <c r="AG136" s="45">
        <f t="shared" si="86"/>
        <v>0</v>
      </c>
      <c r="AH136" s="46">
        <f t="shared" si="86"/>
        <v>0</v>
      </c>
      <c r="AR136" s="2" t="s">
        <v>146</v>
      </c>
      <c r="AS136" s="26">
        <v>1569.19</v>
      </c>
      <c r="AT136" s="26">
        <v>54.2</v>
      </c>
      <c r="AU136" s="51">
        <f t="shared" si="62"/>
        <v>1.6885553470919357E-2</v>
      </c>
      <c r="AV136" s="26">
        <v>1.8486</v>
      </c>
      <c r="AW136" s="51">
        <f t="shared" si="63"/>
        <v>-1.4395393474088247E-2</v>
      </c>
      <c r="AX136" s="1">
        <f t="shared" si="70"/>
        <v>2</v>
      </c>
      <c r="AY136" s="1"/>
      <c r="AZ136" s="1"/>
      <c r="BA136" s="1"/>
      <c r="BB136" s="2" t="s">
        <v>146</v>
      </c>
      <c r="BC136" s="26">
        <v>1569.19</v>
      </c>
      <c r="BD136" s="1" t="str">
        <f t="shared" si="71"/>
        <v/>
      </c>
      <c r="BE136" s="1">
        <f t="shared" si="72"/>
        <v>1569.19</v>
      </c>
      <c r="BF136" s="1" t="str">
        <f t="shared" si="73"/>
        <v/>
      </c>
      <c r="BG136" s="1" t="str">
        <f t="shared" si="74"/>
        <v/>
      </c>
    </row>
    <row r="137" spans="2:59" x14ac:dyDescent="0.25">
      <c r="B137" s="2" t="s">
        <v>146</v>
      </c>
      <c r="C137" s="26">
        <v>54.2</v>
      </c>
      <c r="D137" s="13">
        <f t="shared" si="64"/>
        <v>1.6885553470919357E-2</v>
      </c>
      <c r="E137" s="29">
        <f t="shared" si="75"/>
        <v>52.533333333333339</v>
      </c>
      <c r="F137" s="13">
        <f t="shared" si="87"/>
        <v>4.0951122853368771E-2</v>
      </c>
      <c r="G137" s="26">
        <v>1.8486</v>
      </c>
      <c r="H137" s="12">
        <v>-1.4395393474088247E-2</v>
      </c>
      <c r="I137" s="28">
        <f t="shared" si="76"/>
        <v>1.9030333333333334</v>
      </c>
      <c r="J137" s="28">
        <f t="shared" si="88"/>
        <v>1.6233824026771426E-2</v>
      </c>
      <c r="K137" s="26">
        <v>1569.19</v>
      </c>
      <c r="L137" s="12">
        <f t="shared" si="65"/>
        <v>3.5987799403174314E-2</v>
      </c>
      <c r="M137" s="29">
        <f t="shared" si="77"/>
        <v>1527.3266666666666</v>
      </c>
      <c r="N137" s="30">
        <f t="shared" si="89"/>
        <v>3.2214607860364231E-2</v>
      </c>
      <c r="R137" s="43">
        <f t="shared" si="66"/>
        <v>0</v>
      </c>
      <c r="S137" s="44">
        <f t="shared" si="91"/>
        <v>0</v>
      </c>
      <c r="T137" s="45">
        <f t="shared" si="67"/>
        <v>0</v>
      </c>
      <c r="U137" s="44">
        <f t="shared" si="78"/>
        <v>0</v>
      </c>
      <c r="V137" s="45">
        <f t="shared" si="68"/>
        <v>0</v>
      </c>
      <c r="W137" s="44">
        <f t="shared" si="90"/>
        <v>0</v>
      </c>
      <c r="X137" s="45">
        <f t="shared" si="69"/>
        <v>0</v>
      </c>
      <c r="Y137" s="46">
        <f t="shared" si="79"/>
        <v>0</v>
      </c>
      <c r="AA137" s="43">
        <f t="shared" si="80"/>
        <v>0</v>
      </c>
      <c r="AB137" s="44">
        <f t="shared" si="81"/>
        <v>0</v>
      </c>
      <c r="AC137" s="45">
        <f t="shared" si="82"/>
        <v>3.5987799403174314E-2</v>
      </c>
      <c r="AD137" s="44">
        <f t="shared" si="83"/>
        <v>0</v>
      </c>
      <c r="AE137" s="45">
        <f t="shared" si="84"/>
        <v>0</v>
      </c>
      <c r="AF137" s="44">
        <f t="shared" si="85"/>
        <v>3.2214607860364231E-2</v>
      </c>
      <c r="AG137" s="45">
        <f t="shared" si="86"/>
        <v>0</v>
      </c>
      <c r="AH137" s="46">
        <f t="shared" si="86"/>
        <v>0</v>
      </c>
      <c r="AR137" s="2" t="s">
        <v>147</v>
      </c>
      <c r="AS137" s="26">
        <v>1597.57</v>
      </c>
      <c r="AT137" s="26">
        <v>51.9</v>
      </c>
      <c r="AU137" s="51">
        <f t="shared" si="62"/>
        <v>-4.2435424354243634E-2</v>
      </c>
      <c r="AV137" s="26">
        <v>1.6717</v>
      </c>
      <c r="AW137" s="51">
        <f t="shared" si="63"/>
        <v>-9.5694038732013431E-2</v>
      </c>
      <c r="AX137" s="1">
        <f t="shared" si="70"/>
        <v>4</v>
      </c>
      <c r="AY137" s="1"/>
      <c r="AZ137" s="1"/>
      <c r="BA137" s="1"/>
      <c r="BB137" s="2" t="s">
        <v>147</v>
      </c>
      <c r="BC137" s="26">
        <v>1597.57</v>
      </c>
      <c r="BD137" s="1" t="str">
        <f t="shared" si="71"/>
        <v/>
      </c>
      <c r="BE137" s="1" t="str">
        <f t="shared" si="72"/>
        <v/>
      </c>
      <c r="BF137" s="1" t="str">
        <f t="shared" si="73"/>
        <v/>
      </c>
      <c r="BG137" s="1">
        <f t="shared" si="74"/>
        <v>1597.57</v>
      </c>
    </row>
    <row r="138" spans="2:59" x14ac:dyDescent="0.25">
      <c r="B138" s="2" t="s">
        <v>147</v>
      </c>
      <c r="C138" s="26">
        <v>51.9</v>
      </c>
      <c r="D138" s="13">
        <f t="shared" si="64"/>
        <v>-4.2435424354243634E-2</v>
      </c>
      <c r="E138" s="29">
        <f t="shared" si="75"/>
        <v>53.133333333333333</v>
      </c>
      <c r="F138" s="13">
        <f t="shared" si="87"/>
        <v>1.1421319796954155E-2</v>
      </c>
      <c r="G138" s="26">
        <v>1.6717</v>
      </c>
      <c r="H138" s="12">
        <v>-9.5694038732013431E-2</v>
      </c>
      <c r="I138" s="28">
        <f t="shared" si="76"/>
        <v>1.7986333333333331</v>
      </c>
      <c r="J138" s="28">
        <f t="shared" si="88"/>
        <v>-5.4859785255119142E-2</v>
      </c>
      <c r="K138" s="26">
        <v>1597.57</v>
      </c>
      <c r="L138" s="12">
        <f t="shared" si="65"/>
        <v>1.8085763992887971E-2</v>
      </c>
      <c r="M138" s="29">
        <f t="shared" si="77"/>
        <v>1560.4799999999998</v>
      </c>
      <c r="N138" s="30">
        <f t="shared" si="89"/>
        <v>2.1706773054443573E-2</v>
      </c>
      <c r="R138" s="43">
        <f t="shared" si="66"/>
        <v>0</v>
      </c>
      <c r="S138" s="44">
        <f t="shared" si="91"/>
        <v>0</v>
      </c>
      <c r="T138" s="45">
        <f t="shared" si="67"/>
        <v>0</v>
      </c>
      <c r="U138" s="44">
        <f t="shared" si="78"/>
        <v>0</v>
      </c>
      <c r="V138" s="45">
        <f t="shared" si="68"/>
        <v>0</v>
      </c>
      <c r="W138" s="44">
        <f t="shared" si="90"/>
        <v>0</v>
      </c>
      <c r="X138" s="45">
        <f t="shared" si="69"/>
        <v>0</v>
      </c>
      <c r="Y138" s="46">
        <f t="shared" si="79"/>
        <v>0</v>
      </c>
      <c r="AA138" s="43">
        <f t="shared" si="80"/>
        <v>1.8085763992887971E-2</v>
      </c>
      <c r="AB138" s="44">
        <f t="shared" si="81"/>
        <v>0</v>
      </c>
      <c r="AC138" s="45">
        <f t="shared" si="82"/>
        <v>0</v>
      </c>
      <c r="AD138" s="44">
        <f t="shared" si="83"/>
        <v>2.1706773054443573E-2</v>
      </c>
      <c r="AE138" s="45">
        <f t="shared" si="84"/>
        <v>0</v>
      </c>
      <c r="AF138" s="44">
        <f t="shared" si="85"/>
        <v>0</v>
      </c>
      <c r="AG138" s="45">
        <f t="shared" si="86"/>
        <v>0</v>
      </c>
      <c r="AH138" s="46">
        <f t="shared" si="86"/>
        <v>0</v>
      </c>
      <c r="AR138" s="2" t="s">
        <v>148</v>
      </c>
      <c r="AS138" s="26">
        <v>1630.74</v>
      </c>
      <c r="AT138" s="26">
        <v>51</v>
      </c>
      <c r="AU138" s="51">
        <f t="shared" si="62"/>
        <v>-1.7341040462427681E-2</v>
      </c>
      <c r="AV138" s="26">
        <v>2.1282000000000001</v>
      </c>
      <c r="AW138" s="51">
        <f t="shared" si="63"/>
        <v>0.27307531255608075</v>
      </c>
      <c r="AX138" s="1">
        <f t="shared" si="70"/>
        <v>3</v>
      </c>
      <c r="AY138" s="1"/>
      <c r="AZ138" s="1"/>
      <c r="BA138" s="1"/>
      <c r="BB138" s="2" t="s">
        <v>148</v>
      </c>
      <c r="BC138" s="26">
        <v>1630.74</v>
      </c>
      <c r="BD138" s="1" t="str">
        <f t="shared" si="71"/>
        <v/>
      </c>
      <c r="BE138" s="1" t="str">
        <f t="shared" si="72"/>
        <v/>
      </c>
      <c r="BF138" s="1">
        <f t="shared" si="73"/>
        <v>1630.74</v>
      </c>
      <c r="BG138" s="1" t="str">
        <f t="shared" si="74"/>
        <v/>
      </c>
    </row>
    <row r="139" spans="2:59" x14ac:dyDescent="0.25">
      <c r="B139" s="2" t="s">
        <v>148</v>
      </c>
      <c r="C139" s="26">
        <v>51</v>
      </c>
      <c r="D139" s="13">
        <f t="shared" si="64"/>
        <v>-1.7341040462427681E-2</v>
      </c>
      <c r="E139" s="29">
        <f t="shared" si="75"/>
        <v>52.366666666666667</v>
      </c>
      <c r="F139" s="13">
        <f t="shared" si="87"/>
        <v>-1.4429109159347586E-2</v>
      </c>
      <c r="G139" s="26">
        <v>2.1282000000000001</v>
      </c>
      <c r="H139" s="12">
        <v>0.27307531255608075</v>
      </c>
      <c r="I139" s="28">
        <f t="shared" si="76"/>
        <v>1.8828333333333334</v>
      </c>
      <c r="J139" s="28">
        <f t="shared" si="88"/>
        <v>4.681332122537496E-2</v>
      </c>
      <c r="K139" s="26">
        <v>1630.74</v>
      </c>
      <c r="L139" s="12">
        <f t="shared" si="65"/>
        <v>2.0762783477406455E-2</v>
      </c>
      <c r="M139" s="29">
        <f t="shared" si="77"/>
        <v>1599.1666666666667</v>
      </c>
      <c r="N139" s="30">
        <f t="shared" si="89"/>
        <v>2.4791517140025476E-2</v>
      </c>
      <c r="R139" s="43">
        <f t="shared" si="66"/>
        <v>0</v>
      </c>
      <c r="S139" s="44">
        <f t="shared" si="91"/>
        <v>0</v>
      </c>
      <c r="T139" s="45">
        <f t="shared" si="67"/>
        <v>0</v>
      </c>
      <c r="U139" s="44">
        <f t="shared" si="78"/>
        <v>0</v>
      </c>
      <c r="V139" s="45">
        <f t="shared" si="68"/>
        <v>0</v>
      </c>
      <c r="W139" s="44">
        <f t="shared" si="90"/>
        <v>0</v>
      </c>
      <c r="X139" s="45">
        <f t="shared" si="69"/>
        <v>0</v>
      </c>
      <c r="Y139" s="46">
        <f t="shared" si="79"/>
        <v>0</v>
      </c>
      <c r="AA139" s="43">
        <f t="shared" si="80"/>
        <v>0</v>
      </c>
      <c r="AB139" s="44">
        <f t="shared" si="81"/>
        <v>0</v>
      </c>
      <c r="AC139" s="45">
        <f t="shared" si="82"/>
        <v>0</v>
      </c>
      <c r="AD139" s="44">
        <f t="shared" si="83"/>
        <v>0</v>
      </c>
      <c r="AE139" s="45">
        <f t="shared" si="84"/>
        <v>0</v>
      </c>
      <c r="AF139" s="44">
        <f t="shared" si="85"/>
        <v>0</v>
      </c>
      <c r="AG139" s="45">
        <f t="shared" si="86"/>
        <v>2.0762783477406455E-2</v>
      </c>
      <c r="AH139" s="46">
        <f t="shared" si="86"/>
        <v>0</v>
      </c>
      <c r="AR139" s="2" t="s">
        <v>149</v>
      </c>
      <c r="AS139" s="26">
        <v>1606.28</v>
      </c>
      <c r="AT139" s="26">
        <v>50.8</v>
      </c>
      <c r="AU139" s="51">
        <f t="shared" si="62"/>
        <v>-3.9215686274510775E-3</v>
      </c>
      <c r="AV139" s="26">
        <v>2.4857</v>
      </c>
      <c r="AW139" s="51">
        <f t="shared" si="63"/>
        <v>0.16798233248754801</v>
      </c>
      <c r="AX139" s="1">
        <f t="shared" si="70"/>
        <v>3</v>
      </c>
      <c r="AY139" s="1"/>
      <c r="AZ139" s="1"/>
      <c r="BA139" s="1"/>
      <c r="BB139" s="2" t="s">
        <v>149</v>
      </c>
      <c r="BC139" s="26">
        <v>1606.28</v>
      </c>
      <c r="BD139" s="1" t="str">
        <f t="shared" si="71"/>
        <v/>
      </c>
      <c r="BE139" s="1" t="str">
        <f t="shared" si="72"/>
        <v/>
      </c>
      <c r="BF139" s="1">
        <f t="shared" si="73"/>
        <v>1606.28</v>
      </c>
      <c r="BG139" s="1" t="str">
        <f t="shared" si="74"/>
        <v/>
      </c>
    </row>
    <row r="140" spans="2:59" x14ac:dyDescent="0.25">
      <c r="B140" s="2" t="s">
        <v>149</v>
      </c>
      <c r="C140" s="26">
        <v>50.8</v>
      </c>
      <c r="D140" s="13">
        <f t="shared" si="64"/>
        <v>-3.9215686274510775E-3</v>
      </c>
      <c r="E140" s="29">
        <f t="shared" si="75"/>
        <v>51.233333333333327</v>
      </c>
      <c r="F140" s="13">
        <f t="shared" si="87"/>
        <v>-2.1642266072565364E-2</v>
      </c>
      <c r="G140" s="26">
        <v>2.4857</v>
      </c>
      <c r="H140" s="12">
        <v>0.16798233248754801</v>
      </c>
      <c r="I140" s="28">
        <f t="shared" si="76"/>
        <v>2.0952000000000002</v>
      </c>
      <c r="J140" s="28">
        <f t="shared" si="88"/>
        <v>0.11279100646189266</v>
      </c>
      <c r="K140" s="26">
        <v>1606.28</v>
      </c>
      <c r="L140" s="12">
        <f t="shared" si="65"/>
        <v>-1.499932545960736E-2</v>
      </c>
      <c r="M140" s="29">
        <f t="shared" si="77"/>
        <v>1611.53</v>
      </c>
      <c r="N140" s="30">
        <f t="shared" si="89"/>
        <v>7.7311099531005567E-3</v>
      </c>
      <c r="R140" s="43">
        <f t="shared" si="66"/>
        <v>0</v>
      </c>
      <c r="S140" s="44">
        <f t="shared" si="91"/>
        <v>0</v>
      </c>
      <c r="T140" s="45">
        <f t="shared" si="67"/>
        <v>0</v>
      </c>
      <c r="U140" s="44">
        <f t="shared" si="78"/>
        <v>0</v>
      </c>
      <c r="V140" s="45">
        <f t="shared" si="68"/>
        <v>0</v>
      </c>
      <c r="W140" s="44">
        <f t="shared" si="90"/>
        <v>0</v>
      </c>
      <c r="X140" s="45">
        <f t="shared" si="69"/>
        <v>0</v>
      </c>
      <c r="Y140" s="46">
        <f t="shared" si="79"/>
        <v>0</v>
      </c>
      <c r="AA140" s="43">
        <f t="shared" si="80"/>
        <v>0</v>
      </c>
      <c r="AB140" s="44">
        <f t="shared" si="81"/>
        <v>0</v>
      </c>
      <c r="AC140" s="45">
        <f t="shared" si="82"/>
        <v>0</v>
      </c>
      <c r="AD140" s="44">
        <f t="shared" si="83"/>
        <v>0</v>
      </c>
      <c r="AE140" s="45">
        <f t="shared" si="84"/>
        <v>0</v>
      </c>
      <c r="AF140" s="44">
        <f t="shared" si="85"/>
        <v>0</v>
      </c>
      <c r="AG140" s="45">
        <f t="shared" si="86"/>
        <v>-1.499932545960736E-2</v>
      </c>
      <c r="AH140" s="46">
        <f t="shared" si="86"/>
        <v>0</v>
      </c>
      <c r="AR140" s="2" t="s">
        <v>150</v>
      </c>
      <c r="AS140" s="26">
        <v>1685.73</v>
      </c>
      <c r="AT140" s="26">
        <v>51.1</v>
      </c>
      <c r="AU140" s="51">
        <f t="shared" si="62"/>
        <v>5.9055118110236116E-3</v>
      </c>
      <c r="AV140" s="26">
        <v>2.5762</v>
      </c>
      <c r="AW140" s="51">
        <f t="shared" si="63"/>
        <v>3.6408255219857688E-2</v>
      </c>
      <c r="AX140" s="1">
        <f t="shared" si="70"/>
        <v>1</v>
      </c>
      <c r="AY140" s="1"/>
      <c r="AZ140" s="1"/>
      <c r="BA140" s="1"/>
      <c r="BB140" s="2" t="s">
        <v>150</v>
      </c>
      <c r="BC140" s="26">
        <v>1685.73</v>
      </c>
      <c r="BD140" s="1">
        <f t="shared" si="71"/>
        <v>1685.73</v>
      </c>
      <c r="BE140" s="1" t="str">
        <f t="shared" si="72"/>
        <v/>
      </c>
      <c r="BF140" s="1" t="str">
        <f t="shared" si="73"/>
        <v/>
      </c>
      <c r="BG140" s="1" t="str">
        <f t="shared" si="74"/>
        <v/>
      </c>
    </row>
    <row r="141" spans="2:59" x14ac:dyDescent="0.25">
      <c r="B141" s="2" t="s">
        <v>150</v>
      </c>
      <c r="C141" s="26">
        <v>51.1</v>
      </c>
      <c r="D141" s="13">
        <f t="shared" si="64"/>
        <v>5.9055118110236116E-3</v>
      </c>
      <c r="E141" s="29">
        <f t="shared" si="75"/>
        <v>50.966666666666669</v>
      </c>
      <c r="F141" s="13">
        <f t="shared" si="87"/>
        <v>-5.2049446974624658E-3</v>
      </c>
      <c r="G141" s="26">
        <v>2.5762</v>
      </c>
      <c r="H141" s="12">
        <v>3.6408255219857688E-2</v>
      </c>
      <c r="I141" s="28">
        <f t="shared" si="76"/>
        <v>2.3967000000000001</v>
      </c>
      <c r="J141" s="28">
        <f t="shared" si="88"/>
        <v>0.14390034364261162</v>
      </c>
      <c r="K141" s="26">
        <v>1685.73</v>
      </c>
      <c r="L141" s="12">
        <f t="shared" si="65"/>
        <v>4.9462111213487203E-2</v>
      </c>
      <c r="M141" s="29">
        <f t="shared" si="77"/>
        <v>1640.9166666666667</v>
      </c>
      <c r="N141" s="30">
        <f t="shared" si="89"/>
        <v>1.8235258832703494E-2</v>
      </c>
      <c r="R141" s="43">
        <f t="shared" si="66"/>
        <v>0</v>
      </c>
      <c r="S141" s="44">
        <f t="shared" si="91"/>
        <v>0</v>
      </c>
      <c r="T141" s="45">
        <f t="shared" si="67"/>
        <v>0</v>
      </c>
      <c r="U141" s="44">
        <f t="shared" si="78"/>
        <v>0</v>
      </c>
      <c r="V141" s="45">
        <f t="shared" si="68"/>
        <v>0</v>
      </c>
      <c r="W141" s="44">
        <f t="shared" si="90"/>
        <v>0</v>
      </c>
      <c r="X141" s="45">
        <f t="shared" si="69"/>
        <v>0</v>
      </c>
      <c r="Y141" s="46">
        <f t="shared" si="79"/>
        <v>0</v>
      </c>
      <c r="AA141" s="43">
        <f t="shared" si="80"/>
        <v>0</v>
      </c>
      <c r="AB141" s="44">
        <f t="shared" si="81"/>
        <v>0</v>
      </c>
      <c r="AC141" s="45">
        <f t="shared" si="82"/>
        <v>0</v>
      </c>
      <c r="AD141" s="44">
        <f t="shared" si="83"/>
        <v>0</v>
      </c>
      <c r="AE141" s="45">
        <f t="shared" si="84"/>
        <v>4.9462111213487203E-2</v>
      </c>
      <c r="AF141" s="44">
        <f t="shared" si="85"/>
        <v>0</v>
      </c>
      <c r="AG141" s="45">
        <f t="shared" si="86"/>
        <v>0</v>
      </c>
      <c r="AH141" s="46">
        <f t="shared" si="86"/>
        <v>0</v>
      </c>
      <c r="AR141" s="2" t="s">
        <v>151</v>
      </c>
      <c r="AS141" s="26">
        <v>1632.97</v>
      </c>
      <c r="AT141" s="26">
        <v>53.8</v>
      </c>
      <c r="AU141" s="51">
        <f t="shared" si="62"/>
        <v>5.2837573385518422E-2</v>
      </c>
      <c r="AV141" s="26">
        <v>2.7839</v>
      </c>
      <c r="AW141" s="51">
        <f t="shared" si="63"/>
        <v>8.0622622467199756E-2</v>
      </c>
      <c r="AX141" s="1">
        <f t="shared" si="70"/>
        <v>1</v>
      </c>
      <c r="AY141" s="1"/>
      <c r="AZ141" s="1"/>
      <c r="BA141" s="1"/>
      <c r="BB141" s="2" t="s">
        <v>151</v>
      </c>
      <c r="BC141" s="26">
        <v>1632.97</v>
      </c>
      <c r="BD141" s="1">
        <f t="shared" si="71"/>
        <v>1632.97</v>
      </c>
      <c r="BE141" s="1" t="str">
        <f t="shared" si="72"/>
        <v/>
      </c>
      <c r="BF141" s="1" t="str">
        <f t="shared" si="73"/>
        <v/>
      </c>
      <c r="BG141" s="1" t="str">
        <f t="shared" si="74"/>
        <v/>
      </c>
    </row>
    <row r="142" spans="2:59" x14ac:dyDescent="0.25">
      <c r="B142" s="2" t="s">
        <v>151</v>
      </c>
      <c r="C142" s="26">
        <v>53.8</v>
      </c>
      <c r="D142" s="13">
        <f t="shared" si="64"/>
        <v>5.2837573385518422E-2</v>
      </c>
      <c r="E142" s="29">
        <f t="shared" si="75"/>
        <v>51.9</v>
      </c>
      <c r="F142" s="13">
        <f t="shared" si="87"/>
        <v>1.8312622629169217E-2</v>
      </c>
      <c r="G142" s="26">
        <v>2.7839</v>
      </c>
      <c r="H142" s="12">
        <v>8.0622622467199756E-2</v>
      </c>
      <c r="I142" s="28">
        <f t="shared" si="76"/>
        <v>2.6152666666666664</v>
      </c>
      <c r="J142" s="28">
        <f t="shared" si="88"/>
        <v>9.1194837345794699E-2</v>
      </c>
      <c r="K142" s="26">
        <v>1632.97</v>
      </c>
      <c r="L142" s="12">
        <f t="shared" si="65"/>
        <v>-3.1298013323604601E-2</v>
      </c>
      <c r="M142" s="29">
        <f t="shared" si="77"/>
        <v>1641.66</v>
      </c>
      <c r="N142" s="30">
        <f t="shared" si="89"/>
        <v>4.5299883195371038E-4</v>
      </c>
      <c r="R142" s="43">
        <f t="shared" si="66"/>
        <v>0</v>
      </c>
      <c r="S142" s="44">
        <f t="shared" si="91"/>
        <v>0</v>
      </c>
      <c r="T142" s="45">
        <f t="shared" si="67"/>
        <v>0</v>
      </c>
      <c r="U142" s="44">
        <f t="shared" si="78"/>
        <v>0</v>
      </c>
      <c r="V142" s="45">
        <f t="shared" si="68"/>
        <v>0</v>
      </c>
      <c r="W142" s="44">
        <f t="shared" si="90"/>
        <v>0</v>
      </c>
      <c r="X142" s="45">
        <f t="shared" si="69"/>
        <v>0</v>
      </c>
      <c r="Y142" s="46">
        <f t="shared" si="79"/>
        <v>0</v>
      </c>
      <c r="AA142" s="43">
        <f t="shared" si="80"/>
        <v>0</v>
      </c>
      <c r="AB142" s="44">
        <f t="shared" si="81"/>
        <v>0</v>
      </c>
      <c r="AC142" s="45">
        <f t="shared" si="82"/>
        <v>0</v>
      </c>
      <c r="AD142" s="44">
        <f t="shared" si="83"/>
        <v>0</v>
      </c>
      <c r="AE142" s="45">
        <f t="shared" si="84"/>
        <v>-3.1298013323604601E-2</v>
      </c>
      <c r="AF142" s="44">
        <f t="shared" si="85"/>
        <v>4.5299883195371038E-4</v>
      </c>
      <c r="AG142" s="45">
        <f t="shared" si="86"/>
        <v>0</v>
      </c>
      <c r="AH142" s="46">
        <f t="shared" si="86"/>
        <v>0</v>
      </c>
      <c r="AR142" s="2" t="s">
        <v>152</v>
      </c>
      <c r="AS142" s="26">
        <v>1681.55</v>
      </c>
      <c r="AT142" s="26">
        <v>54</v>
      </c>
      <c r="AU142" s="51">
        <f t="shared" si="62"/>
        <v>3.7174721189592308E-3</v>
      </c>
      <c r="AV142" s="26">
        <v>2.61</v>
      </c>
      <c r="AW142" s="51">
        <f t="shared" si="63"/>
        <v>-6.246632422141607E-2</v>
      </c>
      <c r="AX142" s="1">
        <f t="shared" si="70"/>
        <v>2</v>
      </c>
      <c r="AY142" s="1"/>
      <c r="AZ142" s="1"/>
      <c r="BA142" s="1"/>
      <c r="BB142" s="2" t="s">
        <v>152</v>
      </c>
      <c r="BC142" s="26">
        <v>1681.55</v>
      </c>
      <c r="BD142" s="1" t="str">
        <f t="shared" si="71"/>
        <v/>
      </c>
      <c r="BE142" s="1">
        <f t="shared" si="72"/>
        <v>1681.55</v>
      </c>
      <c r="BF142" s="1" t="str">
        <f t="shared" si="73"/>
        <v/>
      </c>
      <c r="BG142" s="1" t="str">
        <f t="shared" si="74"/>
        <v/>
      </c>
    </row>
    <row r="143" spans="2:59" x14ac:dyDescent="0.25">
      <c r="B143" s="2" t="s">
        <v>152</v>
      </c>
      <c r="C143" s="26">
        <v>54</v>
      </c>
      <c r="D143" s="13">
        <f t="shared" si="64"/>
        <v>3.7174721189592308E-3</v>
      </c>
      <c r="E143" s="29">
        <f t="shared" si="75"/>
        <v>52.966666666666669</v>
      </c>
      <c r="F143" s="13">
        <f t="shared" si="87"/>
        <v>2.055234425176633E-2</v>
      </c>
      <c r="G143" s="26">
        <v>2.61</v>
      </c>
      <c r="H143" s="12">
        <v>-6.246632422141607E-2</v>
      </c>
      <c r="I143" s="28">
        <f t="shared" si="76"/>
        <v>2.6567000000000003</v>
      </c>
      <c r="J143" s="28">
        <f t="shared" si="88"/>
        <v>1.5842871345178589E-2</v>
      </c>
      <c r="K143" s="26">
        <v>1681.55</v>
      </c>
      <c r="L143" s="12">
        <f t="shared" si="65"/>
        <v>2.9749474883188354E-2</v>
      </c>
      <c r="M143" s="29">
        <f t="shared" si="77"/>
        <v>1666.75</v>
      </c>
      <c r="N143" s="30">
        <f t="shared" si="89"/>
        <v>1.5283310795170646E-2</v>
      </c>
      <c r="R143" s="43">
        <f t="shared" si="66"/>
        <v>0</v>
      </c>
      <c r="S143" s="44">
        <f t="shared" si="91"/>
        <v>0</v>
      </c>
      <c r="T143" s="45">
        <f t="shared" si="67"/>
        <v>0</v>
      </c>
      <c r="U143" s="44">
        <f t="shared" si="78"/>
        <v>0</v>
      </c>
      <c r="V143" s="45">
        <f t="shared" si="68"/>
        <v>0</v>
      </c>
      <c r="W143" s="44">
        <f t="shared" si="90"/>
        <v>0</v>
      </c>
      <c r="X143" s="45">
        <f t="shared" si="69"/>
        <v>0</v>
      </c>
      <c r="Y143" s="46">
        <f t="shared" si="79"/>
        <v>0</v>
      </c>
      <c r="AA143" s="43">
        <f t="shared" si="80"/>
        <v>0</v>
      </c>
      <c r="AB143" s="44">
        <f t="shared" si="81"/>
        <v>0</v>
      </c>
      <c r="AC143" s="45">
        <f t="shared" si="82"/>
        <v>2.9749474883188354E-2</v>
      </c>
      <c r="AD143" s="44">
        <f t="shared" si="83"/>
        <v>0</v>
      </c>
      <c r="AE143" s="45">
        <f t="shared" si="84"/>
        <v>0</v>
      </c>
      <c r="AF143" s="44">
        <f t="shared" si="85"/>
        <v>1.5283310795170646E-2</v>
      </c>
      <c r="AG143" s="45">
        <f t="shared" si="86"/>
        <v>0</v>
      </c>
      <c r="AH143" s="46">
        <f t="shared" si="86"/>
        <v>0</v>
      </c>
      <c r="AR143" s="2" t="s">
        <v>153</v>
      </c>
      <c r="AS143" s="26">
        <v>1756.54</v>
      </c>
      <c r="AT143" s="26">
        <v>54.6</v>
      </c>
      <c r="AU143" s="51">
        <f t="shared" si="62"/>
        <v>1.1111111111111072E-2</v>
      </c>
      <c r="AV143" s="26">
        <v>2.5541999999999998</v>
      </c>
      <c r="AW143" s="51">
        <f t="shared" si="63"/>
        <v>-2.1379310344827651E-2</v>
      </c>
      <c r="AX143" s="1">
        <f t="shared" si="70"/>
        <v>2</v>
      </c>
      <c r="AY143" s="1"/>
      <c r="AZ143" s="1"/>
      <c r="BA143" s="1"/>
      <c r="BB143" s="2" t="s">
        <v>153</v>
      </c>
      <c r="BC143" s="26">
        <v>1756.54</v>
      </c>
      <c r="BD143" s="1" t="str">
        <f t="shared" si="71"/>
        <v/>
      </c>
      <c r="BE143" s="1">
        <f t="shared" si="72"/>
        <v>1756.54</v>
      </c>
      <c r="BF143" s="1" t="str">
        <f t="shared" si="73"/>
        <v/>
      </c>
      <c r="BG143" s="1" t="str">
        <f t="shared" si="74"/>
        <v/>
      </c>
    </row>
    <row r="144" spans="2:59" x14ac:dyDescent="0.25">
      <c r="B144" s="2" t="s">
        <v>153</v>
      </c>
      <c r="C144" s="26">
        <v>54.6</v>
      </c>
      <c r="D144" s="13">
        <f t="shared" si="64"/>
        <v>1.1111111111111072E-2</v>
      </c>
      <c r="E144" s="29">
        <f t="shared" si="75"/>
        <v>54.133333333333333</v>
      </c>
      <c r="F144" s="13">
        <f t="shared" si="87"/>
        <v>2.2026431718061623E-2</v>
      </c>
      <c r="G144" s="26">
        <v>2.5541999999999998</v>
      </c>
      <c r="H144" s="12">
        <v>-2.1379310344827651E-2</v>
      </c>
      <c r="I144" s="28">
        <f t="shared" si="76"/>
        <v>2.6493666666666669</v>
      </c>
      <c r="J144" s="28">
        <f t="shared" si="88"/>
        <v>-2.7603166836049908E-3</v>
      </c>
      <c r="K144" s="26">
        <v>1756.54</v>
      </c>
      <c r="L144" s="12">
        <f t="shared" si="65"/>
        <v>4.4595759864410889E-2</v>
      </c>
      <c r="M144" s="29">
        <f t="shared" si="77"/>
        <v>1690.3533333333332</v>
      </c>
      <c r="N144" s="30">
        <f t="shared" si="89"/>
        <v>1.4161291935403275E-2</v>
      </c>
      <c r="R144" s="43">
        <f t="shared" si="66"/>
        <v>0</v>
      </c>
      <c r="S144" s="44">
        <f t="shared" si="91"/>
        <v>0</v>
      </c>
      <c r="T144" s="45">
        <f t="shared" si="67"/>
        <v>0</v>
      </c>
      <c r="U144" s="44">
        <f t="shared" si="78"/>
        <v>0</v>
      </c>
      <c r="V144" s="45">
        <f t="shared" si="68"/>
        <v>0</v>
      </c>
      <c r="W144" s="44">
        <f t="shared" si="90"/>
        <v>0</v>
      </c>
      <c r="X144" s="45">
        <f t="shared" si="69"/>
        <v>0</v>
      </c>
      <c r="Y144" s="46">
        <f t="shared" si="79"/>
        <v>0</v>
      </c>
      <c r="AA144" s="43">
        <f t="shared" si="80"/>
        <v>0</v>
      </c>
      <c r="AB144" s="44">
        <f t="shared" si="81"/>
        <v>0</v>
      </c>
      <c r="AC144" s="45">
        <f t="shared" si="82"/>
        <v>4.4595759864410889E-2</v>
      </c>
      <c r="AD144" s="44">
        <f t="shared" si="83"/>
        <v>1.4161291935403275E-2</v>
      </c>
      <c r="AE144" s="45">
        <f t="shared" si="84"/>
        <v>0</v>
      </c>
      <c r="AF144" s="44">
        <f t="shared" si="85"/>
        <v>0</v>
      </c>
      <c r="AG144" s="45">
        <f t="shared" si="86"/>
        <v>0</v>
      </c>
      <c r="AH144" s="46">
        <f t="shared" si="86"/>
        <v>0</v>
      </c>
      <c r="AR144" s="2" t="s">
        <v>154</v>
      </c>
      <c r="AS144" s="26">
        <v>1805.81</v>
      </c>
      <c r="AT144" s="26">
        <v>54.6</v>
      </c>
      <c r="AU144" s="51">
        <f t="shared" si="62"/>
        <v>0</v>
      </c>
      <c r="AV144" s="26">
        <v>2.7444999999999999</v>
      </c>
      <c r="AW144" s="51">
        <f t="shared" si="63"/>
        <v>7.4504737295435053E-2</v>
      </c>
      <c r="AX144" s="1" t="str">
        <f t="shared" si="70"/>
        <v/>
      </c>
      <c r="AY144" s="1"/>
      <c r="AZ144" s="1"/>
      <c r="BA144" s="1"/>
      <c r="BB144" s="2" t="s">
        <v>154</v>
      </c>
      <c r="BC144" s="26">
        <v>1805.81</v>
      </c>
      <c r="BD144" s="1" t="str">
        <f t="shared" si="71"/>
        <v/>
      </c>
      <c r="BE144" s="1" t="str">
        <f t="shared" si="72"/>
        <v/>
      </c>
      <c r="BF144" s="1" t="str">
        <f t="shared" si="73"/>
        <v/>
      </c>
      <c r="BG144" s="1" t="str">
        <f t="shared" si="74"/>
        <v/>
      </c>
    </row>
    <row r="145" spans="2:59" x14ac:dyDescent="0.25">
      <c r="B145" s="2" t="s">
        <v>154</v>
      </c>
      <c r="C145" s="26">
        <v>54.6</v>
      </c>
      <c r="D145" s="13">
        <f t="shared" si="64"/>
        <v>0</v>
      </c>
      <c r="E145" s="29">
        <f t="shared" si="75"/>
        <v>54.4</v>
      </c>
      <c r="F145" s="13">
        <f t="shared" si="87"/>
        <v>4.9261083743841194E-3</v>
      </c>
      <c r="G145" s="26">
        <v>2.7444999999999999</v>
      </c>
      <c r="H145" s="12">
        <v>7.4504737295435053E-2</v>
      </c>
      <c r="I145" s="28">
        <f t="shared" si="76"/>
        <v>2.6362333333333332</v>
      </c>
      <c r="J145" s="28">
        <f t="shared" si="88"/>
        <v>-4.9571595727282425E-3</v>
      </c>
      <c r="K145" s="26">
        <v>1805.81</v>
      </c>
      <c r="L145" s="12">
        <f t="shared" si="65"/>
        <v>2.804946087194149E-2</v>
      </c>
      <c r="M145" s="29">
        <f t="shared" si="77"/>
        <v>1747.9666666666665</v>
      </c>
      <c r="N145" s="30">
        <f t="shared" si="89"/>
        <v>3.4083603822474995E-2</v>
      </c>
      <c r="R145" s="43">
        <f t="shared" si="66"/>
        <v>0</v>
      </c>
      <c r="S145" s="44">
        <f t="shared" si="91"/>
        <v>0</v>
      </c>
      <c r="T145" s="45">
        <f t="shared" si="67"/>
        <v>0</v>
      </c>
      <c r="U145" s="44">
        <f t="shared" si="78"/>
        <v>0</v>
      </c>
      <c r="V145" s="45">
        <f t="shared" si="68"/>
        <v>0</v>
      </c>
      <c r="W145" s="44">
        <f t="shared" si="90"/>
        <v>0</v>
      </c>
      <c r="X145" s="45">
        <f t="shared" si="69"/>
        <v>0</v>
      </c>
      <c r="Y145" s="46">
        <f t="shared" si="79"/>
        <v>0</v>
      </c>
      <c r="AA145" s="43">
        <f t="shared" si="80"/>
        <v>0</v>
      </c>
      <c r="AB145" s="44">
        <f t="shared" si="81"/>
        <v>0</v>
      </c>
      <c r="AC145" s="45">
        <f t="shared" si="82"/>
        <v>0</v>
      </c>
      <c r="AD145" s="44">
        <f t="shared" si="83"/>
        <v>3.4083603822474995E-2</v>
      </c>
      <c r="AE145" s="45">
        <f t="shared" si="84"/>
        <v>0</v>
      </c>
      <c r="AF145" s="44">
        <f t="shared" si="85"/>
        <v>0</v>
      </c>
      <c r="AG145" s="45">
        <f t="shared" si="86"/>
        <v>0</v>
      </c>
      <c r="AH145" s="46">
        <f t="shared" si="86"/>
        <v>0</v>
      </c>
      <c r="AR145" s="2" t="s">
        <v>155</v>
      </c>
      <c r="AS145" s="26">
        <v>1848.36</v>
      </c>
      <c r="AT145" s="26">
        <v>55.5</v>
      </c>
      <c r="AU145" s="51">
        <f t="shared" si="62"/>
        <v>1.6483516483516425E-2</v>
      </c>
      <c r="AV145" s="26">
        <v>3.0282</v>
      </c>
      <c r="AW145" s="51">
        <f t="shared" si="63"/>
        <v>0.10337037711787223</v>
      </c>
      <c r="AX145" s="1">
        <f t="shared" si="70"/>
        <v>1</v>
      </c>
      <c r="AY145" s="1"/>
      <c r="AZ145" s="1"/>
      <c r="BA145" s="1"/>
      <c r="BB145" s="2" t="s">
        <v>155</v>
      </c>
      <c r="BC145" s="26">
        <v>1848.36</v>
      </c>
      <c r="BD145" s="1">
        <f t="shared" si="71"/>
        <v>1848.36</v>
      </c>
      <c r="BE145" s="1" t="str">
        <f t="shared" si="72"/>
        <v/>
      </c>
      <c r="BF145" s="1" t="str">
        <f t="shared" si="73"/>
        <v/>
      </c>
      <c r="BG145" s="1" t="str">
        <f t="shared" si="74"/>
        <v/>
      </c>
    </row>
    <row r="146" spans="2:59" x14ac:dyDescent="0.25">
      <c r="B146" s="2" t="s">
        <v>155</v>
      </c>
      <c r="C146" s="26">
        <v>55.5</v>
      </c>
      <c r="D146" s="13">
        <f t="shared" si="64"/>
        <v>1.6483516483516425E-2</v>
      </c>
      <c r="E146" s="29">
        <f t="shared" si="75"/>
        <v>54.9</v>
      </c>
      <c r="F146" s="13">
        <f t="shared" si="87"/>
        <v>9.1911764705883137E-3</v>
      </c>
      <c r="G146" s="26">
        <v>3.0282</v>
      </c>
      <c r="H146" s="12">
        <v>0.10337037711787223</v>
      </c>
      <c r="I146" s="28">
        <f t="shared" si="76"/>
        <v>2.7756333333333334</v>
      </c>
      <c r="J146" s="28">
        <f t="shared" si="88"/>
        <v>5.2878475602817332E-2</v>
      </c>
      <c r="K146" s="26">
        <v>1848.36</v>
      </c>
      <c r="L146" s="12">
        <f t="shared" si="65"/>
        <v>2.3562833299184183E-2</v>
      </c>
      <c r="M146" s="29">
        <f t="shared" si="77"/>
        <v>1803.57</v>
      </c>
      <c r="N146" s="30">
        <f t="shared" si="89"/>
        <v>3.1810293865253136E-2</v>
      </c>
      <c r="R146" s="43">
        <f t="shared" si="66"/>
        <v>0</v>
      </c>
      <c r="S146" s="44">
        <f t="shared" si="91"/>
        <v>0</v>
      </c>
      <c r="T146" s="45">
        <f t="shared" si="67"/>
        <v>0</v>
      </c>
      <c r="U146" s="44">
        <f t="shared" si="78"/>
        <v>0</v>
      </c>
      <c r="V146" s="45">
        <f t="shared" si="68"/>
        <v>0</v>
      </c>
      <c r="W146" s="44">
        <f t="shared" si="90"/>
        <v>0</v>
      </c>
      <c r="X146" s="45">
        <f t="shared" si="69"/>
        <v>0</v>
      </c>
      <c r="Y146" s="46">
        <f t="shared" si="79"/>
        <v>0</v>
      </c>
      <c r="AA146" s="43">
        <f t="shared" si="80"/>
        <v>0</v>
      </c>
      <c r="AB146" s="44">
        <f t="shared" si="81"/>
        <v>0</v>
      </c>
      <c r="AC146" s="45">
        <f t="shared" si="82"/>
        <v>0</v>
      </c>
      <c r="AD146" s="44">
        <f t="shared" si="83"/>
        <v>0</v>
      </c>
      <c r="AE146" s="45">
        <f t="shared" si="84"/>
        <v>2.3562833299184183E-2</v>
      </c>
      <c r="AF146" s="44">
        <f t="shared" si="85"/>
        <v>3.1810293865253136E-2</v>
      </c>
      <c r="AG146" s="45">
        <f t="shared" si="86"/>
        <v>0</v>
      </c>
      <c r="AH146" s="46">
        <f t="shared" si="86"/>
        <v>0</v>
      </c>
      <c r="AR146" s="2" t="s">
        <v>156</v>
      </c>
      <c r="AS146" s="26">
        <v>1782.59</v>
      </c>
      <c r="AT146" s="26">
        <v>56.5</v>
      </c>
      <c r="AU146" s="51">
        <f t="shared" si="62"/>
        <v>1.8018018018018056E-2</v>
      </c>
      <c r="AV146" s="26">
        <v>2.6440000000000001</v>
      </c>
      <c r="AW146" s="51">
        <f t="shared" si="63"/>
        <v>-0.12687405059111023</v>
      </c>
      <c r="AX146" s="1">
        <f t="shared" si="70"/>
        <v>2</v>
      </c>
      <c r="AY146" s="1"/>
      <c r="AZ146" s="1"/>
      <c r="BA146" s="1"/>
      <c r="BB146" s="2" t="s">
        <v>156</v>
      </c>
      <c r="BC146" s="26">
        <v>1782.59</v>
      </c>
      <c r="BD146" s="1" t="str">
        <f t="shared" si="71"/>
        <v/>
      </c>
      <c r="BE146" s="1">
        <f t="shared" si="72"/>
        <v>1782.59</v>
      </c>
      <c r="BF146" s="1" t="str">
        <f t="shared" si="73"/>
        <v/>
      </c>
      <c r="BG146" s="1" t="str">
        <f t="shared" si="74"/>
        <v/>
      </c>
    </row>
    <row r="147" spans="2:59" x14ac:dyDescent="0.25">
      <c r="B147" s="2" t="s">
        <v>156</v>
      </c>
      <c r="C147" s="26">
        <v>56.5</v>
      </c>
      <c r="D147" s="13">
        <f t="shared" si="64"/>
        <v>1.8018018018018056E-2</v>
      </c>
      <c r="E147" s="29">
        <f t="shared" si="75"/>
        <v>55.533333333333331</v>
      </c>
      <c r="F147" s="13">
        <f t="shared" si="87"/>
        <v>1.1536126290224713E-2</v>
      </c>
      <c r="G147" s="26">
        <v>2.6440000000000001</v>
      </c>
      <c r="H147" s="12">
        <v>-0.12687405059111023</v>
      </c>
      <c r="I147" s="28">
        <f t="shared" si="76"/>
        <v>2.805566666666667</v>
      </c>
      <c r="J147" s="28">
        <f t="shared" si="88"/>
        <v>1.078432549928543E-2</v>
      </c>
      <c r="K147" s="26">
        <v>1782.59</v>
      </c>
      <c r="L147" s="12">
        <f t="shared" si="65"/>
        <v>-3.5582895107013734E-2</v>
      </c>
      <c r="M147" s="29">
        <f t="shared" si="77"/>
        <v>1812.2533333333333</v>
      </c>
      <c r="N147" s="30">
        <f t="shared" si="89"/>
        <v>4.8145252656306425E-3</v>
      </c>
      <c r="R147" s="43">
        <f t="shared" si="66"/>
        <v>0</v>
      </c>
      <c r="S147" s="44">
        <f t="shared" si="91"/>
        <v>0</v>
      </c>
      <c r="T147" s="45">
        <f t="shared" si="67"/>
        <v>0</v>
      </c>
      <c r="U147" s="44">
        <f t="shared" si="78"/>
        <v>0</v>
      </c>
      <c r="V147" s="45">
        <f t="shared" si="68"/>
        <v>0</v>
      </c>
      <c r="W147" s="44">
        <f t="shared" si="90"/>
        <v>0</v>
      </c>
      <c r="X147" s="45">
        <f t="shared" si="69"/>
        <v>0</v>
      </c>
      <c r="Y147" s="46">
        <f t="shared" si="79"/>
        <v>0</v>
      </c>
      <c r="AA147" s="43">
        <f t="shared" si="80"/>
        <v>0</v>
      </c>
      <c r="AB147" s="44">
        <f t="shared" si="81"/>
        <v>0</v>
      </c>
      <c r="AC147" s="45">
        <f t="shared" si="82"/>
        <v>-3.5582895107013734E-2</v>
      </c>
      <c r="AD147" s="44">
        <f t="shared" si="83"/>
        <v>0</v>
      </c>
      <c r="AE147" s="45">
        <f t="shared" si="84"/>
        <v>0</v>
      </c>
      <c r="AF147" s="44">
        <f t="shared" si="85"/>
        <v>4.8145252656306425E-3</v>
      </c>
      <c r="AG147" s="45">
        <f t="shared" si="86"/>
        <v>0</v>
      </c>
      <c r="AH147" s="46">
        <f t="shared" si="86"/>
        <v>0</v>
      </c>
      <c r="AR147" s="2" t="s">
        <v>157</v>
      </c>
      <c r="AS147" s="26">
        <v>1859.45</v>
      </c>
      <c r="AT147" s="26">
        <v>52.5</v>
      </c>
      <c r="AU147" s="51">
        <f t="shared" si="62"/>
        <v>-7.0796460176991149E-2</v>
      </c>
      <c r="AV147" s="26">
        <v>2.6476000000000002</v>
      </c>
      <c r="AW147" s="51">
        <f t="shared" si="63"/>
        <v>1.3615733736762614E-3</v>
      </c>
      <c r="AX147" s="1">
        <f t="shared" si="70"/>
        <v>3</v>
      </c>
      <c r="AY147" s="1"/>
      <c r="AZ147" s="1"/>
      <c r="BA147" s="1"/>
      <c r="BB147" s="2" t="s">
        <v>157</v>
      </c>
      <c r="BC147" s="26">
        <v>1859.45</v>
      </c>
      <c r="BD147" s="1" t="str">
        <f t="shared" si="71"/>
        <v/>
      </c>
      <c r="BE147" s="1" t="str">
        <f t="shared" si="72"/>
        <v/>
      </c>
      <c r="BF147" s="1">
        <f t="shared" si="73"/>
        <v>1859.45</v>
      </c>
      <c r="BG147" s="1" t="str">
        <f t="shared" si="74"/>
        <v/>
      </c>
    </row>
    <row r="148" spans="2:59" x14ac:dyDescent="0.25">
      <c r="B148" s="2" t="s">
        <v>157</v>
      </c>
      <c r="C148" s="26">
        <v>52.5</v>
      </c>
      <c r="D148" s="13">
        <f t="shared" si="64"/>
        <v>-7.0796460176991149E-2</v>
      </c>
      <c r="E148" s="29">
        <f t="shared" si="75"/>
        <v>54.833333333333336</v>
      </c>
      <c r="F148" s="13">
        <f t="shared" si="87"/>
        <v>-1.2605042016806678E-2</v>
      </c>
      <c r="G148" s="26">
        <v>2.6476000000000002</v>
      </c>
      <c r="H148" s="12">
        <v>1.3615733736762614E-3</v>
      </c>
      <c r="I148" s="28">
        <f t="shared" si="76"/>
        <v>2.7732666666666668</v>
      </c>
      <c r="J148" s="28">
        <f t="shared" si="88"/>
        <v>-1.1512825691779471E-2</v>
      </c>
      <c r="K148" s="26">
        <v>1859.45</v>
      </c>
      <c r="L148" s="12">
        <f t="shared" si="65"/>
        <v>4.3117037568930705E-2</v>
      </c>
      <c r="M148" s="29">
        <f t="shared" si="77"/>
        <v>1830.1333333333332</v>
      </c>
      <c r="N148" s="30">
        <f t="shared" si="89"/>
        <v>9.8661702926006178E-3</v>
      </c>
      <c r="R148" s="43">
        <f t="shared" si="66"/>
        <v>0</v>
      </c>
      <c r="S148" s="44">
        <f t="shared" si="91"/>
        <v>0</v>
      </c>
      <c r="T148" s="45">
        <f t="shared" si="67"/>
        <v>0</v>
      </c>
      <c r="U148" s="44">
        <f t="shared" si="78"/>
        <v>0</v>
      </c>
      <c r="V148" s="45">
        <f t="shared" si="68"/>
        <v>0</v>
      </c>
      <c r="W148" s="44">
        <f t="shared" si="90"/>
        <v>0</v>
      </c>
      <c r="X148" s="45">
        <f t="shared" si="69"/>
        <v>0</v>
      </c>
      <c r="Y148" s="46">
        <f t="shared" si="79"/>
        <v>0</v>
      </c>
      <c r="AA148" s="43">
        <f t="shared" si="80"/>
        <v>0</v>
      </c>
      <c r="AB148" s="44">
        <f t="shared" si="81"/>
        <v>9.8661702926006178E-3</v>
      </c>
      <c r="AC148" s="45">
        <f t="shared" si="82"/>
        <v>0</v>
      </c>
      <c r="AD148" s="44">
        <f t="shared" si="83"/>
        <v>0</v>
      </c>
      <c r="AE148" s="45">
        <f t="shared" si="84"/>
        <v>0</v>
      </c>
      <c r="AF148" s="44">
        <f t="shared" si="85"/>
        <v>0</v>
      </c>
      <c r="AG148" s="45">
        <f t="shared" si="86"/>
        <v>4.3117037568930705E-2</v>
      </c>
      <c r="AH148" s="46">
        <f t="shared" si="86"/>
        <v>0</v>
      </c>
      <c r="AR148" s="2" t="s">
        <v>158</v>
      </c>
      <c r="AS148" s="26">
        <v>1872.34</v>
      </c>
      <c r="AT148" s="26">
        <v>55</v>
      </c>
      <c r="AU148" s="51">
        <f t="shared" si="62"/>
        <v>4.7619047619047672E-2</v>
      </c>
      <c r="AV148" s="26">
        <v>2.718</v>
      </c>
      <c r="AW148" s="51">
        <f t="shared" si="63"/>
        <v>2.6590119353376629E-2</v>
      </c>
      <c r="AX148" s="1">
        <f t="shared" si="70"/>
        <v>1</v>
      </c>
      <c r="AY148" s="1"/>
      <c r="AZ148" s="1"/>
      <c r="BA148" s="1"/>
      <c r="BB148" s="2" t="s">
        <v>158</v>
      </c>
      <c r="BC148" s="26">
        <v>1872.34</v>
      </c>
      <c r="BD148" s="1">
        <f t="shared" si="71"/>
        <v>1872.34</v>
      </c>
      <c r="BE148" s="1" t="str">
        <f t="shared" si="72"/>
        <v/>
      </c>
      <c r="BF148" s="1" t="str">
        <f t="shared" si="73"/>
        <v/>
      </c>
      <c r="BG148" s="1" t="str">
        <f t="shared" si="74"/>
        <v/>
      </c>
    </row>
    <row r="149" spans="2:59" x14ac:dyDescent="0.25">
      <c r="B149" s="2" t="s">
        <v>158</v>
      </c>
      <c r="C149" s="26">
        <v>55</v>
      </c>
      <c r="D149" s="13">
        <f t="shared" si="64"/>
        <v>4.7619047619047672E-2</v>
      </c>
      <c r="E149" s="29">
        <f t="shared" si="75"/>
        <v>54.666666666666664</v>
      </c>
      <c r="F149" s="13">
        <f t="shared" si="87"/>
        <v>-3.0395136778116338E-3</v>
      </c>
      <c r="G149" s="26">
        <v>2.718</v>
      </c>
      <c r="H149" s="12">
        <v>2.6590119353376629E-2</v>
      </c>
      <c r="I149" s="28">
        <f t="shared" si="76"/>
        <v>2.6698666666666671</v>
      </c>
      <c r="J149" s="28">
        <f t="shared" si="88"/>
        <v>-3.7284550109377479E-2</v>
      </c>
      <c r="K149" s="26">
        <v>1872.34</v>
      </c>
      <c r="L149" s="12">
        <f t="shared" si="65"/>
        <v>6.9321573583585039E-3</v>
      </c>
      <c r="M149" s="29">
        <f t="shared" si="77"/>
        <v>1838.1266666666668</v>
      </c>
      <c r="N149" s="30">
        <f t="shared" si="89"/>
        <v>4.3676234882705778E-3</v>
      </c>
      <c r="R149" s="43">
        <f t="shared" si="66"/>
        <v>0</v>
      </c>
      <c r="S149" s="44">
        <f t="shared" si="91"/>
        <v>0</v>
      </c>
      <c r="T149" s="45">
        <f t="shared" si="67"/>
        <v>0</v>
      </c>
      <c r="U149" s="44">
        <f t="shared" si="78"/>
        <v>0</v>
      </c>
      <c r="V149" s="45">
        <f t="shared" si="68"/>
        <v>0</v>
      </c>
      <c r="W149" s="44">
        <f t="shared" si="90"/>
        <v>0</v>
      </c>
      <c r="X149" s="45">
        <f t="shared" si="69"/>
        <v>0</v>
      </c>
      <c r="Y149" s="46">
        <f t="shared" si="79"/>
        <v>0</v>
      </c>
      <c r="AA149" s="43">
        <f t="shared" si="80"/>
        <v>0</v>
      </c>
      <c r="AB149" s="44">
        <f t="shared" si="81"/>
        <v>4.3676234882705778E-3</v>
      </c>
      <c r="AC149" s="45">
        <f t="shared" si="82"/>
        <v>0</v>
      </c>
      <c r="AD149" s="44">
        <f t="shared" si="83"/>
        <v>0</v>
      </c>
      <c r="AE149" s="45">
        <f t="shared" si="84"/>
        <v>6.9321573583585039E-3</v>
      </c>
      <c r="AF149" s="44">
        <f t="shared" si="85"/>
        <v>0</v>
      </c>
      <c r="AG149" s="45">
        <f t="shared" si="86"/>
        <v>0</v>
      </c>
      <c r="AH149" s="46">
        <f t="shared" si="86"/>
        <v>0</v>
      </c>
      <c r="AR149" s="2" t="s">
        <v>159</v>
      </c>
      <c r="AS149" s="26">
        <v>1883.95</v>
      </c>
      <c r="AT149" s="26">
        <v>55.9</v>
      </c>
      <c r="AU149" s="51">
        <f t="shared" si="62"/>
        <v>1.6363636363636358E-2</v>
      </c>
      <c r="AV149" s="26">
        <v>2.6459000000000001</v>
      </c>
      <c r="AW149" s="51">
        <f t="shared" si="63"/>
        <v>-2.6526857983811603E-2</v>
      </c>
      <c r="AX149" s="1">
        <f t="shared" si="70"/>
        <v>2</v>
      </c>
      <c r="AY149" s="1"/>
      <c r="AZ149" s="1"/>
      <c r="BA149" s="1"/>
      <c r="BB149" s="2" t="s">
        <v>159</v>
      </c>
      <c r="BC149" s="26">
        <v>1883.95</v>
      </c>
      <c r="BD149" s="1" t="str">
        <f t="shared" si="71"/>
        <v/>
      </c>
      <c r="BE149" s="1">
        <f t="shared" si="72"/>
        <v>1883.95</v>
      </c>
      <c r="BF149" s="1" t="str">
        <f t="shared" si="73"/>
        <v/>
      </c>
      <c r="BG149" s="1" t="str">
        <f t="shared" si="74"/>
        <v/>
      </c>
    </row>
    <row r="150" spans="2:59" x14ac:dyDescent="0.25">
      <c r="B150" s="2" t="s">
        <v>159</v>
      </c>
      <c r="C150" s="26">
        <v>55.9</v>
      </c>
      <c r="D150" s="13">
        <f t="shared" si="64"/>
        <v>1.6363636363636358E-2</v>
      </c>
      <c r="E150" s="29">
        <f t="shared" si="75"/>
        <v>54.466666666666669</v>
      </c>
      <c r="F150" s="13">
        <f t="shared" si="87"/>
        <v>-3.6585365853657459E-3</v>
      </c>
      <c r="G150" s="26">
        <v>2.6459000000000001</v>
      </c>
      <c r="H150" s="12">
        <v>-2.6526857983811603E-2</v>
      </c>
      <c r="I150" s="28">
        <f t="shared" si="76"/>
        <v>2.6705000000000005</v>
      </c>
      <c r="J150" s="28">
        <f t="shared" si="88"/>
        <v>2.3721534159015789E-4</v>
      </c>
      <c r="K150" s="26">
        <v>1883.95</v>
      </c>
      <c r="L150" s="12">
        <f t="shared" si="65"/>
        <v>6.2007968638175814E-3</v>
      </c>
      <c r="M150" s="29">
        <f t="shared" si="77"/>
        <v>1871.9133333333332</v>
      </c>
      <c r="N150" s="30">
        <f t="shared" si="89"/>
        <v>1.8381032863168612E-2</v>
      </c>
      <c r="R150" s="43">
        <f t="shared" si="66"/>
        <v>0</v>
      </c>
      <c r="S150" s="44">
        <f t="shared" si="91"/>
        <v>0</v>
      </c>
      <c r="T150" s="45">
        <f t="shared" si="67"/>
        <v>0</v>
      </c>
      <c r="U150" s="44">
        <f t="shared" si="78"/>
        <v>0</v>
      </c>
      <c r="V150" s="45">
        <f t="shared" si="68"/>
        <v>0</v>
      </c>
      <c r="W150" s="44">
        <f t="shared" si="90"/>
        <v>0</v>
      </c>
      <c r="X150" s="45">
        <f t="shared" si="69"/>
        <v>0</v>
      </c>
      <c r="Y150" s="46">
        <f t="shared" si="79"/>
        <v>0</v>
      </c>
      <c r="AA150" s="43">
        <f t="shared" si="80"/>
        <v>0</v>
      </c>
      <c r="AB150" s="44">
        <f t="shared" si="81"/>
        <v>0</v>
      </c>
      <c r="AC150" s="45">
        <f t="shared" si="82"/>
        <v>6.2007968638175814E-3</v>
      </c>
      <c r="AD150" s="44">
        <f t="shared" si="83"/>
        <v>0</v>
      </c>
      <c r="AE150" s="45">
        <f t="shared" si="84"/>
        <v>0</v>
      </c>
      <c r="AF150" s="44">
        <f t="shared" si="85"/>
        <v>0</v>
      </c>
      <c r="AG150" s="45">
        <f t="shared" si="86"/>
        <v>0</v>
      </c>
      <c r="AH150" s="46">
        <f t="shared" si="86"/>
        <v>0</v>
      </c>
      <c r="AR150" s="2" t="s">
        <v>160</v>
      </c>
      <c r="AS150" s="26">
        <v>1923.57</v>
      </c>
      <c r="AT150" s="26">
        <v>56.6</v>
      </c>
      <c r="AU150" s="51">
        <f t="shared" si="62"/>
        <v>1.2522361359570633E-2</v>
      </c>
      <c r="AV150" s="26">
        <v>2.4759000000000002</v>
      </c>
      <c r="AW150" s="51">
        <f t="shared" si="63"/>
        <v>-6.425034959749043E-2</v>
      </c>
      <c r="AX150" s="1">
        <f t="shared" si="70"/>
        <v>2</v>
      </c>
      <c r="AY150" s="1"/>
      <c r="AZ150" s="1"/>
      <c r="BA150" s="1"/>
      <c r="BB150" s="2" t="s">
        <v>160</v>
      </c>
      <c r="BC150" s="26">
        <v>1923.57</v>
      </c>
      <c r="BD150" s="1" t="str">
        <f t="shared" si="71"/>
        <v/>
      </c>
      <c r="BE150" s="1">
        <f t="shared" si="72"/>
        <v>1923.57</v>
      </c>
      <c r="BF150" s="1" t="str">
        <f t="shared" si="73"/>
        <v/>
      </c>
      <c r="BG150" s="1" t="str">
        <f t="shared" si="74"/>
        <v/>
      </c>
    </row>
    <row r="151" spans="2:59" x14ac:dyDescent="0.25">
      <c r="B151" s="2" t="s">
        <v>160</v>
      </c>
      <c r="C151" s="26">
        <v>56.6</v>
      </c>
      <c r="D151" s="13">
        <f t="shared" si="64"/>
        <v>1.2522361359570633E-2</v>
      </c>
      <c r="E151" s="29">
        <f t="shared" si="75"/>
        <v>55.833333333333336</v>
      </c>
      <c r="F151" s="13">
        <f t="shared" si="87"/>
        <v>2.5091799265605896E-2</v>
      </c>
      <c r="G151" s="26">
        <v>2.4759000000000002</v>
      </c>
      <c r="H151" s="12">
        <v>-6.425034959749043E-2</v>
      </c>
      <c r="I151" s="28">
        <f t="shared" si="76"/>
        <v>2.6132666666666666</v>
      </c>
      <c r="J151" s="28">
        <f t="shared" si="88"/>
        <v>-2.1431691942832343E-2</v>
      </c>
      <c r="K151" s="26">
        <v>1923.57</v>
      </c>
      <c r="L151" s="12">
        <f t="shared" si="65"/>
        <v>2.1030282120013677E-2</v>
      </c>
      <c r="M151" s="29">
        <f t="shared" si="77"/>
        <v>1893.2866666666666</v>
      </c>
      <c r="N151" s="30">
        <f t="shared" si="89"/>
        <v>1.1417907524208903E-2</v>
      </c>
      <c r="R151" s="43">
        <f t="shared" si="66"/>
        <v>0</v>
      </c>
      <c r="S151" s="44">
        <f t="shared" si="91"/>
        <v>0</v>
      </c>
      <c r="T151" s="45">
        <f t="shared" si="67"/>
        <v>0</v>
      </c>
      <c r="U151" s="44">
        <f t="shared" si="78"/>
        <v>0</v>
      </c>
      <c r="V151" s="45">
        <f t="shared" si="68"/>
        <v>0</v>
      </c>
      <c r="W151" s="44">
        <f t="shared" si="90"/>
        <v>0</v>
      </c>
      <c r="X151" s="45">
        <f t="shared" si="69"/>
        <v>0</v>
      </c>
      <c r="Y151" s="46">
        <f t="shared" si="79"/>
        <v>0</v>
      </c>
      <c r="AA151" s="43">
        <f t="shared" si="80"/>
        <v>0</v>
      </c>
      <c r="AB151" s="44">
        <f t="shared" si="81"/>
        <v>0</v>
      </c>
      <c r="AC151" s="45">
        <f t="shared" si="82"/>
        <v>2.1030282120013677E-2</v>
      </c>
      <c r="AD151" s="44">
        <f t="shared" si="83"/>
        <v>1.1417907524208903E-2</v>
      </c>
      <c r="AE151" s="45">
        <f t="shared" si="84"/>
        <v>0</v>
      </c>
      <c r="AF151" s="44">
        <f t="shared" si="85"/>
        <v>0</v>
      </c>
      <c r="AG151" s="45">
        <f t="shared" si="86"/>
        <v>0</v>
      </c>
      <c r="AH151" s="46">
        <f t="shared" si="86"/>
        <v>0</v>
      </c>
      <c r="AR151" s="2" t="s">
        <v>161</v>
      </c>
      <c r="AS151" s="26">
        <v>1960.23</v>
      </c>
      <c r="AT151" s="26">
        <v>55.7</v>
      </c>
      <c r="AU151" s="51">
        <f t="shared" si="62"/>
        <v>-1.590106007067138E-2</v>
      </c>
      <c r="AV151" s="26">
        <v>2.5304000000000002</v>
      </c>
      <c r="AW151" s="51">
        <f t="shared" si="63"/>
        <v>2.2012197584716731E-2</v>
      </c>
      <c r="AX151" s="1">
        <f t="shared" si="70"/>
        <v>3</v>
      </c>
      <c r="AY151" s="1"/>
      <c r="AZ151" s="1"/>
      <c r="BA151" s="1"/>
      <c r="BB151" s="2" t="s">
        <v>161</v>
      </c>
      <c r="BC151" s="26">
        <v>1960.23</v>
      </c>
      <c r="BD151" s="1" t="str">
        <f t="shared" si="71"/>
        <v/>
      </c>
      <c r="BE151" s="1" t="str">
        <f t="shared" si="72"/>
        <v/>
      </c>
      <c r="BF151" s="1">
        <f t="shared" si="73"/>
        <v>1960.23</v>
      </c>
      <c r="BG151" s="1" t="str">
        <f t="shared" si="74"/>
        <v/>
      </c>
    </row>
    <row r="152" spans="2:59" x14ac:dyDescent="0.25">
      <c r="B152" s="2" t="s">
        <v>161</v>
      </c>
      <c r="C152" s="26">
        <v>55.7</v>
      </c>
      <c r="D152" s="13">
        <f t="shared" si="64"/>
        <v>-1.590106007067138E-2</v>
      </c>
      <c r="E152" s="29">
        <f t="shared" si="75"/>
        <v>56.066666666666663</v>
      </c>
      <c r="F152" s="13">
        <f t="shared" si="87"/>
        <v>4.179104477611828E-3</v>
      </c>
      <c r="G152" s="26">
        <v>2.5304000000000002</v>
      </c>
      <c r="H152" s="12">
        <v>2.2012197584716731E-2</v>
      </c>
      <c r="I152" s="28">
        <f t="shared" si="76"/>
        <v>2.5507333333333335</v>
      </c>
      <c r="J152" s="28">
        <f t="shared" si="88"/>
        <v>-2.3929181866884308E-2</v>
      </c>
      <c r="K152" s="26">
        <v>1960.23</v>
      </c>
      <c r="L152" s="12">
        <f t="shared" si="65"/>
        <v>1.9058313448431896E-2</v>
      </c>
      <c r="M152" s="29">
        <f t="shared" si="77"/>
        <v>1922.5833333333333</v>
      </c>
      <c r="N152" s="30">
        <f t="shared" si="89"/>
        <v>1.5473972950037496E-2</v>
      </c>
      <c r="R152" s="43">
        <f t="shared" si="66"/>
        <v>0</v>
      </c>
      <c r="S152" s="44">
        <f t="shared" si="91"/>
        <v>0</v>
      </c>
      <c r="T152" s="45">
        <f t="shared" si="67"/>
        <v>0</v>
      </c>
      <c r="U152" s="44">
        <f t="shared" si="78"/>
        <v>0</v>
      </c>
      <c r="V152" s="45">
        <f t="shared" si="68"/>
        <v>0</v>
      </c>
      <c r="W152" s="44">
        <f t="shared" si="90"/>
        <v>0</v>
      </c>
      <c r="X152" s="45">
        <f t="shared" si="69"/>
        <v>0</v>
      </c>
      <c r="Y152" s="46">
        <f t="shared" si="79"/>
        <v>0</v>
      </c>
      <c r="AA152" s="43">
        <f t="shared" si="80"/>
        <v>0</v>
      </c>
      <c r="AB152" s="44">
        <f t="shared" si="81"/>
        <v>0</v>
      </c>
      <c r="AC152" s="45">
        <f t="shared" si="82"/>
        <v>0</v>
      </c>
      <c r="AD152" s="44">
        <f t="shared" si="83"/>
        <v>1.5473972950037496E-2</v>
      </c>
      <c r="AE152" s="45">
        <f t="shared" si="84"/>
        <v>0</v>
      </c>
      <c r="AF152" s="44">
        <f t="shared" si="85"/>
        <v>0</v>
      </c>
      <c r="AG152" s="45">
        <f t="shared" si="86"/>
        <v>1.9058313448431896E-2</v>
      </c>
      <c r="AH152" s="46">
        <f t="shared" si="86"/>
        <v>0</v>
      </c>
      <c r="AR152" s="2" t="s">
        <v>162</v>
      </c>
      <c r="AS152" s="26">
        <v>1930.67</v>
      </c>
      <c r="AT152" s="26">
        <v>55</v>
      </c>
      <c r="AU152" s="51">
        <f t="shared" si="62"/>
        <v>-1.2567324955116699E-2</v>
      </c>
      <c r="AV152" s="26">
        <v>2.5577999999999999</v>
      </c>
      <c r="AW152" s="51">
        <f t="shared" si="63"/>
        <v>1.082832753714813E-2</v>
      </c>
      <c r="AX152" s="1">
        <f t="shared" si="70"/>
        <v>3</v>
      </c>
      <c r="AY152" s="1"/>
      <c r="AZ152" s="1"/>
      <c r="BA152" s="1"/>
      <c r="BB152" s="2" t="s">
        <v>162</v>
      </c>
      <c r="BC152" s="26">
        <v>1930.67</v>
      </c>
      <c r="BD152" s="1" t="str">
        <f t="shared" si="71"/>
        <v/>
      </c>
      <c r="BE152" s="1" t="str">
        <f t="shared" si="72"/>
        <v/>
      </c>
      <c r="BF152" s="1">
        <f t="shared" si="73"/>
        <v>1930.67</v>
      </c>
      <c r="BG152" s="1" t="str">
        <f t="shared" si="74"/>
        <v/>
      </c>
    </row>
    <row r="153" spans="2:59" x14ac:dyDescent="0.25">
      <c r="B153" s="2" t="s">
        <v>162</v>
      </c>
      <c r="C153" s="26">
        <v>55</v>
      </c>
      <c r="D153" s="13">
        <f t="shared" si="64"/>
        <v>-1.2567324955116699E-2</v>
      </c>
      <c r="E153" s="29">
        <f t="shared" si="75"/>
        <v>55.766666666666673</v>
      </c>
      <c r="F153" s="13">
        <f t="shared" si="87"/>
        <v>-5.3507728894172102E-3</v>
      </c>
      <c r="G153" s="26">
        <v>2.5577999999999999</v>
      </c>
      <c r="H153" s="12">
        <v>1.082832753714813E-2</v>
      </c>
      <c r="I153" s="28">
        <f t="shared" si="76"/>
        <v>2.5213666666666668</v>
      </c>
      <c r="J153" s="28">
        <f t="shared" si="88"/>
        <v>-1.1513028932855995E-2</v>
      </c>
      <c r="K153" s="26">
        <v>1930.67</v>
      </c>
      <c r="L153" s="12">
        <f t="shared" si="65"/>
        <v>-1.5079863077291922E-2</v>
      </c>
      <c r="M153" s="29">
        <f t="shared" si="77"/>
        <v>1938.1566666666668</v>
      </c>
      <c r="N153" s="30">
        <f t="shared" si="89"/>
        <v>8.1002123878461951E-3</v>
      </c>
      <c r="R153" s="43">
        <f t="shared" si="66"/>
        <v>0</v>
      </c>
      <c r="S153" s="44">
        <f t="shared" si="91"/>
        <v>0</v>
      </c>
      <c r="T153" s="45">
        <f t="shared" si="67"/>
        <v>0</v>
      </c>
      <c r="U153" s="44">
        <f t="shared" si="78"/>
        <v>0</v>
      </c>
      <c r="V153" s="45">
        <f t="shared" si="68"/>
        <v>0</v>
      </c>
      <c r="W153" s="44">
        <f t="shared" si="90"/>
        <v>0</v>
      </c>
      <c r="X153" s="45">
        <f t="shared" si="69"/>
        <v>0</v>
      </c>
      <c r="Y153" s="46">
        <f t="shared" si="79"/>
        <v>0</v>
      </c>
      <c r="AA153" s="43">
        <f t="shared" si="80"/>
        <v>0</v>
      </c>
      <c r="AB153" s="44">
        <f t="shared" si="81"/>
        <v>8.1002123878461951E-3</v>
      </c>
      <c r="AC153" s="45">
        <f t="shared" si="82"/>
        <v>0</v>
      </c>
      <c r="AD153" s="44">
        <f t="shared" si="83"/>
        <v>0</v>
      </c>
      <c r="AE153" s="45">
        <f t="shared" si="84"/>
        <v>0</v>
      </c>
      <c r="AF153" s="44">
        <f t="shared" si="85"/>
        <v>0</v>
      </c>
      <c r="AG153" s="45">
        <f t="shared" si="86"/>
        <v>-1.5079863077291922E-2</v>
      </c>
      <c r="AH153" s="46">
        <f t="shared" si="86"/>
        <v>0</v>
      </c>
      <c r="AR153" s="2" t="s">
        <v>163</v>
      </c>
      <c r="AS153" s="26">
        <v>2003.37</v>
      </c>
      <c r="AT153" s="26">
        <v>55.1</v>
      </c>
      <c r="AU153" s="51">
        <f t="shared" si="62"/>
        <v>1.8181818181819409E-3</v>
      </c>
      <c r="AV153" s="26">
        <v>2.3431000000000002</v>
      </c>
      <c r="AW153" s="51">
        <f t="shared" si="63"/>
        <v>-8.3939322855578924E-2</v>
      </c>
      <c r="AX153" s="1">
        <f t="shared" si="70"/>
        <v>2</v>
      </c>
      <c r="AY153" s="1"/>
      <c r="AZ153" s="1"/>
      <c r="BA153" s="1"/>
      <c r="BB153" s="2" t="s">
        <v>163</v>
      </c>
      <c r="BC153" s="26">
        <v>2003.37</v>
      </c>
      <c r="BD153" s="1" t="str">
        <f t="shared" si="71"/>
        <v/>
      </c>
      <c r="BE153" s="1">
        <f t="shared" si="72"/>
        <v>2003.37</v>
      </c>
      <c r="BF153" s="1" t="str">
        <f t="shared" si="73"/>
        <v/>
      </c>
      <c r="BG153" s="1" t="str">
        <f t="shared" si="74"/>
        <v/>
      </c>
    </row>
    <row r="154" spans="2:59" x14ac:dyDescent="0.25">
      <c r="B154" s="2" t="s">
        <v>163</v>
      </c>
      <c r="C154" s="26">
        <v>55.1</v>
      </c>
      <c r="D154" s="13">
        <f t="shared" si="64"/>
        <v>1.8181818181819409E-3</v>
      </c>
      <c r="E154" s="29">
        <f t="shared" si="75"/>
        <v>55.266666666666673</v>
      </c>
      <c r="F154" s="13">
        <f t="shared" si="87"/>
        <v>-8.9659294680215496E-3</v>
      </c>
      <c r="G154" s="26">
        <v>2.3431000000000002</v>
      </c>
      <c r="H154" s="12">
        <v>-8.3939322855578924E-2</v>
      </c>
      <c r="I154" s="28">
        <f t="shared" si="76"/>
        <v>2.4771000000000001</v>
      </c>
      <c r="J154" s="28">
        <f t="shared" si="88"/>
        <v>-1.755661612088677E-2</v>
      </c>
      <c r="K154" s="26">
        <v>2003.37</v>
      </c>
      <c r="L154" s="12">
        <f t="shared" si="65"/>
        <v>3.7655321727690261E-2</v>
      </c>
      <c r="M154" s="29">
        <f t="shared" si="77"/>
        <v>1964.7566666666669</v>
      </c>
      <c r="N154" s="30">
        <f t="shared" si="89"/>
        <v>1.3724380726016339E-2</v>
      </c>
      <c r="R154" s="43">
        <f t="shared" si="66"/>
        <v>0</v>
      </c>
      <c r="S154" s="44">
        <f t="shared" si="91"/>
        <v>0</v>
      </c>
      <c r="T154" s="45">
        <f t="shared" si="67"/>
        <v>0</v>
      </c>
      <c r="U154" s="44">
        <f t="shared" si="78"/>
        <v>0</v>
      </c>
      <c r="V154" s="45">
        <f t="shared" si="68"/>
        <v>0</v>
      </c>
      <c r="W154" s="44">
        <f t="shared" si="90"/>
        <v>0</v>
      </c>
      <c r="X154" s="45">
        <f t="shared" si="69"/>
        <v>0</v>
      </c>
      <c r="Y154" s="46">
        <f t="shared" si="79"/>
        <v>0</v>
      </c>
      <c r="AA154" s="43">
        <f t="shared" si="80"/>
        <v>0</v>
      </c>
      <c r="AB154" s="44">
        <f t="shared" si="81"/>
        <v>1.3724380726016339E-2</v>
      </c>
      <c r="AC154" s="45">
        <f t="shared" si="82"/>
        <v>3.7655321727690261E-2</v>
      </c>
      <c r="AD154" s="44">
        <f t="shared" si="83"/>
        <v>0</v>
      </c>
      <c r="AE154" s="45">
        <f t="shared" si="84"/>
        <v>0</v>
      </c>
      <c r="AF154" s="44">
        <f t="shared" si="85"/>
        <v>0</v>
      </c>
      <c r="AG154" s="45">
        <f t="shared" si="86"/>
        <v>0</v>
      </c>
      <c r="AH154" s="46">
        <f t="shared" si="86"/>
        <v>0</v>
      </c>
      <c r="AR154" s="2" t="s">
        <v>164</v>
      </c>
      <c r="AS154" s="26">
        <v>1972.29</v>
      </c>
      <c r="AT154" s="26">
        <v>56.3</v>
      </c>
      <c r="AU154" s="51">
        <f t="shared" si="62"/>
        <v>2.1778584392014411E-2</v>
      </c>
      <c r="AV154" s="26">
        <v>2.4887999999999999</v>
      </c>
      <c r="AW154" s="51">
        <f t="shared" si="63"/>
        <v>6.2182578635141317E-2</v>
      </c>
      <c r="AX154" s="1">
        <f t="shared" si="70"/>
        <v>1</v>
      </c>
      <c r="AY154" s="1"/>
      <c r="AZ154" s="1"/>
      <c r="BA154" s="1"/>
      <c r="BB154" s="2" t="s">
        <v>164</v>
      </c>
      <c r="BC154" s="26">
        <v>1972.29</v>
      </c>
      <c r="BD154" s="1">
        <f t="shared" si="71"/>
        <v>1972.29</v>
      </c>
      <c r="BE154" s="1" t="str">
        <f t="shared" si="72"/>
        <v/>
      </c>
      <c r="BF154" s="1" t="str">
        <f t="shared" si="73"/>
        <v/>
      </c>
      <c r="BG154" s="1" t="str">
        <f t="shared" si="74"/>
        <v/>
      </c>
    </row>
    <row r="155" spans="2:59" x14ac:dyDescent="0.25">
      <c r="B155" s="2" t="s">
        <v>164</v>
      </c>
      <c r="C155" s="26">
        <v>56.3</v>
      </c>
      <c r="D155" s="13">
        <f t="shared" si="64"/>
        <v>2.1778584392014411E-2</v>
      </c>
      <c r="E155" s="29">
        <f t="shared" si="75"/>
        <v>55.466666666666661</v>
      </c>
      <c r="F155" s="13">
        <f t="shared" si="87"/>
        <v>3.6188178528344661E-3</v>
      </c>
      <c r="G155" s="26">
        <v>2.4887999999999999</v>
      </c>
      <c r="H155" s="12">
        <v>6.2182578635141317E-2</v>
      </c>
      <c r="I155" s="28">
        <f t="shared" si="76"/>
        <v>2.4632333333333332</v>
      </c>
      <c r="J155" s="28">
        <f t="shared" si="88"/>
        <v>-5.5979438321693831E-3</v>
      </c>
      <c r="K155" s="26">
        <v>1972.29</v>
      </c>
      <c r="L155" s="12">
        <f t="shared" si="65"/>
        <v>-1.5513859147336717E-2</v>
      </c>
      <c r="M155" s="29">
        <f t="shared" si="77"/>
        <v>1968.7766666666666</v>
      </c>
      <c r="N155" s="30">
        <f t="shared" si="89"/>
        <v>2.0460548973832982E-3</v>
      </c>
      <c r="R155" s="43">
        <f t="shared" si="66"/>
        <v>0</v>
      </c>
      <c r="S155" s="44">
        <f t="shared" si="91"/>
        <v>0</v>
      </c>
      <c r="T155" s="45">
        <f t="shared" si="67"/>
        <v>0</v>
      </c>
      <c r="U155" s="44">
        <f t="shared" si="78"/>
        <v>0</v>
      </c>
      <c r="V155" s="45">
        <f t="shared" si="68"/>
        <v>0</v>
      </c>
      <c r="W155" s="44">
        <f t="shared" si="90"/>
        <v>0</v>
      </c>
      <c r="X155" s="45">
        <f t="shared" si="69"/>
        <v>0</v>
      </c>
      <c r="Y155" s="46">
        <f t="shared" si="79"/>
        <v>0</v>
      </c>
      <c r="AA155" s="43">
        <f t="shared" si="80"/>
        <v>0</v>
      </c>
      <c r="AB155" s="44">
        <f t="shared" si="81"/>
        <v>0</v>
      </c>
      <c r="AC155" s="45">
        <f t="shared" si="82"/>
        <v>0</v>
      </c>
      <c r="AD155" s="44">
        <f t="shared" si="83"/>
        <v>2.0460548973832982E-3</v>
      </c>
      <c r="AE155" s="45">
        <f t="shared" si="84"/>
        <v>-1.5513859147336717E-2</v>
      </c>
      <c r="AF155" s="44">
        <f t="shared" si="85"/>
        <v>0</v>
      </c>
      <c r="AG155" s="45">
        <f t="shared" si="86"/>
        <v>0</v>
      </c>
      <c r="AH155" s="46">
        <f t="shared" si="86"/>
        <v>0</v>
      </c>
      <c r="AR155" s="2" t="s">
        <v>165</v>
      </c>
      <c r="AS155" s="26">
        <v>2018.05</v>
      </c>
      <c r="AT155" s="26">
        <v>55.7</v>
      </c>
      <c r="AU155" s="51">
        <f t="shared" si="62"/>
        <v>-1.0657193605683735E-2</v>
      </c>
      <c r="AV155" s="26">
        <v>2.3353000000000002</v>
      </c>
      <c r="AW155" s="51">
        <f t="shared" si="63"/>
        <v>-6.1676309868209489E-2</v>
      </c>
      <c r="AX155" s="1">
        <f t="shared" si="70"/>
        <v>4</v>
      </c>
      <c r="AY155" s="1"/>
      <c r="AZ155" s="1"/>
      <c r="BA155" s="1"/>
      <c r="BB155" s="2" t="s">
        <v>165</v>
      </c>
      <c r="BC155" s="26">
        <v>2018.05</v>
      </c>
      <c r="BD155" s="1" t="str">
        <f t="shared" si="71"/>
        <v/>
      </c>
      <c r="BE155" s="1" t="str">
        <f t="shared" si="72"/>
        <v/>
      </c>
      <c r="BF155" s="1" t="str">
        <f t="shared" si="73"/>
        <v/>
      </c>
      <c r="BG155" s="1">
        <f t="shared" si="74"/>
        <v>2018.05</v>
      </c>
    </row>
    <row r="156" spans="2:59" x14ac:dyDescent="0.25">
      <c r="B156" s="2" t="s">
        <v>165</v>
      </c>
      <c r="C156" s="26">
        <v>55.7</v>
      </c>
      <c r="D156" s="13">
        <f t="shared" si="64"/>
        <v>-1.0657193605683735E-2</v>
      </c>
      <c r="E156" s="29">
        <f t="shared" si="75"/>
        <v>55.70000000000001</v>
      </c>
      <c r="F156" s="13">
        <f t="shared" si="87"/>
        <v>4.2067307692310596E-3</v>
      </c>
      <c r="G156" s="26">
        <v>2.3353000000000002</v>
      </c>
      <c r="H156" s="12">
        <v>-6.1676309868209489E-2</v>
      </c>
      <c r="I156" s="28">
        <f t="shared" si="76"/>
        <v>2.3890666666666669</v>
      </c>
      <c r="J156" s="28">
        <f t="shared" si="88"/>
        <v>-3.0109476704060945E-2</v>
      </c>
      <c r="K156" s="26">
        <v>2018.05</v>
      </c>
      <c r="L156" s="12">
        <f t="shared" si="65"/>
        <v>2.3201456175308888E-2</v>
      </c>
      <c r="M156" s="29">
        <f t="shared" si="77"/>
        <v>1997.9033333333334</v>
      </c>
      <c r="N156" s="30">
        <f t="shared" si="89"/>
        <v>1.4794296966136322E-2</v>
      </c>
      <c r="R156" s="43">
        <f t="shared" si="66"/>
        <v>0</v>
      </c>
      <c r="S156" s="44">
        <f t="shared" si="91"/>
        <v>0</v>
      </c>
      <c r="T156" s="45">
        <f t="shared" si="67"/>
        <v>0</v>
      </c>
      <c r="U156" s="44">
        <f t="shared" si="78"/>
        <v>0</v>
      </c>
      <c r="V156" s="45">
        <f t="shared" si="68"/>
        <v>0</v>
      </c>
      <c r="W156" s="44">
        <f t="shared" si="90"/>
        <v>0</v>
      </c>
      <c r="X156" s="45">
        <f t="shared" si="69"/>
        <v>0</v>
      </c>
      <c r="Y156" s="46">
        <f t="shared" si="79"/>
        <v>0</v>
      </c>
      <c r="AA156" s="43">
        <f t="shared" si="80"/>
        <v>2.3201456175308888E-2</v>
      </c>
      <c r="AB156" s="44">
        <f t="shared" si="81"/>
        <v>0</v>
      </c>
      <c r="AC156" s="45">
        <f t="shared" si="82"/>
        <v>0</v>
      </c>
      <c r="AD156" s="44">
        <f t="shared" si="83"/>
        <v>1.4794296966136322E-2</v>
      </c>
      <c r="AE156" s="45">
        <f t="shared" si="84"/>
        <v>0</v>
      </c>
      <c r="AF156" s="44">
        <f t="shared" si="85"/>
        <v>0</v>
      </c>
      <c r="AG156" s="45">
        <f t="shared" si="86"/>
        <v>0</v>
      </c>
      <c r="AH156" s="46">
        <f t="shared" si="86"/>
        <v>0</v>
      </c>
      <c r="AR156" s="2" t="s">
        <v>166</v>
      </c>
      <c r="AS156" s="26">
        <v>2067.56</v>
      </c>
      <c r="AT156" s="26">
        <v>56.2</v>
      </c>
      <c r="AU156" s="51">
        <f t="shared" si="62"/>
        <v>8.9766606822261341E-3</v>
      </c>
      <c r="AV156" s="26">
        <v>2.1640000000000001</v>
      </c>
      <c r="AW156" s="51">
        <f t="shared" si="63"/>
        <v>-7.3352460069370129E-2</v>
      </c>
      <c r="AX156" s="1">
        <f t="shared" si="70"/>
        <v>2</v>
      </c>
      <c r="AY156" s="1"/>
      <c r="AZ156" s="1"/>
      <c r="BA156" s="1"/>
      <c r="BB156" s="2" t="s">
        <v>166</v>
      </c>
      <c r="BC156" s="26">
        <v>2067.56</v>
      </c>
      <c r="BD156" s="1" t="str">
        <f t="shared" si="71"/>
        <v/>
      </c>
      <c r="BE156" s="1">
        <f t="shared" si="72"/>
        <v>2067.56</v>
      </c>
      <c r="BF156" s="1" t="str">
        <f t="shared" si="73"/>
        <v/>
      </c>
      <c r="BG156" s="1" t="str">
        <f t="shared" si="74"/>
        <v/>
      </c>
    </row>
    <row r="157" spans="2:59" x14ac:dyDescent="0.25">
      <c r="B157" s="2" t="s">
        <v>166</v>
      </c>
      <c r="C157" s="26">
        <v>56.2</v>
      </c>
      <c r="D157" s="13">
        <f t="shared" si="64"/>
        <v>8.9766606822261341E-3</v>
      </c>
      <c r="E157" s="29">
        <f t="shared" si="75"/>
        <v>56.066666666666663</v>
      </c>
      <c r="F157" s="13">
        <f t="shared" si="87"/>
        <v>6.582884500298869E-3</v>
      </c>
      <c r="G157" s="26">
        <v>2.1640000000000001</v>
      </c>
      <c r="H157" s="12">
        <v>-7.3352460069370129E-2</v>
      </c>
      <c r="I157" s="28">
        <f t="shared" si="76"/>
        <v>2.3293666666666666</v>
      </c>
      <c r="J157" s="28">
        <f t="shared" si="88"/>
        <v>-2.4988838039959993E-2</v>
      </c>
      <c r="K157" s="26">
        <v>2067.56</v>
      </c>
      <c r="L157" s="12">
        <f t="shared" si="65"/>
        <v>2.4533584400783015E-2</v>
      </c>
      <c r="M157" s="29">
        <f t="shared" si="77"/>
        <v>2019.3</v>
      </c>
      <c r="N157" s="30">
        <f t="shared" si="89"/>
        <v>1.0709560522614403E-2</v>
      </c>
      <c r="R157" s="43">
        <f t="shared" si="66"/>
        <v>0</v>
      </c>
      <c r="S157" s="44">
        <f t="shared" si="91"/>
        <v>0</v>
      </c>
      <c r="T157" s="45">
        <f t="shared" si="67"/>
        <v>0</v>
      </c>
      <c r="U157" s="44">
        <f t="shared" si="78"/>
        <v>0</v>
      </c>
      <c r="V157" s="45">
        <f t="shared" si="68"/>
        <v>0</v>
      </c>
      <c r="W157" s="44">
        <f t="shared" si="90"/>
        <v>0</v>
      </c>
      <c r="X157" s="45">
        <f t="shared" si="69"/>
        <v>0</v>
      </c>
      <c r="Y157" s="46">
        <f t="shared" si="79"/>
        <v>0</v>
      </c>
      <c r="AA157" s="43">
        <f t="shared" si="80"/>
        <v>0</v>
      </c>
      <c r="AB157" s="44">
        <f t="shared" si="81"/>
        <v>0</v>
      </c>
      <c r="AC157" s="45">
        <f t="shared" si="82"/>
        <v>2.4533584400783015E-2</v>
      </c>
      <c r="AD157" s="44">
        <f t="shared" si="83"/>
        <v>1.0709560522614403E-2</v>
      </c>
      <c r="AE157" s="45">
        <f t="shared" si="84"/>
        <v>0</v>
      </c>
      <c r="AF157" s="44">
        <f t="shared" si="85"/>
        <v>0</v>
      </c>
      <c r="AG157" s="45">
        <f t="shared" si="86"/>
        <v>0</v>
      </c>
      <c r="AH157" s="46">
        <f t="shared" si="86"/>
        <v>0</v>
      </c>
      <c r="AR157" s="2" t="s">
        <v>167</v>
      </c>
      <c r="AS157" s="26">
        <v>2058.9</v>
      </c>
      <c r="AT157" s="26">
        <v>56.3</v>
      </c>
      <c r="AU157" s="51">
        <f t="shared" si="62"/>
        <v>1.7793594306048099E-3</v>
      </c>
      <c r="AV157" s="26">
        <v>2.1711999999999998</v>
      </c>
      <c r="AW157" s="51">
        <f t="shared" si="63"/>
        <v>3.3271719038814318E-3</v>
      </c>
      <c r="AX157" s="1">
        <f t="shared" si="70"/>
        <v>1</v>
      </c>
      <c r="AY157" s="1"/>
      <c r="AZ157" s="1"/>
      <c r="BA157" s="1"/>
      <c r="BB157" s="2" t="s">
        <v>167</v>
      </c>
      <c r="BC157" s="26">
        <v>2058.9</v>
      </c>
      <c r="BD157" s="1">
        <f t="shared" si="71"/>
        <v>2058.9</v>
      </c>
      <c r="BE157" s="1" t="str">
        <f t="shared" si="72"/>
        <v/>
      </c>
      <c r="BF157" s="1" t="str">
        <f t="shared" si="73"/>
        <v/>
      </c>
      <c r="BG157" s="1" t="str">
        <f t="shared" si="74"/>
        <v/>
      </c>
    </row>
    <row r="158" spans="2:59" x14ac:dyDescent="0.25">
      <c r="B158" s="2" t="s">
        <v>167</v>
      </c>
      <c r="C158" s="26">
        <v>56.3</v>
      </c>
      <c r="D158" s="13">
        <f t="shared" si="64"/>
        <v>1.7793594306048099E-3</v>
      </c>
      <c r="E158" s="29">
        <f t="shared" si="75"/>
        <v>56.066666666666663</v>
      </c>
      <c r="F158" s="13">
        <f t="shared" si="87"/>
        <v>0</v>
      </c>
      <c r="G158" s="26">
        <v>2.1711999999999998</v>
      </c>
      <c r="H158" s="12">
        <v>3.3271719038814318E-3</v>
      </c>
      <c r="I158" s="28">
        <f t="shared" si="76"/>
        <v>2.2235</v>
      </c>
      <c r="J158" s="28">
        <f t="shared" si="88"/>
        <v>-4.5448691346717918E-2</v>
      </c>
      <c r="K158" s="26">
        <v>2058.9</v>
      </c>
      <c r="L158" s="12">
        <f t="shared" si="65"/>
        <v>-4.1885120625277938E-3</v>
      </c>
      <c r="M158" s="29">
        <f t="shared" si="77"/>
        <v>2048.17</v>
      </c>
      <c r="N158" s="30">
        <f t="shared" si="89"/>
        <v>1.4297033625513933E-2</v>
      </c>
      <c r="R158" s="43">
        <f t="shared" si="66"/>
        <v>0</v>
      </c>
      <c r="S158" s="44">
        <f t="shared" si="91"/>
        <v>0</v>
      </c>
      <c r="T158" s="45">
        <f t="shared" si="67"/>
        <v>0</v>
      </c>
      <c r="U158" s="44">
        <f t="shared" si="78"/>
        <v>0</v>
      </c>
      <c r="V158" s="45">
        <f t="shared" si="68"/>
        <v>0</v>
      </c>
      <c r="W158" s="44">
        <f t="shared" si="90"/>
        <v>0</v>
      </c>
      <c r="X158" s="45">
        <f t="shared" si="69"/>
        <v>0</v>
      </c>
      <c r="Y158" s="46">
        <f t="shared" si="79"/>
        <v>0</v>
      </c>
      <c r="AA158" s="43">
        <f t="shared" si="80"/>
        <v>0</v>
      </c>
      <c r="AB158" s="44">
        <f t="shared" si="81"/>
        <v>0</v>
      </c>
      <c r="AC158" s="45">
        <f t="shared" si="82"/>
        <v>0</v>
      </c>
      <c r="AD158" s="44">
        <f t="shared" si="83"/>
        <v>0</v>
      </c>
      <c r="AE158" s="45">
        <f t="shared" si="84"/>
        <v>-4.1885120625277938E-3</v>
      </c>
      <c r="AF158" s="44">
        <f t="shared" si="85"/>
        <v>0</v>
      </c>
      <c r="AG158" s="45">
        <f t="shared" si="86"/>
        <v>0</v>
      </c>
      <c r="AH158" s="46">
        <f t="shared" si="86"/>
        <v>0</v>
      </c>
      <c r="AR158" s="2" t="s">
        <v>168</v>
      </c>
      <c r="AS158" s="26">
        <v>1994.99</v>
      </c>
      <c r="AT158" s="26">
        <v>55.7</v>
      </c>
      <c r="AU158" s="51">
        <f t="shared" si="62"/>
        <v>-1.0657193605683735E-2</v>
      </c>
      <c r="AV158" s="26">
        <v>1.6407</v>
      </c>
      <c r="AW158" s="51">
        <f t="shared" si="63"/>
        <v>-0.24433492999263073</v>
      </c>
      <c r="AX158" s="1">
        <f t="shared" si="70"/>
        <v>4</v>
      </c>
      <c r="AY158" s="1"/>
      <c r="AZ158" s="1"/>
      <c r="BA158" s="1"/>
      <c r="BB158" s="2" t="s">
        <v>168</v>
      </c>
      <c r="BC158" s="26">
        <v>1994.99</v>
      </c>
      <c r="BD158" s="1" t="str">
        <f t="shared" si="71"/>
        <v/>
      </c>
      <c r="BE158" s="1" t="str">
        <f t="shared" si="72"/>
        <v/>
      </c>
      <c r="BF158" s="1" t="str">
        <f t="shared" si="73"/>
        <v/>
      </c>
      <c r="BG158" s="1">
        <f t="shared" si="74"/>
        <v>1994.99</v>
      </c>
    </row>
    <row r="159" spans="2:59" x14ac:dyDescent="0.25">
      <c r="B159" s="2" t="s">
        <v>168</v>
      </c>
      <c r="C159" s="26">
        <v>55.7</v>
      </c>
      <c r="D159" s="13">
        <f t="shared" si="64"/>
        <v>-1.0657193605683735E-2</v>
      </c>
      <c r="E159" s="29">
        <f t="shared" si="75"/>
        <v>56.066666666666663</v>
      </c>
      <c r="F159" s="13">
        <f t="shared" si="87"/>
        <v>0</v>
      </c>
      <c r="G159" s="26">
        <v>1.6407</v>
      </c>
      <c r="H159" s="12">
        <v>-0.24433492999263073</v>
      </c>
      <c r="I159" s="28">
        <f t="shared" si="76"/>
        <v>1.9919666666666667</v>
      </c>
      <c r="J159" s="28">
        <f t="shared" si="88"/>
        <v>-0.10413012517802267</v>
      </c>
      <c r="K159" s="26">
        <v>1994.99</v>
      </c>
      <c r="L159" s="12">
        <f t="shared" si="65"/>
        <v>-3.1040847054252363E-2</v>
      </c>
      <c r="M159" s="29">
        <f t="shared" si="77"/>
        <v>2040.4833333333333</v>
      </c>
      <c r="N159" s="30">
        <f t="shared" si="89"/>
        <v>-3.752943684687704E-3</v>
      </c>
      <c r="R159" s="43">
        <f t="shared" si="66"/>
        <v>0</v>
      </c>
      <c r="S159" s="44">
        <f t="shared" si="91"/>
        <v>0</v>
      </c>
      <c r="T159" s="45">
        <f t="shared" si="67"/>
        <v>0</v>
      </c>
      <c r="U159" s="44">
        <f t="shared" si="78"/>
        <v>0</v>
      </c>
      <c r="V159" s="45">
        <f t="shared" si="68"/>
        <v>0</v>
      </c>
      <c r="W159" s="44">
        <f t="shared" si="90"/>
        <v>0</v>
      </c>
      <c r="X159" s="45">
        <f t="shared" si="69"/>
        <v>0</v>
      </c>
      <c r="Y159" s="46">
        <f t="shared" si="79"/>
        <v>0</v>
      </c>
      <c r="AA159" s="43">
        <f t="shared" si="80"/>
        <v>-3.1040847054252363E-2</v>
      </c>
      <c r="AB159" s="44">
        <f t="shared" si="81"/>
        <v>0</v>
      </c>
      <c r="AC159" s="45">
        <f t="shared" si="82"/>
        <v>0</v>
      </c>
      <c r="AD159" s="44">
        <f t="shared" si="83"/>
        <v>0</v>
      </c>
      <c r="AE159" s="45">
        <f t="shared" si="84"/>
        <v>0</v>
      </c>
      <c r="AF159" s="44">
        <f t="shared" si="85"/>
        <v>0</v>
      </c>
      <c r="AG159" s="45">
        <f t="shared" si="86"/>
        <v>0</v>
      </c>
      <c r="AH159" s="46">
        <f t="shared" si="86"/>
        <v>0</v>
      </c>
      <c r="AR159" s="2" t="s">
        <v>169</v>
      </c>
      <c r="AS159" s="26">
        <v>2104.5</v>
      </c>
      <c r="AT159" s="26">
        <v>53.9</v>
      </c>
      <c r="AU159" s="51">
        <f t="shared" si="62"/>
        <v>-3.2315978456014416E-2</v>
      </c>
      <c r="AV159" s="26">
        <v>1.9930000000000001</v>
      </c>
      <c r="AW159" s="51">
        <f t="shared" si="63"/>
        <v>0.21472542207594314</v>
      </c>
      <c r="AX159" s="1">
        <f t="shared" si="70"/>
        <v>3</v>
      </c>
      <c r="AY159" s="1"/>
      <c r="AZ159" s="1"/>
      <c r="BA159" s="1"/>
      <c r="BB159" s="2" t="s">
        <v>169</v>
      </c>
      <c r="BC159" s="26">
        <v>2104.5</v>
      </c>
      <c r="BD159" s="1" t="str">
        <f t="shared" si="71"/>
        <v/>
      </c>
      <c r="BE159" s="1" t="str">
        <f t="shared" si="72"/>
        <v/>
      </c>
      <c r="BF159" s="1">
        <f t="shared" si="73"/>
        <v>2104.5</v>
      </c>
      <c r="BG159" s="1" t="str">
        <f t="shared" si="74"/>
        <v/>
      </c>
    </row>
    <row r="160" spans="2:59" x14ac:dyDescent="0.25">
      <c r="B160" s="2" t="s">
        <v>169</v>
      </c>
      <c r="C160" s="26">
        <v>53.9</v>
      </c>
      <c r="D160" s="13">
        <f t="shared" si="64"/>
        <v>-3.2315978456014416E-2</v>
      </c>
      <c r="E160" s="29">
        <f t="shared" si="75"/>
        <v>55.300000000000004</v>
      </c>
      <c r="F160" s="13">
        <f t="shared" si="87"/>
        <v>-1.36741973840665E-2</v>
      </c>
      <c r="G160" s="26">
        <v>1.9930000000000001</v>
      </c>
      <c r="H160" s="12">
        <v>0.21472542207594314</v>
      </c>
      <c r="I160" s="28">
        <f t="shared" si="76"/>
        <v>1.9349666666666667</v>
      </c>
      <c r="J160" s="28">
        <f t="shared" si="88"/>
        <v>-2.8614936662260004E-2</v>
      </c>
      <c r="K160" s="26">
        <v>2104.5</v>
      </c>
      <c r="L160" s="12">
        <f t="shared" si="65"/>
        <v>5.4892505726845675E-2</v>
      </c>
      <c r="M160" s="29">
        <f t="shared" si="77"/>
        <v>2052.7966666666666</v>
      </c>
      <c r="N160" s="30">
        <f t="shared" si="89"/>
        <v>6.0345179655145742E-3</v>
      </c>
      <c r="R160" s="43">
        <f t="shared" si="66"/>
        <v>0</v>
      </c>
      <c r="S160" s="44">
        <f t="shared" si="91"/>
        <v>0</v>
      </c>
      <c r="T160" s="45">
        <f t="shared" si="67"/>
        <v>0</v>
      </c>
      <c r="U160" s="44">
        <f t="shared" si="78"/>
        <v>0</v>
      </c>
      <c r="V160" s="45">
        <f t="shared" si="68"/>
        <v>0</v>
      </c>
      <c r="W160" s="44">
        <f t="shared" si="90"/>
        <v>0</v>
      </c>
      <c r="X160" s="45">
        <f t="shared" si="69"/>
        <v>0</v>
      </c>
      <c r="Y160" s="46">
        <f t="shared" si="79"/>
        <v>0</v>
      </c>
      <c r="AA160" s="43">
        <f t="shared" si="80"/>
        <v>0</v>
      </c>
      <c r="AB160" s="44">
        <f t="shared" si="81"/>
        <v>6.0345179655145742E-3</v>
      </c>
      <c r="AC160" s="45">
        <f t="shared" si="82"/>
        <v>0</v>
      </c>
      <c r="AD160" s="44">
        <f t="shared" si="83"/>
        <v>0</v>
      </c>
      <c r="AE160" s="45">
        <f t="shared" si="84"/>
        <v>0</v>
      </c>
      <c r="AF160" s="44">
        <f t="shared" si="85"/>
        <v>0</v>
      </c>
      <c r="AG160" s="45">
        <f t="shared" si="86"/>
        <v>5.4892505726845675E-2</v>
      </c>
      <c r="AH160" s="46">
        <f t="shared" si="86"/>
        <v>0</v>
      </c>
      <c r="AR160" s="2" t="s">
        <v>170</v>
      </c>
      <c r="AS160" s="26">
        <v>2067.89</v>
      </c>
      <c r="AT160" s="26">
        <v>53</v>
      </c>
      <c r="AU160" s="51">
        <f t="shared" si="62"/>
        <v>-1.6697588126159513E-2</v>
      </c>
      <c r="AV160" s="26">
        <v>1.9231</v>
      </c>
      <c r="AW160" s="51">
        <f t="shared" si="63"/>
        <v>-3.5072754641244375E-2</v>
      </c>
      <c r="AX160" s="1">
        <f t="shared" si="70"/>
        <v>4</v>
      </c>
      <c r="AY160" s="1"/>
      <c r="AZ160" s="1"/>
      <c r="BA160" s="1"/>
      <c r="BB160" s="2" t="s">
        <v>170</v>
      </c>
      <c r="BC160" s="26">
        <v>2067.89</v>
      </c>
      <c r="BD160" s="1" t="str">
        <f t="shared" si="71"/>
        <v/>
      </c>
      <c r="BE160" s="1" t="str">
        <f t="shared" si="72"/>
        <v/>
      </c>
      <c r="BF160" s="1" t="str">
        <f t="shared" si="73"/>
        <v/>
      </c>
      <c r="BG160" s="1">
        <f t="shared" si="74"/>
        <v>2067.89</v>
      </c>
    </row>
    <row r="161" spans="2:59" x14ac:dyDescent="0.25">
      <c r="B161" s="2" t="s">
        <v>170</v>
      </c>
      <c r="C161" s="26">
        <v>53</v>
      </c>
      <c r="D161" s="13">
        <f t="shared" si="64"/>
        <v>-1.6697588126159513E-2</v>
      </c>
      <c r="E161" s="29">
        <f t="shared" si="75"/>
        <v>54.199999999999996</v>
      </c>
      <c r="F161" s="13">
        <f t="shared" si="87"/>
        <v>-1.9891500904159254E-2</v>
      </c>
      <c r="G161" s="26">
        <v>1.9231</v>
      </c>
      <c r="H161" s="12">
        <v>-3.5072754641244375E-2</v>
      </c>
      <c r="I161" s="28">
        <f t="shared" si="76"/>
        <v>1.8522666666666667</v>
      </c>
      <c r="J161" s="28">
        <f t="shared" si="88"/>
        <v>-4.2739754345466729E-2</v>
      </c>
      <c r="K161" s="26">
        <v>2067.89</v>
      </c>
      <c r="L161" s="12">
        <f t="shared" si="65"/>
        <v>-1.7396056070325572E-2</v>
      </c>
      <c r="M161" s="29">
        <f t="shared" si="77"/>
        <v>2055.7933333333331</v>
      </c>
      <c r="N161" s="30">
        <f t="shared" si="89"/>
        <v>1.4597971222998218E-3</v>
      </c>
      <c r="R161" s="43">
        <f t="shared" si="66"/>
        <v>0</v>
      </c>
      <c r="S161" s="44">
        <f t="shared" si="91"/>
        <v>0</v>
      </c>
      <c r="T161" s="45">
        <f t="shared" si="67"/>
        <v>0</v>
      </c>
      <c r="U161" s="44">
        <f t="shared" si="78"/>
        <v>0</v>
      </c>
      <c r="V161" s="45">
        <f t="shared" si="68"/>
        <v>0</v>
      </c>
      <c r="W161" s="44">
        <f t="shared" si="90"/>
        <v>0</v>
      </c>
      <c r="X161" s="45">
        <f t="shared" si="69"/>
        <v>0</v>
      </c>
      <c r="Y161" s="46">
        <f t="shared" si="79"/>
        <v>0</v>
      </c>
      <c r="AA161" s="43">
        <f t="shared" si="80"/>
        <v>-1.7396056070325572E-2</v>
      </c>
      <c r="AB161" s="44">
        <f t="shared" si="81"/>
        <v>1.4597971222998218E-3</v>
      </c>
      <c r="AC161" s="45">
        <f t="shared" si="82"/>
        <v>0</v>
      </c>
      <c r="AD161" s="44">
        <f t="shared" si="83"/>
        <v>0</v>
      </c>
      <c r="AE161" s="45">
        <f t="shared" si="84"/>
        <v>0</v>
      </c>
      <c r="AF161" s="44">
        <f t="shared" si="85"/>
        <v>0</v>
      </c>
      <c r="AG161" s="45">
        <f t="shared" si="86"/>
        <v>0</v>
      </c>
      <c r="AH161" s="46">
        <f t="shared" si="86"/>
        <v>0</v>
      </c>
      <c r="AR161" s="2" t="s">
        <v>171</v>
      </c>
      <c r="AS161" s="26">
        <v>2085.5100000000002</v>
      </c>
      <c r="AT161" s="26">
        <v>52.1</v>
      </c>
      <c r="AU161" s="51">
        <f t="shared" si="62"/>
        <v>-1.6981132075471694E-2</v>
      </c>
      <c r="AV161" s="26">
        <v>2.0316999999999998</v>
      </c>
      <c r="AW161" s="51">
        <f t="shared" si="63"/>
        <v>5.6471322344131769E-2</v>
      </c>
      <c r="AX161" s="1">
        <f t="shared" si="70"/>
        <v>3</v>
      </c>
      <c r="AY161" s="1"/>
      <c r="AZ161" s="1"/>
      <c r="BA161" s="1"/>
      <c r="BB161" s="2" t="s">
        <v>171</v>
      </c>
      <c r="BC161" s="26">
        <v>2085.5100000000002</v>
      </c>
      <c r="BD161" s="1" t="str">
        <f t="shared" si="71"/>
        <v/>
      </c>
      <c r="BE161" s="1" t="str">
        <f t="shared" si="72"/>
        <v/>
      </c>
      <c r="BF161" s="1">
        <f t="shared" si="73"/>
        <v>2085.5100000000002</v>
      </c>
      <c r="BG161" s="1" t="str">
        <f t="shared" si="74"/>
        <v/>
      </c>
    </row>
    <row r="162" spans="2:59" x14ac:dyDescent="0.25">
      <c r="B162" s="2" t="s">
        <v>171</v>
      </c>
      <c r="C162" s="26">
        <v>52.1</v>
      </c>
      <c r="D162" s="13">
        <f t="shared" si="64"/>
        <v>-1.6981132075471694E-2</v>
      </c>
      <c r="E162" s="29">
        <f t="shared" si="75"/>
        <v>53</v>
      </c>
      <c r="F162" s="13">
        <f t="shared" si="87"/>
        <v>-2.2140221402213944E-2</v>
      </c>
      <c r="G162" s="26">
        <v>2.0316999999999998</v>
      </c>
      <c r="H162" s="12">
        <v>5.6471322344131769E-2</v>
      </c>
      <c r="I162" s="28">
        <f t="shared" si="76"/>
        <v>1.9825999999999999</v>
      </c>
      <c r="J162" s="28">
        <f t="shared" si="88"/>
        <v>7.0364238410596025E-2</v>
      </c>
      <c r="K162" s="26">
        <v>2085.5100000000002</v>
      </c>
      <c r="L162" s="12">
        <f t="shared" si="65"/>
        <v>8.5207627098153882E-3</v>
      </c>
      <c r="M162" s="29">
        <f t="shared" si="77"/>
        <v>2085.9666666666667</v>
      </c>
      <c r="N162" s="30">
        <f t="shared" si="89"/>
        <v>1.4677221121448758E-2</v>
      </c>
      <c r="R162" s="43">
        <f t="shared" si="66"/>
        <v>0</v>
      </c>
      <c r="S162" s="44">
        <f t="shared" si="91"/>
        <v>0</v>
      </c>
      <c r="T162" s="45">
        <f t="shared" si="67"/>
        <v>0</v>
      </c>
      <c r="U162" s="44">
        <f t="shared" si="78"/>
        <v>0</v>
      </c>
      <c r="V162" s="45">
        <f t="shared" si="68"/>
        <v>0</v>
      </c>
      <c r="W162" s="44">
        <f t="shared" si="90"/>
        <v>0</v>
      </c>
      <c r="X162" s="45">
        <f t="shared" si="69"/>
        <v>0</v>
      </c>
      <c r="Y162" s="46">
        <f t="shared" si="79"/>
        <v>0</v>
      </c>
      <c r="AA162" s="43">
        <f t="shared" si="80"/>
        <v>0</v>
      </c>
      <c r="AB162" s="44">
        <f t="shared" si="81"/>
        <v>0</v>
      </c>
      <c r="AC162" s="45">
        <f t="shared" si="82"/>
        <v>0</v>
      </c>
      <c r="AD162" s="44">
        <f t="shared" si="83"/>
        <v>0</v>
      </c>
      <c r="AE162" s="45">
        <f t="shared" si="84"/>
        <v>0</v>
      </c>
      <c r="AF162" s="44">
        <f t="shared" si="85"/>
        <v>0</v>
      </c>
      <c r="AG162" s="45">
        <f t="shared" si="86"/>
        <v>8.5207627098153882E-3</v>
      </c>
      <c r="AH162" s="46">
        <f t="shared" si="86"/>
        <v>0</v>
      </c>
      <c r="AR162" s="2" t="s">
        <v>172</v>
      </c>
      <c r="AS162" s="26">
        <v>2107.39</v>
      </c>
      <c r="AT162" s="26">
        <v>51.9</v>
      </c>
      <c r="AU162" s="51">
        <f t="shared" si="62"/>
        <v>-3.8387715930903177E-3</v>
      </c>
      <c r="AV162" s="26">
        <v>2.1214</v>
      </c>
      <c r="AW162" s="51">
        <f t="shared" si="63"/>
        <v>4.4150219028399995E-2</v>
      </c>
      <c r="AX162" s="1">
        <f t="shared" si="70"/>
        <v>3</v>
      </c>
      <c r="AY162" s="1"/>
      <c r="AZ162" s="1"/>
      <c r="BA162" s="1"/>
      <c r="BB162" s="2" t="s">
        <v>172</v>
      </c>
      <c r="BC162" s="26">
        <v>2107.39</v>
      </c>
      <c r="BD162" s="1" t="str">
        <f t="shared" si="71"/>
        <v/>
      </c>
      <c r="BE162" s="1" t="str">
        <f t="shared" si="72"/>
        <v/>
      </c>
      <c r="BF162" s="1">
        <f t="shared" si="73"/>
        <v>2107.39</v>
      </c>
      <c r="BG162" s="1" t="str">
        <f t="shared" si="74"/>
        <v/>
      </c>
    </row>
    <row r="163" spans="2:59" x14ac:dyDescent="0.25">
      <c r="B163" s="2" t="s">
        <v>172</v>
      </c>
      <c r="C163" s="26">
        <v>51.9</v>
      </c>
      <c r="D163" s="13">
        <f t="shared" si="64"/>
        <v>-3.8387715930903177E-3</v>
      </c>
      <c r="E163" s="29">
        <f t="shared" si="75"/>
        <v>52.333333333333336</v>
      </c>
      <c r="F163" s="13">
        <f t="shared" si="87"/>
        <v>-1.2578616352201255E-2</v>
      </c>
      <c r="G163" s="26">
        <v>2.1214</v>
      </c>
      <c r="H163" s="12">
        <v>4.4150219028399995E-2</v>
      </c>
      <c r="I163" s="28">
        <f t="shared" si="76"/>
        <v>2.0253999999999999</v>
      </c>
      <c r="J163" s="28">
        <f t="shared" si="88"/>
        <v>2.1587813981640336E-2</v>
      </c>
      <c r="K163" s="26">
        <v>2107.39</v>
      </c>
      <c r="L163" s="12">
        <f t="shared" si="65"/>
        <v>1.0491438545008114E-2</v>
      </c>
      <c r="M163" s="29">
        <f t="shared" si="77"/>
        <v>2086.9299999999998</v>
      </c>
      <c r="N163" s="30">
        <f t="shared" si="89"/>
        <v>4.6181626424179889E-4</v>
      </c>
      <c r="R163" s="43">
        <f t="shared" si="66"/>
        <v>0</v>
      </c>
      <c r="S163" s="44">
        <f t="shared" si="91"/>
        <v>0</v>
      </c>
      <c r="T163" s="45">
        <f t="shared" si="67"/>
        <v>0</v>
      </c>
      <c r="U163" s="44">
        <f t="shared" si="78"/>
        <v>0</v>
      </c>
      <c r="V163" s="45">
        <f t="shared" si="68"/>
        <v>0</v>
      </c>
      <c r="W163" s="44">
        <f t="shared" si="90"/>
        <v>0</v>
      </c>
      <c r="X163" s="45">
        <f t="shared" si="69"/>
        <v>0</v>
      </c>
      <c r="Y163" s="46">
        <f t="shared" si="79"/>
        <v>0</v>
      </c>
      <c r="AA163" s="43">
        <f t="shared" si="80"/>
        <v>0</v>
      </c>
      <c r="AB163" s="44">
        <f t="shared" si="81"/>
        <v>0</v>
      </c>
      <c r="AC163" s="45">
        <f t="shared" si="82"/>
        <v>0</v>
      </c>
      <c r="AD163" s="44">
        <f t="shared" si="83"/>
        <v>0</v>
      </c>
      <c r="AE163" s="45">
        <f t="shared" si="84"/>
        <v>0</v>
      </c>
      <c r="AF163" s="44">
        <f t="shared" si="85"/>
        <v>0</v>
      </c>
      <c r="AG163" s="45">
        <f t="shared" si="86"/>
        <v>1.0491438545008114E-2</v>
      </c>
      <c r="AH163" s="46">
        <f t="shared" si="86"/>
        <v>0</v>
      </c>
      <c r="AR163" s="2" t="s">
        <v>173</v>
      </c>
      <c r="AS163" s="26">
        <v>2063.11</v>
      </c>
      <c r="AT163" s="26">
        <v>52.9</v>
      </c>
      <c r="AU163" s="51">
        <f t="shared" si="62"/>
        <v>1.9267822736030782E-2</v>
      </c>
      <c r="AV163" s="26">
        <v>2.3531</v>
      </c>
      <c r="AW163" s="51">
        <f t="shared" si="63"/>
        <v>0.10922032619967936</v>
      </c>
      <c r="AX163" s="1">
        <f t="shared" si="70"/>
        <v>1</v>
      </c>
      <c r="AY163" s="1"/>
      <c r="AZ163" s="1"/>
      <c r="BA163" s="1"/>
      <c r="BB163" s="2" t="s">
        <v>173</v>
      </c>
      <c r="BC163" s="26">
        <v>2063.11</v>
      </c>
      <c r="BD163" s="1">
        <f t="shared" si="71"/>
        <v>2063.11</v>
      </c>
      <c r="BE163" s="1" t="str">
        <f t="shared" si="72"/>
        <v/>
      </c>
      <c r="BF163" s="1" t="str">
        <f t="shared" si="73"/>
        <v/>
      </c>
      <c r="BG163" s="1" t="str">
        <f t="shared" si="74"/>
        <v/>
      </c>
    </row>
    <row r="164" spans="2:59" x14ac:dyDescent="0.25">
      <c r="B164" s="2" t="s">
        <v>173</v>
      </c>
      <c r="C164" s="26">
        <v>52.9</v>
      </c>
      <c r="D164" s="13">
        <f t="shared" si="64"/>
        <v>1.9267822736030782E-2</v>
      </c>
      <c r="E164" s="29">
        <f t="shared" si="75"/>
        <v>52.300000000000004</v>
      </c>
      <c r="F164" s="13">
        <f t="shared" si="87"/>
        <v>-6.3694267515923553E-4</v>
      </c>
      <c r="G164" s="26">
        <v>2.3531</v>
      </c>
      <c r="H164" s="12">
        <v>0.10922032619967936</v>
      </c>
      <c r="I164" s="28">
        <f t="shared" si="76"/>
        <v>2.1687333333333334</v>
      </c>
      <c r="J164" s="28">
        <f t="shared" si="88"/>
        <v>7.0767914156874445E-2</v>
      </c>
      <c r="K164" s="26">
        <v>2063.11</v>
      </c>
      <c r="L164" s="12">
        <f t="shared" si="65"/>
        <v>-2.10117728564716E-2</v>
      </c>
      <c r="M164" s="29">
        <f t="shared" si="77"/>
        <v>2085.3366666666666</v>
      </c>
      <c r="N164" s="30">
        <f t="shared" si="89"/>
        <v>-7.6348192480502064E-4</v>
      </c>
      <c r="R164" s="43">
        <f t="shared" si="66"/>
        <v>0</v>
      </c>
      <c r="S164" s="44">
        <f t="shared" si="91"/>
        <v>0</v>
      </c>
      <c r="T164" s="45">
        <f t="shared" si="67"/>
        <v>0</v>
      </c>
      <c r="U164" s="44">
        <f t="shared" si="78"/>
        <v>0</v>
      </c>
      <c r="V164" s="45">
        <f t="shared" si="68"/>
        <v>0</v>
      </c>
      <c r="W164" s="44">
        <f t="shared" si="90"/>
        <v>0</v>
      </c>
      <c r="X164" s="45">
        <f t="shared" si="69"/>
        <v>0</v>
      </c>
      <c r="Y164" s="46">
        <f t="shared" si="79"/>
        <v>0</v>
      </c>
      <c r="AA164" s="43">
        <f t="shared" si="80"/>
        <v>0</v>
      </c>
      <c r="AB164" s="44">
        <f t="shared" si="81"/>
        <v>0</v>
      </c>
      <c r="AC164" s="45">
        <f t="shared" si="82"/>
        <v>0</v>
      </c>
      <c r="AD164" s="44">
        <f t="shared" si="83"/>
        <v>0</v>
      </c>
      <c r="AE164" s="45">
        <f t="shared" si="84"/>
        <v>-2.10117728564716E-2</v>
      </c>
      <c r="AF164" s="44">
        <f t="shared" si="85"/>
        <v>0</v>
      </c>
      <c r="AG164" s="45">
        <f t="shared" si="86"/>
        <v>0</v>
      </c>
      <c r="AH164" s="46">
        <f t="shared" si="86"/>
        <v>0</v>
      </c>
      <c r="AR164" s="2" t="s">
        <v>174</v>
      </c>
      <c r="AS164" s="26">
        <v>2103.84</v>
      </c>
      <c r="AT164" s="26">
        <v>52.5</v>
      </c>
      <c r="AU164" s="51">
        <f t="shared" si="62"/>
        <v>-7.5614366729678251E-3</v>
      </c>
      <c r="AV164" s="26">
        <v>2.1800999999999999</v>
      </c>
      <c r="AW164" s="51">
        <f t="shared" si="63"/>
        <v>-7.3520037397475702E-2</v>
      </c>
      <c r="AX164" s="1">
        <f t="shared" si="70"/>
        <v>4</v>
      </c>
      <c r="AY164" s="1"/>
      <c r="AZ164" s="1"/>
      <c r="BA164" s="1"/>
      <c r="BB164" s="2" t="s">
        <v>174</v>
      </c>
      <c r="BC164" s="26">
        <v>2103.84</v>
      </c>
      <c r="BD164" s="1" t="str">
        <f t="shared" si="71"/>
        <v/>
      </c>
      <c r="BE164" s="1" t="str">
        <f t="shared" si="72"/>
        <v/>
      </c>
      <c r="BF164" s="1" t="str">
        <f t="shared" si="73"/>
        <v/>
      </c>
      <c r="BG164" s="1">
        <f t="shared" si="74"/>
        <v>2103.84</v>
      </c>
    </row>
    <row r="165" spans="2:59" x14ac:dyDescent="0.25">
      <c r="B165" s="2" t="s">
        <v>174</v>
      </c>
      <c r="C165" s="26">
        <v>52.5</v>
      </c>
      <c r="D165" s="13">
        <f t="shared" si="64"/>
        <v>-7.5614366729678251E-3</v>
      </c>
      <c r="E165" s="29">
        <f t="shared" si="75"/>
        <v>52.433333333333337</v>
      </c>
      <c r="F165" s="13">
        <f t="shared" si="87"/>
        <v>2.5493945188017619E-3</v>
      </c>
      <c r="G165" s="26">
        <v>2.1800999999999999</v>
      </c>
      <c r="H165" s="12">
        <v>-7.3520037397475702E-2</v>
      </c>
      <c r="I165" s="28">
        <f t="shared" si="76"/>
        <v>2.2181999999999999</v>
      </c>
      <c r="J165" s="28">
        <f t="shared" si="88"/>
        <v>2.2809012941501949E-2</v>
      </c>
      <c r="K165" s="26">
        <v>2103.84</v>
      </c>
      <c r="L165" s="12">
        <f t="shared" si="65"/>
        <v>1.9742039930008559E-2</v>
      </c>
      <c r="M165" s="29">
        <f t="shared" si="77"/>
        <v>2091.4466666666667</v>
      </c>
      <c r="N165" s="30">
        <f t="shared" si="89"/>
        <v>2.929982528800279E-3</v>
      </c>
      <c r="R165" s="43">
        <f t="shared" si="66"/>
        <v>0</v>
      </c>
      <c r="S165" s="44">
        <f t="shared" si="91"/>
        <v>0</v>
      </c>
      <c r="T165" s="45">
        <f t="shared" si="67"/>
        <v>0</v>
      </c>
      <c r="U165" s="44">
        <f t="shared" si="78"/>
        <v>0</v>
      </c>
      <c r="V165" s="45">
        <f t="shared" si="68"/>
        <v>0</v>
      </c>
      <c r="W165" s="44">
        <f t="shared" si="90"/>
        <v>0</v>
      </c>
      <c r="X165" s="45">
        <f t="shared" si="69"/>
        <v>0</v>
      </c>
      <c r="Y165" s="46">
        <f t="shared" si="79"/>
        <v>0</v>
      </c>
      <c r="AA165" s="43">
        <f t="shared" si="80"/>
        <v>1.9742039930008559E-2</v>
      </c>
      <c r="AB165" s="44">
        <f t="shared" si="81"/>
        <v>0</v>
      </c>
      <c r="AC165" s="45">
        <f t="shared" si="82"/>
        <v>0</v>
      </c>
      <c r="AD165" s="44">
        <f t="shared" si="83"/>
        <v>0</v>
      </c>
      <c r="AE165" s="45">
        <f t="shared" si="84"/>
        <v>0</v>
      </c>
      <c r="AF165" s="44">
        <f t="shared" si="85"/>
        <v>2.929982528800279E-3</v>
      </c>
      <c r="AG165" s="45">
        <f t="shared" si="86"/>
        <v>0</v>
      </c>
      <c r="AH165" s="46">
        <f t="shared" si="86"/>
        <v>0</v>
      </c>
      <c r="AR165" s="2" t="s">
        <v>175</v>
      </c>
      <c r="AS165" s="26">
        <v>1972.18</v>
      </c>
      <c r="AT165" s="26">
        <v>52</v>
      </c>
      <c r="AU165" s="51">
        <f t="shared" si="62"/>
        <v>-9.52380952380949E-3</v>
      </c>
      <c r="AV165" s="26">
        <v>2.2179000000000002</v>
      </c>
      <c r="AW165" s="51">
        <f t="shared" si="63"/>
        <v>1.7338654190174996E-2</v>
      </c>
      <c r="AX165" s="1">
        <f t="shared" si="70"/>
        <v>3</v>
      </c>
      <c r="AY165" s="1"/>
      <c r="AZ165" s="1"/>
      <c r="BA165" s="1"/>
      <c r="BB165" s="2" t="s">
        <v>175</v>
      </c>
      <c r="BC165" s="26">
        <v>1972.18</v>
      </c>
      <c r="BD165" s="1" t="str">
        <f t="shared" si="71"/>
        <v/>
      </c>
      <c r="BE165" s="1" t="str">
        <f t="shared" si="72"/>
        <v/>
      </c>
      <c r="BF165" s="1">
        <f t="shared" si="73"/>
        <v>1972.18</v>
      </c>
      <c r="BG165" s="1" t="str">
        <f t="shared" si="74"/>
        <v/>
      </c>
    </row>
    <row r="166" spans="2:59" x14ac:dyDescent="0.25">
      <c r="B166" s="2" t="s">
        <v>175</v>
      </c>
      <c r="C166" s="26">
        <v>52</v>
      </c>
      <c r="D166" s="13">
        <f t="shared" si="64"/>
        <v>-9.52380952380949E-3</v>
      </c>
      <c r="E166" s="29">
        <f t="shared" si="75"/>
        <v>52.466666666666669</v>
      </c>
      <c r="F166" s="13">
        <f t="shared" si="87"/>
        <v>6.3572790845523031E-4</v>
      </c>
      <c r="G166" s="26">
        <v>2.2179000000000002</v>
      </c>
      <c r="H166" s="12">
        <v>1.7338654190174996E-2</v>
      </c>
      <c r="I166" s="28">
        <f t="shared" si="76"/>
        <v>2.2503666666666668</v>
      </c>
      <c r="J166" s="28">
        <f t="shared" si="88"/>
        <v>1.450124725753632E-2</v>
      </c>
      <c r="K166" s="26">
        <v>1972.18</v>
      </c>
      <c r="L166" s="12">
        <f t="shared" si="65"/>
        <v>-6.258080462392579E-2</v>
      </c>
      <c r="M166" s="29">
        <f t="shared" si="77"/>
        <v>2046.376666666667</v>
      </c>
      <c r="N166" s="30">
        <f t="shared" si="89"/>
        <v>-2.1549676938132034E-2</v>
      </c>
      <c r="R166" s="43">
        <f t="shared" si="66"/>
        <v>0</v>
      </c>
      <c r="S166" s="44">
        <f t="shared" si="91"/>
        <v>0</v>
      </c>
      <c r="T166" s="45">
        <f t="shared" si="67"/>
        <v>0</v>
      </c>
      <c r="U166" s="44">
        <f t="shared" si="78"/>
        <v>0</v>
      </c>
      <c r="V166" s="45">
        <f t="shared" si="68"/>
        <v>0</v>
      </c>
      <c r="W166" s="44">
        <f t="shared" si="90"/>
        <v>0</v>
      </c>
      <c r="X166" s="45">
        <f t="shared" si="69"/>
        <v>0</v>
      </c>
      <c r="Y166" s="46">
        <f t="shared" si="79"/>
        <v>0</v>
      </c>
      <c r="AA166" s="43">
        <f t="shared" si="80"/>
        <v>0</v>
      </c>
      <c r="AB166" s="44">
        <f t="shared" si="81"/>
        <v>0</v>
      </c>
      <c r="AC166" s="45">
        <f t="shared" si="82"/>
        <v>0</v>
      </c>
      <c r="AD166" s="44">
        <f t="shared" si="83"/>
        <v>0</v>
      </c>
      <c r="AE166" s="45">
        <f t="shared" si="84"/>
        <v>0</v>
      </c>
      <c r="AF166" s="44">
        <f t="shared" si="85"/>
        <v>-2.1549676938132034E-2</v>
      </c>
      <c r="AG166" s="45">
        <f t="shared" si="86"/>
        <v>-6.258080462392579E-2</v>
      </c>
      <c r="AH166" s="46">
        <f t="shared" si="86"/>
        <v>0</v>
      </c>
      <c r="AR166" s="2" t="s">
        <v>176</v>
      </c>
      <c r="AS166" s="26">
        <v>1920.03</v>
      </c>
      <c r="AT166" s="26">
        <v>50.2</v>
      </c>
      <c r="AU166" s="51">
        <f t="shared" si="62"/>
        <v>-3.4615384615384603E-2</v>
      </c>
      <c r="AV166" s="26">
        <v>2.0367999999999999</v>
      </c>
      <c r="AW166" s="51">
        <f t="shared" si="63"/>
        <v>-8.1653816673429969E-2</v>
      </c>
      <c r="AX166" s="1">
        <f t="shared" si="70"/>
        <v>4</v>
      </c>
      <c r="AY166" s="1"/>
      <c r="AZ166" s="1"/>
      <c r="BA166" s="1"/>
      <c r="BB166" s="2" t="s">
        <v>176</v>
      </c>
      <c r="BC166" s="26">
        <v>1920.03</v>
      </c>
      <c r="BD166" s="1" t="str">
        <f t="shared" si="71"/>
        <v/>
      </c>
      <c r="BE166" s="1" t="str">
        <f t="shared" si="72"/>
        <v/>
      </c>
      <c r="BF166" s="1" t="str">
        <f t="shared" si="73"/>
        <v/>
      </c>
      <c r="BG166" s="1">
        <f t="shared" si="74"/>
        <v>1920.03</v>
      </c>
    </row>
    <row r="167" spans="2:59" x14ac:dyDescent="0.25">
      <c r="B167" s="2" t="s">
        <v>176</v>
      </c>
      <c r="C167" s="26">
        <v>50.2</v>
      </c>
      <c r="D167" s="13">
        <f t="shared" si="64"/>
        <v>-3.4615384615384603E-2</v>
      </c>
      <c r="E167" s="29">
        <f t="shared" si="75"/>
        <v>51.566666666666663</v>
      </c>
      <c r="F167" s="13">
        <f t="shared" si="87"/>
        <v>-1.715374841169004E-2</v>
      </c>
      <c r="G167" s="26">
        <v>2.0367999999999999</v>
      </c>
      <c r="H167" s="12">
        <v>-8.1653816673429969E-2</v>
      </c>
      <c r="I167" s="28">
        <f t="shared" si="76"/>
        <v>2.1449333333333329</v>
      </c>
      <c r="J167" s="28">
        <f t="shared" si="88"/>
        <v>-4.6851624179763518E-2</v>
      </c>
      <c r="K167" s="26">
        <v>1920.03</v>
      </c>
      <c r="L167" s="12">
        <f t="shared" si="65"/>
        <v>-2.6442819620927094E-2</v>
      </c>
      <c r="M167" s="29">
        <f t="shared" si="77"/>
        <v>1998.6833333333334</v>
      </c>
      <c r="N167" s="30">
        <f t="shared" si="89"/>
        <v>-2.3306233945200816E-2</v>
      </c>
      <c r="R167" s="43">
        <f t="shared" si="66"/>
        <v>0</v>
      </c>
      <c r="S167" s="44">
        <f t="shared" si="91"/>
        <v>0</v>
      </c>
      <c r="T167" s="45">
        <f t="shared" si="67"/>
        <v>0</v>
      </c>
      <c r="U167" s="44">
        <f t="shared" si="78"/>
        <v>0</v>
      </c>
      <c r="V167" s="45">
        <f t="shared" si="68"/>
        <v>0</v>
      </c>
      <c r="W167" s="44">
        <f t="shared" si="90"/>
        <v>0</v>
      </c>
      <c r="X167" s="45">
        <f t="shared" si="69"/>
        <v>0</v>
      </c>
      <c r="Y167" s="46">
        <f t="shared" si="79"/>
        <v>0</v>
      </c>
      <c r="AA167" s="43">
        <f t="shared" si="80"/>
        <v>-2.6442819620927094E-2</v>
      </c>
      <c r="AB167" s="44">
        <f t="shared" si="81"/>
        <v>-2.3306233945200816E-2</v>
      </c>
      <c r="AC167" s="45">
        <f t="shared" si="82"/>
        <v>0</v>
      </c>
      <c r="AD167" s="44">
        <f t="shared" si="83"/>
        <v>0</v>
      </c>
      <c r="AE167" s="45">
        <f t="shared" si="84"/>
        <v>0</v>
      </c>
      <c r="AF167" s="44">
        <f t="shared" si="85"/>
        <v>0</v>
      </c>
      <c r="AG167" s="45">
        <f t="shared" si="86"/>
        <v>0</v>
      </c>
      <c r="AH167" s="46">
        <f t="shared" si="86"/>
        <v>0</v>
      </c>
      <c r="AR167" s="2" t="s">
        <v>177</v>
      </c>
      <c r="AS167" s="26">
        <v>2079.36</v>
      </c>
      <c r="AT167" s="26">
        <v>50.1</v>
      </c>
      <c r="AU167" s="51">
        <f t="shared" si="62"/>
        <v>-1.9920318725099584E-3</v>
      </c>
      <c r="AV167" s="26">
        <v>2.1421000000000001</v>
      </c>
      <c r="AW167" s="51">
        <f t="shared" si="63"/>
        <v>5.1698743126473046E-2</v>
      </c>
      <c r="AX167" s="1">
        <f t="shared" si="70"/>
        <v>3</v>
      </c>
      <c r="AY167" s="1"/>
      <c r="AZ167" s="1"/>
      <c r="BA167" s="1"/>
      <c r="BB167" s="2" t="s">
        <v>177</v>
      </c>
      <c r="BC167" s="26">
        <v>2079.36</v>
      </c>
      <c r="BD167" s="1" t="str">
        <f t="shared" si="71"/>
        <v/>
      </c>
      <c r="BE167" s="1" t="str">
        <f t="shared" si="72"/>
        <v/>
      </c>
      <c r="BF167" s="1">
        <f t="shared" si="73"/>
        <v>2079.36</v>
      </c>
      <c r="BG167" s="1" t="str">
        <f t="shared" si="74"/>
        <v/>
      </c>
    </row>
    <row r="168" spans="2:59" x14ac:dyDescent="0.25">
      <c r="B168" s="2" t="s">
        <v>177</v>
      </c>
      <c r="C168" s="26">
        <v>50.1</v>
      </c>
      <c r="D168" s="13">
        <f t="shared" si="64"/>
        <v>-1.9920318725099584E-3</v>
      </c>
      <c r="E168" s="29">
        <f t="shared" si="75"/>
        <v>50.766666666666673</v>
      </c>
      <c r="F168" s="13">
        <f t="shared" si="87"/>
        <v>-1.5513897866838877E-2</v>
      </c>
      <c r="G168" s="26">
        <v>2.1421000000000001</v>
      </c>
      <c r="H168" s="12">
        <v>5.1698743126473046E-2</v>
      </c>
      <c r="I168" s="28">
        <f t="shared" si="76"/>
        <v>2.1322666666666668</v>
      </c>
      <c r="J168" s="28">
        <f t="shared" si="88"/>
        <v>-5.905389444893161E-3</v>
      </c>
      <c r="K168" s="26">
        <v>2079.36</v>
      </c>
      <c r="L168" s="12">
        <f t="shared" si="65"/>
        <v>8.2983078389400333E-2</v>
      </c>
      <c r="M168" s="29">
        <f t="shared" si="77"/>
        <v>1990.5233333333333</v>
      </c>
      <c r="N168" s="30">
        <f t="shared" si="89"/>
        <v>-4.0826877694483121E-3</v>
      </c>
      <c r="R168" s="43">
        <f t="shared" si="66"/>
        <v>0</v>
      </c>
      <c r="S168" s="44">
        <f t="shared" si="91"/>
        <v>0</v>
      </c>
      <c r="T168" s="45">
        <f t="shared" si="67"/>
        <v>0</v>
      </c>
      <c r="U168" s="44">
        <f t="shared" si="78"/>
        <v>0</v>
      </c>
      <c r="V168" s="45">
        <f t="shared" si="68"/>
        <v>0</v>
      </c>
      <c r="W168" s="44">
        <f t="shared" si="90"/>
        <v>0</v>
      </c>
      <c r="X168" s="45">
        <f t="shared" si="69"/>
        <v>0</v>
      </c>
      <c r="Y168" s="46">
        <f t="shared" si="79"/>
        <v>0</v>
      </c>
      <c r="AA168" s="43">
        <f t="shared" si="80"/>
        <v>0</v>
      </c>
      <c r="AB168" s="44">
        <f t="shared" si="81"/>
        <v>-4.0826877694483121E-3</v>
      </c>
      <c r="AC168" s="45">
        <f t="shared" si="82"/>
        <v>0</v>
      </c>
      <c r="AD168" s="44">
        <f t="shared" si="83"/>
        <v>0</v>
      </c>
      <c r="AE168" s="45">
        <f t="shared" si="84"/>
        <v>0</v>
      </c>
      <c r="AF168" s="44">
        <f t="shared" si="85"/>
        <v>0</v>
      </c>
      <c r="AG168" s="45">
        <f t="shared" si="86"/>
        <v>8.2983078389400333E-2</v>
      </c>
      <c r="AH168" s="46">
        <f t="shared" si="86"/>
        <v>0</v>
      </c>
      <c r="AR168" s="2" t="s">
        <v>178</v>
      </c>
      <c r="AS168" s="26">
        <v>2080.41</v>
      </c>
      <c r="AT168" s="26">
        <v>49.1</v>
      </c>
      <c r="AU168" s="51">
        <f t="shared" si="62"/>
        <v>-1.9960079840319334E-2</v>
      </c>
      <c r="AV168" s="26">
        <v>2.206</v>
      </c>
      <c r="AW168" s="51">
        <f t="shared" si="63"/>
        <v>2.9830540124177185E-2</v>
      </c>
      <c r="AX168" s="1">
        <f t="shared" si="70"/>
        <v>3</v>
      </c>
      <c r="AY168" s="1"/>
      <c r="AZ168" s="1"/>
      <c r="BA168" s="1"/>
      <c r="BB168" s="2" t="s">
        <v>178</v>
      </c>
      <c r="BC168" s="26">
        <v>2080.41</v>
      </c>
      <c r="BD168" s="1" t="str">
        <f t="shared" si="71"/>
        <v/>
      </c>
      <c r="BE168" s="1" t="str">
        <f t="shared" si="72"/>
        <v/>
      </c>
      <c r="BF168" s="1">
        <f t="shared" si="73"/>
        <v>2080.41</v>
      </c>
      <c r="BG168" s="1" t="str">
        <f t="shared" si="74"/>
        <v/>
      </c>
    </row>
    <row r="169" spans="2:59" x14ac:dyDescent="0.25">
      <c r="B169" s="2" t="s">
        <v>178</v>
      </c>
      <c r="C169" s="26">
        <v>49.1</v>
      </c>
      <c r="D169" s="13">
        <f t="shared" si="64"/>
        <v>-1.9960079840319334E-2</v>
      </c>
      <c r="E169" s="29">
        <f t="shared" si="75"/>
        <v>49.800000000000004</v>
      </c>
      <c r="F169" s="13">
        <f t="shared" si="87"/>
        <v>-1.9041365725541715E-2</v>
      </c>
      <c r="G169" s="26">
        <v>2.206</v>
      </c>
      <c r="H169" s="12">
        <v>2.9830540124177185E-2</v>
      </c>
      <c r="I169" s="28">
        <f t="shared" si="76"/>
        <v>2.1282999999999999</v>
      </c>
      <c r="J169" s="28">
        <f t="shared" si="88"/>
        <v>-1.8603051525764025E-3</v>
      </c>
      <c r="K169" s="26">
        <v>2080.41</v>
      </c>
      <c r="L169" s="12">
        <f t="shared" si="65"/>
        <v>5.0496306555847248E-4</v>
      </c>
      <c r="M169" s="29">
        <f t="shared" si="77"/>
        <v>2026.6000000000001</v>
      </c>
      <c r="N169" s="30">
        <f t="shared" si="89"/>
        <v>1.8124211890675479E-2</v>
      </c>
      <c r="R169" s="43">
        <f t="shared" si="66"/>
        <v>0</v>
      </c>
      <c r="S169" s="44">
        <f t="shared" si="91"/>
        <v>0</v>
      </c>
      <c r="T169" s="45">
        <f t="shared" si="67"/>
        <v>0</v>
      </c>
      <c r="U169" s="44">
        <f t="shared" si="78"/>
        <v>0</v>
      </c>
      <c r="V169" s="45">
        <f t="shared" si="68"/>
        <v>0</v>
      </c>
      <c r="W169" s="44">
        <f t="shared" si="90"/>
        <v>0</v>
      </c>
      <c r="X169" s="45">
        <f t="shared" si="69"/>
        <v>0</v>
      </c>
      <c r="Y169" s="46">
        <f t="shared" si="79"/>
        <v>0</v>
      </c>
      <c r="AA169" s="43">
        <f t="shared" si="80"/>
        <v>0</v>
      </c>
      <c r="AB169" s="44">
        <f t="shared" si="81"/>
        <v>1.8124211890675479E-2</v>
      </c>
      <c r="AC169" s="45">
        <f t="shared" si="82"/>
        <v>0</v>
      </c>
      <c r="AD169" s="44">
        <f t="shared" si="83"/>
        <v>0</v>
      </c>
      <c r="AE169" s="45">
        <f t="shared" si="84"/>
        <v>0</v>
      </c>
      <c r="AF169" s="44">
        <f t="shared" si="85"/>
        <v>0</v>
      </c>
      <c r="AG169" s="45">
        <f t="shared" si="86"/>
        <v>5.0496306555847248E-4</v>
      </c>
      <c r="AH169" s="46">
        <f t="shared" si="86"/>
        <v>0</v>
      </c>
      <c r="AR169" s="2" t="s">
        <v>179</v>
      </c>
      <c r="AS169" s="26">
        <v>2043.94</v>
      </c>
      <c r="AT169" s="26">
        <v>49.1</v>
      </c>
      <c r="AU169" s="51">
        <f t="shared" si="62"/>
        <v>0</v>
      </c>
      <c r="AV169" s="26">
        <v>2.2694000000000001</v>
      </c>
      <c r="AW169" s="51">
        <f t="shared" si="63"/>
        <v>2.8739800543970961E-2</v>
      </c>
      <c r="AX169" s="1" t="str">
        <f t="shared" si="70"/>
        <v/>
      </c>
      <c r="AY169" s="1"/>
      <c r="AZ169" s="1"/>
      <c r="BA169" s="1"/>
      <c r="BB169" s="2" t="s">
        <v>179</v>
      </c>
      <c r="BC169" s="26">
        <v>2043.94</v>
      </c>
      <c r="BD169" s="1" t="str">
        <f t="shared" si="71"/>
        <v/>
      </c>
      <c r="BE169" s="1" t="str">
        <f t="shared" si="72"/>
        <v/>
      </c>
      <c r="BF169" s="1" t="str">
        <f t="shared" si="73"/>
        <v/>
      </c>
      <c r="BG169" s="1" t="str">
        <f t="shared" si="74"/>
        <v/>
      </c>
    </row>
    <row r="170" spans="2:59" x14ac:dyDescent="0.25">
      <c r="B170" s="2" t="s">
        <v>179</v>
      </c>
      <c r="C170" s="26">
        <v>49.1</v>
      </c>
      <c r="D170" s="13">
        <f t="shared" si="64"/>
        <v>0</v>
      </c>
      <c r="E170" s="29">
        <f t="shared" si="75"/>
        <v>49.433333333333337</v>
      </c>
      <c r="F170" s="13">
        <f t="shared" si="87"/>
        <v>-7.3627844712181867E-3</v>
      </c>
      <c r="G170" s="26">
        <v>2.2694000000000001</v>
      </c>
      <c r="H170" s="12">
        <v>2.8739800543970961E-2</v>
      </c>
      <c r="I170" s="28">
        <f t="shared" si="76"/>
        <v>2.2058333333333335</v>
      </c>
      <c r="J170" s="28">
        <f t="shared" si="88"/>
        <v>3.6429701326567532E-2</v>
      </c>
      <c r="K170" s="26">
        <v>2043.94</v>
      </c>
      <c r="L170" s="12">
        <f t="shared" si="65"/>
        <v>-1.7530198374358763E-2</v>
      </c>
      <c r="M170" s="29">
        <f t="shared" si="77"/>
        <v>2067.9033333333336</v>
      </c>
      <c r="N170" s="30">
        <f t="shared" si="89"/>
        <v>2.0380604625152232E-2</v>
      </c>
      <c r="R170" s="43">
        <f t="shared" si="66"/>
        <v>0</v>
      </c>
      <c r="S170" s="44">
        <f t="shared" si="91"/>
        <v>0</v>
      </c>
      <c r="T170" s="45">
        <f t="shared" si="67"/>
        <v>0</v>
      </c>
      <c r="U170" s="44">
        <f t="shared" si="78"/>
        <v>0</v>
      </c>
      <c r="V170" s="45">
        <f t="shared" si="68"/>
        <v>0</v>
      </c>
      <c r="W170" s="44">
        <f t="shared" si="90"/>
        <v>0</v>
      </c>
      <c r="X170" s="45">
        <f t="shared" si="69"/>
        <v>0</v>
      </c>
      <c r="Y170" s="46">
        <f t="shared" si="79"/>
        <v>2.0380604625152232E-2</v>
      </c>
      <c r="AA170" s="43">
        <f t="shared" si="80"/>
        <v>0</v>
      </c>
      <c r="AB170" s="44">
        <f t="shared" si="81"/>
        <v>0</v>
      </c>
      <c r="AC170" s="45">
        <f t="shared" si="82"/>
        <v>0</v>
      </c>
      <c r="AD170" s="44">
        <f t="shared" si="83"/>
        <v>0</v>
      </c>
      <c r="AE170" s="45">
        <f t="shared" si="84"/>
        <v>0</v>
      </c>
      <c r="AF170" s="44">
        <f t="shared" si="85"/>
        <v>0</v>
      </c>
      <c r="AG170" s="45">
        <f t="shared" si="86"/>
        <v>0</v>
      </c>
      <c r="AH170" s="46">
        <f t="shared" si="86"/>
        <v>0</v>
      </c>
      <c r="AR170" s="2" t="s">
        <v>180</v>
      </c>
      <c r="AS170" s="26">
        <v>1940.24</v>
      </c>
      <c r="AT170" s="26">
        <v>48.7</v>
      </c>
      <c r="AU170" s="51">
        <f t="shared" si="62"/>
        <v>-8.1466395112016476E-3</v>
      </c>
      <c r="AV170" s="26">
        <v>1.9209000000000001</v>
      </c>
      <c r="AW170" s="51">
        <f t="shared" si="63"/>
        <v>-0.15356481889486207</v>
      </c>
      <c r="AX170" s="1">
        <f t="shared" si="70"/>
        <v>4</v>
      </c>
      <c r="AY170" s="1"/>
      <c r="AZ170" s="1"/>
      <c r="BA170" s="1"/>
      <c r="BB170" s="2" t="s">
        <v>180</v>
      </c>
      <c r="BC170" s="26">
        <v>1940.24</v>
      </c>
      <c r="BD170" s="1" t="str">
        <f t="shared" si="71"/>
        <v/>
      </c>
      <c r="BE170" s="1" t="str">
        <f t="shared" si="72"/>
        <v/>
      </c>
      <c r="BF170" s="1" t="str">
        <f t="shared" si="73"/>
        <v/>
      </c>
      <c r="BG170" s="1">
        <f t="shared" si="74"/>
        <v>1940.24</v>
      </c>
    </row>
    <row r="171" spans="2:59" x14ac:dyDescent="0.25">
      <c r="B171" s="2" t="s">
        <v>180</v>
      </c>
      <c r="C171" s="26">
        <v>48.7</v>
      </c>
      <c r="D171" s="13">
        <f t="shared" si="64"/>
        <v>-8.1466395112016476E-3</v>
      </c>
      <c r="E171" s="29">
        <f t="shared" si="75"/>
        <v>48.966666666666669</v>
      </c>
      <c r="F171" s="13">
        <f t="shared" si="87"/>
        <v>-9.4403236682401026E-3</v>
      </c>
      <c r="G171" s="26">
        <v>1.9209000000000001</v>
      </c>
      <c r="H171" s="12">
        <v>-0.15356481889486207</v>
      </c>
      <c r="I171" s="28">
        <f t="shared" si="76"/>
        <v>2.1320999999999999</v>
      </c>
      <c r="J171" s="28">
        <f t="shared" si="88"/>
        <v>-3.3426520589346587E-2</v>
      </c>
      <c r="K171" s="26">
        <v>1940.24</v>
      </c>
      <c r="L171" s="12">
        <f t="shared" si="65"/>
        <v>-5.0735344481736222E-2</v>
      </c>
      <c r="M171" s="29">
        <f t="shared" si="77"/>
        <v>2021.53</v>
      </c>
      <c r="N171" s="30">
        <f t="shared" si="89"/>
        <v>-2.2425290672839493E-2</v>
      </c>
      <c r="R171" s="43">
        <f t="shared" si="66"/>
        <v>-5.0735344481736222E-2</v>
      </c>
      <c r="S171" s="44">
        <f t="shared" si="91"/>
        <v>-2.2425290672839493E-2</v>
      </c>
      <c r="T171" s="45">
        <f t="shared" si="67"/>
        <v>0</v>
      </c>
      <c r="U171" s="44">
        <f t="shared" si="78"/>
        <v>0</v>
      </c>
      <c r="V171" s="45">
        <f t="shared" si="68"/>
        <v>0</v>
      </c>
      <c r="W171" s="44">
        <f t="shared" si="90"/>
        <v>0</v>
      </c>
      <c r="X171" s="45">
        <f t="shared" si="69"/>
        <v>0</v>
      </c>
      <c r="Y171" s="46">
        <f t="shared" si="79"/>
        <v>0</v>
      </c>
      <c r="AA171" s="43">
        <f t="shared" si="80"/>
        <v>0</v>
      </c>
      <c r="AB171" s="44">
        <f t="shared" si="81"/>
        <v>0</v>
      </c>
      <c r="AC171" s="45">
        <f t="shared" si="82"/>
        <v>0</v>
      </c>
      <c r="AD171" s="44">
        <f t="shared" si="83"/>
        <v>0</v>
      </c>
      <c r="AE171" s="45">
        <f t="shared" si="84"/>
        <v>0</v>
      </c>
      <c r="AF171" s="44">
        <f t="shared" si="85"/>
        <v>0</v>
      </c>
      <c r="AG171" s="45">
        <f t="shared" si="86"/>
        <v>0</v>
      </c>
      <c r="AH171" s="46">
        <f t="shared" si="86"/>
        <v>0</v>
      </c>
      <c r="AR171" s="2" t="s">
        <v>181</v>
      </c>
      <c r="AS171" s="26">
        <v>1932.23</v>
      </c>
      <c r="AT171" s="26">
        <v>47.6</v>
      </c>
      <c r="AU171" s="51">
        <f t="shared" si="62"/>
        <v>-2.2587268993839893E-2</v>
      </c>
      <c r="AV171" s="26">
        <v>1.7346999999999999</v>
      </c>
      <c r="AW171" s="51">
        <f t="shared" si="63"/>
        <v>-9.6933728981206779E-2</v>
      </c>
      <c r="AX171" s="1">
        <f t="shared" si="70"/>
        <v>4</v>
      </c>
      <c r="AY171" s="1"/>
      <c r="AZ171" s="1"/>
      <c r="BA171" s="1"/>
      <c r="BB171" s="2" t="s">
        <v>181</v>
      </c>
      <c r="BC171" s="26">
        <v>1932.23</v>
      </c>
      <c r="BD171" s="1" t="str">
        <f t="shared" si="71"/>
        <v/>
      </c>
      <c r="BE171" s="1" t="str">
        <f t="shared" si="72"/>
        <v/>
      </c>
      <c r="BF171" s="1" t="str">
        <f t="shared" si="73"/>
        <v/>
      </c>
      <c r="BG171" s="1">
        <f t="shared" si="74"/>
        <v>1932.23</v>
      </c>
    </row>
    <row r="172" spans="2:59" x14ac:dyDescent="0.25">
      <c r="B172" s="2" t="s">
        <v>181</v>
      </c>
      <c r="C172" s="26">
        <v>47.6</v>
      </c>
      <c r="D172" s="13">
        <f t="shared" si="64"/>
        <v>-2.2587268993839893E-2</v>
      </c>
      <c r="E172" s="29">
        <f t="shared" si="75"/>
        <v>48.466666666666669</v>
      </c>
      <c r="F172" s="13">
        <f t="shared" si="87"/>
        <v>-1.0211027910142945E-2</v>
      </c>
      <c r="G172" s="26">
        <v>1.7346999999999999</v>
      </c>
      <c r="H172" s="12">
        <v>-9.6933728981206779E-2</v>
      </c>
      <c r="I172" s="28">
        <f t="shared" si="76"/>
        <v>1.9750000000000003</v>
      </c>
      <c r="J172" s="28">
        <f t="shared" si="88"/>
        <v>-7.3683223113362173E-2</v>
      </c>
      <c r="K172" s="26">
        <v>1932.23</v>
      </c>
      <c r="L172" s="12">
        <f t="shared" si="65"/>
        <v>-4.1283552550199776E-3</v>
      </c>
      <c r="M172" s="29">
        <f t="shared" si="77"/>
        <v>1972.1366666666665</v>
      </c>
      <c r="N172" s="30">
        <f t="shared" si="89"/>
        <v>-2.4433638547700753E-2</v>
      </c>
      <c r="R172" s="43">
        <f t="shared" si="66"/>
        <v>-4.1283552550199776E-3</v>
      </c>
      <c r="S172" s="44">
        <f t="shared" si="91"/>
        <v>-2.4433638547700753E-2</v>
      </c>
      <c r="T172" s="45">
        <f t="shared" si="67"/>
        <v>0</v>
      </c>
      <c r="U172" s="44">
        <f t="shared" si="78"/>
        <v>0</v>
      </c>
      <c r="V172" s="45">
        <f t="shared" si="68"/>
        <v>0</v>
      </c>
      <c r="W172" s="44">
        <f t="shared" si="90"/>
        <v>0</v>
      </c>
      <c r="X172" s="45">
        <f t="shared" si="69"/>
        <v>0</v>
      </c>
      <c r="Y172" s="46">
        <f t="shared" si="79"/>
        <v>0</v>
      </c>
      <c r="AA172" s="43">
        <f t="shared" si="80"/>
        <v>0</v>
      </c>
      <c r="AB172" s="44">
        <f t="shared" si="81"/>
        <v>0</v>
      </c>
      <c r="AC172" s="45">
        <f t="shared" si="82"/>
        <v>0</v>
      </c>
      <c r="AD172" s="44">
        <f t="shared" si="83"/>
        <v>0</v>
      </c>
      <c r="AE172" s="45">
        <f t="shared" si="84"/>
        <v>0</v>
      </c>
      <c r="AF172" s="44">
        <f t="shared" si="85"/>
        <v>0</v>
      </c>
      <c r="AG172" s="45">
        <f t="shared" si="86"/>
        <v>0</v>
      </c>
      <c r="AH172" s="46">
        <f t="shared" si="86"/>
        <v>0</v>
      </c>
      <c r="AR172" s="2" t="s">
        <v>182</v>
      </c>
      <c r="AS172" s="26">
        <v>2059.7399999999998</v>
      </c>
      <c r="AT172" s="26">
        <v>49.2</v>
      </c>
      <c r="AU172" s="51">
        <f t="shared" si="62"/>
        <v>3.3613445378151363E-2</v>
      </c>
      <c r="AV172" s="26">
        <v>1.7686999999999999</v>
      </c>
      <c r="AW172" s="51">
        <f t="shared" si="63"/>
        <v>1.9599930823773537E-2</v>
      </c>
      <c r="AX172" s="1">
        <f t="shared" si="70"/>
        <v>1</v>
      </c>
      <c r="AY172" s="1"/>
      <c r="AZ172" s="1"/>
      <c r="BA172" s="1"/>
      <c r="BB172" s="2" t="s">
        <v>182</v>
      </c>
      <c r="BC172" s="26">
        <v>2059.7399999999998</v>
      </c>
      <c r="BD172" s="1">
        <f t="shared" si="71"/>
        <v>2059.7399999999998</v>
      </c>
      <c r="BE172" s="1" t="str">
        <f t="shared" si="72"/>
        <v/>
      </c>
      <c r="BF172" s="1" t="str">
        <f t="shared" si="73"/>
        <v/>
      </c>
      <c r="BG172" s="1" t="str">
        <f t="shared" si="74"/>
        <v/>
      </c>
    </row>
    <row r="173" spans="2:59" x14ac:dyDescent="0.25">
      <c r="B173" s="2" t="s">
        <v>182</v>
      </c>
      <c r="C173" s="26">
        <v>49.2</v>
      </c>
      <c r="D173" s="13">
        <f t="shared" si="64"/>
        <v>3.3613445378151363E-2</v>
      </c>
      <c r="E173" s="29">
        <f t="shared" si="75"/>
        <v>48.5</v>
      </c>
      <c r="F173" s="13">
        <f t="shared" si="87"/>
        <v>6.8775790921593583E-4</v>
      </c>
      <c r="G173" s="26">
        <v>1.7686999999999999</v>
      </c>
      <c r="H173" s="12">
        <v>1.9599930823773537E-2</v>
      </c>
      <c r="I173" s="28">
        <f t="shared" si="76"/>
        <v>1.8080999999999998</v>
      </c>
      <c r="J173" s="28">
        <f t="shared" si="88"/>
        <v>-8.4506329113924306E-2</v>
      </c>
      <c r="K173" s="26">
        <v>2059.7399999999998</v>
      </c>
      <c r="L173" s="12">
        <f t="shared" si="65"/>
        <v>6.5991108718941094E-2</v>
      </c>
      <c r="M173" s="29">
        <f t="shared" si="77"/>
        <v>1977.4033333333334</v>
      </c>
      <c r="N173" s="30">
        <f t="shared" si="89"/>
        <v>2.6705383839187302E-3</v>
      </c>
      <c r="R173" s="43">
        <f t="shared" si="66"/>
        <v>0</v>
      </c>
      <c r="S173" s="44">
        <f t="shared" si="91"/>
        <v>0</v>
      </c>
      <c r="T173" s="45">
        <f t="shared" si="67"/>
        <v>0</v>
      </c>
      <c r="U173" s="44">
        <f t="shared" si="78"/>
        <v>2.6705383839187302E-3</v>
      </c>
      <c r="V173" s="45">
        <f t="shared" si="68"/>
        <v>6.5991108718941094E-2</v>
      </c>
      <c r="W173" s="44">
        <f t="shared" si="90"/>
        <v>0</v>
      </c>
      <c r="X173" s="45">
        <f t="shared" si="69"/>
        <v>0</v>
      </c>
      <c r="Y173" s="46">
        <f t="shared" si="79"/>
        <v>0</v>
      </c>
      <c r="AA173" s="43">
        <f t="shared" si="80"/>
        <v>0</v>
      </c>
      <c r="AB173" s="44">
        <f t="shared" si="81"/>
        <v>0</v>
      </c>
      <c r="AC173" s="45">
        <f t="shared" si="82"/>
        <v>0</v>
      </c>
      <c r="AD173" s="44">
        <f t="shared" si="83"/>
        <v>0</v>
      </c>
      <c r="AE173" s="45">
        <f t="shared" si="84"/>
        <v>0</v>
      </c>
      <c r="AF173" s="44">
        <f t="shared" si="85"/>
        <v>0</v>
      </c>
      <c r="AG173" s="45">
        <f t="shared" si="86"/>
        <v>0</v>
      </c>
      <c r="AH173" s="46">
        <f t="shared" si="86"/>
        <v>0</v>
      </c>
      <c r="AR173" s="2" t="s">
        <v>183</v>
      </c>
      <c r="AS173" s="26">
        <v>2065.3000000000002</v>
      </c>
      <c r="AT173" s="26">
        <v>51</v>
      </c>
      <c r="AU173" s="51">
        <f t="shared" si="62"/>
        <v>3.6585365853658569E-2</v>
      </c>
      <c r="AV173" s="26">
        <v>1.8332999999999999</v>
      </c>
      <c r="AW173" s="51">
        <f t="shared" si="63"/>
        <v>3.6524000678464397E-2</v>
      </c>
      <c r="AX173" s="1">
        <f t="shared" si="70"/>
        <v>1</v>
      </c>
      <c r="AY173" s="1"/>
      <c r="AZ173" s="1"/>
      <c r="BA173" s="1"/>
      <c r="BB173" s="2" t="s">
        <v>183</v>
      </c>
      <c r="BC173" s="26">
        <v>2065.3000000000002</v>
      </c>
      <c r="BD173" s="1">
        <f t="shared" si="71"/>
        <v>2065.3000000000002</v>
      </c>
      <c r="BE173" s="1" t="str">
        <f t="shared" si="72"/>
        <v/>
      </c>
      <c r="BF173" s="1" t="str">
        <f t="shared" si="73"/>
        <v/>
      </c>
      <c r="BG173" s="1" t="str">
        <f t="shared" si="74"/>
        <v/>
      </c>
    </row>
    <row r="174" spans="2:59" x14ac:dyDescent="0.25">
      <c r="B174" s="2" t="s">
        <v>183</v>
      </c>
      <c r="C174" s="26">
        <v>51</v>
      </c>
      <c r="D174" s="13">
        <f t="shared" si="64"/>
        <v>3.6585365853658569E-2</v>
      </c>
      <c r="E174" s="29">
        <f t="shared" si="75"/>
        <v>49.266666666666673</v>
      </c>
      <c r="F174" s="13">
        <f t="shared" si="87"/>
        <v>1.5807560137457211E-2</v>
      </c>
      <c r="G174" s="26">
        <v>1.8332999999999999</v>
      </c>
      <c r="H174" s="12">
        <v>3.6524000678464397E-2</v>
      </c>
      <c r="I174" s="28">
        <f t="shared" si="76"/>
        <v>1.7789000000000001</v>
      </c>
      <c r="J174" s="28">
        <f t="shared" si="88"/>
        <v>-1.6149549250594419E-2</v>
      </c>
      <c r="K174" s="26">
        <v>2065.3000000000002</v>
      </c>
      <c r="L174" s="12">
        <f t="shared" si="65"/>
        <v>2.69936982337593E-3</v>
      </c>
      <c r="M174" s="29">
        <f t="shared" si="77"/>
        <v>2019.0900000000001</v>
      </c>
      <c r="N174" s="30">
        <f t="shared" si="89"/>
        <v>2.1081519366306978E-2</v>
      </c>
      <c r="R174" s="43">
        <f t="shared" si="66"/>
        <v>0</v>
      </c>
      <c r="S174" s="44">
        <f t="shared" si="91"/>
        <v>0</v>
      </c>
      <c r="T174" s="45">
        <f t="shared" si="67"/>
        <v>0</v>
      </c>
      <c r="U174" s="44">
        <f t="shared" si="78"/>
        <v>2.1081519366306978E-2</v>
      </c>
      <c r="V174" s="45">
        <f t="shared" si="68"/>
        <v>2.69936982337593E-3</v>
      </c>
      <c r="W174" s="44">
        <f t="shared" si="90"/>
        <v>0</v>
      </c>
      <c r="X174" s="45">
        <f t="shared" si="69"/>
        <v>0</v>
      </c>
      <c r="Y174" s="46">
        <f t="shared" si="79"/>
        <v>0</v>
      </c>
      <c r="AA174" s="43">
        <f t="shared" si="80"/>
        <v>0</v>
      </c>
      <c r="AB174" s="44">
        <f t="shared" si="81"/>
        <v>0</v>
      </c>
      <c r="AC174" s="45">
        <f t="shared" si="82"/>
        <v>0</v>
      </c>
      <c r="AD174" s="44">
        <f t="shared" si="83"/>
        <v>0</v>
      </c>
      <c r="AE174" s="45">
        <f t="shared" si="84"/>
        <v>0</v>
      </c>
      <c r="AF174" s="44">
        <f t="shared" si="85"/>
        <v>0</v>
      </c>
      <c r="AG174" s="45">
        <f t="shared" si="86"/>
        <v>0</v>
      </c>
      <c r="AH174" s="46">
        <f t="shared" si="86"/>
        <v>0</v>
      </c>
      <c r="AR174" s="2" t="s">
        <v>184</v>
      </c>
      <c r="AS174" s="26">
        <v>2096.96</v>
      </c>
      <c r="AT174" s="26">
        <v>51.3</v>
      </c>
      <c r="AU174" s="51">
        <f t="shared" si="62"/>
        <v>5.8823529411764497E-3</v>
      </c>
      <c r="AV174" s="26">
        <v>1.8458000000000001</v>
      </c>
      <c r="AW174" s="51">
        <f t="shared" si="63"/>
        <v>6.8183057873780761E-3</v>
      </c>
      <c r="AX174" s="1">
        <f t="shared" si="70"/>
        <v>1</v>
      </c>
      <c r="AY174" s="1"/>
      <c r="AZ174" s="1"/>
      <c r="BA174" s="1"/>
      <c r="BB174" s="2" t="s">
        <v>184</v>
      </c>
      <c r="BC174" s="26">
        <v>2096.96</v>
      </c>
      <c r="BD174" s="1">
        <f t="shared" si="71"/>
        <v>2096.96</v>
      </c>
      <c r="BE174" s="1" t="str">
        <f t="shared" si="72"/>
        <v/>
      </c>
      <c r="BF174" s="1" t="str">
        <f t="shared" si="73"/>
        <v/>
      </c>
      <c r="BG174" s="1" t="str">
        <f t="shared" si="74"/>
        <v/>
      </c>
    </row>
    <row r="175" spans="2:59" x14ac:dyDescent="0.25">
      <c r="B175" s="2" t="s">
        <v>184</v>
      </c>
      <c r="C175" s="26">
        <v>51.3</v>
      </c>
      <c r="D175" s="13">
        <f t="shared" si="64"/>
        <v>5.8823529411764497E-3</v>
      </c>
      <c r="E175" s="29">
        <f t="shared" si="75"/>
        <v>50.5</v>
      </c>
      <c r="F175" s="13">
        <f t="shared" si="87"/>
        <v>2.5033829499323312E-2</v>
      </c>
      <c r="G175" s="26">
        <v>1.8458000000000001</v>
      </c>
      <c r="H175" s="12">
        <v>6.8183057873780761E-3</v>
      </c>
      <c r="I175" s="28">
        <f t="shared" si="76"/>
        <v>1.8159333333333334</v>
      </c>
      <c r="J175" s="28">
        <f t="shared" si="88"/>
        <v>2.0818108568965821E-2</v>
      </c>
      <c r="K175" s="26">
        <v>2096.96</v>
      </c>
      <c r="L175" s="12">
        <f t="shared" si="65"/>
        <v>1.5329492083474561E-2</v>
      </c>
      <c r="M175" s="29">
        <f t="shared" si="77"/>
        <v>2074</v>
      </c>
      <c r="N175" s="30">
        <f t="shared" si="89"/>
        <v>2.7195419718784031E-2</v>
      </c>
      <c r="R175" s="43">
        <f t="shared" si="66"/>
        <v>0</v>
      </c>
      <c r="S175" s="44">
        <f t="shared" si="91"/>
        <v>0</v>
      </c>
      <c r="T175" s="45">
        <f t="shared" si="67"/>
        <v>0</v>
      </c>
      <c r="U175" s="44">
        <f t="shared" si="78"/>
        <v>0</v>
      </c>
      <c r="V175" s="45">
        <f t="shared" si="68"/>
        <v>0</v>
      </c>
      <c r="W175" s="44">
        <f t="shared" si="90"/>
        <v>2.7195419718784031E-2</v>
      </c>
      <c r="X175" s="45">
        <f t="shared" si="69"/>
        <v>0</v>
      </c>
      <c r="Y175" s="46">
        <f t="shared" si="79"/>
        <v>0</v>
      </c>
      <c r="AA175" s="43">
        <f t="shared" si="80"/>
        <v>0</v>
      </c>
      <c r="AB175" s="44">
        <f t="shared" si="81"/>
        <v>0</v>
      </c>
      <c r="AC175" s="45">
        <f t="shared" si="82"/>
        <v>0</v>
      </c>
      <c r="AD175" s="44">
        <f t="shared" si="83"/>
        <v>0</v>
      </c>
      <c r="AE175" s="45">
        <f t="shared" si="84"/>
        <v>1.5329492083474561E-2</v>
      </c>
      <c r="AF175" s="44">
        <f t="shared" si="85"/>
        <v>0</v>
      </c>
      <c r="AG175" s="45">
        <f t="shared" si="86"/>
        <v>0</v>
      </c>
      <c r="AH175" s="46">
        <f t="shared" si="86"/>
        <v>0</v>
      </c>
      <c r="AR175" s="2" t="s">
        <v>185</v>
      </c>
      <c r="AS175" s="26">
        <v>2098.86</v>
      </c>
      <c r="AT175" s="26">
        <v>51.4</v>
      </c>
      <c r="AU175" s="51">
        <f t="shared" si="62"/>
        <v>1.9493177387914784E-3</v>
      </c>
      <c r="AV175" s="26">
        <v>1.4697</v>
      </c>
      <c r="AW175" s="51">
        <f t="shared" si="63"/>
        <v>-0.20375988731173478</v>
      </c>
      <c r="AX175" s="1">
        <f t="shared" si="70"/>
        <v>2</v>
      </c>
      <c r="AY175" s="1"/>
      <c r="AZ175" s="1"/>
      <c r="BA175" s="1"/>
      <c r="BB175" s="2" t="s">
        <v>185</v>
      </c>
      <c r="BC175" s="26">
        <v>2098.86</v>
      </c>
      <c r="BD175" s="1" t="str">
        <f t="shared" si="71"/>
        <v/>
      </c>
      <c r="BE175" s="1">
        <f t="shared" si="72"/>
        <v>2098.86</v>
      </c>
      <c r="BF175" s="1" t="str">
        <f t="shared" si="73"/>
        <v/>
      </c>
      <c r="BG175" s="1" t="str">
        <f t="shared" si="74"/>
        <v/>
      </c>
    </row>
    <row r="176" spans="2:59" x14ac:dyDescent="0.25">
      <c r="B176" s="2" t="s">
        <v>185</v>
      </c>
      <c r="C176" s="26">
        <v>51.4</v>
      </c>
      <c r="D176" s="13">
        <f t="shared" si="64"/>
        <v>1.9493177387914784E-3</v>
      </c>
      <c r="E176" s="29">
        <f t="shared" si="75"/>
        <v>51.233333333333327</v>
      </c>
      <c r="F176" s="13">
        <f t="shared" si="87"/>
        <v>1.4521452145214386E-2</v>
      </c>
      <c r="G176" s="26">
        <v>1.4697</v>
      </c>
      <c r="H176" s="12">
        <v>-0.20375988731173478</v>
      </c>
      <c r="I176" s="28">
        <f t="shared" si="76"/>
        <v>1.7162666666666666</v>
      </c>
      <c r="J176" s="28">
        <f t="shared" si="88"/>
        <v>-5.4884540548478356E-2</v>
      </c>
      <c r="K176" s="26">
        <v>2098.86</v>
      </c>
      <c r="L176" s="12">
        <f t="shared" si="65"/>
        <v>9.0607355409733081E-4</v>
      </c>
      <c r="M176" s="29">
        <f t="shared" si="77"/>
        <v>2087.0400000000004</v>
      </c>
      <c r="N176" s="30">
        <f t="shared" si="89"/>
        <v>6.2873674059789053E-3</v>
      </c>
      <c r="R176" s="43">
        <f t="shared" si="66"/>
        <v>0</v>
      </c>
      <c r="S176" s="44">
        <f t="shared" si="91"/>
        <v>0</v>
      </c>
      <c r="T176" s="45">
        <f t="shared" si="67"/>
        <v>0</v>
      </c>
      <c r="U176" s="44">
        <f t="shared" si="78"/>
        <v>0</v>
      </c>
      <c r="V176" s="45">
        <f t="shared" si="68"/>
        <v>0</v>
      </c>
      <c r="W176" s="44">
        <f t="shared" si="90"/>
        <v>0</v>
      </c>
      <c r="X176" s="45">
        <f t="shared" si="69"/>
        <v>0</v>
      </c>
      <c r="Y176" s="46">
        <f t="shared" si="79"/>
        <v>0</v>
      </c>
      <c r="AA176" s="43">
        <f t="shared" si="80"/>
        <v>0</v>
      </c>
      <c r="AB176" s="44">
        <f t="shared" si="81"/>
        <v>0</v>
      </c>
      <c r="AC176" s="45">
        <f t="shared" si="82"/>
        <v>9.0607355409733081E-4</v>
      </c>
      <c r="AD176" s="44">
        <f t="shared" si="83"/>
        <v>6.2873674059789053E-3</v>
      </c>
      <c r="AE176" s="45">
        <f t="shared" si="84"/>
        <v>0</v>
      </c>
      <c r="AF176" s="44">
        <f t="shared" si="85"/>
        <v>0</v>
      </c>
      <c r="AG176" s="45">
        <f t="shared" si="86"/>
        <v>0</v>
      </c>
      <c r="AH176" s="46">
        <f t="shared" si="86"/>
        <v>0</v>
      </c>
      <c r="AR176" s="2" t="s">
        <v>186</v>
      </c>
      <c r="AS176" s="26">
        <v>2173.6</v>
      </c>
      <c r="AT176" s="26">
        <v>52.2</v>
      </c>
      <c r="AU176" s="51">
        <f t="shared" si="62"/>
        <v>1.5564202334630517E-2</v>
      </c>
      <c r="AV176" s="26">
        <v>1.4531000000000001</v>
      </c>
      <c r="AW176" s="51">
        <f t="shared" si="63"/>
        <v>-1.1294822072531741E-2</v>
      </c>
      <c r="AX176" s="1">
        <f t="shared" si="70"/>
        <v>2</v>
      </c>
      <c r="AY176" s="1"/>
      <c r="AZ176" s="1"/>
      <c r="BA176" s="1"/>
      <c r="BB176" s="2" t="s">
        <v>186</v>
      </c>
      <c r="BC176" s="26">
        <v>2173.6</v>
      </c>
      <c r="BD176" s="1" t="str">
        <f t="shared" si="71"/>
        <v/>
      </c>
      <c r="BE176" s="1">
        <f t="shared" si="72"/>
        <v>2173.6</v>
      </c>
      <c r="BF176" s="1" t="str">
        <f t="shared" si="73"/>
        <v/>
      </c>
      <c r="BG176" s="1" t="str">
        <f t="shared" si="74"/>
        <v/>
      </c>
    </row>
    <row r="177" spans="2:59" x14ac:dyDescent="0.25">
      <c r="B177" s="2" t="s">
        <v>186</v>
      </c>
      <c r="C177" s="26">
        <v>52.2</v>
      </c>
      <c r="D177" s="13">
        <f t="shared" si="64"/>
        <v>1.5564202334630517E-2</v>
      </c>
      <c r="E177" s="29">
        <f t="shared" si="75"/>
        <v>51.633333333333326</v>
      </c>
      <c r="F177" s="13">
        <f t="shared" si="87"/>
        <v>7.8074170461939207E-3</v>
      </c>
      <c r="G177" s="26">
        <v>1.4531000000000001</v>
      </c>
      <c r="H177" s="12">
        <v>-1.1294822072531741E-2</v>
      </c>
      <c r="I177" s="28">
        <f t="shared" si="76"/>
        <v>1.5895333333333335</v>
      </c>
      <c r="J177" s="28">
        <f t="shared" si="88"/>
        <v>-7.384244872591661E-2</v>
      </c>
      <c r="K177" s="26">
        <v>2173.6</v>
      </c>
      <c r="L177" s="12">
        <f t="shared" si="65"/>
        <v>3.5609807228685897E-2</v>
      </c>
      <c r="M177" s="29">
        <f t="shared" si="77"/>
        <v>2123.14</v>
      </c>
      <c r="N177" s="30">
        <f t="shared" si="89"/>
        <v>1.7297224777675257E-2</v>
      </c>
      <c r="R177" s="43">
        <f t="shared" si="66"/>
        <v>0</v>
      </c>
      <c r="S177" s="44">
        <f t="shared" si="91"/>
        <v>0</v>
      </c>
      <c r="T177" s="45">
        <f t="shared" si="67"/>
        <v>0</v>
      </c>
      <c r="U177" s="44">
        <f t="shared" si="78"/>
        <v>0</v>
      </c>
      <c r="V177" s="45">
        <f t="shared" si="68"/>
        <v>0</v>
      </c>
      <c r="W177" s="44">
        <f t="shared" si="90"/>
        <v>0</v>
      </c>
      <c r="X177" s="45">
        <f t="shared" si="69"/>
        <v>0</v>
      </c>
      <c r="Y177" s="46">
        <f t="shared" si="79"/>
        <v>0</v>
      </c>
      <c r="AA177" s="43">
        <f t="shared" si="80"/>
        <v>0</v>
      </c>
      <c r="AB177" s="44">
        <f t="shared" si="81"/>
        <v>0</v>
      </c>
      <c r="AC177" s="45">
        <f t="shared" si="82"/>
        <v>3.5609807228685897E-2</v>
      </c>
      <c r="AD177" s="44">
        <f t="shared" si="83"/>
        <v>1.7297224777675257E-2</v>
      </c>
      <c r="AE177" s="45">
        <f t="shared" si="84"/>
        <v>0</v>
      </c>
      <c r="AF177" s="44">
        <f t="shared" si="85"/>
        <v>0</v>
      </c>
      <c r="AG177" s="45">
        <f t="shared" si="86"/>
        <v>0</v>
      </c>
      <c r="AH177" s="46">
        <f t="shared" si="86"/>
        <v>0</v>
      </c>
      <c r="AR177" s="2" t="s">
        <v>187</v>
      </c>
      <c r="AS177" s="26">
        <v>2170.9499999999998</v>
      </c>
      <c r="AT177" s="26">
        <v>52.7</v>
      </c>
      <c r="AU177" s="51">
        <f t="shared" si="62"/>
        <v>9.5785440613027628E-3</v>
      </c>
      <c r="AV177" s="26">
        <v>1.58</v>
      </c>
      <c r="AW177" s="51">
        <f t="shared" si="63"/>
        <v>8.7330534718876862E-2</v>
      </c>
      <c r="AX177" s="1">
        <f t="shared" si="70"/>
        <v>1</v>
      </c>
      <c r="AY177" s="1"/>
      <c r="AZ177" s="1"/>
      <c r="BA177" s="1"/>
      <c r="BB177" s="2" t="s">
        <v>187</v>
      </c>
      <c r="BC177" s="26">
        <v>2170.9499999999998</v>
      </c>
      <c r="BD177" s="1">
        <f t="shared" si="71"/>
        <v>2170.9499999999998</v>
      </c>
      <c r="BE177" s="1" t="str">
        <f t="shared" si="72"/>
        <v/>
      </c>
      <c r="BF177" s="1" t="str">
        <f t="shared" si="73"/>
        <v/>
      </c>
      <c r="BG177" s="1" t="str">
        <f t="shared" si="74"/>
        <v/>
      </c>
    </row>
    <row r="178" spans="2:59" x14ac:dyDescent="0.25">
      <c r="B178" s="2" t="s">
        <v>187</v>
      </c>
      <c r="C178" s="26">
        <v>52.7</v>
      </c>
      <c r="D178" s="13">
        <f t="shared" si="64"/>
        <v>9.5785440613027628E-3</v>
      </c>
      <c r="E178" s="29">
        <f t="shared" si="75"/>
        <v>52.1</v>
      </c>
      <c r="F178" s="13">
        <f t="shared" si="87"/>
        <v>9.0380890897354682E-3</v>
      </c>
      <c r="G178" s="26">
        <v>1.58</v>
      </c>
      <c r="H178" s="12">
        <v>8.7330534718876862E-2</v>
      </c>
      <c r="I178" s="28">
        <f t="shared" si="76"/>
        <v>1.5009333333333335</v>
      </c>
      <c r="J178" s="28">
        <f t="shared" si="88"/>
        <v>-5.5739630080107405E-2</v>
      </c>
      <c r="K178" s="26">
        <v>2170.9499999999998</v>
      </c>
      <c r="L178" s="12">
        <f t="shared" si="65"/>
        <v>-1.2191755612808164E-3</v>
      </c>
      <c r="M178" s="29">
        <f t="shared" si="77"/>
        <v>2147.8033333333333</v>
      </c>
      <c r="N178" s="30">
        <f t="shared" si="89"/>
        <v>1.1616442313428843E-2</v>
      </c>
      <c r="R178" s="43">
        <f t="shared" si="66"/>
        <v>0</v>
      </c>
      <c r="S178" s="44">
        <f t="shared" si="91"/>
        <v>0</v>
      </c>
      <c r="T178" s="45">
        <f t="shared" si="67"/>
        <v>0</v>
      </c>
      <c r="U178" s="44">
        <f t="shared" si="78"/>
        <v>0</v>
      </c>
      <c r="V178" s="45">
        <f t="shared" si="68"/>
        <v>0</v>
      </c>
      <c r="W178" s="44">
        <f t="shared" si="90"/>
        <v>0</v>
      </c>
      <c r="X178" s="45">
        <f t="shared" si="69"/>
        <v>0</v>
      </c>
      <c r="Y178" s="46">
        <f t="shared" si="79"/>
        <v>0</v>
      </c>
      <c r="AA178" s="43">
        <f t="shared" si="80"/>
        <v>0</v>
      </c>
      <c r="AB178" s="44">
        <f t="shared" si="81"/>
        <v>0</v>
      </c>
      <c r="AC178" s="45">
        <f t="shared" si="82"/>
        <v>0</v>
      </c>
      <c r="AD178" s="44">
        <f t="shared" si="83"/>
        <v>1.1616442313428843E-2</v>
      </c>
      <c r="AE178" s="45">
        <f t="shared" si="84"/>
        <v>-1.2191755612808164E-3</v>
      </c>
      <c r="AF178" s="44">
        <f t="shared" si="85"/>
        <v>0</v>
      </c>
      <c r="AG178" s="45">
        <f t="shared" si="86"/>
        <v>0</v>
      </c>
      <c r="AH178" s="46">
        <f t="shared" si="86"/>
        <v>0</v>
      </c>
      <c r="AR178" s="2" t="s">
        <v>188</v>
      </c>
      <c r="AS178" s="26">
        <v>2168.27</v>
      </c>
      <c r="AT178" s="26">
        <v>49.8</v>
      </c>
      <c r="AU178" s="51">
        <f t="shared" si="62"/>
        <v>-5.5028462998102601E-2</v>
      </c>
      <c r="AV178" s="26">
        <v>1.5944</v>
      </c>
      <c r="AW178" s="51">
        <f t="shared" si="63"/>
        <v>9.1139240506328267E-3</v>
      </c>
      <c r="AX178" s="1">
        <f t="shared" si="70"/>
        <v>3</v>
      </c>
      <c r="AY178" s="1"/>
      <c r="AZ178" s="1"/>
      <c r="BA178" s="1"/>
      <c r="BB178" s="2" t="s">
        <v>188</v>
      </c>
      <c r="BC178" s="26">
        <v>2168.27</v>
      </c>
      <c r="BD178" s="1" t="str">
        <f t="shared" si="71"/>
        <v/>
      </c>
      <c r="BE178" s="1" t="str">
        <f t="shared" si="72"/>
        <v/>
      </c>
      <c r="BF178" s="1">
        <f t="shared" si="73"/>
        <v>2168.27</v>
      </c>
      <c r="BG178" s="1" t="str">
        <f t="shared" si="74"/>
        <v/>
      </c>
    </row>
    <row r="179" spans="2:59" x14ac:dyDescent="0.25">
      <c r="B179" s="2" t="s">
        <v>188</v>
      </c>
      <c r="C179" s="26">
        <v>49.8</v>
      </c>
      <c r="D179" s="13">
        <f t="shared" si="64"/>
        <v>-5.5028462998102601E-2</v>
      </c>
      <c r="E179" s="29">
        <f t="shared" si="75"/>
        <v>51.566666666666663</v>
      </c>
      <c r="F179" s="13">
        <f t="shared" si="87"/>
        <v>-1.0236724248240625E-2</v>
      </c>
      <c r="G179" s="26">
        <v>1.5944</v>
      </c>
      <c r="H179" s="12">
        <v>9.1139240506328267E-3</v>
      </c>
      <c r="I179" s="28">
        <f t="shared" si="76"/>
        <v>1.5425000000000002</v>
      </c>
      <c r="J179" s="28">
        <f t="shared" si="88"/>
        <v>2.7693879363951401E-2</v>
      </c>
      <c r="K179" s="26">
        <v>2168.27</v>
      </c>
      <c r="L179" s="12">
        <f t="shared" si="65"/>
        <v>-1.2344825997834263E-3</v>
      </c>
      <c r="M179" s="29">
        <f t="shared" si="77"/>
        <v>2170.94</v>
      </c>
      <c r="N179" s="30">
        <f t="shared" si="89"/>
        <v>1.0772246372650507E-2</v>
      </c>
      <c r="R179" s="43">
        <f t="shared" si="66"/>
        <v>0</v>
      </c>
      <c r="S179" s="44">
        <f t="shared" si="91"/>
        <v>0</v>
      </c>
      <c r="T179" s="45">
        <f t="shared" si="67"/>
        <v>0</v>
      </c>
      <c r="U179" s="44">
        <f t="shared" si="78"/>
        <v>0</v>
      </c>
      <c r="V179" s="45">
        <f t="shared" si="68"/>
        <v>0</v>
      </c>
      <c r="W179" s="44">
        <f t="shared" si="90"/>
        <v>0</v>
      </c>
      <c r="X179" s="45">
        <f t="shared" si="69"/>
        <v>0</v>
      </c>
      <c r="Y179" s="46">
        <f t="shared" si="79"/>
        <v>0</v>
      </c>
      <c r="AA179" s="43">
        <f t="shared" si="80"/>
        <v>0</v>
      </c>
      <c r="AB179" s="44">
        <f t="shared" si="81"/>
        <v>0</v>
      </c>
      <c r="AC179" s="45">
        <f t="shared" si="82"/>
        <v>0</v>
      </c>
      <c r="AD179" s="44">
        <f t="shared" si="83"/>
        <v>0</v>
      </c>
      <c r="AE179" s="45">
        <f t="shared" si="84"/>
        <v>0</v>
      </c>
      <c r="AF179" s="44">
        <f t="shared" si="85"/>
        <v>0</v>
      </c>
      <c r="AG179" s="45">
        <f t="shared" si="86"/>
        <v>-1.2344825997834263E-3</v>
      </c>
      <c r="AH179" s="46">
        <f t="shared" si="86"/>
        <v>0</v>
      </c>
      <c r="AR179" s="2" t="s">
        <v>189</v>
      </c>
      <c r="AS179" s="26">
        <v>2126.15</v>
      </c>
      <c r="AT179" s="26">
        <v>51.1</v>
      </c>
      <c r="AU179" s="51">
        <f t="shared" si="62"/>
        <v>2.6104417670682833E-2</v>
      </c>
      <c r="AV179" s="26">
        <v>1.8254999999999999</v>
      </c>
      <c r="AW179" s="51">
        <f t="shared" si="63"/>
        <v>0.14494480682388344</v>
      </c>
      <c r="AX179" s="1">
        <f t="shared" si="70"/>
        <v>1</v>
      </c>
      <c r="AY179" s="1"/>
      <c r="AZ179" s="1"/>
      <c r="BA179" s="1"/>
      <c r="BB179" s="2" t="s">
        <v>189</v>
      </c>
      <c r="BC179" s="26">
        <v>2126.15</v>
      </c>
      <c r="BD179" s="1">
        <f t="shared" si="71"/>
        <v>2126.15</v>
      </c>
      <c r="BE179" s="1" t="str">
        <f t="shared" si="72"/>
        <v/>
      </c>
      <c r="BF179" s="1" t="str">
        <f t="shared" si="73"/>
        <v/>
      </c>
      <c r="BG179" s="1" t="str">
        <f t="shared" si="74"/>
        <v/>
      </c>
    </row>
    <row r="180" spans="2:59" x14ac:dyDescent="0.25">
      <c r="B180" s="2" t="s">
        <v>189</v>
      </c>
      <c r="C180" s="26">
        <v>51.1</v>
      </c>
      <c r="D180" s="13">
        <f t="shared" si="64"/>
        <v>2.6104417670682833E-2</v>
      </c>
      <c r="E180" s="29">
        <f t="shared" si="75"/>
        <v>51.199999999999996</v>
      </c>
      <c r="F180" s="13">
        <f t="shared" si="87"/>
        <v>-7.1105365223012029E-3</v>
      </c>
      <c r="G180" s="26">
        <v>1.8254999999999999</v>
      </c>
      <c r="H180" s="12">
        <v>0.14494480682388344</v>
      </c>
      <c r="I180" s="28">
        <f t="shared" si="76"/>
        <v>1.6666333333333334</v>
      </c>
      <c r="J180" s="28">
        <f t="shared" si="88"/>
        <v>8.0475418692598444E-2</v>
      </c>
      <c r="K180" s="26">
        <v>2126.15</v>
      </c>
      <c r="L180" s="12">
        <f t="shared" si="65"/>
        <v>-1.9425625037472249E-2</v>
      </c>
      <c r="M180" s="29">
        <f t="shared" si="77"/>
        <v>2155.123333333333</v>
      </c>
      <c r="N180" s="30">
        <f t="shared" si="89"/>
        <v>-7.2856304949316941E-3</v>
      </c>
      <c r="R180" s="43">
        <f t="shared" si="66"/>
        <v>0</v>
      </c>
      <c r="S180" s="44">
        <f t="shared" si="91"/>
        <v>0</v>
      </c>
      <c r="T180" s="45">
        <f t="shared" si="67"/>
        <v>0</v>
      </c>
      <c r="U180" s="44">
        <f t="shared" si="78"/>
        <v>0</v>
      </c>
      <c r="V180" s="45">
        <f t="shared" si="68"/>
        <v>-1.9425625037472249E-2</v>
      </c>
      <c r="W180" s="44">
        <f t="shared" si="90"/>
        <v>0</v>
      </c>
      <c r="X180" s="45">
        <f t="shared" si="69"/>
        <v>0</v>
      </c>
      <c r="Y180" s="46">
        <f t="shared" si="79"/>
        <v>0</v>
      </c>
      <c r="AA180" s="43">
        <f t="shared" si="80"/>
        <v>0</v>
      </c>
      <c r="AB180" s="44">
        <f t="shared" si="81"/>
        <v>0</v>
      </c>
      <c r="AC180" s="45">
        <f t="shared" si="82"/>
        <v>0</v>
      </c>
      <c r="AD180" s="44">
        <f t="shared" si="83"/>
        <v>0</v>
      </c>
      <c r="AE180" s="45">
        <f t="shared" si="84"/>
        <v>0</v>
      </c>
      <c r="AF180" s="44">
        <f t="shared" si="85"/>
        <v>0</v>
      </c>
      <c r="AG180" s="45">
        <f t="shared" si="86"/>
        <v>0</v>
      </c>
      <c r="AH180" s="46">
        <f t="shared" si="86"/>
        <v>0</v>
      </c>
      <c r="AR180" s="2" t="s">
        <v>190</v>
      </c>
      <c r="AS180" s="26">
        <v>2198.81</v>
      </c>
      <c r="AT180" s="26">
        <v>51.8</v>
      </c>
      <c r="AU180" s="51">
        <f t="shared" si="62"/>
        <v>1.3698630136986134E-2</v>
      </c>
      <c r="AV180" s="26">
        <v>2.3809</v>
      </c>
      <c r="AW180" s="51">
        <f t="shared" si="63"/>
        <v>0.30424541221583135</v>
      </c>
      <c r="AX180" s="1">
        <f t="shared" si="70"/>
        <v>1</v>
      </c>
      <c r="AY180" s="1"/>
      <c r="AZ180" s="1"/>
      <c r="BA180" s="1"/>
      <c r="BB180" s="2" t="s">
        <v>190</v>
      </c>
      <c r="BC180" s="26">
        <v>2198.81</v>
      </c>
      <c r="BD180" s="1">
        <f t="shared" si="71"/>
        <v>2198.81</v>
      </c>
      <c r="BE180" s="1" t="str">
        <f t="shared" si="72"/>
        <v/>
      </c>
      <c r="BF180" s="1" t="str">
        <f t="shared" si="73"/>
        <v/>
      </c>
      <c r="BG180" s="1" t="str">
        <f t="shared" si="74"/>
        <v/>
      </c>
    </row>
    <row r="181" spans="2:59" x14ac:dyDescent="0.25">
      <c r="B181" s="2" t="s">
        <v>190</v>
      </c>
      <c r="C181" s="26">
        <v>51.8</v>
      </c>
      <c r="D181" s="13">
        <f t="shared" si="64"/>
        <v>1.3698630136986134E-2</v>
      </c>
      <c r="E181" s="29">
        <f t="shared" si="75"/>
        <v>50.9</v>
      </c>
      <c r="F181" s="13">
        <f t="shared" si="87"/>
        <v>-5.859375E-3</v>
      </c>
      <c r="G181" s="26">
        <v>2.3809</v>
      </c>
      <c r="H181" s="12">
        <v>0.30424541221583135</v>
      </c>
      <c r="I181" s="28">
        <f t="shared" si="76"/>
        <v>1.9336000000000002</v>
      </c>
      <c r="J181" s="28">
        <f t="shared" si="88"/>
        <v>0.16018320366407335</v>
      </c>
      <c r="K181" s="26">
        <v>2198.81</v>
      </c>
      <c r="L181" s="12">
        <f t="shared" si="65"/>
        <v>3.4174446769983158E-2</v>
      </c>
      <c r="M181" s="29">
        <f t="shared" si="77"/>
        <v>2164.41</v>
      </c>
      <c r="N181" s="30">
        <f t="shared" si="89"/>
        <v>4.3091114661653052E-3</v>
      </c>
      <c r="R181" s="43">
        <f t="shared" si="66"/>
        <v>0</v>
      </c>
      <c r="S181" s="44">
        <f t="shared" si="91"/>
        <v>0</v>
      </c>
      <c r="T181" s="45">
        <f t="shared" si="67"/>
        <v>0</v>
      </c>
      <c r="U181" s="44">
        <f t="shared" si="78"/>
        <v>0</v>
      </c>
      <c r="V181" s="45">
        <f t="shared" si="68"/>
        <v>0</v>
      </c>
      <c r="W181" s="44">
        <f t="shared" si="90"/>
        <v>0</v>
      </c>
      <c r="X181" s="45">
        <f t="shared" si="69"/>
        <v>0</v>
      </c>
      <c r="Y181" s="46">
        <f t="shared" si="79"/>
        <v>0</v>
      </c>
      <c r="AA181" s="43">
        <f t="shared" si="80"/>
        <v>0</v>
      </c>
      <c r="AB181" s="44">
        <f t="shared" si="81"/>
        <v>0</v>
      </c>
      <c r="AC181" s="45">
        <f t="shared" si="82"/>
        <v>0</v>
      </c>
      <c r="AD181" s="44">
        <f t="shared" si="83"/>
        <v>0</v>
      </c>
      <c r="AE181" s="45">
        <f t="shared" si="84"/>
        <v>3.4174446769983158E-2</v>
      </c>
      <c r="AF181" s="44">
        <f t="shared" si="85"/>
        <v>0</v>
      </c>
      <c r="AG181" s="45">
        <f t="shared" si="86"/>
        <v>0</v>
      </c>
      <c r="AH181" s="46">
        <f t="shared" si="86"/>
        <v>0</v>
      </c>
      <c r="AR181" s="2" t="s">
        <v>191</v>
      </c>
      <c r="AS181" s="26">
        <v>2238.83</v>
      </c>
      <c r="AT181" s="26">
        <v>53.2</v>
      </c>
      <c r="AU181" s="51">
        <f t="shared" si="62"/>
        <v>2.7027027027027195E-2</v>
      </c>
      <c r="AV181" s="26">
        <v>2.4443000000000001</v>
      </c>
      <c r="AW181" s="51">
        <f t="shared" si="63"/>
        <v>2.6628585828888385E-2</v>
      </c>
      <c r="AX181" s="1">
        <f t="shared" si="70"/>
        <v>1</v>
      </c>
      <c r="AY181" s="1"/>
      <c r="AZ181" s="1"/>
      <c r="BA181" s="1"/>
      <c r="BB181" s="2" t="s">
        <v>191</v>
      </c>
      <c r="BC181" s="26">
        <v>2238.83</v>
      </c>
      <c r="BD181" s="1">
        <f t="shared" si="71"/>
        <v>2238.83</v>
      </c>
      <c r="BE181" s="1" t="str">
        <f t="shared" si="72"/>
        <v/>
      </c>
      <c r="BF181" s="1" t="str">
        <f t="shared" si="73"/>
        <v/>
      </c>
      <c r="BG181" s="1" t="str">
        <f t="shared" si="74"/>
        <v/>
      </c>
    </row>
    <row r="182" spans="2:59" x14ac:dyDescent="0.25">
      <c r="B182" s="2" t="s">
        <v>191</v>
      </c>
      <c r="C182" s="26">
        <v>53.2</v>
      </c>
      <c r="D182" s="13">
        <f t="shared" si="64"/>
        <v>2.7027027027027195E-2</v>
      </c>
      <c r="E182" s="29">
        <f t="shared" si="75"/>
        <v>52.033333333333339</v>
      </c>
      <c r="F182" s="13">
        <f t="shared" si="87"/>
        <v>2.2265880812049943E-2</v>
      </c>
      <c r="G182" s="26">
        <v>2.4443000000000001</v>
      </c>
      <c r="H182" s="12">
        <v>2.6628585828888385E-2</v>
      </c>
      <c r="I182" s="28">
        <f t="shared" si="76"/>
        <v>2.2169000000000003</v>
      </c>
      <c r="J182" s="28">
        <f t="shared" si="88"/>
        <v>0.14651427389325611</v>
      </c>
      <c r="K182" s="26">
        <v>2238.83</v>
      </c>
      <c r="L182" s="12">
        <f t="shared" si="65"/>
        <v>1.8200754044233047E-2</v>
      </c>
      <c r="M182" s="29">
        <f t="shared" si="77"/>
        <v>2187.9299999999998</v>
      </c>
      <c r="N182" s="30">
        <f t="shared" si="89"/>
        <v>1.0866702704201092E-2</v>
      </c>
      <c r="R182" s="43">
        <f t="shared" si="66"/>
        <v>0</v>
      </c>
      <c r="S182" s="44">
        <f t="shared" si="91"/>
        <v>0</v>
      </c>
      <c r="T182" s="45">
        <f t="shared" si="67"/>
        <v>0</v>
      </c>
      <c r="U182" s="44">
        <f t="shared" si="78"/>
        <v>0</v>
      </c>
      <c r="V182" s="45">
        <f t="shared" si="68"/>
        <v>0</v>
      </c>
      <c r="W182" s="44">
        <f t="shared" si="90"/>
        <v>0</v>
      </c>
      <c r="X182" s="45">
        <f t="shared" si="69"/>
        <v>0</v>
      </c>
      <c r="Y182" s="46">
        <f t="shared" si="79"/>
        <v>0</v>
      </c>
      <c r="AA182" s="43">
        <f t="shared" si="80"/>
        <v>0</v>
      </c>
      <c r="AB182" s="44">
        <f t="shared" si="81"/>
        <v>0</v>
      </c>
      <c r="AC182" s="45">
        <f t="shared" si="82"/>
        <v>0</v>
      </c>
      <c r="AD182" s="44">
        <f t="shared" si="83"/>
        <v>0</v>
      </c>
      <c r="AE182" s="45">
        <f t="shared" si="84"/>
        <v>1.8200754044233047E-2</v>
      </c>
      <c r="AF182" s="44">
        <f t="shared" si="85"/>
        <v>1.0866702704201092E-2</v>
      </c>
      <c r="AG182" s="45">
        <f t="shared" si="86"/>
        <v>0</v>
      </c>
      <c r="AH182" s="46">
        <f t="shared" si="86"/>
        <v>0</v>
      </c>
      <c r="AR182" s="2" t="s">
        <v>192</v>
      </c>
      <c r="AS182" s="26">
        <v>2278.87</v>
      </c>
      <c r="AT182" s="26">
        <v>54.4</v>
      </c>
      <c r="AU182" s="51">
        <f t="shared" si="62"/>
        <v>2.2556390977443552E-2</v>
      </c>
      <c r="AV182" s="26">
        <v>2.4531000000000001</v>
      </c>
      <c r="AW182" s="51">
        <f t="shared" si="63"/>
        <v>3.6002127398437889E-3</v>
      </c>
      <c r="AX182" s="1">
        <f t="shared" si="70"/>
        <v>1</v>
      </c>
      <c r="AY182" s="1"/>
      <c r="AZ182" s="1"/>
      <c r="BA182" s="1"/>
      <c r="BB182" s="2" t="s">
        <v>192</v>
      </c>
      <c r="BC182" s="26">
        <v>2278.87</v>
      </c>
      <c r="BD182" s="1">
        <f t="shared" si="71"/>
        <v>2278.87</v>
      </c>
      <c r="BE182" s="1" t="str">
        <f t="shared" si="72"/>
        <v/>
      </c>
      <c r="BF182" s="1" t="str">
        <f t="shared" si="73"/>
        <v/>
      </c>
      <c r="BG182" s="1" t="str">
        <f t="shared" si="74"/>
        <v/>
      </c>
    </row>
    <row r="183" spans="2:59" x14ac:dyDescent="0.25">
      <c r="B183" s="2" t="s">
        <v>192</v>
      </c>
      <c r="C183" s="26">
        <v>54.4</v>
      </c>
      <c r="D183" s="13">
        <f t="shared" si="64"/>
        <v>2.2556390977443552E-2</v>
      </c>
      <c r="E183" s="29">
        <f t="shared" si="75"/>
        <v>53.133333333333333</v>
      </c>
      <c r="F183" s="13">
        <f t="shared" si="87"/>
        <v>2.1140294682895577E-2</v>
      </c>
      <c r="G183" s="26">
        <v>2.4531000000000001</v>
      </c>
      <c r="H183" s="12">
        <v>3.6002127398437889E-3</v>
      </c>
      <c r="I183" s="28">
        <f t="shared" si="76"/>
        <v>2.4261000000000004</v>
      </c>
      <c r="J183" s="28">
        <f t="shared" si="88"/>
        <v>9.4366006585772988E-2</v>
      </c>
      <c r="K183" s="26">
        <v>2278.87</v>
      </c>
      <c r="L183" s="12">
        <f t="shared" si="65"/>
        <v>1.7884341374735824E-2</v>
      </c>
      <c r="M183" s="29">
        <f t="shared" si="77"/>
        <v>2238.8366666666666</v>
      </c>
      <c r="N183" s="30">
        <f t="shared" si="89"/>
        <v>2.3267045411264009E-2</v>
      </c>
      <c r="R183" s="43">
        <f t="shared" si="66"/>
        <v>0</v>
      </c>
      <c r="S183" s="44">
        <f t="shared" si="91"/>
        <v>0</v>
      </c>
      <c r="T183" s="45">
        <f t="shared" si="67"/>
        <v>0</v>
      </c>
      <c r="U183" s="44">
        <f t="shared" si="78"/>
        <v>0</v>
      </c>
      <c r="V183" s="45">
        <f t="shared" si="68"/>
        <v>0</v>
      </c>
      <c r="W183" s="44">
        <f t="shared" si="90"/>
        <v>0</v>
      </c>
      <c r="X183" s="45">
        <f t="shared" si="69"/>
        <v>0</v>
      </c>
      <c r="Y183" s="46">
        <f t="shared" si="79"/>
        <v>0</v>
      </c>
      <c r="AA183" s="43">
        <f t="shared" si="80"/>
        <v>0</v>
      </c>
      <c r="AB183" s="44">
        <f t="shared" si="81"/>
        <v>0</v>
      </c>
      <c r="AC183" s="45">
        <f t="shared" si="82"/>
        <v>0</v>
      </c>
      <c r="AD183" s="44">
        <f t="shared" si="83"/>
        <v>0</v>
      </c>
      <c r="AE183" s="45">
        <f t="shared" si="84"/>
        <v>1.7884341374735824E-2</v>
      </c>
      <c r="AF183" s="44">
        <f t="shared" si="85"/>
        <v>2.3267045411264009E-2</v>
      </c>
      <c r="AG183" s="45">
        <f t="shared" si="86"/>
        <v>0</v>
      </c>
      <c r="AH183" s="46">
        <f t="shared" si="86"/>
        <v>0</v>
      </c>
      <c r="AR183" s="2" t="s">
        <v>193</v>
      </c>
      <c r="AS183" s="26">
        <v>2363.64</v>
      </c>
      <c r="AT183" s="26">
        <v>55.7</v>
      </c>
      <c r="AU183" s="51">
        <f t="shared" si="62"/>
        <v>2.3897058823529438E-2</v>
      </c>
      <c r="AV183" s="26">
        <v>2.3898999999999999</v>
      </c>
      <c r="AW183" s="51">
        <f t="shared" si="63"/>
        <v>-2.5763319880967028E-2</v>
      </c>
      <c r="AX183" s="1">
        <f t="shared" si="70"/>
        <v>2</v>
      </c>
      <c r="AY183" s="1"/>
      <c r="AZ183" s="1"/>
      <c r="BA183" s="1"/>
      <c r="BB183" s="2" t="s">
        <v>193</v>
      </c>
      <c r="BC183" s="26">
        <v>2363.64</v>
      </c>
      <c r="BD183" s="1" t="str">
        <f t="shared" si="71"/>
        <v/>
      </c>
      <c r="BE183" s="1">
        <f t="shared" si="72"/>
        <v>2363.64</v>
      </c>
      <c r="BF183" s="1" t="str">
        <f t="shared" si="73"/>
        <v/>
      </c>
      <c r="BG183" s="1" t="str">
        <f t="shared" si="74"/>
        <v/>
      </c>
    </row>
    <row r="184" spans="2:59" x14ac:dyDescent="0.25">
      <c r="B184" s="2" t="s">
        <v>193</v>
      </c>
      <c r="C184" s="26">
        <v>55.7</v>
      </c>
      <c r="D184" s="13">
        <f t="shared" si="64"/>
        <v>2.3897058823529438E-2</v>
      </c>
      <c r="E184" s="29">
        <f t="shared" si="75"/>
        <v>54.433333333333337</v>
      </c>
      <c r="F184" s="13">
        <f t="shared" si="87"/>
        <v>2.44667503136764E-2</v>
      </c>
      <c r="G184" s="26">
        <v>2.3898999999999999</v>
      </c>
      <c r="H184" s="12">
        <v>-2.5763319880967028E-2</v>
      </c>
      <c r="I184" s="28">
        <f t="shared" si="76"/>
        <v>2.4291</v>
      </c>
      <c r="J184" s="28">
        <f t="shared" si="88"/>
        <v>1.236552491653109E-3</v>
      </c>
      <c r="K184" s="26">
        <v>2363.64</v>
      </c>
      <c r="L184" s="12">
        <f t="shared" si="65"/>
        <v>3.7198260541408734E-2</v>
      </c>
      <c r="M184" s="29">
        <f t="shared" si="77"/>
        <v>2293.7800000000002</v>
      </c>
      <c r="N184" s="30">
        <f t="shared" si="89"/>
        <v>2.4541019070916326E-2</v>
      </c>
      <c r="R184" s="43">
        <f t="shared" si="66"/>
        <v>0</v>
      </c>
      <c r="S184" s="44">
        <f t="shared" si="91"/>
        <v>0</v>
      </c>
      <c r="T184" s="45">
        <f t="shared" si="67"/>
        <v>0</v>
      </c>
      <c r="U184" s="44">
        <f t="shared" si="78"/>
        <v>0</v>
      </c>
      <c r="V184" s="45">
        <f t="shared" si="68"/>
        <v>0</v>
      </c>
      <c r="W184" s="44">
        <f t="shared" si="90"/>
        <v>0</v>
      </c>
      <c r="X184" s="45">
        <f t="shared" si="69"/>
        <v>0</v>
      </c>
      <c r="Y184" s="46">
        <f t="shared" si="79"/>
        <v>0</v>
      </c>
      <c r="AA184" s="43">
        <f t="shared" si="80"/>
        <v>0</v>
      </c>
      <c r="AB184" s="44">
        <f t="shared" si="81"/>
        <v>0</v>
      </c>
      <c r="AC184" s="45">
        <f t="shared" si="82"/>
        <v>3.7198260541408734E-2</v>
      </c>
      <c r="AD184" s="44">
        <f t="shared" si="83"/>
        <v>0</v>
      </c>
      <c r="AE184" s="45">
        <f t="shared" si="84"/>
        <v>0</v>
      </c>
      <c r="AF184" s="44">
        <f t="shared" si="85"/>
        <v>2.4541019070916326E-2</v>
      </c>
      <c r="AG184" s="45">
        <f t="shared" si="86"/>
        <v>0</v>
      </c>
      <c r="AH184" s="46">
        <f t="shared" si="86"/>
        <v>0</v>
      </c>
      <c r="AR184" s="2" t="s">
        <v>194</v>
      </c>
      <c r="AS184" s="26">
        <v>2362.7199999999998</v>
      </c>
      <c r="AT184" s="26">
        <v>57.7</v>
      </c>
      <c r="AU184" s="51">
        <f t="shared" si="62"/>
        <v>3.5906642728904758E-2</v>
      </c>
      <c r="AV184" s="26">
        <v>2.3874</v>
      </c>
      <c r="AW184" s="51">
        <f t="shared" si="63"/>
        <v>-1.0460688731745993E-3</v>
      </c>
      <c r="AX184" s="1">
        <f t="shared" si="70"/>
        <v>2</v>
      </c>
      <c r="AY184" s="1"/>
      <c r="AZ184" s="1"/>
      <c r="BA184" s="1"/>
      <c r="BB184" s="2" t="s">
        <v>194</v>
      </c>
      <c r="BC184" s="26">
        <v>2362.7199999999998</v>
      </c>
      <c r="BD184" s="1" t="str">
        <f t="shared" si="71"/>
        <v/>
      </c>
      <c r="BE184" s="1">
        <f t="shared" si="72"/>
        <v>2362.7199999999998</v>
      </c>
      <c r="BF184" s="1" t="str">
        <f t="shared" si="73"/>
        <v/>
      </c>
      <c r="BG184" s="1" t="str">
        <f t="shared" si="74"/>
        <v/>
      </c>
    </row>
    <row r="185" spans="2:59" x14ac:dyDescent="0.25">
      <c r="B185" s="2" t="s">
        <v>194</v>
      </c>
      <c r="C185" s="26">
        <v>57.7</v>
      </c>
      <c r="D185" s="13">
        <f t="shared" si="64"/>
        <v>3.5906642728904758E-2</v>
      </c>
      <c r="E185" s="29">
        <f t="shared" si="75"/>
        <v>55.933333333333337</v>
      </c>
      <c r="F185" s="13">
        <f t="shared" si="87"/>
        <v>2.7556644213104775E-2</v>
      </c>
      <c r="G185" s="26">
        <v>2.3874</v>
      </c>
      <c r="H185" s="12">
        <v>-1.0460688731745993E-3</v>
      </c>
      <c r="I185" s="28">
        <f t="shared" si="76"/>
        <v>2.410133333333333</v>
      </c>
      <c r="J185" s="28">
        <f t="shared" si="88"/>
        <v>-7.8081045105871105E-3</v>
      </c>
      <c r="K185" s="26">
        <v>2362.7199999999998</v>
      </c>
      <c r="L185" s="12">
        <f t="shared" si="65"/>
        <v>-3.8923017041514463E-4</v>
      </c>
      <c r="M185" s="29">
        <f t="shared" si="77"/>
        <v>2335.0766666666664</v>
      </c>
      <c r="N185" s="30">
        <f t="shared" si="89"/>
        <v>1.8003760895406673E-2</v>
      </c>
      <c r="R185" s="43">
        <f t="shared" si="66"/>
        <v>0</v>
      </c>
      <c r="S185" s="44">
        <f t="shared" si="91"/>
        <v>0</v>
      </c>
      <c r="T185" s="45">
        <f t="shared" si="67"/>
        <v>0</v>
      </c>
      <c r="U185" s="44">
        <f t="shared" si="78"/>
        <v>0</v>
      </c>
      <c r="V185" s="45">
        <f t="shared" si="68"/>
        <v>0</v>
      </c>
      <c r="W185" s="44">
        <f t="shared" si="90"/>
        <v>0</v>
      </c>
      <c r="X185" s="45">
        <f t="shared" si="69"/>
        <v>0</v>
      </c>
      <c r="Y185" s="46">
        <f t="shared" si="79"/>
        <v>0</v>
      </c>
      <c r="AA185" s="43">
        <f t="shared" si="80"/>
        <v>0</v>
      </c>
      <c r="AB185" s="44">
        <f t="shared" si="81"/>
        <v>0</v>
      </c>
      <c r="AC185" s="45">
        <f t="shared" si="82"/>
        <v>-3.8923017041514463E-4</v>
      </c>
      <c r="AD185" s="44">
        <f t="shared" si="83"/>
        <v>1.8003760895406673E-2</v>
      </c>
      <c r="AE185" s="45">
        <f t="shared" si="84"/>
        <v>0</v>
      </c>
      <c r="AF185" s="44">
        <f t="shared" si="85"/>
        <v>0</v>
      </c>
      <c r="AG185" s="45">
        <f t="shared" si="86"/>
        <v>0</v>
      </c>
      <c r="AH185" s="46">
        <f t="shared" si="86"/>
        <v>0</v>
      </c>
      <c r="AR185" s="2" t="s">
        <v>195</v>
      </c>
      <c r="AS185" s="26">
        <v>2384.1999999999998</v>
      </c>
      <c r="AT185" s="26">
        <v>56.5</v>
      </c>
      <c r="AU185" s="51">
        <f t="shared" si="62"/>
        <v>-2.0797227036395194E-2</v>
      </c>
      <c r="AV185" s="26">
        <v>2.2801999999999998</v>
      </c>
      <c r="AW185" s="51">
        <f t="shared" si="63"/>
        <v>-4.4902404289185016E-2</v>
      </c>
      <c r="AX185" s="1">
        <f t="shared" si="70"/>
        <v>4</v>
      </c>
      <c r="AY185" s="1"/>
      <c r="AZ185" s="1"/>
      <c r="BA185" s="1"/>
      <c r="BB185" s="2" t="s">
        <v>195</v>
      </c>
      <c r="BC185" s="26">
        <v>2384.1999999999998</v>
      </c>
      <c r="BD185" s="1" t="str">
        <f t="shared" si="71"/>
        <v/>
      </c>
      <c r="BE185" s="1" t="str">
        <f t="shared" si="72"/>
        <v/>
      </c>
      <c r="BF185" s="1" t="str">
        <f t="shared" si="73"/>
        <v/>
      </c>
      <c r="BG185" s="1">
        <f t="shared" si="74"/>
        <v>2384.1999999999998</v>
      </c>
    </row>
    <row r="186" spans="2:59" x14ac:dyDescent="0.25">
      <c r="B186" s="2" t="s">
        <v>195</v>
      </c>
      <c r="C186" s="26">
        <v>56.5</v>
      </c>
      <c r="D186" s="13">
        <f t="shared" si="64"/>
        <v>-2.0797227036395194E-2</v>
      </c>
      <c r="E186" s="29">
        <f t="shared" si="75"/>
        <v>56.633333333333333</v>
      </c>
      <c r="F186" s="13">
        <f t="shared" si="87"/>
        <v>1.2514898688915199E-2</v>
      </c>
      <c r="G186" s="26">
        <v>2.2801999999999998</v>
      </c>
      <c r="H186" s="12">
        <v>-4.4902404289185016E-2</v>
      </c>
      <c r="I186" s="28">
        <f t="shared" si="76"/>
        <v>2.3525</v>
      </c>
      <c r="J186" s="28">
        <f t="shared" si="88"/>
        <v>-2.3912923213100123E-2</v>
      </c>
      <c r="K186" s="26">
        <v>2384.1999999999998</v>
      </c>
      <c r="L186" s="12">
        <f t="shared" si="65"/>
        <v>9.0912169025529899E-3</v>
      </c>
      <c r="M186" s="29">
        <f t="shared" si="77"/>
        <v>2370.1866666666665</v>
      </c>
      <c r="N186" s="30">
        <f t="shared" si="89"/>
        <v>1.5035908885218774E-2</v>
      </c>
      <c r="R186" s="43">
        <f t="shared" si="66"/>
        <v>0</v>
      </c>
      <c r="S186" s="44">
        <f t="shared" si="91"/>
        <v>0</v>
      </c>
      <c r="T186" s="45">
        <f t="shared" si="67"/>
        <v>0</v>
      </c>
      <c r="U186" s="44">
        <f t="shared" si="78"/>
        <v>0</v>
      </c>
      <c r="V186" s="45">
        <f t="shared" si="68"/>
        <v>0</v>
      </c>
      <c r="W186" s="44">
        <f t="shared" si="90"/>
        <v>0</v>
      </c>
      <c r="X186" s="45">
        <f t="shared" si="69"/>
        <v>0</v>
      </c>
      <c r="Y186" s="46">
        <f t="shared" si="79"/>
        <v>0</v>
      </c>
      <c r="AA186" s="43">
        <f t="shared" si="80"/>
        <v>9.0912169025529899E-3</v>
      </c>
      <c r="AB186" s="44">
        <f t="shared" si="81"/>
        <v>0</v>
      </c>
      <c r="AC186" s="45">
        <f t="shared" si="82"/>
        <v>0</v>
      </c>
      <c r="AD186" s="44">
        <f t="shared" si="83"/>
        <v>1.5035908885218774E-2</v>
      </c>
      <c r="AE186" s="45">
        <f t="shared" si="84"/>
        <v>0</v>
      </c>
      <c r="AF186" s="44">
        <f t="shared" si="85"/>
        <v>0</v>
      </c>
      <c r="AG186" s="45">
        <f t="shared" si="86"/>
        <v>0</v>
      </c>
      <c r="AH186" s="46">
        <f t="shared" si="86"/>
        <v>0</v>
      </c>
      <c r="AR186" s="2" t="s">
        <v>196</v>
      </c>
      <c r="AS186" s="26">
        <v>2411.8000000000002</v>
      </c>
      <c r="AT186" s="26">
        <v>55.8</v>
      </c>
      <c r="AU186" s="51">
        <f t="shared" si="62"/>
        <v>-1.2389380530973493E-2</v>
      </c>
      <c r="AV186" s="26">
        <v>2.2027999999999999</v>
      </c>
      <c r="AW186" s="51">
        <f t="shared" si="63"/>
        <v>-3.3944390842908456E-2</v>
      </c>
      <c r="AX186" s="1">
        <f t="shared" si="70"/>
        <v>4</v>
      </c>
      <c r="AY186" s="1"/>
      <c r="AZ186" s="1"/>
      <c r="BA186" s="1"/>
      <c r="BB186" s="2" t="s">
        <v>196</v>
      </c>
      <c r="BC186" s="26">
        <v>2411.8000000000002</v>
      </c>
      <c r="BD186" s="1" t="str">
        <f t="shared" si="71"/>
        <v/>
      </c>
      <c r="BE186" s="1" t="str">
        <f t="shared" si="72"/>
        <v/>
      </c>
      <c r="BF186" s="1" t="str">
        <f t="shared" si="73"/>
        <v/>
      </c>
      <c r="BG186" s="1">
        <f t="shared" si="74"/>
        <v>2411.8000000000002</v>
      </c>
    </row>
    <row r="187" spans="2:59" x14ac:dyDescent="0.25">
      <c r="B187" s="2" t="s">
        <v>196</v>
      </c>
      <c r="C187" s="26">
        <v>55.8</v>
      </c>
      <c r="D187" s="13">
        <f t="shared" si="64"/>
        <v>-1.2389380530973493E-2</v>
      </c>
      <c r="E187" s="29">
        <f t="shared" si="75"/>
        <v>56.666666666666664</v>
      </c>
      <c r="F187" s="13">
        <f t="shared" si="87"/>
        <v>5.8858151854024321E-4</v>
      </c>
      <c r="G187" s="26">
        <v>2.2027999999999999</v>
      </c>
      <c r="H187" s="12">
        <v>-3.3944390842908456E-2</v>
      </c>
      <c r="I187" s="28">
        <f t="shared" si="76"/>
        <v>2.2901333333333334</v>
      </c>
      <c r="J187" s="28">
        <f t="shared" si="88"/>
        <v>-2.651080410910378E-2</v>
      </c>
      <c r="K187" s="26">
        <v>2411.8000000000002</v>
      </c>
      <c r="L187" s="12">
        <f t="shared" si="65"/>
        <v>1.1576210049492719E-2</v>
      </c>
      <c r="M187" s="29">
        <f t="shared" si="77"/>
        <v>2386.2400000000002</v>
      </c>
      <c r="N187" s="30">
        <f t="shared" si="89"/>
        <v>6.7730249094306583E-3</v>
      </c>
      <c r="R187" s="43">
        <f t="shared" si="66"/>
        <v>0</v>
      </c>
      <c r="S187" s="44">
        <f t="shared" si="91"/>
        <v>0</v>
      </c>
      <c r="T187" s="45">
        <f t="shared" si="67"/>
        <v>0</v>
      </c>
      <c r="U187" s="44">
        <f t="shared" si="78"/>
        <v>0</v>
      </c>
      <c r="V187" s="45">
        <f t="shared" si="68"/>
        <v>0</v>
      </c>
      <c r="W187" s="44">
        <f t="shared" si="90"/>
        <v>0</v>
      </c>
      <c r="X187" s="45">
        <f t="shared" si="69"/>
        <v>0</v>
      </c>
      <c r="Y187" s="46">
        <f t="shared" si="79"/>
        <v>0</v>
      </c>
      <c r="AA187" s="43">
        <f t="shared" si="80"/>
        <v>1.1576210049492719E-2</v>
      </c>
      <c r="AB187" s="44">
        <f t="shared" si="81"/>
        <v>0</v>
      </c>
      <c r="AC187" s="45">
        <f t="shared" si="82"/>
        <v>0</v>
      </c>
      <c r="AD187" s="44">
        <f t="shared" si="83"/>
        <v>6.7730249094306583E-3</v>
      </c>
      <c r="AE187" s="45">
        <f t="shared" si="84"/>
        <v>0</v>
      </c>
      <c r="AF187" s="44">
        <f t="shared" si="85"/>
        <v>0</v>
      </c>
      <c r="AG187" s="45">
        <f t="shared" si="86"/>
        <v>0</v>
      </c>
      <c r="AH187" s="46">
        <f t="shared" si="86"/>
        <v>0</v>
      </c>
      <c r="AR187" s="2" t="s">
        <v>197</v>
      </c>
      <c r="AS187" s="26">
        <v>2423.41</v>
      </c>
      <c r="AT187" s="26">
        <v>56.4</v>
      </c>
      <c r="AU187" s="51">
        <f t="shared" si="62"/>
        <v>1.0752688172043001E-2</v>
      </c>
      <c r="AV187" s="26">
        <v>2.3037000000000001</v>
      </c>
      <c r="AW187" s="51">
        <f t="shared" si="63"/>
        <v>4.5805338659887562E-2</v>
      </c>
      <c r="AX187" s="1">
        <f t="shared" si="70"/>
        <v>1</v>
      </c>
      <c r="AY187" s="1"/>
      <c r="AZ187" s="1"/>
      <c r="BA187" s="1"/>
      <c r="BB187" s="2" t="s">
        <v>197</v>
      </c>
      <c r="BC187" s="26">
        <v>2423.41</v>
      </c>
      <c r="BD187" s="1">
        <f t="shared" si="71"/>
        <v>2423.41</v>
      </c>
      <c r="BE187" s="1" t="str">
        <f t="shared" si="72"/>
        <v/>
      </c>
      <c r="BF187" s="1" t="str">
        <f t="shared" si="73"/>
        <v/>
      </c>
      <c r="BG187" s="1" t="str">
        <f t="shared" si="74"/>
        <v/>
      </c>
    </row>
    <row r="188" spans="2:59" x14ac:dyDescent="0.25">
      <c r="B188" s="2" t="s">
        <v>197</v>
      </c>
      <c r="C188" s="26">
        <v>56.4</v>
      </c>
      <c r="D188" s="13">
        <f t="shared" si="64"/>
        <v>1.0752688172043001E-2</v>
      </c>
      <c r="E188" s="29">
        <f t="shared" si="75"/>
        <v>56.233333333333327</v>
      </c>
      <c r="F188" s="13">
        <f t="shared" si="87"/>
        <v>-7.6470588235294512E-3</v>
      </c>
      <c r="G188" s="26">
        <v>2.3037000000000001</v>
      </c>
      <c r="H188" s="12">
        <v>4.5805338659887562E-2</v>
      </c>
      <c r="I188" s="28">
        <f t="shared" si="76"/>
        <v>2.2622333333333331</v>
      </c>
      <c r="J188" s="28">
        <f t="shared" si="88"/>
        <v>-1.2182696786213421E-2</v>
      </c>
      <c r="K188" s="26">
        <v>2423.41</v>
      </c>
      <c r="L188" s="12">
        <f t="shared" si="65"/>
        <v>4.8138319927024664E-3</v>
      </c>
      <c r="M188" s="29">
        <f t="shared" si="77"/>
        <v>2406.4699999999998</v>
      </c>
      <c r="N188" s="30">
        <f t="shared" si="89"/>
        <v>8.4777725626925537E-3</v>
      </c>
      <c r="R188" s="43">
        <f t="shared" si="66"/>
        <v>0</v>
      </c>
      <c r="S188" s="44">
        <f t="shared" si="91"/>
        <v>0</v>
      </c>
      <c r="T188" s="45">
        <f t="shared" si="67"/>
        <v>0</v>
      </c>
      <c r="U188" s="44">
        <f t="shared" si="78"/>
        <v>0</v>
      </c>
      <c r="V188" s="45">
        <f t="shared" si="68"/>
        <v>0</v>
      </c>
      <c r="W188" s="44">
        <f t="shared" si="90"/>
        <v>0</v>
      </c>
      <c r="X188" s="45">
        <f t="shared" si="69"/>
        <v>0</v>
      </c>
      <c r="Y188" s="46">
        <f t="shared" si="79"/>
        <v>0</v>
      </c>
      <c r="AA188" s="43">
        <f t="shared" si="80"/>
        <v>0</v>
      </c>
      <c r="AB188" s="44">
        <f t="shared" si="81"/>
        <v>8.4777725626925537E-3</v>
      </c>
      <c r="AC188" s="45">
        <f t="shared" si="82"/>
        <v>0</v>
      </c>
      <c r="AD188" s="44">
        <f t="shared" si="83"/>
        <v>0</v>
      </c>
      <c r="AE188" s="45">
        <f t="shared" si="84"/>
        <v>4.8138319927024664E-3</v>
      </c>
      <c r="AF188" s="44">
        <f t="shared" si="85"/>
        <v>0</v>
      </c>
      <c r="AG188" s="45">
        <f t="shared" si="86"/>
        <v>0</v>
      </c>
      <c r="AH188" s="46">
        <f t="shared" si="86"/>
        <v>0</v>
      </c>
      <c r="AR188" s="2" t="s">
        <v>198</v>
      </c>
      <c r="AS188" s="26">
        <v>2470.3000000000002</v>
      </c>
      <c r="AT188" s="26">
        <v>56.2</v>
      </c>
      <c r="AU188" s="51">
        <f t="shared" si="62"/>
        <v>-3.5460992907800915E-3</v>
      </c>
      <c r="AV188" s="26">
        <v>2.2942</v>
      </c>
      <c r="AW188" s="51">
        <f t="shared" si="63"/>
        <v>-4.1238008421236039E-3</v>
      </c>
      <c r="AX188" s="1">
        <f t="shared" si="70"/>
        <v>4</v>
      </c>
      <c r="AY188" s="1"/>
      <c r="AZ188" s="1"/>
      <c r="BA188" s="1"/>
      <c r="BB188" s="2" t="s">
        <v>198</v>
      </c>
      <c r="BC188" s="26">
        <v>2470.3000000000002</v>
      </c>
      <c r="BD188" s="1" t="str">
        <f t="shared" si="71"/>
        <v/>
      </c>
      <c r="BE188" s="1" t="str">
        <f t="shared" si="72"/>
        <v/>
      </c>
      <c r="BF188" s="1" t="str">
        <f t="shared" si="73"/>
        <v/>
      </c>
      <c r="BG188" s="1">
        <f t="shared" si="74"/>
        <v>2470.3000000000002</v>
      </c>
    </row>
    <row r="189" spans="2:59" x14ac:dyDescent="0.25">
      <c r="B189" s="2" t="s">
        <v>198</v>
      </c>
      <c r="C189" s="26">
        <v>56.2</v>
      </c>
      <c r="D189" s="13">
        <f t="shared" si="64"/>
        <v>-3.5460992907800915E-3</v>
      </c>
      <c r="E189" s="29">
        <f t="shared" si="75"/>
        <v>56.133333333333326</v>
      </c>
      <c r="F189" s="13">
        <f t="shared" si="87"/>
        <v>-1.7783046828689919E-3</v>
      </c>
      <c r="G189" s="26">
        <v>2.2942</v>
      </c>
      <c r="H189" s="12">
        <v>-4.1238008421236039E-3</v>
      </c>
      <c r="I189" s="28">
        <f t="shared" si="76"/>
        <v>2.2669000000000001</v>
      </c>
      <c r="J189" s="28">
        <f t="shared" si="88"/>
        <v>2.0628582374351279E-3</v>
      </c>
      <c r="K189" s="26">
        <v>2470.3000000000002</v>
      </c>
      <c r="L189" s="12">
        <f t="shared" si="65"/>
        <v>1.9348768883515444E-2</v>
      </c>
      <c r="M189" s="29">
        <f t="shared" si="77"/>
        <v>2435.17</v>
      </c>
      <c r="N189" s="30">
        <f t="shared" si="89"/>
        <v>1.1926182333459545E-2</v>
      </c>
      <c r="R189" s="43">
        <f t="shared" si="66"/>
        <v>0</v>
      </c>
      <c r="S189" s="44">
        <f t="shared" si="91"/>
        <v>0</v>
      </c>
      <c r="T189" s="45">
        <f t="shared" si="67"/>
        <v>0</v>
      </c>
      <c r="U189" s="44">
        <f t="shared" si="78"/>
        <v>0</v>
      </c>
      <c r="V189" s="45">
        <f t="shared" si="68"/>
        <v>0</v>
      </c>
      <c r="W189" s="44">
        <f t="shared" si="90"/>
        <v>0</v>
      </c>
      <c r="X189" s="45">
        <f t="shared" si="69"/>
        <v>0</v>
      </c>
      <c r="Y189" s="46">
        <f t="shared" si="79"/>
        <v>0</v>
      </c>
      <c r="AA189" s="43">
        <f t="shared" si="80"/>
        <v>1.9348768883515444E-2</v>
      </c>
      <c r="AB189" s="44">
        <f t="shared" si="81"/>
        <v>0</v>
      </c>
      <c r="AC189" s="45">
        <f t="shared" si="82"/>
        <v>0</v>
      </c>
      <c r="AD189" s="44">
        <f t="shared" si="83"/>
        <v>0</v>
      </c>
      <c r="AE189" s="45">
        <f t="shared" si="84"/>
        <v>0</v>
      </c>
      <c r="AF189" s="44">
        <f t="shared" si="85"/>
        <v>0</v>
      </c>
      <c r="AG189" s="45">
        <f t="shared" si="86"/>
        <v>0</v>
      </c>
      <c r="AH189" s="46">
        <f t="shared" si="86"/>
        <v>0</v>
      </c>
      <c r="AR189" s="2" t="s">
        <v>199</v>
      </c>
      <c r="AS189" s="26">
        <v>2471.65</v>
      </c>
      <c r="AT189" s="26">
        <v>56.5</v>
      </c>
      <c r="AU189" s="51">
        <f t="shared" si="62"/>
        <v>5.3380782918148739E-3</v>
      </c>
      <c r="AV189" s="26">
        <v>2.117</v>
      </c>
      <c r="AW189" s="51">
        <f t="shared" si="63"/>
        <v>-7.7238252985790234E-2</v>
      </c>
      <c r="AX189" s="1">
        <f t="shared" si="70"/>
        <v>2</v>
      </c>
      <c r="AY189" s="1"/>
      <c r="AZ189" s="1"/>
      <c r="BA189" s="1"/>
      <c r="BB189" s="2" t="s">
        <v>199</v>
      </c>
      <c r="BC189" s="26">
        <v>2471.65</v>
      </c>
      <c r="BD189" s="1" t="str">
        <f t="shared" si="71"/>
        <v/>
      </c>
      <c r="BE189" s="1">
        <f t="shared" si="72"/>
        <v>2471.65</v>
      </c>
      <c r="BF189" s="1" t="str">
        <f t="shared" si="73"/>
        <v/>
      </c>
      <c r="BG189" s="1" t="str">
        <f t="shared" si="74"/>
        <v/>
      </c>
    </row>
    <row r="190" spans="2:59" x14ac:dyDescent="0.25">
      <c r="B190" s="2" t="s">
        <v>199</v>
      </c>
      <c r="C190" s="26">
        <v>56.5</v>
      </c>
      <c r="D190" s="13">
        <f t="shared" si="64"/>
        <v>5.3380782918148739E-3</v>
      </c>
      <c r="E190" s="29">
        <f t="shared" si="75"/>
        <v>56.366666666666667</v>
      </c>
      <c r="F190" s="13">
        <f t="shared" si="87"/>
        <v>4.1567695961997053E-3</v>
      </c>
      <c r="G190" s="26">
        <v>2.117</v>
      </c>
      <c r="H190" s="12">
        <v>-7.7238252985790234E-2</v>
      </c>
      <c r="I190" s="28">
        <f t="shared" si="76"/>
        <v>2.2383000000000002</v>
      </c>
      <c r="J190" s="28">
        <f t="shared" si="88"/>
        <v>-1.2616348317085024E-2</v>
      </c>
      <c r="K190" s="26">
        <v>2471.65</v>
      </c>
      <c r="L190" s="12">
        <f t="shared" si="65"/>
        <v>5.4649232886694321E-4</v>
      </c>
      <c r="M190" s="29">
        <f t="shared" si="77"/>
        <v>2455.1200000000003</v>
      </c>
      <c r="N190" s="30">
        <f t="shared" si="89"/>
        <v>8.1924465232408039E-3</v>
      </c>
      <c r="R190" s="43">
        <f t="shared" si="66"/>
        <v>0</v>
      </c>
      <c r="S190" s="44">
        <f t="shared" si="91"/>
        <v>0</v>
      </c>
      <c r="T190" s="45">
        <f t="shared" si="67"/>
        <v>0</v>
      </c>
      <c r="U190" s="44">
        <f t="shared" si="78"/>
        <v>0</v>
      </c>
      <c r="V190" s="45">
        <f t="shared" si="68"/>
        <v>0</v>
      </c>
      <c r="W190" s="44">
        <f t="shared" si="90"/>
        <v>0</v>
      </c>
      <c r="X190" s="45">
        <f t="shared" si="69"/>
        <v>0</v>
      </c>
      <c r="Y190" s="46">
        <f t="shared" si="79"/>
        <v>0</v>
      </c>
      <c r="AA190" s="43">
        <f t="shared" si="80"/>
        <v>0</v>
      </c>
      <c r="AB190" s="44">
        <f t="shared" si="81"/>
        <v>0</v>
      </c>
      <c r="AC190" s="45">
        <f t="shared" si="82"/>
        <v>5.4649232886694321E-4</v>
      </c>
      <c r="AD190" s="44">
        <f t="shared" si="83"/>
        <v>8.1924465232408039E-3</v>
      </c>
      <c r="AE190" s="45">
        <f t="shared" si="84"/>
        <v>0</v>
      </c>
      <c r="AF190" s="44">
        <f t="shared" si="85"/>
        <v>0</v>
      </c>
      <c r="AG190" s="45">
        <f t="shared" si="86"/>
        <v>0</v>
      </c>
      <c r="AH190" s="46">
        <f t="shared" si="86"/>
        <v>0</v>
      </c>
      <c r="AR190" s="2" t="s">
        <v>200</v>
      </c>
      <c r="AS190" s="26">
        <v>2519.36</v>
      </c>
      <c r="AT190" s="26">
        <v>58.4</v>
      </c>
      <c r="AU190" s="51">
        <f t="shared" si="62"/>
        <v>3.3628318584070671E-2</v>
      </c>
      <c r="AV190" s="26">
        <v>2.3336000000000001</v>
      </c>
      <c r="AW190" s="51">
        <f t="shared" si="63"/>
        <v>0.10231459612659433</v>
      </c>
      <c r="AX190" s="1">
        <f t="shared" si="70"/>
        <v>1</v>
      </c>
      <c r="AY190" s="1"/>
      <c r="AZ190" s="1"/>
      <c r="BA190" s="1"/>
      <c r="BB190" s="2" t="s">
        <v>200</v>
      </c>
      <c r="BC190" s="26">
        <v>2519.36</v>
      </c>
      <c r="BD190" s="1">
        <f t="shared" si="71"/>
        <v>2519.36</v>
      </c>
      <c r="BE190" s="1" t="str">
        <f t="shared" si="72"/>
        <v/>
      </c>
      <c r="BF190" s="1" t="str">
        <f t="shared" si="73"/>
        <v/>
      </c>
      <c r="BG190" s="1" t="str">
        <f t="shared" si="74"/>
        <v/>
      </c>
    </row>
    <row r="191" spans="2:59" x14ac:dyDescent="0.25">
      <c r="B191" s="2" t="s">
        <v>200</v>
      </c>
      <c r="C191" s="26">
        <v>58.4</v>
      </c>
      <c r="D191" s="13">
        <f t="shared" si="64"/>
        <v>3.3628318584070671E-2</v>
      </c>
      <c r="E191" s="29">
        <f t="shared" si="75"/>
        <v>57.033333333333331</v>
      </c>
      <c r="F191" s="13">
        <f t="shared" si="87"/>
        <v>1.1827321111768097E-2</v>
      </c>
      <c r="G191" s="26">
        <v>2.3336000000000001</v>
      </c>
      <c r="H191" s="12">
        <v>0.10231459612659433</v>
      </c>
      <c r="I191" s="28">
        <f t="shared" si="76"/>
        <v>2.2482666666666664</v>
      </c>
      <c r="J191" s="28">
        <f t="shared" si="88"/>
        <v>4.4527841069856855E-3</v>
      </c>
      <c r="K191" s="26">
        <v>2519.36</v>
      </c>
      <c r="L191" s="12">
        <f t="shared" si="65"/>
        <v>1.9302894827342154E-2</v>
      </c>
      <c r="M191" s="29">
        <f t="shared" si="77"/>
        <v>2487.1033333333339</v>
      </c>
      <c r="N191" s="30">
        <f t="shared" si="89"/>
        <v>1.30271975843681E-2</v>
      </c>
      <c r="R191" s="43">
        <f t="shared" si="66"/>
        <v>0</v>
      </c>
      <c r="S191" s="44">
        <f t="shared" si="91"/>
        <v>0</v>
      </c>
      <c r="T191" s="45">
        <f t="shared" si="67"/>
        <v>0</v>
      </c>
      <c r="U191" s="44">
        <f t="shared" si="78"/>
        <v>0</v>
      </c>
      <c r="V191" s="45">
        <f t="shared" si="68"/>
        <v>0</v>
      </c>
      <c r="W191" s="44">
        <f t="shared" si="90"/>
        <v>0</v>
      </c>
      <c r="X191" s="45">
        <f t="shared" si="69"/>
        <v>0</v>
      </c>
      <c r="Y191" s="46">
        <f t="shared" si="79"/>
        <v>0</v>
      </c>
      <c r="AA191" s="43">
        <f t="shared" si="80"/>
        <v>0</v>
      </c>
      <c r="AB191" s="44">
        <f t="shared" si="81"/>
        <v>0</v>
      </c>
      <c r="AC191" s="45">
        <f t="shared" si="82"/>
        <v>0</v>
      </c>
      <c r="AD191" s="44">
        <f t="shared" si="83"/>
        <v>0</v>
      </c>
      <c r="AE191" s="45">
        <f t="shared" si="84"/>
        <v>1.9302894827342154E-2</v>
      </c>
      <c r="AF191" s="44">
        <f t="shared" si="85"/>
        <v>1.30271975843681E-2</v>
      </c>
      <c r="AG191" s="45">
        <f t="shared" si="86"/>
        <v>0</v>
      </c>
      <c r="AH191" s="46">
        <f t="shared" si="86"/>
        <v>0</v>
      </c>
      <c r="AR191" s="2" t="s">
        <v>201</v>
      </c>
      <c r="AS191" s="26">
        <v>2575.2600000000002</v>
      </c>
      <c r="AT191" s="26">
        <v>60</v>
      </c>
      <c r="AU191" s="51">
        <f t="shared" si="62"/>
        <v>2.7397260273972712E-2</v>
      </c>
      <c r="AV191" s="26">
        <v>2.3793000000000002</v>
      </c>
      <c r="AW191" s="51">
        <f t="shared" si="63"/>
        <v>1.9583476174151571E-2</v>
      </c>
      <c r="AX191" s="1">
        <f t="shared" si="70"/>
        <v>1</v>
      </c>
      <c r="AY191" s="1"/>
      <c r="AZ191" s="1"/>
      <c r="BA191" s="1"/>
      <c r="BB191" s="2" t="s">
        <v>201</v>
      </c>
      <c r="BC191" s="26">
        <v>2575.2600000000002</v>
      </c>
      <c r="BD191" s="1">
        <f t="shared" si="71"/>
        <v>2575.2600000000002</v>
      </c>
      <c r="BE191" s="1" t="str">
        <f t="shared" si="72"/>
        <v/>
      </c>
      <c r="BF191" s="1" t="str">
        <f t="shared" si="73"/>
        <v/>
      </c>
      <c r="BG191" s="1" t="str">
        <f t="shared" si="74"/>
        <v/>
      </c>
    </row>
    <row r="192" spans="2:59" x14ac:dyDescent="0.25">
      <c r="B192" s="2" t="s">
        <v>201</v>
      </c>
      <c r="C192" s="26">
        <v>60</v>
      </c>
      <c r="D192" s="13">
        <f t="shared" si="64"/>
        <v>2.7397260273972712E-2</v>
      </c>
      <c r="E192" s="29">
        <f t="shared" si="75"/>
        <v>58.300000000000004</v>
      </c>
      <c r="F192" s="13">
        <f t="shared" si="87"/>
        <v>2.2209234365867969E-2</v>
      </c>
      <c r="G192" s="26">
        <v>2.3793000000000002</v>
      </c>
      <c r="H192" s="12">
        <v>1.9583476174151571E-2</v>
      </c>
      <c r="I192" s="28">
        <f t="shared" si="76"/>
        <v>2.2766333333333333</v>
      </c>
      <c r="J192" s="28">
        <f t="shared" si="88"/>
        <v>1.2617127268414352E-2</v>
      </c>
      <c r="K192" s="26">
        <v>2575.2600000000002</v>
      </c>
      <c r="L192" s="12">
        <f t="shared" si="65"/>
        <v>2.2188174774546043E-2</v>
      </c>
      <c r="M192" s="29">
        <f t="shared" si="77"/>
        <v>2522.09</v>
      </c>
      <c r="N192" s="30">
        <f t="shared" si="89"/>
        <v>1.4067234842138898E-2</v>
      </c>
      <c r="R192" s="43">
        <f t="shared" si="66"/>
        <v>0</v>
      </c>
      <c r="S192" s="44">
        <f t="shared" si="91"/>
        <v>0</v>
      </c>
      <c r="T192" s="45">
        <f t="shared" si="67"/>
        <v>0</v>
      </c>
      <c r="U192" s="44">
        <f t="shared" si="78"/>
        <v>0</v>
      </c>
      <c r="V192" s="45">
        <f t="shared" si="68"/>
        <v>0</v>
      </c>
      <c r="W192" s="44">
        <f t="shared" si="90"/>
        <v>0</v>
      </c>
      <c r="X192" s="45">
        <f t="shared" si="69"/>
        <v>0</v>
      </c>
      <c r="Y192" s="46">
        <f t="shared" si="79"/>
        <v>0</v>
      </c>
      <c r="AA192" s="43">
        <f t="shared" si="80"/>
        <v>0</v>
      </c>
      <c r="AB192" s="44">
        <f t="shared" si="81"/>
        <v>0</v>
      </c>
      <c r="AC192" s="45">
        <f t="shared" si="82"/>
        <v>0</v>
      </c>
      <c r="AD192" s="44">
        <f t="shared" si="83"/>
        <v>0</v>
      </c>
      <c r="AE192" s="45">
        <f t="shared" si="84"/>
        <v>2.2188174774546043E-2</v>
      </c>
      <c r="AF192" s="44">
        <f t="shared" si="85"/>
        <v>1.4067234842138898E-2</v>
      </c>
      <c r="AG192" s="45">
        <f t="shared" si="86"/>
        <v>0</v>
      </c>
      <c r="AH192" s="46">
        <f t="shared" si="86"/>
        <v>0</v>
      </c>
      <c r="AR192" s="2" t="s">
        <v>202</v>
      </c>
      <c r="AS192" s="26">
        <v>2647.58</v>
      </c>
      <c r="AT192" s="26">
        <v>58.6</v>
      </c>
      <c r="AU192" s="51">
        <f t="shared" si="62"/>
        <v>-2.3333333333333317E-2</v>
      </c>
      <c r="AV192" s="26">
        <v>2.4097</v>
      </c>
      <c r="AW192" s="51">
        <f t="shared" si="63"/>
        <v>1.2776867145799065E-2</v>
      </c>
      <c r="AX192" s="1">
        <f t="shared" si="70"/>
        <v>3</v>
      </c>
      <c r="AY192" s="1"/>
      <c r="AZ192" s="1"/>
      <c r="BA192" s="1"/>
      <c r="BB192" s="2" t="s">
        <v>202</v>
      </c>
      <c r="BC192" s="26">
        <v>2647.58</v>
      </c>
      <c r="BD192" s="1" t="str">
        <f t="shared" si="71"/>
        <v/>
      </c>
      <c r="BE192" s="1" t="str">
        <f t="shared" si="72"/>
        <v/>
      </c>
      <c r="BF192" s="1">
        <f t="shared" si="73"/>
        <v>2647.58</v>
      </c>
      <c r="BG192" s="1" t="str">
        <f t="shared" si="74"/>
        <v/>
      </c>
    </row>
    <row r="193" spans="2:59" x14ac:dyDescent="0.25">
      <c r="B193" s="2" t="s">
        <v>202</v>
      </c>
      <c r="C193" s="26">
        <v>58.6</v>
      </c>
      <c r="D193" s="13">
        <f t="shared" si="64"/>
        <v>-2.3333333333333317E-2</v>
      </c>
      <c r="E193" s="29">
        <f t="shared" si="75"/>
        <v>59</v>
      </c>
      <c r="F193" s="13">
        <f t="shared" si="87"/>
        <v>1.2006861063464713E-2</v>
      </c>
      <c r="G193" s="26">
        <v>2.4097</v>
      </c>
      <c r="H193" s="12">
        <v>1.2776867145799065E-2</v>
      </c>
      <c r="I193" s="28">
        <f t="shared" si="76"/>
        <v>2.3742000000000001</v>
      </c>
      <c r="J193" s="28">
        <f t="shared" si="88"/>
        <v>4.2855678706862577E-2</v>
      </c>
      <c r="K193" s="26">
        <v>2647.58</v>
      </c>
      <c r="L193" s="12">
        <f t="shared" si="65"/>
        <v>2.8082601368405458E-2</v>
      </c>
      <c r="M193" s="29">
        <f t="shared" si="77"/>
        <v>2580.7333333333336</v>
      </c>
      <c r="N193" s="30">
        <f t="shared" si="89"/>
        <v>2.3251879724091262E-2</v>
      </c>
      <c r="R193" s="43">
        <f t="shared" si="66"/>
        <v>0</v>
      </c>
      <c r="S193" s="44">
        <f t="shared" si="91"/>
        <v>0</v>
      </c>
      <c r="T193" s="45">
        <f t="shared" si="67"/>
        <v>0</v>
      </c>
      <c r="U193" s="44">
        <f t="shared" si="78"/>
        <v>0</v>
      </c>
      <c r="V193" s="45">
        <f t="shared" si="68"/>
        <v>0</v>
      </c>
      <c r="W193" s="44">
        <f t="shared" si="90"/>
        <v>0</v>
      </c>
      <c r="X193" s="45">
        <f t="shared" si="69"/>
        <v>0</v>
      </c>
      <c r="Y193" s="46">
        <f t="shared" si="79"/>
        <v>0</v>
      </c>
      <c r="AA193" s="43">
        <f t="shared" si="80"/>
        <v>0</v>
      </c>
      <c r="AB193" s="44">
        <f t="shared" si="81"/>
        <v>0</v>
      </c>
      <c r="AC193" s="45">
        <f t="shared" si="82"/>
        <v>0</v>
      </c>
      <c r="AD193" s="44">
        <f t="shared" si="83"/>
        <v>0</v>
      </c>
      <c r="AE193" s="45">
        <f t="shared" si="84"/>
        <v>0</v>
      </c>
      <c r="AF193" s="44">
        <f t="shared" si="85"/>
        <v>2.3251879724091262E-2</v>
      </c>
      <c r="AG193" s="45">
        <f t="shared" si="86"/>
        <v>2.8082601368405458E-2</v>
      </c>
      <c r="AH193" s="46">
        <f t="shared" si="86"/>
        <v>0</v>
      </c>
      <c r="AR193" s="2" t="s">
        <v>203</v>
      </c>
      <c r="AS193" s="26">
        <v>2673.61</v>
      </c>
      <c r="AT193" s="26">
        <v>57.6</v>
      </c>
      <c r="AU193" s="51">
        <f t="shared" si="62"/>
        <v>-1.7064846416382284E-2</v>
      </c>
      <c r="AV193" s="26">
        <v>2.4054000000000002</v>
      </c>
      <c r="AW193" s="51">
        <f t="shared" si="63"/>
        <v>-1.7844544964102926E-3</v>
      </c>
      <c r="AX193" s="1">
        <f t="shared" si="70"/>
        <v>4</v>
      </c>
      <c r="AY193" s="1"/>
      <c r="AZ193" s="1"/>
      <c r="BA193" s="1"/>
      <c r="BB193" s="2" t="s">
        <v>203</v>
      </c>
      <c r="BC193" s="26">
        <v>2673.61</v>
      </c>
      <c r="BD193" s="1" t="str">
        <f t="shared" si="71"/>
        <v/>
      </c>
      <c r="BE193" s="1" t="str">
        <f t="shared" si="72"/>
        <v/>
      </c>
      <c r="BF193" s="1" t="str">
        <f t="shared" si="73"/>
        <v/>
      </c>
      <c r="BG193" s="1">
        <f t="shared" si="74"/>
        <v>2673.61</v>
      </c>
    </row>
    <row r="194" spans="2:59" x14ac:dyDescent="0.25">
      <c r="B194" s="2" t="s">
        <v>203</v>
      </c>
      <c r="C194" s="26">
        <v>57.6</v>
      </c>
      <c r="D194" s="13">
        <f t="shared" si="64"/>
        <v>-1.7064846416382284E-2</v>
      </c>
      <c r="E194" s="29">
        <f t="shared" si="75"/>
        <v>58.733333333333327</v>
      </c>
      <c r="F194" s="13">
        <f t="shared" si="87"/>
        <v>-4.5197740112995488E-3</v>
      </c>
      <c r="G194" s="26">
        <v>2.4054000000000002</v>
      </c>
      <c r="H194" s="12">
        <v>-1.7844544964102926E-3</v>
      </c>
      <c r="I194" s="28">
        <f t="shared" si="76"/>
        <v>2.3981333333333335</v>
      </c>
      <c r="J194" s="28">
        <f t="shared" si="88"/>
        <v>1.0080588549125302E-2</v>
      </c>
      <c r="K194" s="26">
        <v>2673.61</v>
      </c>
      <c r="L194" s="12">
        <f t="shared" si="65"/>
        <v>9.8316198188534987E-3</v>
      </c>
      <c r="M194" s="29">
        <f t="shared" si="77"/>
        <v>2632.15</v>
      </c>
      <c r="N194" s="30">
        <f t="shared" si="89"/>
        <v>1.9923277621347824E-2</v>
      </c>
      <c r="R194" s="43">
        <f t="shared" si="66"/>
        <v>0</v>
      </c>
      <c r="S194" s="44">
        <f t="shared" si="91"/>
        <v>0</v>
      </c>
      <c r="T194" s="45">
        <f t="shared" si="67"/>
        <v>0</v>
      </c>
      <c r="U194" s="44">
        <f t="shared" si="78"/>
        <v>0</v>
      </c>
      <c r="V194" s="45">
        <f t="shared" si="68"/>
        <v>0</v>
      </c>
      <c r="W194" s="44">
        <f t="shared" si="90"/>
        <v>0</v>
      </c>
      <c r="X194" s="45">
        <f t="shared" si="69"/>
        <v>0</v>
      </c>
      <c r="Y194" s="46">
        <f t="shared" si="79"/>
        <v>0</v>
      </c>
      <c r="AA194" s="43">
        <f t="shared" si="80"/>
        <v>9.8316198188534987E-3</v>
      </c>
      <c r="AB194" s="44">
        <f t="shared" si="81"/>
        <v>0</v>
      </c>
      <c r="AC194" s="45">
        <f t="shared" si="82"/>
        <v>0</v>
      </c>
      <c r="AD194" s="44">
        <f t="shared" si="83"/>
        <v>0</v>
      </c>
      <c r="AE194" s="45">
        <f t="shared" si="84"/>
        <v>0</v>
      </c>
      <c r="AF194" s="44">
        <f t="shared" si="85"/>
        <v>0</v>
      </c>
      <c r="AG194" s="45">
        <f t="shared" si="86"/>
        <v>0</v>
      </c>
      <c r="AH194" s="46">
        <f t="shared" si="86"/>
        <v>0</v>
      </c>
      <c r="AR194" s="2" t="s">
        <v>204</v>
      </c>
      <c r="AS194" s="26">
        <v>2823.81</v>
      </c>
      <c r="AT194" s="26">
        <v>59.7</v>
      </c>
      <c r="AU194" s="51">
        <f t="shared" si="62"/>
        <v>3.6458333333333259E-2</v>
      </c>
      <c r="AV194" s="26">
        <v>2.7050000000000001</v>
      </c>
      <c r="AW194" s="51">
        <f t="shared" si="63"/>
        <v>0.12455308888334571</v>
      </c>
      <c r="AX194" s="1">
        <f t="shared" si="70"/>
        <v>1</v>
      </c>
      <c r="AY194" s="1"/>
      <c r="AZ194" s="1"/>
      <c r="BA194" s="1"/>
      <c r="BB194" s="2" t="s">
        <v>204</v>
      </c>
      <c r="BC194" s="26">
        <v>2823.81</v>
      </c>
      <c r="BD194" s="1">
        <f t="shared" si="71"/>
        <v>2823.81</v>
      </c>
      <c r="BE194" s="1" t="str">
        <f t="shared" si="72"/>
        <v/>
      </c>
      <c r="BF194" s="1" t="str">
        <f t="shared" si="73"/>
        <v/>
      </c>
      <c r="BG194" s="1" t="str">
        <f t="shared" si="74"/>
        <v/>
      </c>
    </row>
    <row r="195" spans="2:59" x14ac:dyDescent="0.25">
      <c r="B195" s="2" t="s">
        <v>204</v>
      </c>
      <c r="C195" s="26">
        <v>59.7</v>
      </c>
      <c r="D195" s="13">
        <f t="shared" si="64"/>
        <v>3.6458333333333259E-2</v>
      </c>
      <c r="E195" s="29">
        <f t="shared" si="75"/>
        <v>58.633333333333333</v>
      </c>
      <c r="F195" s="13">
        <f t="shared" si="87"/>
        <v>-1.7026106696934606E-3</v>
      </c>
      <c r="G195" s="26">
        <v>2.7050000000000001</v>
      </c>
      <c r="H195" s="12">
        <v>0.12455308888334571</v>
      </c>
      <c r="I195" s="28">
        <f t="shared" si="76"/>
        <v>2.5066999999999999</v>
      </c>
      <c r="J195" s="28">
        <f t="shared" si="88"/>
        <v>4.5271322139441628E-2</v>
      </c>
      <c r="K195" s="26">
        <v>2823.81</v>
      </c>
      <c r="L195" s="12">
        <f t="shared" si="65"/>
        <v>5.6178724645703726E-2</v>
      </c>
      <c r="M195" s="29">
        <f t="shared" si="77"/>
        <v>2715</v>
      </c>
      <c r="N195" s="30">
        <f t="shared" si="89"/>
        <v>3.1476169671181387E-2</v>
      </c>
      <c r="R195" s="43">
        <f t="shared" si="66"/>
        <v>0</v>
      </c>
      <c r="S195" s="44">
        <f t="shared" si="91"/>
        <v>0</v>
      </c>
      <c r="T195" s="45">
        <f t="shared" si="67"/>
        <v>0</v>
      </c>
      <c r="U195" s="44">
        <f t="shared" si="78"/>
        <v>0</v>
      </c>
      <c r="V195" s="45">
        <f t="shared" si="68"/>
        <v>0</v>
      </c>
      <c r="W195" s="44">
        <f t="shared" si="90"/>
        <v>0</v>
      </c>
      <c r="X195" s="45">
        <f t="shared" si="69"/>
        <v>0</v>
      </c>
      <c r="Y195" s="46">
        <f t="shared" si="79"/>
        <v>0</v>
      </c>
      <c r="AA195" s="43">
        <f t="shared" si="80"/>
        <v>0</v>
      </c>
      <c r="AB195" s="44">
        <f t="shared" si="81"/>
        <v>0</v>
      </c>
      <c r="AC195" s="45">
        <f t="shared" si="82"/>
        <v>0</v>
      </c>
      <c r="AD195" s="44">
        <f t="shared" si="83"/>
        <v>0</v>
      </c>
      <c r="AE195" s="45">
        <f t="shared" si="84"/>
        <v>5.6178724645703726E-2</v>
      </c>
      <c r="AF195" s="44">
        <f t="shared" si="85"/>
        <v>0</v>
      </c>
      <c r="AG195" s="45">
        <f t="shared" si="86"/>
        <v>0</v>
      </c>
      <c r="AH195" s="46">
        <f t="shared" si="86"/>
        <v>0</v>
      </c>
      <c r="AR195" s="2" t="s">
        <v>205</v>
      </c>
      <c r="AS195" s="26">
        <v>2713.83</v>
      </c>
      <c r="AT195" s="26">
        <v>59.4</v>
      </c>
      <c r="AU195" s="51">
        <f t="shared" si="62"/>
        <v>-5.0251256281407253E-3</v>
      </c>
      <c r="AV195" s="26">
        <v>2.8605999999999998</v>
      </c>
      <c r="AW195" s="51">
        <f t="shared" si="63"/>
        <v>5.7523105360443472E-2</v>
      </c>
      <c r="AX195" s="1">
        <f t="shared" si="70"/>
        <v>3</v>
      </c>
      <c r="AY195" s="1"/>
      <c r="AZ195" s="1"/>
      <c r="BA195" s="1"/>
      <c r="BB195" s="2" t="s">
        <v>205</v>
      </c>
      <c r="BC195" s="26">
        <v>2713.83</v>
      </c>
      <c r="BD195" s="1" t="str">
        <f t="shared" si="71"/>
        <v/>
      </c>
      <c r="BE195" s="1" t="str">
        <f t="shared" si="72"/>
        <v/>
      </c>
      <c r="BF195" s="1">
        <f t="shared" si="73"/>
        <v>2713.83</v>
      </c>
      <c r="BG195" s="1" t="str">
        <f t="shared" si="74"/>
        <v/>
      </c>
    </row>
    <row r="196" spans="2:59" x14ac:dyDescent="0.25">
      <c r="B196" s="2" t="s">
        <v>205</v>
      </c>
      <c r="C196" s="26">
        <v>59.4</v>
      </c>
      <c r="D196" s="13">
        <f t="shared" si="64"/>
        <v>-5.0251256281407253E-3</v>
      </c>
      <c r="E196" s="29">
        <f t="shared" si="75"/>
        <v>58.900000000000006</v>
      </c>
      <c r="F196" s="13">
        <f t="shared" si="87"/>
        <v>4.5480386583287569E-3</v>
      </c>
      <c r="G196" s="26">
        <v>2.8605999999999998</v>
      </c>
      <c r="H196" s="12">
        <v>5.7523105360443472E-2</v>
      </c>
      <c r="I196" s="28">
        <f t="shared" si="76"/>
        <v>2.657</v>
      </c>
      <c r="J196" s="28">
        <f t="shared" si="88"/>
        <v>5.9959309051741405E-2</v>
      </c>
      <c r="K196" s="26">
        <v>2713.83</v>
      </c>
      <c r="L196" s="12">
        <f t="shared" si="65"/>
        <v>-3.8947379604151844E-2</v>
      </c>
      <c r="M196" s="29">
        <f t="shared" si="77"/>
        <v>2737.0833333333335</v>
      </c>
      <c r="N196" s="30">
        <f t="shared" si="89"/>
        <v>8.1338244321669251E-3</v>
      </c>
      <c r="R196" s="43">
        <f t="shared" si="66"/>
        <v>0</v>
      </c>
      <c r="S196" s="44">
        <f t="shared" si="91"/>
        <v>0</v>
      </c>
      <c r="T196" s="45">
        <f t="shared" si="67"/>
        <v>0</v>
      </c>
      <c r="U196" s="44">
        <f t="shared" si="78"/>
        <v>0</v>
      </c>
      <c r="V196" s="45">
        <f t="shared" si="68"/>
        <v>0</v>
      </c>
      <c r="W196" s="44">
        <f t="shared" si="90"/>
        <v>0</v>
      </c>
      <c r="X196" s="45">
        <f t="shared" si="69"/>
        <v>0</v>
      </c>
      <c r="Y196" s="46">
        <f t="shared" si="79"/>
        <v>0</v>
      </c>
      <c r="AA196" s="43">
        <f t="shared" si="80"/>
        <v>0</v>
      </c>
      <c r="AB196" s="44">
        <f t="shared" si="81"/>
        <v>0</v>
      </c>
      <c r="AC196" s="45">
        <f t="shared" si="82"/>
        <v>0</v>
      </c>
      <c r="AD196" s="44">
        <f t="shared" si="83"/>
        <v>0</v>
      </c>
      <c r="AE196" s="45">
        <f t="shared" si="84"/>
        <v>0</v>
      </c>
      <c r="AF196" s="44">
        <f t="shared" si="85"/>
        <v>8.1338244321669251E-3</v>
      </c>
      <c r="AG196" s="45">
        <f t="shared" si="86"/>
        <v>-3.8947379604151844E-2</v>
      </c>
      <c r="AH196" s="46">
        <f t="shared" si="86"/>
        <v>0</v>
      </c>
      <c r="AR196" s="2" t="s">
        <v>206</v>
      </c>
      <c r="AS196" s="26">
        <v>2640.87</v>
      </c>
      <c r="AT196" s="26">
        <v>60.9</v>
      </c>
      <c r="AU196" s="51">
        <f t="shared" ref="AU196:AU259" si="92">AT196/AT195-1</f>
        <v>2.5252525252525304E-2</v>
      </c>
      <c r="AV196" s="26">
        <v>2.7389000000000001</v>
      </c>
      <c r="AW196" s="51">
        <f t="shared" ref="AW196:AW259" si="93">AV196/AV195-1</f>
        <v>-4.2543522337970985E-2</v>
      </c>
      <c r="AX196" s="1">
        <f t="shared" si="70"/>
        <v>2</v>
      </c>
      <c r="AY196" s="1"/>
      <c r="AZ196" s="1"/>
      <c r="BA196" s="1"/>
      <c r="BB196" s="2" t="s">
        <v>206</v>
      </c>
      <c r="BC196" s="26">
        <v>2640.87</v>
      </c>
      <c r="BD196" s="1" t="str">
        <f t="shared" si="71"/>
        <v/>
      </c>
      <c r="BE196" s="1">
        <f t="shared" si="72"/>
        <v>2640.87</v>
      </c>
      <c r="BF196" s="1" t="str">
        <f t="shared" si="73"/>
        <v/>
      </c>
      <c r="BG196" s="1" t="str">
        <f t="shared" si="74"/>
        <v/>
      </c>
    </row>
    <row r="197" spans="2:59" x14ac:dyDescent="0.25">
      <c r="B197" s="2" t="s">
        <v>206</v>
      </c>
      <c r="C197" s="26">
        <v>60.9</v>
      </c>
      <c r="D197" s="13">
        <f t="shared" ref="D197:D260" si="94">C197/C196-1</f>
        <v>2.5252525252525304E-2</v>
      </c>
      <c r="E197" s="29">
        <f t="shared" si="75"/>
        <v>60</v>
      </c>
      <c r="F197" s="13">
        <f t="shared" si="87"/>
        <v>1.8675721561969283E-2</v>
      </c>
      <c r="G197" s="26">
        <v>2.7389000000000001</v>
      </c>
      <c r="H197" s="12">
        <v>-4.2543522337970985E-2</v>
      </c>
      <c r="I197" s="28">
        <f t="shared" si="76"/>
        <v>2.7681666666666671</v>
      </c>
      <c r="J197" s="28">
        <f t="shared" si="88"/>
        <v>4.1839166980303766E-2</v>
      </c>
      <c r="K197" s="26">
        <v>2640.87</v>
      </c>
      <c r="L197" s="12">
        <f t="shared" ref="L197:L260" si="95">K197/K196-1</f>
        <v>-2.6884513768364315E-2</v>
      </c>
      <c r="M197" s="29">
        <f t="shared" si="77"/>
        <v>2726.1699999999996</v>
      </c>
      <c r="N197" s="30">
        <f t="shared" si="89"/>
        <v>-3.9872126655504658E-3</v>
      </c>
      <c r="R197" s="43">
        <f t="shared" ref="R197:R260" si="96">IF(AND(C196&lt;50,D197&lt;0,H197&lt;0),L197,0)</f>
        <v>0</v>
      </c>
      <c r="S197" s="44">
        <f t="shared" si="91"/>
        <v>0</v>
      </c>
      <c r="T197" s="45">
        <f t="shared" ref="T197:T260" si="97">IF(AND(C196&lt;50,D197&gt;0,H197&lt;0),L197,0)</f>
        <v>0</v>
      </c>
      <c r="U197" s="44">
        <f t="shared" si="78"/>
        <v>0</v>
      </c>
      <c r="V197" s="45">
        <f t="shared" ref="V197:V260" si="98">IF(AND(C196&lt;50,D197&gt;0,H197&gt;0),L197,0)</f>
        <v>0</v>
      </c>
      <c r="W197" s="44">
        <f t="shared" si="90"/>
        <v>0</v>
      </c>
      <c r="X197" s="45">
        <f t="shared" ref="X197:X260" si="99">IF(AND(C196&lt;50,D197&lt;0,H197&gt;0),L197,0)</f>
        <v>0</v>
      </c>
      <c r="Y197" s="46">
        <f t="shared" si="79"/>
        <v>0</v>
      </c>
      <c r="AA197" s="43">
        <f t="shared" si="80"/>
        <v>0</v>
      </c>
      <c r="AB197" s="44">
        <f t="shared" si="81"/>
        <v>0</v>
      </c>
      <c r="AC197" s="45">
        <f t="shared" si="82"/>
        <v>-2.6884513768364315E-2</v>
      </c>
      <c r="AD197" s="44">
        <f t="shared" si="83"/>
        <v>0</v>
      </c>
      <c r="AE197" s="45">
        <f t="shared" si="84"/>
        <v>0</v>
      </c>
      <c r="AF197" s="44">
        <f t="shared" si="85"/>
        <v>-3.9872126655504658E-3</v>
      </c>
      <c r="AG197" s="45">
        <f t="shared" si="86"/>
        <v>0</v>
      </c>
      <c r="AH197" s="46">
        <f t="shared" si="86"/>
        <v>0</v>
      </c>
      <c r="AR197" s="2" t="s">
        <v>207</v>
      </c>
      <c r="AS197" s="26">
        <v>2648.05</v>
      </c>
      <c r="AT197" s="26">
        <v>58.8</v>
      </c>
      <c r="AU197" s="51">
        <f t="shared" si="92"/>
        <v>-3.4482758620689724E-2</v>
      </c>
      <c r="AV197" s="26">
        <v>2.9531000000000001</v>
      </c>
      <c r="AW197" s="51">
        <f t="shared" si="93"/>
        <v>7.8206579283653932E-2</v>
      </c>
      <c r="AX197" s="1">
        <f t="shared" ref="AX197:AX260" si="100">IF(AND(AU197&gt;0,AW197&gt;0),1,
IF(AND(AU197&gt;0,AW197&lt;0),2,
IF(AND(AU197&lt;0,AW197&gt;0),3,
IF(AND(AU197&lt;0,AW197&lt;0),4,""))))</f>
        <v>3</v>
      </c>
      <c r="AY197" s="1"/>
      <c r="AZ197" s="1"/>
      <c r="BA197" s="1"/>
      <c r="BB197" s="2" t="s">
        <v>207</v>
      </c>
      <c r="BC197" s="26">
        <v>2648.05</v>
      </c>
      <c r="BD197" s="1" t="str">
        <f t="shared" ref="BD197:BD260" si="101">IF(AX197=1,AS197,"")</f>
        <v/>
      </c>
      <c r="BE197" s="1" t="str">
        <f t="shared" ref="BE197:BE260" si="102">IF(AX197=2,AS197,"")</f>
        <v/>
      </c>
      <c r="BF197" s="1">
        <f t="shared" ref="BF197:BF260" si="103">IF(AX197=3,AS197,"")</f>
        <v>2648.05</v>
      </c>
      <c r="BG197" s="1" t="str">
        <f t="shared" ref="BG197:BG260" si="104">IF(AX197=4,AS197,"")</f>
        <v/>
      </c>
    </row>
    <row r="198" spans="2:59" x14ac:dyDescent="0.25">
      <c r="B198" s="2" t="s">
        <v>207</v>
      </c>
      <c r="C198" s="26">
        <v>58.8</v>
      </c>
      <c r="D198" s="13">
        <f t="shared" si="94"/>
        <v>-3.4482758620689724E-2</v>
      </c>
      <c r="E198" s="29">
        <f t="shared" ref="E198:E261" si="105">AVERAGE(C196:C198)</f>
        <v>59.699999999999996</v>
      </c>
      <c r="F198" s="13">
        <f t="shared" si="87"/>
        <v>-5.0000000000001155E-3</v>
      </c>
      <c r="G198" s="26">
        <v>2.9531000000000001</v>
      </c>
      <c r="H198" s="12">
        <v>7.8206579283653932E-2</v>
      </c>
      <c r="I198" s="28">
        <f t="shared" ref="I198:I261" si="106">AVERAGE(G196:G198)</f>
        <v>2.8508666666666667</v>
      </c>
      <c r="J198" s="28">
        <f t="shared" si="88"/>
        <v>2.987536877596475E-2</v>
      </c>
      <c r="K198" s="26">
        <v>2648.05</v>
      </c>
      <c r="L198" s="12">
        <f t="shared" si="95"/>
        <v>2.718801001185378E-3</v>
      </c>
      <c r="M198" s="29">
        <f t="shared" ref="M198:M261" si="107">AVERAGE(K196:K198)</f>
        <v>2667.5833333333335</v>
      </c>
      <c r="N198" s="30">
        <f t="shared" si="89"/>
        <v>-2.1490467089970933E-2</v>
      </c>
      <c r="R198" s="43">
        <f t="shared" si="96"/>
        <v>0</v>
      </c>
      <c r="S198" s="44">
        <f t="shared" si="91"/>
        <v>0</v>
      </c>
      <c r="T198" s="45">
        <f t="shared" si="97"/>
        <v>0</v>
      </c>
      <c r="U198" s="44">
        <f t="shared" ref="U198:U261" si="108">IF(AND(E197&lt;50,F198&gt;0,J198&lt;0),N198,0)</f>
        <v>0</v>
      </c>
      <c r="V198" s="45">
        <f t="shared" si="98"/>
        <v>0</v>
      </c>
      <c r="W198" s="44">
        <f t="shared" si="90"/>
        <v>0</v>
      </c>
      <c r="X198" s="45">
        <f t="shared" si="99"/>
        <v>0</v>
      </c>
      <c r="Y198" s="46">
        <f t="shared" ref="Y198:Y261" si="109">IF(AND(E197&lt;50,F198&lt;0,J198&gt;0),N198,0)</f>
        <v>0</v>
      </c>
      <c r="AA198" s="43">
        <f t="shared" ref="AA198:AA261" si="110">IF(AND(C197&gt;=50,D198&lt;0,H198&lt;0),L198,0)</f>
        <v>0</v>
      </c>
      <c r="AB198" s="44">
        <f t="shared" ref="AB198:AB261" si="111">IF(AND(E197&gt;=50,F198&lt;0,J198&lt;0),N198,0)</f>
        <v>0</v>
      </c>
      <c r="AC198" s="45">
        <f t="shared" ref="AC198:AC261" si="112">IF(AND(C197&gt;50,D198&gt;0,H198&lt;0),L198,0)</f>
        <v>0</v>
      </c>
      <c r="AD198" s="44">
        <f t="shared" ref="AD198:AD261" si="113">IF(AND(E197&gt;50,F198&gt;0,J198&lt;0),N198,0)</f>
        <v>0</v>
      </c>
      <c r="AE198" s="45">
        <f t="shared" ref="AE198:AE261" si="114">IF(AND(C197&gt;50,D198&gt;0,H198&gt;0),L198,0)</f>
        <v>0</v>
      </c>
      <c r="AF198" s="44">
        <f t="shared" ref="AF198:AF261" si="115">IF(AND(E197&gt;50,F198&gt;0,J198&gt;0),N198,0)</f>
        <v>0</v>
      </c>
      <c r="AG198" s="45">
        <f t="shared" ref="AG198:AH261" si="116">IF(AND(C197&gt;50,D198&lt;0,H198&gt;0),L198,0)</f>
        <v>2.718801001185378E-3</v>
      </c>
      <c r="AH198" s="46">
        <f t="shared" si="116"/>
        <v>0</v>
      </c>
      <c r="AR198" s="2" t="s">
        <v>208</v>
      </c>
      <c r="AS198" s="26">
        <v>2705.27</v>
      </c>
      <c r="AT198" s="26">
        <v>58.6</v>
      </c>
      <c r="AU198" s="51">
        <f t="shared" si="92"/>
        <v>-3.4013605442175798E-3</v>
      </c>
      <c r="AV198" s="26">
        <v>2.8586</v>
      </c>
      <c r="AW198" s="51">
        <f t="shared" si="93"/>
        <v>-3.2000270901764272E-2</v>
      </c>
      <c r="AX198" s="1">
        <f t="shared" si="100"/>
        <v>4</v>
      </c>
      <c r="AY198" s="1"/>
      <c r="AZ198" s="1"/>
      <c r="BA198" s="1"/>
      <c r="BB198" s="2" t="s">
        <v>208</v>
      </c>
      <c r="BC198" s="26">
        <v>2705.27</v>
      </c>
      <c r="BD198" s="1" t="str">
        <f t="shared" si="101"/>
        <v/>
      </c>
      <c r="BE198" s="1" t="str">
        <f t="shared" si="102"/>
        <v/>
      </c>
      <c r="BF198" s="1" t="str">
        <f t="shared" si="103"/>
        <v/>
      </c>
      <c r="BG198" s="1">
        <f t="shared" si="104"/>
        <v>2705.27</v>
      </c>
    </row>
    <row r="199" spans="2:59" x14ac:dyDescent="0.25">
      <c r="B199" s="2" t="s">
        <v>208</v>
      </c>
      <c r="C199" s="26">
        <v>58.6</v>
      </c>
      <c r="D199" s="13">
        <f t="shared" si="94"/>
        <v>-3.4013605442175798E-3</v>
      </c>
      <c r="E199" s="29">
        <f t="shared" si="105"/>
        <v>59.43333333333333</v>
      </c>
      <c r="F199" s="13">
        <f t="shared" ref="F199:F262" si="117">E199/E198-1</f>
        <v>-4.4667783361250768E-3</v>
      </c>
      <c r="G199" s="26">
        <v>2.8586</v>
      </c>
      <c r="H199" s="12">
        <v>-3.2000270901764272E-2</v>
      </c>
      <c r="I199" s="28">
        <f t="shared" si="106"/>
        <v>2.8501999999999996</v>
      </c>
      <c r="J199" s="28">
        <f t="shared" ref="J199:J262" si="118">I199/I198-1</f>
        <v>-2.3384701728146329E-4</v>
      </c>
      <c r="K199" s="26">
        <v>2705.27</v>
      </c>
      <c r="L199" s="12">
        <f t="shared" si="95"/>
        <v>2.1608353316591389E-2</v>
      </c>
      <c r="M199" s="29">
        <f t="shared" si="107"/>
        <v>2664.73</v>
      </c>
      <c r="N199" s="30">
        <f t="shared" ref="N199:N262" si="119">M199/M198-1</f>
        <v>-1.0696323138921215E-3</v>
      </c>
      <c r="R199" s="43">
        <f t="shared" si="96"/>
        <v>0</v>
      </c>
      <c r="S199" s="44">
        <f t="shared" si="91"/>
        <v>0</v>
      </c>
      <c r="T199" s="45">
        <f t="shared" si="97"/>
        <v>0</v>
      </c>
      <c r="U199" s="44">
        <f t="shared" si="108"/>
        <v>0</v>
      </c>
      <c r="V199" s="45">
        <f t="shared" si="98"/>
        <v>0</v>
      </c>
      <c r="W199" s="44">
        <f t="shared" ref="W199:W262" si="120">IF(AND(E198&lt;50,F199&gt;0,J199&gt;0),N199,0)</f>
        <v>0</v>
      </c>
      <c r="X199" s="45">
        <f t="shared" si="99"/>
        <v>0</v>
      </c>
      <c r="Y199" s="46">
        <f t="shared" si="109"/>
        <v>0</v>
      </c>
      <c r="AA199" s="43">
        <f t="shared" si="110"/>
        <v>2.1608353316591389E-2</v>
      </c>
      <c r="AB199" s="44">
        <f t="shared" si="111"/>
        <v>-1.0696323138921215E-3</v>
      </c>
      <c r="AC199" s="45">
        <f t="shared" si="112"/>
        <v>0</v>
      </c>
      <c r="AD199" s="44">
        <f t="shared" si="113"/>
        <v>0</v>
      </c>
      <c r="AE199" s="45">
        <f t="shared" si="114"/>
        <v>0</v>
      </c>
      <c r="AF199" s="44">
        <f t="shared" si="115"/>
        <v>0</v>
      </c>
      <c r="AG199" s="45">
        <f t="shared" si="116"/>
        <v>0</v>
      </c>
      <c r="AH199" s="46">
        <f t="shared" si="116"/>
        <v>0</v>
      </c>
      <c r="AR199" s="2" t="s">
        <v>209</v>
      </c>
      <c r="AS199" s="26">
        <v>2718.37</v>
      </c>
      <c r="AT199" s="26">
        <v>59</v>
      </c>
      <c r="AU199" s="51">
        <f t="shared" si="92"/>
        <v>6.8259385665527805E-3</v>
      </c>
      <c r="AV199" s="26">
        <v>2.8601000000000001</v>
      </c>
      <c r="AW199" s="51">
        <f t="shared" si="93"/>
        <v>5.2473238648298448E-4</v>
      </c>
      <c r="AX199" s="1">
        <f t="shared" si="100"/>
        <v>1</v>
      </c>
      <c r="AY199" s="1"/>
      <c r="AZ199" s="1"/>
      <c r="BA199" s="1"/>
      <c r="BB199" s="2" t="s">
        <v>209</v>
      </c>
      <c r="BC199" s="26">
        <v>2718.37</v>
      </c>
      <c r="BD199" s="1">
        <f t="shared" si="101"/>
        <v>2718.37</v>
      </c>
      <c r="BE199" s="1" t="str">
        <f t="shared" si="102"/>
        <v/>
      </c>
      <c r="BF199" s="1" t="str">
        <f t="shared" si="103"/>
        <v/>
      </c>
      <c r="BG199" s="1" t="str">
        <f t="shared" si="104"/>
        <v/>
      </c>
    </row>
    <row r="200" spans="2:59" x14ac:dyDescent="0.25">
      <c r="B200" s="2" t="s">
        <v>209</v>
      </c>
      <c r="C200" s="26">
        <v>59</v>
      </c>
      <c r="D200" s="13">
        <f t="shared" si="94"/>
        <v>6.8259385665527805E-3</v>
      </c>
      <c r="E200" s="29">
        <f t="shared" si="105"/>
        <v>58.800000000000004</v>
      </c>
      <c r="F200" s="13">
        <f t="shared" si="117"/>
        <v>-1.0656197420078395E-2</v>
      </c>
      <c r="G200" s="26">
        <v>2.8601000000000001</v>
      </c>
      <c r="H200" s="12">
        <v>5.2473238648298448E-4</v>
      </c>
      <c r="I200" s="28">
        <f t="shared" si="106"/>
        <v>2.8906000000000005</v>
      </c>
      <c r="J200" s="28">
        <f t="shared" si="118"/>
        <v>1.4174443898674172E-2</v>
      </c>
      <c r="K200" s="26">
        <v>2718.37</v>
      </c>
      <c r="L200" s="12">
        <f t="shared" si="95"/>
        <v>4.8424002040461378E-3</v>
      </c>
      <c r="M200" s="29">
        <f t="shared" si="107"/>
        <v>2690.563333333333</v>
      </c>
      <c r="N200" s="30">
        <f t="shared" si="119"/>
        <v>9.6945406601542938E-3</v>
      </c>
      <c r="R200" s="43">
        <f t="shared" si="96"/>
        <v>0</v>
      </c>
      <c r="S200" s="44">
        <f t="shared" ref="S200:S263" si="121">IF(AND(E199&lt;50,F200&lt;0,J200&lt;0),N200,0)</f>
        <v>0</v>
      </c>
      <c r="T200" s="45">
        <f t="shared" si="97"/>
        <v>0</v>
      </c>
      <c r="U200" s="44">
        <f t="shared" si="108"/>
        <v>0</v>
      </c>
      <c r="V200" s="45">
        <f t="shared" si="98"/>
        <v>0</v>
      </c>
      <c r="W200" s="44">
        <f t="shared" si="120"/>
        <v>0</v>
      </c>
      <c r="X200" s="45">
        <f t="shared" si="99"/>
        <v>0</v>
      </c>
      <c r="Y200" s="46">
        <f t="shared" si="109"/>
        <v>0</v>
      </c>
      <c r="AA200" s="43">
        <f t="shared" si="110"/>
        <v>0</v>
      </c>
      <c r="AB200" s="44">
        <f t="shared" si="111"/>
        <v>0</v>
      </c>
      <c r="AC200" s="45">
        <f t="shared" si="112"/>
        <v>0</v>
      </c>
      <c r="AD200" s="44">
        <f t="shared" si="113"/>
        <v>0</v>
      </c>
      <c r="AE200" s="45">
        <f t="shared" si="114"/>
        <v>4.8424002040461378E-3</v>
      </c>
      <c r="AF200" s="44">
        <f t="shared" si="115"/>
        <v>0</v>
      </c>
      <c r="AG200" s="45">
        <f t="shared" si="116"/>
        <v>0</v>
      </c>
      <c r="AH200" s="46">
        <f t="shared" si="116"/>
        <v>0</v>
      </c>
      <c r="AR200" s="2" t="s">
        <v>210</v>
      </c>
      <c r="AS200" s="26">
        <v>2816.29</v>
      </c>
      <c r="AT200" s="26">
        <v>59.9</v>
      </c>
      <c r="AU200" s="51">
        <f t="shared" si="92"/>
        <v>1.5254237288135464E-2</v>
      </c>
      <c r="AV200" s="26">
        <v>2.9598</v>
      </c>
      <c r="AW200" s="51">
        <f t="shared" si="93"/>
        <v>3.485892101674759E-2</v>
      </c>
      <c r="AX200" s="1">
        <f t="shared" si="100"/>
        <v>1</v>
      </c>
      <c r="AY200" s="1"/>
      <c r="AZ200" s="1"/>
      <c r="BA200" s="1"/>
      <c r="BB200" s="2" t="s">
        <v>210</v>
      </c>
      <c r="BC200" s="26">
        <v>2816.29</v>
      </c>
      <c r="BD200" s="1">
        <f t="shared" si="101"/>
        <v>2816.29</v>
      </c>
      <c r="BE200" s="1" t="str">
        <f t="shared" si="102"/>
        <v/>
      </c>
      <c r="BF200" s="1" t="str">
        <f t="shared" si="103"/>
        <v/>
      </c>
      <c r="BG200" s="1" t="str">
        <f t="shared" si="104"/>
        <v/>
      </c>
    </row>
    <row r="201" spans="2:59" x14ac:dyDescent="0.25">
      <c r="B201" s="2" t="s">
        <v>210</v>
      </c>
      <c r="C201" s="26">
        <v>59.9</v>
      </c>
      <c r="D201" s="13">
        <f t="shared" si="94"/>
        <v>1.5254237288135464E-2</v>
      </c>
      <c r="E201" s="29">
        <f t="shared" si="105"/>
        <v>59.166666666666664</v>
      </c>
      <c r="F201" s="13">
        <f t="shared" si="117"/>
        <v>6.2358276643990074E-3</v>
      </c>
      <c r="G201" s="26">
        <v>2.9598</v>
      </c>
      <c r="H201" s="12">
        <v>3.485892101674759E-2</v>
      </c>
      <c r="I201" s="28">
        <f t="shared" si="106"/>
        <v>2.8928333333333334</v>
      </c>
      <c r="J201" s="28">
        <f t="shared" si="118"/>
        <v>7.7261929472527413E-4</v>
      </c>
      <c r="K201" s="26">
        <v>2816.29</v>
      </c>
      <c r="L201" s="12">
        <f t="shared" si="95"/>
        <v>3.6021586465418753E-2</v>
      </c>
      <c r="M201" s="29">
        <f t="shared" si="107"/>
        <v>2746.6433333333334</v>
      </c>
      <c r="N201" s="30">
        <f t="shared" si="119"/>
        <v>2.0843218706367628E-2</v>
      </c>
      <c r="R201" s="43">
        <f t="shared" si="96"/>
        <v>0</v>
      </c>
      <c r="S201" s="44">
        <f t="shared" si="121"/>
        <v>0</v>
      </c>
      <c r="T201" s="45">
        <f t="shared" si="97"/>
        <v>0</v>
      </c>
      <c r="U201" s="44">
        <f t="shared" si="108"/>
        <v>0</v>
      </c>
      <c r="V201" s="45">
        <f t="shared" si="98"/>
        <v>0</v>
      </c>
      <c r="W201" s="44">
        <f t="shared" si="120"/>
        <v>0</v>
      </c>
      <c r="X201" s="45">
        <f t="shared" si="99"/>
        <v>0</v>
      </c>
      <c r="Y201" s="46">
        <f t="shared" si="109"/>
        <v>0</v>
      </c>
      <c r="AA201" s="43">
        <f t="shared" si="110"/>
        <v>0</v>
      </c>
      <c r="AB201" s="44">
        <f t="shared" si="111"/>
        <v>0</v>
      </c>
      <c r="AC201" s="45">
        <f t="shared" si="112"/>
        <v>0</v>
      </c>
      <c r="AD201" s="44">
        <f t="shared" si="113"/>
        <v>0</v>
      </c>
      <c r="AE201" s="45">
        <f t="shared" si="114"/>
        <v>3.6021586465418753E-2</v>
      </c>
      <c r="AF201" s="44">
        <f t="shared" si="115"/>
        <v>2.0843218706367628E-2</v>
      </c>
      <c r="AG201" s="45">
        <f t="shared" si="116"/>
        <v>0</v>
      </c>
      <c r="AH201" s="46">
        <f t="shared" si="116"/>
        <v>0</v>
      </c>
      <c r="AR201" s="2" t="s">
        <v>211</v>
      </c>
      <c r="AS201" s="26">
        <v>2901.52</v>
      </c>
      <c r="AT201" s="26">
        <v>58.1</v>
      </c>
      <c r="AU201" s="51">
        <f t="shared" si="92"/>
        <v>-3.0050083472454081E-2</v>
      </c>
      <c r="AV201" s="26">
        <v>2.8603999999999998</v>
      </c>
      <c r="AW201" s="51">
        <f t="shared" si="93"/>
        <v>-3.3583350226366715E-2</v>
      </c>
      <c r="AX201" s="1">
        <f t="shared" si="100"/>
        <v>4</v>
      </c>
      <c r="AY201" s="1"/>
      <c r="AZ201" s="1"/>
      <c r="BA201" s="1"/>
      <c r="BB201" s="2" t="s">
        <v>211</v>
      </c>
      <c r="BC201" s="26">
        <v>2901.52</v>
      </c>
      <c r="BD201" s="1" t="str">
        <f t="shared" si="101"/>
        <v/>
      </c>
      <c r="BE201" s="1" t="str">
        <f t="shared" si="102"/>
        <v/>
      </c>
      <c r="BF201" s="1" t="str">
        <f t="shared" si="103"/>
        <v/>
      </c>
      <c r="BG201" s="1">
        <f t="shared" si="104"/>
        <v>2901.52</v>
      </c>
    </row>
    <row r="202" spans="2:59" x14ac:dyDescent="0.25">
      <c r="B202" s="2" t="s">
        <v>211</v>
      </c>
      <c r="C202" s="26">
        <v>58.1</v>
      </c>
      <c r="D202" s="13">
        <f t="shared" si="94"/>
        <v>-3.0050083472454081E-2</v>
      </c>
      <c r="E202" s="29">
        <f t="shared" si="105"/>
        <v>59</v>
      </c>
      <c r="F202" s="13">
        <f t="shared" si="117"/>
        <v>-2.8169014084507005E-3</v>
      </c>
      <c r="G202" s="26">
        <v>2.8603999999999998</v>
      </c>
      <c r="H202" s="12">
        <v>-3.3583350226366715E-2</v>
      </c>
      <c r="I202" s="28">
        <f t="shared" si="106"/>
        <v>2.8934333333333337</v>
      </c>
      <c r="J202" s="28">
        <f t="shared" si="118"/>
        <v>2.0740911447836297E-4</v>
      </c>
      <c r="K202" s="26">
        <v>2901.52</v>
      </c>
      <c r="L202" s="12">
        <f t="shared" si="95"/>
        <v>3.0263218631604083E-2</v>
      </c>
      <c r="M202" s="29">
        <f t="shared" si="107"/>
        <v>2812.06</v>
      </c>
      <c r="N202" s="30">
        <f t="shared" si="119"/>
        <v>2.3816949901273476E-2</v>
      </c>
      <c r="R202" s="43">
        <f t="shared" si="96"/>
        <v>0</v>
      </c>
      <c r="S202" s="44">
        <f t="shared" si="121"/>
        <v>0</v>
      </c>
      <c r="T202" s="45">
        <f t="shared" si="97"/>
        <v>0</v>
      </c>
      <c r="U202" s="44">
        <f t="shared" si="108"/>
        <v>0</v>
      </c>
      <c r="V202" s="45">
        <f t="shared" si="98"/>
        <v>0</v>
      </c>
      <c r="W202" s="44">
        <f t="shared" si="120"/>
        <v>0</v>
      </c>
      <c r="X202" s="45">
        <f t="shared" si="99"/>
        <v>0</v>
      </c>
      <c r="Y202" s="46">
        <f t="shared" si="109"/>
        <v>0</v>
      </c>
      <c r="AA202" s="43">
        <f t="shared" si="110"/>
        <v>3.0263218631604083E-2</v>
      </c>
      <c r="AB202" s="44">
        <f t="shared" si="111"/>
        <v>0</v>
      </c>
      <c r="AC202" s="45">
        <f t="shared" si="112"/>
        <v>0</v>
      </c>
      <c r="AD202" s="44">
        <f t="shared" si="113"/>
        <v>0</v>
      </c>
      <c r="AE202" s="45">
        <f t="shared" si="114"/>
        <v>0</v>
      </c>
      <c r="AF202" s="44">
        <f t="shared" si="115"/>
        <v>0</v>
      </c>
      <c r="AG202" s="45">
        <f t="shared" si="116"/>
        <v>0</v>
      </c>
      <c r="AH202" s="46">
        <f t="shared" si="116"/>
        <v>0</v>
      </c>
      <c r="AR202" s="2" t="s">
        <v>212</v>
      </c>
      <c r="AS202" s="26">
        <v>2913.98</v>
      </c>
      <c r="AT202" s="26">
        <v>60.5</v>
      </c>
      <c r="AU202" s="51">
        <f t="shared" si="92"/>
        <v>4.1308089500860623E-2</v>
      </c>
      <c r="AV202" s="26">
        <v>3.0611999999999999</v>
      </c>
      <c r="AW202" s="51">
        <f t="shared" si="93"/>
        <v>7.0199972031883773E-2</v>
      </c>
      <c r="AX202" s="1">
        <f t="shared" si="100"/>
        <v>1</v>
      </c>
      <c r="AY202" s="1"/>
      <c r="AZ202" s="1"/>
      <c r="BA202" s="1"/>
      <c r="BB202" s="2" t="s">
        <v>212</v>
      </c>
      <c r="BC202" s="26">
        <v>2913.98</v>
      </c>
      <c r="BD202" s="1">
        <f t="shared" si="101"/>
        <v>2913.98</v>
      </c>
      <c r="BE202" s="1" t="str">
        <f t="shared" si="102"/>
        <v/>
      </c>
      <c r="BF202" s="1" t="str">
        <f t="shared" si="103"/>
        <v/>
      </c>
      <c r="BG202" s="1" t="str">
        <f t="shared" si="104"/>
        <v/>
      </c>
    </row>
    <row r="203" spans="2:59" x14ac:dyDescent="0.25">
      <c r="B203" s="2" t="s">
        <v>212</v>
      </c>
      <c r="C203" s="26">
        <v>60.5</v>
      </c>
      <c r="D203" s="13">
        <f t="shared" si="94"/>
        <v>4.1308089500860623E-2</v>
      </c>
      <c r="E203" s="29">
        <f t="shared" si="105"/>
        <v>59.5</v>
      </c>
      <c r="F203" s="13">
        <f t="shared" si="117"/>
        <v>8.4745762711864181E-3</v>
      </c>
      <c r="G203" s="26">
        <v>3.0611999999999999</v>
      </c>
      <c r="H203" s="12">
        <v>7.0199972031883773E-2</v>
      </c>
      <c r="I203" s="28">
        <f t="shared" si="106"/>
        <v>2.9604666666666666</v>
      </c>
      <c r="J203" s="28">
        <f t="shared" si="118"/>
        <v>2.3167402048316132E-2</v>
      </c>
      <c r="K203" s="26">
        <v>2913.98</v>
      </c>
      <c r="L203" s="12">
        <f t="shared" si="95"/>
        <v>4.2943009181395375E-3</v>
      </c>
      <c r="M203" s="29">
        <f t="shared" si="107"/>
        <v>2877.2633333333329</v>
      </c>
      <c r="N203" s="30">
        <f t="shared" si="119"/>
        <v>2.3187034890199021E-2</v>
      </c>
      <c r="R203" s="43">
        <f t="shared" si="96"/>
        <v>0</v>
      </c>
      <c r="S203" s="44">
        <f t="shared" si="121"/>
        <v>0</v>
      </c>
      <c r="T203" s="45">
        <f t="shared" si="97"/>
        <v>0</v>
      </c>
      <c r="U203" s="44">
        <f t="shared" si="108"/>
        <v>0</v>
      </c>
      <c r="V203" s="45">
        <f t="shared" si="98"/>
        <v>0</v>
      </c>
      <c r="W203" s="44">
        <f t="shared" si="120"/>
        <v>0</v>
      </c>
      <c r="X203" s="45">
        <f t="shared" si="99"/>
        <v>0</v>
      </c>
      <c r="Y203" s="46">
        <f t="shared" si="109"/>
        <v>0</v>
      </c>
      <c r="AA203" s="43">
        <f t="shared" si="110"/>
        <v>0</v>
      </c>
      <c r="AB203" s="44">
        <f t="shared" si="111"/>
        <v>0</v>
      </c>
      <c r="AC203" s="45">
        <f t="shared" si="112"/>
        <v>0</v>
      </c>
      <c r="AD203" s="44">
        <f t="shared" si="113"/>
        <v>0</v>
      </c>
      <c r="AE203" s="45">
        <f t="shared" si="114"/>
        <v>4.2943009181395375E-3</v>
      </c>
      <c r="AF203" s="44">
        <f t="shared" si="115"/>
        <v>2.3187034890199021E-2</v>
      </c>
      <c r="AG203" s="45">
        <f t="shared" si="116"/>
        <v>0</v>
      </c>
      <c r="AH203" s="46">
        <f t="shared" si="116"/>
        <v>0</v>
      </c>
      <c r="AR203" s="2" t="s">
        <v>213</v>
      </c>
      <c r="AS203" s="26">
        <v>2711.74</v>
      </c>
      <c r="AT203" s="26">
        <v>59.3</v>
      </c>
      <c r="AU203" s="51">
        <f t="shared" si="92"/>
        <v>-1.983471074380172E-2</v>
      </c>
      <c r="AV203" s="26">
        <v>3.1435</v>
      </c>
      <c r="AW203" s="51">
        <f t="shared" si="93"/>
        <v>2.6884881745720568E-2</v>
      </c>
      <c r="AX203" s="1">
        <f t="shared" si="100"/>
        <v>3</v>
      </c>
      <c r="AY203" s="1"/>
      <c r="AZ203" s="1"/>
      <c r="BA203" s="1"/>
      <c r="BB203" s="2" t="s">
        <v>213</v>
      </c>
      <c r="BC203" s="26">
        <v>2711.74</v>
      </c>
      <c r="BD203" s="1" t="str">
        <f t="shared" si="101"/>
        <v/>
      </c>
      <c r="BE203" s="1" t="str">
        <f t="shared" si="102"/>
        <v/>
      </c>
      <c r="BF203" s="1">
        <f t="shared" si="103"/>
        <v>2711.74</v>
      </c>
      <c r="BG203" s="1" t="str">
        <f t="shared" si="104"/>
        <v/>
      </c>
    </row>
    <row r="204" spans="2:59" x14ac:dyDescent="0.25">
      <c r="B204" s="2" t="s">
        <v>213</v>
      </c>
      <c r="C204" s="26">
        <v>59.3</v>
      </c>
      <c r="D204" s="13">
        <f t="shared" si="94"/>
        <v>-1.983471074380172E-2</v>
      </c>
      <c r="E204" s="29">
        <f t="shared" si="105"/>
        <v>59.29999999999999</v>
      </c>
      <c r="F204" s="13">
        <f t="shared" si="117"/>
        <v>-3.3613445378153362E-3</v>
      </c>
      <c r="G204" s="26">
        <v>3.1435</v>
      </c>
      <c r="H204" s="12">
        <v>2.6884881745720568E-2</v>
      </c>
      <c r="I204" s="28">
        <f t="shared" si="106"/>
        <v>3.0216999999999996</v>
      </c>
      <c r="J204" s="28">
        <f t="shared" si="118"/>
        <v>2.0683675997027473E-2</v>
      </c>
      <c r="K204" s="26">
        <v>2711.74</v>
      </c>
      <c r="L204" s="12">
        <f t="shared" si="95"/>
        <v>-6.9403358979814644E-2</v>
      </c>
      <c r="M204" s="29">
        <f t="shared" si="107"/>
        <v>2842.4133333333334</v>
      </c>
      <c r="N204" s="30">
        <f t="shared" si="119"/>
        <v>-1.211220384184486E-2</v>
      </c>
      <c r="R204" s="43">
        <f t="shared" si="96"/>
        <v>0</v>
      </c>
      <c r="S204" s="44">
        <f t="shared" si="121"/>
        <v>0</v>
      </c>
      <c r="T204" s="45">
        <f t="shared" si="97"/>
        <v>0</v>
      </c>
      <c r="U204" s="44">
        <f t="shared" si="108"/>
        <v>0</v>
      </c>
      <c r="V204" s="45">
        <f t="shared" si="98"/>
        <v>0</v>
      </c>
      <c r="W204" s="44">
        <f t="shared" si="120"/>
        <v>0</v>
      </c>
      <c r="X204" s="45">
        <f t="shared" si="99"/>
        <v>0</v>
      </c>
      <c r="Y204" s="46">
        <f t="shared" si="109"/>
        <v>0</v>
      </c>
      <c r="AA204" s="43">
        <f t="shared" si="110"/>
        <v>0</v>
      </c>
      <c r="AB204" s="44">
        <f t="shared" si="111"/>
        <v>0</v>
      </c>
      <c r="AC204" s="45">
        <f t="shared" si="112"/>
        <v>0</v>
      </c>
      <c r="AD204" s="44">
        <f t="shared" si="113"/>
        <v>0</v>
      </c>
      <c r="AE204" s="45">
        <f t="shared" si="114"/>
        <v>0</v>
      </c>
      <c r="AF204" s="44">
        <f t="shared" si="115"/>
        <v>0</v>
      </c>
      <c r="AG204" s="45">
        <f t="shared" si="116"/>
        <v>-6.9403358979814644E-2</v>
      </c>
      <c r="AH204" s="46">
        <f t="shared" si="116"/>
        <v>0</v>
      </c>
      <c r="AR204" s="2" t="s">
        <v>214</v>
      </c>
      <c r="AS204" s="26">
        <v>2760.17</v>
      </c>
      <c r="AT204" s="26">
        <v>58.1</v>
      </c>
      <c r="AU204" s="51">
        <f t="shared" si="92"/>
        <v>-2.02360876897133E-2</v>
      </c>
      <c r="AV204" s="26">
        <v>2.9878999999999998</v>
      </c>
      <c r="AW204" s="51">
        <f t="shared" si="93"/>
        <v>-4.9498966120566257E-2</v>
      </c>
      <c r="AX204" s="1">
        <f t="shared" si="100"/>
        <v>4</v>
      </c>
      <c r="AY204" s="1"/>
      <c r="AZ204" s="1"/>
      <c r="BA204" s="1"/>
      <c r="BB204" s="2" t="s">
        <v>214</v>
      </c>
      <c r="BC204" s="26">
        <v>2760.17</v>
      </c>
      <c r="BD204" s="1" t="str">
        <f t="shared" si="101"/>
        <v/>
      </c>
      <c r="BE204" s="1" t="str">
        <f t="shared" si="102"/>
        <v/>
      </c>
      <c r="BF204" s="1" t="str">
        <f t="shared" si="103"/>
        <v/>
      </c>
      <c r="BG204" s="1">
        <f t="shared" si="104"/>
        <v>2760.17</v>
      </c>
    </row>
    <row r="205" spans="2:59" x14ac:dyDescent="0.25">
      <c r="B205" s="2" t="s">
        <v>214</v>
      </c>
      <c r="C205" s="26">
        <v>58.1</v>
      </c>
      <c r="D205" s="13">
        <f t="shared" si="94"/>
        <v>-2.02360876897133E-2</v>
      </c>
      <c r="E205" s="29">
        <f t="shared" si="105"/>
        <v>59.300000000000004</v>
      </c>
      <c r="F205" s="13">
        <f t="shared" si="117"/>
        <v>0</v>
      </c>
      <c r="G205" s="26">
        <v>2.9878999999999998</v>
      </c>
      <c r="H205" s="12">
        <v>-4.9498966120566257E-2</v>
      </c>
      <c r="I205" s="28">
        <f t="shared" si="106"/>
        <v>3.0641999999999996</v>
      </c>
      <c r="J205" s="28">
        <f t="shared" si="118"/>
        <v>1.4064930337227333E-2</v>
      </c>
      <c r="K205" s="26">
        <v>2760.17</v>
      </c>
      <c r="L205" s="12">
        <f t="shared" si="95"/>
        <v>1.785938179914015E-2</v>
      </c>
      <c r="M205" s="29">
        <f t="shared" si="107"/>
        <v>2795.2966666666666</v>
      </c>
      <c r="N205" s="30">
        <f t="shared" si="119"/>
        <v>-1.6576289631815233E-2</v>
      </c>
      <c r="R205" s="43">
        <f t="shared" si="96"/>
        <v>0</v>
      </c>
      <c r="S205" s="44">
        <f t="shared" si="121"/>
        <v>0</v>
      </c>
      <c r="T205" s="45">
        <f t="shared" si="97"/>
        <v>0</v>
      </c>
      <c r="U205" s="44">
        <f t="shared" si="108"/>
        <v>0</v>
      </c>
      <c r="V205" s="45">
        <f t="shared" si="98"/>
        <v>0</v>
      </c>
      <c r="W205" s="44">
        <f t="shared" si="120"/>
        <v>0</v>
      </c>
      <c r="X205" s="45">
        <f t="shared" si="99"/>
        <v>0</v>
      </c>
      <c r="Y205" s="46">
        <f t="shared" si="109"/>
        <v>0</v>
      </c>
      <c r="AA205" s="43">
        <f t="shared" si="110"/>
        <v>1.785938179914015E-2</v>
      </c>
      <c r="AB205" s="44">
        <f t="shared" si="111"/>
        <v>0</v>
      </c>
      <c r="AC205" s="45">
        <f t="shared" si="112"/>
        <v>0</v>
      </c>
      <c r="AD205" s="44">
        <f t="shared" si="113"/>
        <v>0</v>
      </c>
      <c r="AE205" s="45">
        <f t="shared" si="114"/>
        <v>0</v>
      </c>
      <c r="AF205" s="44">
        <f t="shared" si="115"/>
        <v>0</v>
      </c>
      <c r="AG205" s="45">
        <f t="shared" si="116"/>
        <v>0</v>
      </c>
      <c r="AH205" s="46">
        <f t="shared" si="116"/>
        <v>0</v>
      </c>
      <c r="AR205" s="2" t="s">
        <v>215</v>
      </c>
      <c r="AS205" s="26">
        <v>2506.85</v>
      </c>
      <c r="AT205" s="26">
        <v>58.6</v>
      </c>
      <c r="AU205" s="51">
        <f t="shared" si="92"/>
        <v>8.6058519793459354E-3</v>
      </c>
      <c r="AV205" s="26">
        <v>2.6842000000000001</v>
      </c>
      <c r="AW205" s="51">
        <f t="shared" si="93"/>
        <v>-0.10164329462164046</v>
      </c>
      <c r="AX205" s="1">
        <f t="shared" si="100"/>
        <v>2</v>
      </c>
      <c r="AY205" s="1"/>
      <c r="AZ205" s="1"/>
      <c r="BA205" s="1"/>
      <c r="BB205" s="2" t="s">
        <v>215</v>
      </c>
      <c r="BC205" s="26">
        <v>2506.85</v>
      </c>
      <c r="BD205" s="1" t="str">
        <f t="shared" si="101"/>
        <v/>
      </c>
      <c r="BE205" s="1">
        <f t="shared" si="102"/>
        <v>2506.85</v>
      </c>
      <c r="BF205" s="1" t="str">
        <f t="shared" si="103"/>
        <v/>
      </c>
      <c r="BG205" s="1" t="str">
        <f t="shared" si="104"/>
        <v/>
      </c>
    </row>
    <row r="206" spans="2:59" x14ac:dyDescent="0.25">
      <c r="B206" s="2" t="s">
        <v>215</v>
      </c>
      <c r="C206" s="26">
        <v>58.6</v>
      </c>
      <c r="D206" s="13">
        <f t="shared" si="94"/>
        <v>8.6058519793459354E-3</v>
      </c>
      <c r="E206" s="29">
        <f t="shared" si="105"/>
        <v>58.666666666666664</v>
      </c>
      <c r="F206" s="13">
        <f t="shared" si="117"/>
        <v>-1.0680157391793288E-2</v>
      </c>
      <c r="G206" s="26">
        <v>2.6842000000000001</v>
      </c>
      <c r="H206" s="12">
        <v>-0.10164329462164046</v>
      </c>
      <c r="I206" s="28">
        <f t="shared" si="106"/>
        <v>2.9385333333333334</v>
      </c>
      <c r="J206" s="28">
        <f t="shared" si="118"/>
        <v>-4.1011248177882043E-2</v>
      </c>
      <c r="K206" s="26">
        <v>2506.85</v>
      </c>
      <c r="L206" s="12">
        <f t="shared" si="95"/>
        <v>-9.1776955767217339E-2</v>
      </c>
      <c r="M206" s="29">
        <f t="shared" si="107"/>
        <v>2659.5866666666666</v>
      </c>
      <c r="N206" s="30">
        <f t="shared" si="119"/>
        <v>-4.8549408589905196E-2</v>
      </c>
      <c r="R206" s="43">
        <f t="shared" si="96"/>
        <v>0</v>
      </c>
      <c r="S206" s="44">
        <f t="shared" si="121"/>
        <v>0</v>
      </c>
      <c r="T206" s="45">
        <f t="shared" si="97"/>
        <v>0</v>
      </c>
      <c r="U206" s="44">
        <f t="shared" si="108"/>
        <v>0</v>
      </c>
      <c r="V206" s="45">
        <f t="shared" si="98"/>
        <v>0</v>
      </c>
      <c r="W206" s="44">
        <f t="shared" si="120"/>
        <v>0</v>
      </c>
      <c r="X206" s="45">
        <f t="shared" si="99"/>
        <v>0</v>
      </c>
      <c r="Y206" s="46">
        <f t="shared" si="109"/>
        <v>0</v>
      </c>
      <c r="AA206" s="43">
        <f t="shared" si="110"/>
        <v>0</v>
      </c>
      <c r="AB206" s="44">
        <f t="shared" si="111"/>
        <v>-4.8549408589905196E-2</v>
      </c>
      <c r="AC206" s="45">
        <f t="shared" si="112"/>
        <v>-9.1776955767217339E-2</v>
      </c>
      <c r="AD206" s="44">
        <f t="shared" si="113"/>
        <v>0</v>
      </c>
      <c r="AE206" s="45">
        <f t="shared" si="114"/>
        <v>0</v>
      </c>
      <c r="AF206" s="44">
        <f t="shared" si="115"/>
        <v>0</v>
      </c>
      <c r="AG206" s="45">
        <f t="shared" si="116"/>
        <v>0</v>
      </c>
      <c r="AH206" s="46">
        <f t="shared" si="116"/>
        <v>0</v>
      </c>
      <c r="AR206" s="2" t="s">
        <v>216</v>
      </c>
      <c r="AS206" s="26">
        <v>2704.1</v>
      </c>
      <c r="AT206" s="26">
        <v>54.9</v>
      </c>
      <c r="AU206" s="51">
        <f t="shared" si="92"/>
        <v>-6.3139931740614386E-2</v>
      </c>
      <c r="AV206" s="26">
        <v>2.6293000000000002</v>
      </c>
      <c r="AW206" s="51">
        <f t="shared" si="93"/>
        <v>-2.0453021384397529E-2</v>
      </c>
      <c r="AX206" s="1">
        <f t="shared" si="100"/>
        <v>4</v>
      </c>
      <c r="AY206" s="1"/>
      <c r="AZ206" s="1"/>
      <c r="BA206" s="1"/>
      <c r="BB206" s="2" t="s">
        <v>216</v>
      </c>
      <c r="BC206" s="26">
        <v>2704.1</v>
      </c>
      <c r="BD206" s="1" t="str">
        <f t="shared" si="101"/>
        <v/>
      </c>
      <c r="BE206" s="1" t="str">
        <f t="shared" si="102"/>
        <v/>
      </c>
      <c r="BF206" s="1" t="str">
        <f t="shared" si="103"/>
        <v/>
      </c>
      <c r="BG206" s="1">
        <f t="shared" si="104"/>
        <v>2704.1</v>
      </c>
    </row>
    <row r="207" spans="2:59" x14ac:dyDescent="0.25">
      <c r="B207" s="2" t="s">
        <v>216</v>
      </c>
      <c r="C207" s="26">
        <v>54.9</v>
      </c>
      <c r="D207" s="13">
        <f t="shared" si="94"/>
        <v>-6.3139931740614386E-2</v>
      </c>
      <c r="E207" s="29">
        <f t="shared" si="105"/>
        <v>57.199999999999996</v>
      </c>
      <c r="F207" s="13">
        <f t="shared" si="117"/>
        <v>-2.5000000000000022E-2</v>
      </c>
      <c r="G207" s="26">
        <v>2.6293000000000002</v>
      </c>
      <c r="H207" s="12">
        <v>-2.0453021384397529E-2</v>
      </c>
      <c r="I207" s="28">
        <f t="shared" si="106"/>
        <v>2.7671333333333337</v>
      </c>
      <c r="J207" s="28">
        <f t="shared" si="118"/>
        <v>-5.832841780480047E-2</v>
      </c>
      <c r="K207" s="26">
        <v>2704.1</v>
      </c>
      <c r="L207" s="12">
        <f t="shared" si="95"/>
        <v>7.8684404731036883E-2</v>
      </c>
      <c r="M207" s="29">
        <f t="shared" si="107"/>
        <v>2657.0400000000004</v>
      </c>
      <c r="N207" s="30">
        <f t="shared" si="119"/>
        <v>-9.5754227473920928E-4</v>
      </c>
      <c r="R207" s="43">
        <f t="shared" si="96"/>
        <v>0</v>
      </c>
      <c r="S207" s="44">
        <f t="shared" si="121"/>
        <v>0</v>
      </c>
      <c r="T207" s="45">
        <f t="shared" si="97"/>
        <v>0</v>
      </c>
      <c r="U207" s="44">
        <f t="shared" si="108"/>
        <v>0</v>
      </c>
      <c r="V207" s="45">
        <f t="shared" si="98"/>
        <v>0</v>
      </c>
      <c r="W207" s="44">
        <f t="shared" si="120"/>
        <v>0</v>
      </c>
      <c r="X207" s="45">
        <f t="shared" si="99"/>
        <v>0</v>
      </c>
      <c r="Y207" s="46">
        <f t="shared" si="109"/>
        <v>0</v>
      </c>
      <c r="AA207" s="43">
        <f t="shared" si="110"/>
        <v>7.8684404731036883E-2</v>
      </c>
      <c r="AB207" s="44">
        <f t="shared" si="111"/>
        <v>-9.5754227473920928E-4</v>
      </c>
      <c r="AC207" s="45">
        <f t="shared" si="112"/>
        <v>0</v>
      </c>
      <c r="AD207" s="44">
        <f t="shared" si="113"/>
        <v>0</v>
      </c>
      <c r="AE207" s="45">
        <f t="shared" si="114"/>
        <v>0</v>
      </c>
      <c r="AF207" s="44">
        <f t="shared" si="115"/>
        <v>0</v>
      </c>
      <c r="AG207" s="45">
        <f t="shared" si="116"/>
        <v>0</v>
      </c>
      <c r="AH207" s="46">
        <f t="shared" si="116"/>
        <v>0</v>
      </c>
      <c r="AR207" s="2" t="s">
        <v>217</v>
      </c>
      <c r="AS207" s="26">
        <v>2784.49</v>
      </c>
      <c r="AT207" s="26">
        <v>55.7</v>
      </c>
      <c r="AU207" s="51">
        <f t="shared" si="92"/>
        <v>1.4571948998178597E-2</v>
      </c>
      <c r="AV207" s="26">
        <v>2.7149999999999999</v>
      </c>
      <c r="AW207" s="51">
        <f t="shared" si="93"/>
        <v>3.2594226600235698E-2</v>
      </c>
      <c r="AX207" s="1">
        <f t="shared" si="100"/>
        <v>1</v>
      </c>
      <c r="AY207" s="1"/>
      <c r="AZ207" s="1"/>
      <c r="BA207" s="1"/>
      <c r="BB207" s="2" t="s">
        <v>217</v>
      </c>
      <c r="BC207" s="26">
        <v>2784.49</v>
      </c>
      <c r="BD207" s="1">
        <f t="shared" si="101"/>
        <v>2784.49</v>
      </c>
      <c r="BE207" s="1" t="str">
        <f t="shared" si="102"/>
        <v/>
      </c>
      <c r="BF207" s="1" t="str">
        <f t="shared" si="103"/>
        <v/>
      </c>
      <c r="BG207" s="1" t="str">
        <f t="shared" si="104"/>
        <v/>
      </c>
    </row>
    <row r="208" spans="2:59" x14ac:dyDescent="0.25">
      <c r="B208" s="2" t="s">
        <v>217</v>
      </c>
      <c r="C208" s="26">
        <v>55.7</v>
      </c>
      <c r="D208" s="13">
        <f t="shared" si="94"/>
        <v>1.4571948998178597E-2</v>
      </c>
      <c r="E208" s="29">
        <f t="shared" si="105"/>
        <v>56.4</v>
      </c>
      <c r="F208" s="13">
        <f t="shared" si="117"/>
        <v>-1.3986013986013957E-2</v>
      </c>
      <c r="G208" s="26">
        <v>2.7149999999999999</v>
      </c>
      <c r="H208" s="12">
        <v>3.2594226600235698E-2</v>
      </c>
      <c r="I208" s="28">
        <f t="shared" si="106"/>
        <v>2.676166666666667</v>
      </c>
      <c r="J208" s="28">
        <f t="shared" si="118"/>
        <v>-3.2873973064784234E-2</v>
      </c>
      <c r="K208" s="26">
        <v>2784.49</v>
      </c>
      <c r="L208" s="12">
        <f t="shared" si="95"/>
        <v>2.9728930143116061E-2</v>
      </c>
      <c r="M208" s="29">
        <f t="shared" si="107"/>
        <v>2665.1466666666665</v>
      </c>
      <c r="N208" s="30">
        <f t="shared" si="119"/>
        <v>3.0510141611215236E-3</v>
      </c>
      <c r="R208" s="43">
        <f t="shared" si="96"/>
        <v>0</v>
      </c>
      <c r="S208" s="44">
        <f t="shared" si="121"/>
        <v>0</v>
      </c>
      <c r="T208" s="45">
        <f t="shared" si="97"/>
        <v>0</v>
      </c>
      <c r="U208" s="44">
        <f t="shared" si="108"/>
        <v>0</v>
      </c>
      <c r="V208" s="45">
        <f t="shared" si="98"/>
        <v>0</v>
      </c>
      <c r="W208" s="44">
        <f t="shared" si="120"/>
        <v>0</v>
      </c>
      <c r="X208" s="45">
        <f t="shared" si="99"/>
        <v>0</v>
      </c>
      <c r="Y208" s="46">
        <f t="shared" si="109"/>
        <v>0</v>
      </c>
      <c r="AA208" s="43">
        <f t="shared" si="110"/>
        <v>0</v>
      </c>
      <c r="AB208" s="44">
        <f t="shared" si="111"/>
        <v>3.0510141611215236E-3</v>
      </c>
      <c r="AC208" s="45">
        <f t="shared" si="112"/>
        <v>0</v>
      </c>
      <c r="AD208" s="44">
        <f t="shared" si="113"/>
        <v>0</v>
      </c>
      <c r="AE208" s="45">
        <f t="shared" si="114"/>
        <v>2.9728930143116061E-2</v>
      </c>
      <c r="AF208" s="44">
        <f t="shared" si="115"/>
        <v>0</v>
      </c>
      <c r="AG208" s="45">
        <f t="shared" si="116"/>
        <v>0</v>
      </c>
      <c r="AH208" s="46">
        <f t="shared" si="116"/>
        <v>0</v>
      </c>
      <c r="AR208" s="2" t="s">
        <v>218</v>
      </c>
      <c r="AS208" s="26">
        <v>2834.4</v>
      </c>
      <c r="AT208" s="26">
        <v>54.4</v>
      </c>
      <c r="AU208" s="51">
        <f t="shared" si="92"/>
        <v>-2.3339317773788171E-2</v>
      </c>
      <c r="AV208" s="26">
        <v>2.4049999999999998</v>
      </c>
      <c r="AW208" s="51">
        <f t="shared" si="93"/>
        <v>-0.11418047882136284</v>
      </c>
      <c r="AX208" s="1">
        <f t="shared" si="100"/>
        <v>4</v>
      </c>
      <c r="AY208" s="1"/>
      <c r="AZ208" s="1"/>
      <c r="BA208" s="1"/>
      <c r="BB208" s="2" t="s">
        <v>218</v>
      </c>
      <c r="BC208" s="26">
        <v>2834.4</v>
      </c>
      <c r="BD208" s="1" t="str">
        <f t="shared" si="101"/>
        <v/>
      </c>
      <c r="BE208" s="1" t="str">
        <f t="shared" si="102"/>
        <v/>
      </c>
      <c r="BF208" s="1" t="str">
        <f t="shared" si="103"/>
        <v/>
      </c>
      <c r="BG208" s="1">
        <f t="shared" si="104"/>
        <v>2834.4</v>
      </c>
    </row>
    <row r="209" spans="2:59" x14ac:dyDescent="0.25">
      <c r="B209" s="2" t="s">
        <v>218</v>
      </c>
      <c r="C209" s="26">
        <v>54.4</v>
      </c>
      <c r="D209" s="13">
        <f t="shared" si="94"/>
        <v>-2.3339317773788171E-2</v>
      </c>
      <c r="E209" s="29">
        <f t="shared" si="105"/>
        <v>55</v>
      </c>
      <c r="F209" s="13">
        <f t="shared" si="117"/>
        <v>-2.4822695035460973E-2</v>
      </c>
      <c r="G209" s="26">
        <v>2.4049999999999998</v>
      </c>
      <c r="H209" s="12">
        <v>-0.11418047882136284</v>
      </c>
      <c r="I209" s="28">
        <f t="shared" si="106"/>
        <v>2.5831</v>
      </c>
      <c r="J209" s="28">
        <f t="shared" si="118"/>
        <v>-3.4776110107741287E-2</v>
      </c>
      <c r="K209" s="26">
        <v>2834.4</v>
      </c>
      <c r="L209" s="12">
        <f t="shared" si="95"/>
        <v>1.7924287751078349E-2</v>
      </c>
      <c r="M209" s="29">
        <f t="shared" si="107"/>
        <v>2774.33</v>
      </c>
      <c r="N209" s="30">
        <f t="shared" si="119"/>
        <v>4.0967101247711302E-2</v>
      </c>
      <c r="R209" s="43">
        <f t="shared" si="96"/>
        <v>0</v>
      </c>
      <c r="S209" s="44">
        <f t="shared" si="121"/>
        <v>0</v>
      </c>
      <c r="T209" s="45">
        <f t="shared" si="97"/>
        <v>0</v>
      </c>
      <c r="U209" s="44">
        <f t="shared" si="108"/>
        <v>0</v>
      </c>
      <c r="V209" s="45">
        <f t="shared" si="98"/>
        <v>0</v>
      </c>
      <c r="W209" s="44">
        <f t="shared" si="120"/>
        <v>0</v>
      </c>
      <c r="X209" s="45">
        <f t="shared" si="99"/>
        <v>0</v>
      </c>
      <c r="Y209" s="46">
        <f t="shared" si="109"/>
        <v>0</v>
      </c>
      <c r="AA209" s="43">
        <f t="shared" si="110"/>
        <v>1.7924287751078349E-2</v>
      </c>
      <c r="AB209" s="44">
        <f t="shared" si="111"/>
        <v>4.0967101247711302E-2</v>
      </c>
      <c r="AC209" s="45">
        <f t="shared" si="112"/>
        <v>0</v>
      </c>
      <c r="AD209" s="44">
        <f t="shared" si="113"/>
        <v>0</v>
      </c>
      <c r="AE209" s="45">
        <f t="shared" si="114"/>
        <v>0</v>
      </c>
      <c r="AF209" s="44">
        <f t="shared" si="115"/>
        <v>0</v>
      </c>
      <c r="AG209" s="45">
        <f t="shared" si="116"/>
        <v>0</v>
      </c>
      <c r="AH209" s="46">
        <f t="shared" si="116"/>
        <v>0</v>
      </c>
      <c r="AR209" s="2" t="s">
        <v>219</v>
      </c>
      <c r="AS209" s="26">
        <v>2945.83</v>
      </c>
      <c r="AT209" s="26">
        <v>54.9</v>
      </c>
      <c r="AU209" s="51">
        <f t="shared" si="92"/>
        <v>9.1911764705883137E-3</v>
      </c>
      <c r="AV209" s="26">
        <v>2.5017999999999998</v>
      </c>
      <c r="AW209" s="51">
        <f t="shared" si="93"/>
        <v>4.0249480249480163E-2</v>
      </c>
      <c r="AX209" s="1">
        <f t="shared" si="100"/>
        <v>1</v>
      </c>
      <c r="AY209" s="1"/>
      <c r="AZ209" s="1"/>
      <c r="BA209" s="1"/>
      <c r="BB209" s="2" t="s">
        <v>219</v>
      </c>
      <c r="BC209" s="26">
        <v>2945.83</v>
      </c>
      <c r="BD209" s="1">
        <f t="shared" si="101"/>
        <v>2945.83</v>
      </c>
      <c r="BE209" s="1" t="str">
        <f t="shared" si="102"/>
        <v/>
      </c>
      <c r="BF209" s="1" t="str">
        <f t="shared" si="103"/>
        <v/>
      </c>
      <c r="BG209" s="1" t="str">
        <f t="shared" si="104"/>
        <v/>
      </c>
    </row>
    <row r="210" spans="2:59" x14ac:dyDescent="0.25">
      <c r="B210" s="2" t="s">
        <v>219</v>
      </c>
      <c r="C210" s="26">
        <v>54.9</v>
      </c>
      <c r="D210" s="13">
        <f t="shared" si="94"/>
        <v>9.1911764705883137E-3</v>
      </c>
      <c r="E210" s="29">
        <f t="shared" si="105"/>
        <v>55</v>
      </c>
      <c r="F210" s="13">
        <f t="shared" si="117"/>
        <v>0</v>
      </c>
      <c r="G210" s="26">
        <v>2.5017999999999998</v>
      </c>
      <c r="H210" s="12">
        <v>4.0249480249480163E-2</v>
      </c>
      <c r="I210" s="28">
        <f t="shared" si="106"/>
        <v>2.5405999999999995</v>
      </c>
      <c r="J210" s="28">
        <f t="shared" si="118"/>
        <v>-1.6453098989586357E-2</v>
      </c>
      <c r="K210" s="26">
        <v>2945.83</v>
      </c>
      <c r="L210" s="12">
        <f t="shared" si="95"/>
        <v>3.9313434942139347E-2</v>
      </c>
      <c r="M210" s="29">
        <f t="shared" si="107"/>
        <v>2854.9066666666663</v>
      </c>
      <c r="N210" s="30">
        <f t="shared" si="119"/>
        <v>2.9043648977110204E-2</v>
      </c>
      <c r="R210" s="43">
        <f t="shared" si="96"/>
        <v>0</v>
      </c>
      <c r="S210" s="44">
        <f t="shared" si="121"/>
        <v>0</v>
      </c>
      <c r="T210" s="45">
        <f t="shared" si="97"/>
        <v>0</v>
      </c>
      <c r="U210" s="44">
        <f t="shared" si="108"/>
        <v>0</v>
      </c>
      <c r="V210" s="45">
        <f t="shared" si="98"/>
        <v>0</v>
      </c>
      <c r="W210" s="44">
        <f t="shared" si="120"/>
        <v>0</v>
      </c>
      <c r="X210" s="45">
        <f t="shared" si="99"/>
        <v>0</v>
      </c>
      <c r="Y210" s="46">
        <f t="shared" si="109"/>
        <v>0</v>
      </c>
      <c r="AA210" s="43">
        <f t="shared" si="110"/>
        <v>0</v>
      </c>
      <c r="AB210" s="44">
        <f t="shared" si="111"/>
        <v>0</v>
      </c>
      <c r="AC210" s="45">
        <f t="shared" si="112"/>
        <v>0</v>
      </c>
      <c r="AD210" s="44">
        <f t="shared" si="113"/>
        <v>0</v>
      </c>
      <c r="AE210" s="45">
        <f t="shared" si="114"/>
        <v>3.9313434942139347E-2</v>
      </c>
      <c r="AF210" s="44">
        <f t="shared" si="115"/>
        <v>0</v>
      </c>
      <c r="AG210" s="45">
        <f t="shared" si="116"/>
        <v>0</v>
      </c>
      <c r="AH210" s="46">
        <f t="shared" si="116"/>
        <v>0</v>
      </c>
      <c r="AR210" s="2" t="s">
        <v>220</v>
      </c>
      <c r="AS210" s="26">
        <v>2752.06</v>
      </c>
      <c r="AT210" s="26">
        <v>53.6</v>
      </c>
      <c r="AU210" s="51">
        <f t="shared" si="92"/>
        <v>-2.3679417122040025E-2</v>
      </c>
      <c r="AV210" s="26">
        <v>2.1246</v>
      </c>
      <c r="AW210" s="51">
        <f t="shared" si="93"/>
        <v>-0.15077144455991676</v>
      </c>
      <c r="AX210" s="1">
        <f t="shared" si="100"/>
        <v>4</v>
      </c>
      <c r="AY210" s="1"/>
      <c r="AZ210" s="1"/>
      <c r="BA210" s="1"/>
      <c r="BB210" s="2" t="s">
        <v>220</v>
      </c>
      <c r="BC210" s="26">
        <v>2752.06</v>
      </c>
      <c r="BD210" s="1" t="str">
        <f t="shared" si="101"/>
        <v/>
      </c>
      <c r="BE210" s="1" t="str">
        <f t="shared" si="102"/>
        <v/>
      </c>
      <c r="BF210" s="1" t="str">
        <f t="shared" si="103"/>
        <v/>
      </c>
      <c r="BG210" s="1">
        <f t="shared" si="104"/>
        <v>2752.06</v>
      </c>
    </row>
    <row r="211" spans="2:59" x14ac:dyDescent="0.25">
      <c r="B211" s="2" t="s">
        <v>220</v>
      </c>
      <c r="C211" s="26">
        <v>53.6</v>
      </c>
      <c r="D211" s="13">
        <f t="shared" si="94"/>
        <v>-2.3679417122040025E-2</v>
      </c>
      <c r="E211" s="29">
        <f t="shared" si="105"/>
        <v>54.300000000000004</v>
      </c>
      <c r="F211" s="13">
        <f t="shared" si="117"/>
        <v>-1.2727272727272698E-2</v>
      </c>
      <c r="G211" s="26">
        <v>2.1246</v>
      </c>
      <c r="H211" s="12">
        <v>-0.15077144455991676</v>
      </c>
      <c r="I211" s="28">
        <f t="shared" si="106"/>
        <v>2.3437999999999999</v>
      </c>
      <c r="J211" s="28">
        <f t="shared" si="118"/>
        <v>-7.7462016846414072E-2</v>
      </c>
      <c r="K211" s="26">
        <v>2752.06</v>
      </c>
      <c r="L211" s="12">
        <f t="shared" si="95"/>
        <v>-6.5777726481161536E-2</v>
      </c>
      <c r="M211" s="29">
        <f t="shared" si="107"/>
        <v>2844.0966666666664</v>
      </c>
      <c r="N211" s="30">
        <f t="shared" si="119"/>
        <v>-3.786463538796303E-3</v>
      </c>
      <c r="R211" s="43">
        <f t="shared" si="96"/>
        <v>0</v>
      </c>
      <c r="S211" s="44">
        <f t="shared" si="121"/>
        <v>0</v>
      </c>
      <c r="T211" s="45">
        <f t="shared" si="97"/>
        <v>0</v>
      </c>
      <c r="U211" s="44">
        <f t="shared" si="108"/>
        <v>0</v>
      </c>
      <c r="V211" s="45">
        <f t="shared" si="98"/>
        <v>0</v>
      </c>
      <c r="W211" s="44">
        <f t="shared" si="120"/>
        <v>0</v>
      </c>
      <c r="X211" s="45">
        <f t="shared" si="99"/>
        <v>0</v>
      </c>
      <c r="Y211" s="46">
        <f t="shared" si="109"/>
        <v>0</v>
      </c>
      <c r="AA211" s="43">
        <f t="shared" si="110"/>
        <v>-6.5777726481161536E-2</v>
      </c>
      <c r="AB211" s="44">
        <f t="shared" si="111"/>
        <v>-3.786463538796303E-3</v>
      </c>
      <c r="AC211" s="45">
        <f t="shared" si="112"/>
        <v>0</v>
      </c>
      <c r="AD211" s="44">
        <f t="shared" si="113"/>
        <v>0</v>
      </c>
      <c r="AE211" s="45">
        <f t="shared" si="114"/>
        <v>0</v>
      </c>
      <c r="AF211" s="44">
        <f t="shared" si="115"/>
        <v>0</v>
      </c>
      <c r="AG211" s="45">
        <f t="shared" si="116"/>
        <v>0</v>
      </c>
      <c r="AH211" s="46">
        <f t="shared" si="116"/>
        <v>0</v>
      </c>
      <c r="AR211" s="2" t="s">
        <v>221</v>
      </c>
      <c r="AS211" s="26">
        <v>2941.76</v>
      </c>
      <c r="AT211" s="26">
        <v>52.6</v>
      </c>
      <c r="AU211" s="51">
        <f t="shared" si="92"/>
        <v>-1.8656716417910446E-2</v>
      </c>
      <c r="AV211" s="26">
        <v>2.0051000000000001</v>
      </c>
      <c r="AW211" s="51">
        <f t="shared" si="93"/>
        <v>-5.6245881577708712E-2</v>
      </c>
      <c r="AX211" s="1">
        <f t="shared" si="100"/>
        <v>4</v>
      </c>
      <c r="AY211" s="1"/>
      <c r="AZ211" s="1"/>
      <c r="BA211" s="1"/>
      <c r="BB211" s="2" t="s">
        <v>221</v>
      </c>
      <c r="BC211" s="26">
        <v>2941.76</v>
      </c>
      <c r="BD211" s="1" t="str">
        <f t="shared" si="101"/>
        <v/>
      </c>
      <c r="BE211" s="1" t="str">
        <f t="shared" si="102"/>
        <v/>
      </c>
      <c r="BF211" s="1" t="str">
        <f t="shared" si="103"/>
        <v/>
      </c>
      <c r="BG211" s="1">
        <f t="shared" si="104"/>
        <v>2941.76</v>
      </c>
    </row>
    <row r="212" spans="2:59" x14ac:dyDescent="0.25">
      <c r="B212" s="2" t="s">
        <v>221</v>
      </c>
      <c r="C212" s="26">
        <v>52.6</v>
      </c>
      <c r="D212" s="13">
        <f t="shared" si="94"/>
        <v>-1.8656716417910446E-2</v>
      </c>
      <c r="E212" s="29">
        <f t="shared" si="105"/>
        <v>53.699999999999996</v>
      </c>
      <c r="F212" s="13">
        <f t="shared" si="117"/>
        <v>-1.1049723756906271E-2</v>
      </c>
      <c r="G212" s="26">
        <v>2.0051000000000001</v>
      </c>
      <c r="H212" s="12">
        <v>-5.6245881577708712E-2</v>
      </c>
      <c r="I212" s="28">
        <f t="shared" si="106"/>
        <v>2.2105000000000001</v>
      </c>
      <c r="J212" s="28">
        <f t="shared" si="118"/>
        <v>-5.6873453366328097E-2</v>
      </c>
      <c r="K212" s="26">
        <v>2941.76</v>
      </c>
      <c r="L212" s="12">
        <f t="shared" si="95"/>
        <v>6.8930183208214979E-2</v>
      </c>
      <c r="M212" s="29">
        <f t="shared" si="107"/>
        <v>2879.8833333333332</v>
      </c>
      <c r="N212" s="30">
        <f t="shared" si="119"/>
        <v>1.2582788442493165E-2</v>
      </c>
      <c r="R212" s="43">
        <f t="shared" si="96"/>
        <v>0</v>
      </c>
      <c r="S212" s="44">
        <f t="shared" si="121"/>
        <v>0</v>
      </c>
      <c r="T212" s="45">
        <f t="shared" si="97"/>
        <v>0</v>
      </c>
      <c r="U212" s="44">
        <f t="shared" si="108"/>
        <v>0</v>
      </c>
      <c r="V212" s="45">
        <f t="shared" si="98"/>
        <v>0</v>
      </c>
      <c r="W212" s="44">
        <f t="shared" si="120"/>
        <v>0</v>
      </c>
      <c r="X212" s="45">
        <f t="shared" si="99"/>
        <v>0</v>
      </c>
      <c r="Y212" s="46">
        <f t="shared" si="109"/>
        <v>0</v>
      </c>
      <c r="AA212" s="43">
        <f t="shared" si="110"/>
        <v>6.8930183208214979E-2</v>
      </c>
      <c r="AB212" s="44">
        <f t="shared" si="111"/>
        <v>1.2582788442493165E-2</v>
      </c>
      <c r="AC212" s="45">
        <f t="shared" si="112"/>
        <v>0</v>
      </c>
      <c r="AD212" s="44">
        <f t="shared" si="113"/>
        <v>0</v>
      </c>
      <c r="AE212" s="45">
        <f t="shared" si="114"/>
        <v>0</v>
      </c>
      <c r="AF212" s="44">
        <f t="shared" si="115"/>
        <v>0</v>
      </c>
      <c r="AG212" s="45">
        <f t="shared" si="116"/>
        <v>0</v>
      </c>
      <c r="AH212" s="46">
        <f t="shared" si="116"/>
        <v>0</v>
      </c>
      <c r="AR212" s="2" t="s">
        <v>222</v>
      </c>
      <c r="AS212" s="26">
        <v>2980.38</v>
      </c>
      <c r="AT212" s="26">
        <v>51.5</v>
      </c>
      <c r="AU212" s="51">
        <f t="shared" si="92"/>
        <v>-2.0912547528517123E-2</v>
      </c>
      <c r="AV212" s="26">
        <v>2.0144000000000002</v>
      </c>
      <c r="AW212" s="51">
        <f t="shared" si="93"/>
        <v>4.6381726597177764E-3</v>
      </c>
      <c r="AX212" s="1">
        <f t="shared" si="100"/>
        <v>3</v>
      </c>
      <c r="AY212" s="1"/>
      <c r="AZ212" s="1"/>
      <c r="BA212" s="1"/>
      <c r="BB212" s="2" t="s">
        <v>222</v>
      </c>
      <c r="BC212" s="26">
        <v>2980.38</v>
      </c>
      <c r="BD212" s="1" t="str">
        <f t="shared" si="101"/>
        <v/>
      </c>
      <c r="BE212" s="1" t="str">
        <f t="shared" si="102"/>
        <v/>
      </c>
      <c r="BF212" s="1">
        <f t="shared" si="103"/>
        <v>2980.38</v>
      </c>
      <c r="BG212" s="1" t="str">
        <f t="shared" si="104"/>
        <v/>
      </c>
    </row>
    <row r="213" spans="2:59" x14ac:dyDescent="0.25">
      <c r="B213" s="2" t="s">
        <v>222</v>
      </c>
      <c r="C213" s="26">
        <v>51.5</v>
      </c>
      <c r="D213" s="13">
        <f t="shared" si="94"/>
        <v>-2.0912547528517123E-2</v>
      </c>
      <c r="E213" s="29">
        <f t="shared" si="105"/>
        <v>52.566666666666663</v>
      </c>
      <c r="F213" s="13">
        <f t="shared" si="117"/>
        <v>-2.110490378646801E-2</v>
      </c>
      <c r="G213" s="26">
        <v>2.0144000000000002</v>
      </c>
      <c r="H213" s="12">
        <v>4.6381726597177764E-3</v>
      </c>
      <c r="I213" s="28">
        <f t="shared" si="106"/>
        <v>2.0480333333333332</v>
      </c>
      <c r="J213" s="28">
        <f t="shared" si="118"/>
        <v>-7.3497700369449026E-2</v>
      </c>
      <c r="K213" s="26">
        <v>2980.38</v>
      </c>
      <c r="L213" s="12">
        <f t="shared" si="95"/>
        <v>1.3128195366039375E-2</v>
      </c>
      <c r="M213" s="29">
        <f t="shared" si="107"/>
        <v>2891.4</v>
      </c>
      <c r="N213" s="30">
        <f t="shared" si="119"/>
        <v>3.9990045893063542E-3</v>
      </c>
      <c r="R213" s="43">
        <f t="shared" si="96"/>
        <v>0</v>
      </c>
      <c r="S213" s="44">
        <f t="shared" si="121"/>
        <v>0</v>
      </c>
      <c r="T213" s="45">
        <f t="shared" si="97"/>
        <v>0</v>
      </c>
      <c r="U213" s="44">
        <f t="shared" si="108"/>
        <v>0</v>
      </c>
      <c r="V213" s="45">
        <f t="shared" si="98"/>
        <v>0</v>
      </c>
      <c r="W213" s="44">
        <f t="shared" si="120"/>
        <v>0</v>
      </c>
      <c r="X213" s="45">
        <f t="shared" si="99"/>
        <v>0</v>
      </c>
      <c r="Y213" s="46">
        <f t="shared" si="109"/>
        <v>0</v>
      </c>
      <c r="AA213" s="43">
        <f t="shared" si="110"/>
        <v>0</v>
      </c>
      <c r="AB213" s="44">
        <f t="shared" si="111"/>
        <v>3.9990045893063542E-3</v>
      </c>
      <c r="AC213" s="45">
        <f t="shared" si="112"/>
        <v>0</v>
      </c>
      <c r="AD213" s="44">
        <f t="shared" si="113"/>
        <v>0</v>
      </c>
      <c r="AE213" s="45">
        <f t="shared" si="114"/>
        <v>0</v>
      </c>
      <c r="AF213" s="44">
        <f t="shared" si="115"/>
        <v>0</v>
      </c>
      <c r="AG213" s="45">
        <f t="shared" si="116"/>
        <v>1.3128195366039375E-2</v>
      </c>
      <c r="AH213" s="46">
        <f t="shared" si="116"/>
        <v>0</v>
      </c>
      <c r="AR213" s="2" t="s">
        <v>223</v>
      </c>
      <c r="AS213" s="26">
        <v>2926.46</v>
      </c>
      <c r="AT213" s="26">
        <v>51</v>
      </c>
      <c r="AU213" s="51">
        <f t="shared" si="92"/>
        <v>-9.7087378640776656E-3</v>
      </c>
      <c r="AV213" s="26">
        <v>1.4961</v>
      </c>
      <c r="AW213" s="51">
        <f t="shared" si="93"/>
        <v>-0.25729745830023831</v>
      </c>
      <c r="AX213" s="1">
        <f t="shared" si="100"/>
        <v>4</v>
      </c>
      <c r="AY213" s="1"/>
      <c r="AZ213" s="1"/>
      <c r="BA213" s="1"/>
      <c r="BB213" s="2" t="s">
        <v>223</v>
      </c>
      <c r="BC213" s="26">
        <v>2926.46</v>
      </c>
      <c r="BD213" s="1" t="str">
        <f t="shared" si="101"/>
        <v/>
      </c>
      <c r="BE213" s="1" t="str">
        <f t="shared" si="102"/>
        <v/>
      </c>
      <c r="BF213" s="1" t="str">
        <f t="shared" si="103"/>
        <v/>
      </c>
      <c r="BG213" s="1">
        <f t="shared" si="104"/>
        <v>2926.46</v>
      </c>
    </row>
    <row r="214" spans="2:59" x14ac:dyDescent="0.25">
      <c r="B214" s="2" t="s">
        <v>223</v>
      </c>
      <c r="C214" s="26">
        <v>51</v>
      </c>
      <c r="D214" s="13">
        <f t="shared" si="94"/>
        <v>-9.7087378640776656E-3</v>
      </c>
      <c r="E214" s="29">
        <f t="shared" si="105"/>
        <v>51.699999999999996</v>
      </c>
      <c r="F214" s="13">
        <f t="shared" si="117"/>
        <v>-1.6487000634115456E-2</v>
      </c>
      <c r="G214" s="26">
        <v>1.4961</v>
      </c>
      <c r="H214" s="12">
        <v>-0.25729745830023831</v>
      </c>
      <c r="I214" s="28">
        <f t="shared" si="106"/>
        <v>1.8385333333333336</v>
      </c>
      <c r="J214" s="28">
        <f t="shared" si="118"/>
        <v>-0.10229325694568758</v>
      </c>
      <c r="K214" s="26">
        <v>2926.46</v>
      </c>
      <c r="L214" s="12">
        <f t="shared" si="95"/>
        <v>-1.8091652742267761E-2</v>
      </c>
      <c r="M214" s="29">
        <f t="shared" si="107"/>
        <v>2949.5333333333333</v>
      </c>
      <c r="N214" s="30">
        <f t="shared" si="119"/>
        <v>2.0105600516474142E-2</v>
      </c>
      <c r="R214" s="43">
        <f t="shared" si="96"/>
        <v>0</v>
      </c>
      <c r="S214" s="44">
        <f t="shared" si="121"/>
        <v>0</v>
      </c>
      <c r="T214" s="45">
        <f t="shared" si="97"/>
        <v>0</v>
      </c>
      <c r="U214" s="44">
        <f t="shared" si="108"/>
        <v>0</v>
      </c>
      <c r="V214" s="45">
        <f t="shared" si="98"/>
        <v>0</v>
      </c>
      <c r="W214" s="44">
        <f t="shared" si="120"/>
        <v>0</v>
      </c>
      <c r="X214" s="45">
        <f t="shared" si="99"/>
        <v>0</v>
      </c>
      <c r="Y214" s="46">
        <f t="shared" si="109"/>
        <v>0</v>
      </c>
      <c r="AA214" s="43">
        <f t="shared" si="110"/>
        <v>-1.8091652742267761E-2</v>
      </c>
      <c r="AB214" s="44">
        <f t="shared" si="111"/>
        <v>2.0105600516474142E-2</v>
      </c>
      <c r="AC214" s="45">
        <f t="shared" si="112"/>
        <v>0</v>
      </c>
      <c r="AD214" s="44">
        <f t="shared" si="113"/>
        <v>0</v>
      </c>
      <c r="AE214" s="45">
        <f t="shared" si="114"/>
        <v>0</v>
      </c>
      <c r="AF214" s="44">
        <f t="shared" si="115"/>
        <v>0</v>
      </c>
      <c r="AG214" s="45">
        <f t="shared" si="116"/>
        <v>0</v>
      </c>
      <c r="AH214" s="46">
        <f t="shared" si="116"/>
        <v>0</v>
      </c>
      <c r="AR214" s="2" t="s">
        <v>224</v>
      </c>
      <c r="AS214" s="26">
        <v>2976.74</v>
      </c>
      <c r="AT214" s="26">
        <v>48.5</v>
      </c>
      <c r="AU214" s="51">
        <f t="shared" si="92"/>
        <v>-4.9019607843137303E-2</v>
      </c>
      <c r="AV214" s="26">
        <v>1.6646000000000001</v>
      </c>
      <c r="AW214" s="51">
        <f t="shared" si="93"/>
        <v>0.11262616135285075</v>
      </c>
      <c r="AX214" s="1">
        <f t="shared" si="100"/>
        <v>3</v>
      </c>
      <c r="AY214" s="1"/>
      <c r="AZ214" s="1"/>
      <c r="BA214" s="1"/>
      <c r="BB214" s="2" t="s">
        <v>224</v>
      </c>
      <c r="BC214" s="26">
        <v>2976.74</v>
      </c>
      <c r="BD214" s="1" t="str">
        <f t="shared" si="101"/>
        <v/>
      </c>
      <c r="BE214" s="1" t="str">
        <f t="shared" si="102"/>
        <v/>
      </c>
      <c r="BF214" s="1">
        <f t="shared" si="103"/>
        <v>2976.74</v>
      </c>
      <c r="BG214" s="1" t="str">
        <f t="shared" si="104"/>
        <v/>
      </c>
    </row>
    <row r="215" spans="2:59" x14ac:dyDescent="0.25">
      <c r="B215" s="2" t="s">
        <v>224</v>
      </c>
      <c r="C215" s="26">
        <v>48.5</v>
      </c>
      <c r="D215" s="13">
        <f t="shared" si="94"/>
        <v>-4.9019607843137303E-2</v>
      </c>
      <c r="E215" s="29">
        <f t="shared" si="105"/>
        <v>50.333333333333336</v>
      </c>
      <c r="F215" s="13">
        <f t="shared" si="117"/>
        <v>-2.6434558349451853E-2</v>
      </c>
      <c r="G215" s="26">
        <v>1.6646000000000001</v>
      </c>
      <c r="H215" s="12">
        <v>0.11262616135285075</v>
      </c>
      <c r="I215" s="28">
        <f t="shared" si="106"/>
        <v>1.7250333333333334</v>
      </c>
      <c r="J215" s="28">
        <f t="shared" si="118"/>
        <v>-6.1733990862281596E-2</v>
      </c>
      <c r="K215" s="26">
        <v>2976.74</v>
      </c>
      <c r="L215" s="12">
        <f t="shared" si="95"/>
        <v>1.7181167690656807E-2</v>
      </c>
      <c r="M215" s="29">
        <f t="shared" si="107"/>
        <v>2961.1933333333332</v>
      </c>
      <c r="N215" s="30">
        <f t="shared" si="119"/>
        <v>3.9531677327486747E-3</v>
      </c>
      <c r="R215" s="43">
        <f t="shared" si="96"/>
        <v>0</v>
      </c>
      <c r="S215" s="44">
        <f t="shared" si="121"/>
        <v>0</v>
      </c>
      <c r="T215" s="45">
        <f t="shared" si="97"/>
        <v>0</v>
      </c>
      <c r="U215" s="44">
        <f t="shared" si="108"/>
        <v>0</v>
      </c>
      <c r="V215" s="45">
        <f t="shared" si="98"/>
        <v>0</v>
      </c>
      <c r="W215" s="44">
        <f t="shared" si="120"/>
        <v>0</v>
      </c>
      <c r="X215" s="45">
        <f t="shared" si="99"/>
        <v>0</v>
      </c>
      <c r="Y215" s="46">
        <f t="shared" si="109"/>
        <v>0</v>
      </c>
      <c r="AA215" s="43">
        <f t="shared" si="110"/>
        <v>0</v>
      </c>
      <c r="AB215" s="44">
        <f t="shared" si="111"/>
        <v>3.9531677327486747E-3</v>
      </c>
      <c r="AC215" s="45">
        <f t="shared" si="112"/>
        <v>0</v>
      </c>
      <c r="AD215" s="44">
        <f t="shared" si="113"/>
        <v>0</v>
      </c>
      <c r="AE215" s="45">
        <f t="shared" si="114"/>
        <v>0</v>
      </c>
      <c r="AF215" s="44">
        <f t="shared" si="115"/>
        <v>0</v>
      </c>
      <c r="AG215" s="45">
        <f t="shared" si="116"/>
        <v>1.7181167690656807E-2</v>
      </c>
      <c r="AH215" s="46">
        <f t="shared" si="116"/>
        <v>0</v>
      </c>
      <c r="AR215" s="2" t="s">
        <v>225</v>
      </c>
      <c r="AS215" s="26">
        <v>3037.56</v>
      </c>
      <c r="AT215" s="26">
        <v>48.1</v>
      </c>
      <c r="AU215" s="51">
        <f t="shared" si="92"/>
        <v>-8.2474226804123418E-3</v>
      </c>
      <c r="AV215" s="26">
        <v>1.6910000000000001</v>
      </c>
      <c r="AW215" s="51">
        <f t="shared" si="93"/>
        <v>1.5859665985822335E-2</v>
      </c>
      <c r="AX215" s="1">
        <f t="shared" si="100"/>
        <v>3</v>
      </c>
      <c r="AY215" s="1"/>
      <c r="AZ215" s="1"/>
      <c r="BA215" s="1"/>
      <c r="BB215" s="2" t="s">
        <v>225</v>
      </c>
      <c r="BC215" s="26">
        <v>3037.56</v>
      </c>
      <c r="BD215" s="1" t="str">
        <f t="shared" si="101"/>
        <v/>
      </c>
      <c r="BE215" s="1" t="str">
        <f t="shared" si="102"/>
        <v/>
      </c>
      <c r="BF215" s="1">
        <f t="shared" si="103"/>
        <v>3037.56</v>
      </c>
      <c r="BG215" s="1" t="str">
        <f t="shared" si="104"/>
        <v/>
      </c>
    </row>
    <row r="216" spans="2:59" x14ac:dyDescent="0.25">
      <c r="B216" s="2" t="s">
        <v>225</v>
      </c>
      <c r="C216" s="26">
        <v>48.1</v>
      </c>
      <c r="D216" s="13">
        <f t="shared" si="94"/>
        <v>-8.2474226804123418E-3</v>
      </c>
      <c r="E216" s="29">
        <f t="shared" si="105"/>
        <v>49.199999999999996</v>
      </c>
      <c r="F216" s="13">
        <f t="shared" si="117"/>
        <v>-2.2516556291390821E-2</v>
      </c>
      <c r="G216" s="26">
        <v>1.6910000000000001</v>
      </c>
      <c r="H216" s="12">
        <v>1.5859665985822335E-2</v>
      </c>
      <c r="I216" s="28">
        <f t="shared" si="106"/>
        <v>1.6172333333333333</v>
      </c>
      <c r="J216" s="28">
        <f t="shared" si="118"/>
        <v>-6.2491546057081071E-2</v>
      </c>
      <c r="K216" s="26">
        <v>3037.56</v>
      </c>
      <c r="L216" s="12">
        <f t="shared" si="95"/>
        <v>2.0431747482144935E-2</v>
      </c>
      <c r="M216" s="29">
        <f t="shared" si="107"/>
        <v>2980.2533333333336</v>
      </c>
      <c r="N216" s="30">
        <f t="shared" si="119"/>
        <v>6.43659425591947E-3</v>
      </c>
      <c r="R216" s="43">
        <f t="shared" si="96"/>
        <v>0</v>
      </c>
      <c r="S216" s="44">
        <f t="shared" si="121"/>
        <v>0</v>
      </c>
      <c r="T216" s="45">
        <f t="shared" si="97"/>
        <v>0</v>
      </c>
      <c r="U216" s="44">
        <f t="shared" si="108"/>
        <v>0</v>
      </c>
      <c r="V216" s="45">
        <f t="shared" si="98"/>
        <v>0</v>
      </c>
      <c r="W216" s="44">
        <f t="shared" si="120"/>
        <v>0</v>
      </c>
      <c r="X216" s="45">
        <f t="shared" si="99"/>
        <v>2.0431747482144935E-2</v>
      </c>
      <c r="Y216" s="46">
        <f t="shared" si="109"/>
        <v>0</v>
      </c>
      <c r="AA216" s="43">
        <f t="shared" si="110"/>
        <v>0</v>
      </c>
      <c r="AB216" s="44">
        <f t="shared" si="111"/>
        <v>6.43659425591947E-3</v>
      </c>
      <c r="AC216" s="45">
        <f t="shared" si="112"/>
        <v>0</v>
      </c>
      <c r="AD216" s="44">
        <f t="shared" si="113"/>
        <v>0</v>
      </c>
      <c r="AE216" s="45">
        <f t="shared" si="114"/>
        <v>0</v>
      </c>
      <c r="AF216" s="44">
        <f t="shared" si="115"/>
        <v>0</v>
      </c>
      <c r="AG216" s="45">
        <f t="shared" si="116"/>
        <v>0</v>
      </c>
      <c r="AH216" s="46">
        <f t="shared" si="116"/>
        <v>0</v>
      </c>
      <c r="AR216" s="2" t="s">
        <v>226</v>
      </c>
      <c r="AS216" s="26">
        <v>3140.98</v>
      </c>
      <c r="AT216" s="26">
        <v>48.1</v>
      </c>
      <c r="AU216" s="51">
        <f t="shared" si="92"/>
        <v>0</v>
      </c>
      <c r="AV216" s="26">
        <v>1.7758</v>
      </c>
      <c r="AW216" s="51">
        <f t="shared" si="93"/>
        <v>5.0147841513897173E-2</v>
      </c>
      <c r="AX216" s="1" t="str">
        <f t="shared" si="100"/>
        <v/>
      </c>
      <c r="AY216" s="1"/>
      <c r="AZ216" s="1"/>
      <c r="BA216" s="1"/>
      <c r="BB216" s="2" t="s">
        <v>226</v>
      </c>
      <c r="BC216" s="26">
        <v>3140.98</v>
      </c>
      <c r="BD216" s="1" t="str">
        <f t="shared" si="101"/>
        <v/>
      </c>
      <c r="BE216" s="1" t="str">
        <f t="shared" si="102"/>
        <v/>
      </c>
      <c r="BF216" s="1" t="str">
        <f t="shared" si="103"/>
        <v/>
      </c>
      <c r="BG216" s="1" t="str">
        <f t="shared" si="104"/>
        <v/>
      </c>
    </row>
    <row r="217" spans="2:59" x14ac:dyDescent="0.25">
      <c r="B217" s="2" t="s">
        <v>226</v>
      </c>
      <c r="C217" s="26">
        <v>48.1</v>
      </c>
      <c r="D217" s="13">
        <f t="shared" si="94"/>
        <v>0</v>
      </c>
      <c r="E217" s="29">
        <f t="shared" si="105"/>
        <v>48.233333333333327</v>
      </c>
      <c r="F217" s="13">
        <f t="shared" si="117"/>
        <v>-1.9647696476964849E-2</v>
      </c>
      <c r="G217" s="26">
        <v>1.7758</v>
      </c>
      <c r="H217" s="12">
        <v>5.0147841513897173E-2</v>
      </c>
      <c r="I217" s="28">
        <f t="shared" si="106"/>
        <v>1.7104666666666668</v>
      </c>
      <c r="J217" s="28">
        <f t="shared" si="118"/>
        <v>5.7649895912772919E-2</v>
      </c>
      <c r="K217" s="26">
        <v>3140.98</v>
      </c>
      <c r="L217" s="12">
        <f t="shared" si="95"/>
        <v>3.404706409091518E-2</v>
      </c>
      <c r="M217" s="29">
        <f t="shared" si="107"/>
        <v>3051.7599999999998</v>
      </c>
      <c r="N217" s="30">
        <f t="shared" si="119"/>
        <v>2.3993486012374721E-2</v>
      </c>
      <c r="R217" s="43">
        <f t="shared" si="96"/>
        <v>0</v>
      </c>
      <c r="S217" s="44">
        <f t="shared" si="121"/>
        <v>0</v>
      </c>
      <c r="T217" s="45">
        <f t="shared" si="97"/>
        <v>0</v>
      </c>
      <c r="U217" s="44">
        <f t="shared" si="108"/>
        <v>0</v>
      </c>
      <c r="V217" s="45">
        <f t="shared" si="98"/>
        <v>0</v>
      </c>
      <c r="W217" s="44">
        <f t="shared" si="120"/>
        <v>0</v>
      </c>
      <c r="X217" s="45">
        <f t="shared" si="99"/>
        <v>0</v>
      </c>
      <c r="Y217" s="46">
        <f t="shared" si="109"/>
        <v>2.3993486012374721E-2</v>
      </c>
      <c r="AA217" s="43">
        <f t="shared" si="110"/>
        <v>0</v>
      </c>
      <c r="AB217" s="44">
        <f t="shared" si="111"/>
        <v>0</v>
      </c>
      <c r="AC217" s="45">
        <f t="shared" si="112"/>
        <v>0</v>
      </c>
      <c r="AD217" s="44">
        <f t="shared" si="113"/>
        <v>0</v>
      </c>
      <c r="AE217" s="45">
        <f t="shared" si="114"/>
        <v>0</v>
      </c>
      <c r="AF217" s="44">
        <f t="shared" si="115"/>
        <v>0</v>
      </c>
      <c r="AG217" s="45">
        <f t="shared" si="116"/>
        <v>0</v>
      </c>
      <c r="AH217" s="46">
        <f t="shared" si="116"/>
        <v>0</v>
      </c>
      <c r="AR217" s="2" t="s">
        <v>227</v>
      </c>
      <c r="AS217" s="26">
        <v>3230.78</v>
      </c>
      <c r="AT217" s="26">
        <v>48.1</v>
      </c>
      <c r="AU217" s="51">
        <f t="shared" si="92"/>
        <v>0</v>
      </c>
      <c r="AV217" s="26">
        <v>1.9175</v>
      </c>
      <c r="AW217" s="51">
        <f t="shared" si="93"/>
        <v>7.9795021961932555E-2</v>
      </c>
      <c r="AX217" s="1" t="str">
        <f t="shared" si="100"/>
        <v/>
      </c>
      <c r="AY217" s="1"/>
      <c r="AZ217" s="1"/>
      <c r="BA217" s="1"/>
      <c r="BB217" s="2" t="s">
        <v>227</v>
      </c>
      <c r="BC217" s="26">
        <v>3230.78</v>
      </c>
      <c r="BD217" s="1" t="str">
        <f t="shared" si="101"/>
        <v/>
      </c>
      <c r="BE217" s="1" t="str">
        <f t="shared" si="102"/>
        <v/>
      </c>
      <c r="BF217" s="1" t="str">
        <f t="shared" si="103"/>
        <v/>
      </c>
      <c r="BG217" s="1" t="str">
        <f t="shared" si="104"/>
        <v/>
      </c>
    </row>
    <row r="218" spans="2:59" x14ac:dyDescent="0.25">
      <c r="B218" s="2" t="s">
        <v>227</v>
      </c>
      <c r="C218" s="26">
        <v>48.1</v>
      </c>
      <c r="D218" s="13">
        <f t="shared" si="94"/>
        <v>0</v>
      </c>
      <c r="E218" s="29">
        <f t="shared" si="105"/>
        <v>48.1</v>
      </c>
      <c r="F218" s="13">
        <f t="shared" si="117"/>
        <v>-2.7643400138215313E-3</v>
      </c>
      <c r="G218" s="26">
        <v>1.9175</v>
      </c>
      <c r="H218" s="12">
        <v>7.9795021961932555E-2</v>
      </c>
      <c r="I218" s="28">
        <f t="shared" si="106"/>
        <v>1.7947666666666666</v>
      </c>
      <c r="J218" s="28">
        <f t="shared" si="118"/>
        <v>4.928479557235832E-2</v>
      </c>
      <c r="K218" s="26">
        <v>3230.78</v>
      </c>
      <c r="L218" s="12">
        <f t="shared" si="95"/>
        <v>2.8589803182446305E-2</v>
      </c>
      <c r="M218" s="29">
        <f t="shared" si="107"/>
        <v>3136.44</v>
      </c>
      <c r="N218" s="30">
        <f t="shared" si="119"/>
        <v>2.7747922510289236E-2</v>
      </c>
      <c r="R218" s="43">
        <f t="shared" si="96"/>
        <v>0</v>
      </c>
      <c r="S218" s="44">
        <f t="shared" si="121"/>
        <v>0</v>
      </c>
      <c r="T218" s="45">
        <f t="shared" si="97"/>
        <v>0</v>
      </c>
      <c r="U218" s="44">
        <f t="shared" si="108"/>
        <v>0</v>
      </c>
      <c r="V218" s="45">
        <f t="shared" si="98"/>
        <v>0</v>
      </c>
      <c r="W218" s="44">
        <f t="shared" si="120"/>
        <v>0</v>
      </c>
      <c r="X218" s="45">
        <f t="shared" si="99"/>
        <v>0</v>
      </c>
      <c r="Y218" s="46">
        <f t="shared" si="109"/>
        <v>2.7747922510289236E-2</v>
      </c>
      <c r="AA218" s="43">
        <f t="shared" si="110"/>
        <v>0</v>
      </c>
      <c r="AB218" s="44">
        <f t="shared" si="111"/>
        <v>0</v>
      </c>
      <c r="AC218" s="45">
        <f t="shared" si="112"/>
        <v>0</v>
      </c>
      <c r="AD218" s="44">
        <f t="shared" si="113"/>
        <v>0</v>
      </c>
      <c r="AE218" s="45">
        <f t="shared" si="114"/>
        <v>0</v>
      </c>
      <c r="AF218" s="44">
        <f t="shared" si="115"/>
        <v>0</v>
      </c>
      <c r="AG218" s="45">
        <f t="shared" si="116"/>
        <v>0</v>
      </c>
      <c r="AH218" s="46">
        <f t="shared" si="116"/>
        <v>0</v>
      </c>
      <c r="AR218" s="2" t="s">
        <v>228</v>
      </c>
      <c r="AS218" s="26">
        <v>3225.52</v>
      </c>
      <c r="AT218" s="26">
        <v>47.9</v>
      </c>
      <c r="AU218" s="51">
        <f t="shared" si="92"/>
        <v>-4.1580041580042693E-3</v>
      </c>
      <c r="AV218" s="26">
        <v>1.5067999999999999</v>
      </c>
      <c r="AW218" s="51">
        <f t="shared" si="93"/>
        <v>-0.21418513689700136</v>
      </c>
      <c r="AX218" s="1">
        <f t="shared" si="100"/>
        <v>4</v>
      </c>
      <c r="AY218" s="1"/>
      <c r="AZ218" s="1"/>
      <c r="BA218" s="1"/>
      <c r="BB218" s="2" t="s">
        <v>228</v>
      </c>
      <c r="BC218" s="26">
        <v>3225.52</v>
      </c>
      <c r="BD218" s="1" t="str">
        <f t="shared" si="101"/>
        <v/>
      </c>
      <c r="BE218" s="1" t="str">
        <f t="shared" si="102"/>
        <v/>
      </c>
      <c r="BF218" s="1" t="str">
        <f t="shared" si="103"/>
        <v/>
      </c>
      <c r="BG218" s="1">
        <f t="shared" si="104"/>
        <v>3225.52</v>
      </c>
    </row>
    <row r="219" spans="2:59" x14ac:dyDescent="0.25">
      <c r="B219" s="2" t="s">
        <v>228</v>
      </c>
      <c r="C219" s="26">
        <v>47.9</v>
      </c>
      <c r="D219" s="13">
        <f t="shared" si="94"/>
        <v>-4.1580041580042693E-3</v>
      </c>
      <c r="E219" s="29">
        <f t="shared" si="105"/>
        <v>48.033333333333331</v>
      </c>
      <c r="F219" s="13">
        <f t="shared" si="117"/>
        <v>-1.3860013860014231E-3</v>
      </c>
      <c r="G219" s="26">
        <v>1.5067999999999999</v>
      </c>
      <c r="H219" s="12">
        <v>-0.21418513689700136</v>
      </c>
      <c r="I219" s="28">
        <f t="shared" si="106"/>
        <v>1.7333666666666667</v>
      </c>
      <c r="J219" s="28">
        <f t="shared" si="118"/>
        <v>-3.4210575190832593E-2</v>
      </c>
      <c r="K219" s="26">
        <v>3225.52</v>
      </c>
      <c r="L219" s="12">
        <f t="shared" si="95"/>
        <v>-1.6280898111292741E-3</v>
      </c>
      <c r="M219" s="29">
        <f t="shared" si="107"/>
        <v>3199.0933333333337</v>
      </c>
      <c r="N219" s="30">
        <f t="shared" si="119"/>
        <v>1.9975938750090405E-2</v>
      </c>
      <c r="R219" s="43">
        <f t="shared" si="96"/>
        <v>-1.6280898111292741E-3</v>
      </c>
      <c r="S219" s="44">
        <f t="shared" si="121"/>
        <v>1.9975938750090405E-2</v>
      </c>
      <c r="T219" s="45">
        <f t="shared" si="97"/>
        <v>0</v>
      </c>
      <c r="U219" s="44">
        <f t="shared" si="108"/>
        <v>0</v>
      </c>
      <c r="V219" s="45">
        <f t="shared" si="98"/>
        <v>0</v>
      </c>
      <c r="W219" s="44">
        <f t="shared" si="120"/>
        <v>0</v>
      </c>
      <c r="X219" s="45">
        <f t="shared" si="99"/>
        <v>0</v>
      </c>
      <c r="Y219" s="46">
        <f t="shared" si="109"/>
        <v>0</v>
      </c>
      <c r="AA219" s="43">
        <f t="shared" si="110"/>
        <v>0</v>
      </c>
      <c r="AB219" s="44">
        <f t="shared" si="111"/>
        <v>0</v>
      </c>
      <c r="AC219" s="45">
        <f t="shared" si="112"/>
        <v>0</v>
      </c>
      <c r="AD219" s="44">
        <f t="shared" si="113"/>
        <v>0</v>
      </c>
      <c r="AE219" s="45">
        <f t="shared" si="114"/>
        <v>0</v>
      </c>
      <c r="AF219" s="44">
        <f t="shared" si="115"/>
        <v>0</v>
      </c>
      <c r="AG219" s="45">
        <f t="shared" si="116"/>
        <v>0</v>
      </c>
      <c r="AH219" s="46">
        <f t="shared" si="116"/>
        <v>0</v>
      </c>
      <c r="AR219" s="2" t="s">
        <v>229</v>
      </c>
      <c r="AS219" s="26">
        <v>2954.22</v>
      </c>
      <c r="AT219" s="26">
        <v>51.4</v>
      </c>
      <c r="AU219" s="51">
        <f t="shared" si="92"/>
        <v>7.3068893528183798E-2</v>
      </c>
      <c r="AV219" s="26">
        <v>1.1486000000000001</v>
      </c>
      <c r="AW219" s="51">
        <f t="shared" si="93"/>
        <v>-0.23772232545792404</v>
      </c>
      <c r="AX219" s="1">
        <f t="shared" si="100"/>
        <v>2</v>
      </c>
      <c r="AY219" s="1"/>
      <c r="AZ219" s="1"/>
      <c r="BA219" s="1"/>
      <c r="BB219" s="2" t="s">
        <v>229</v>
      </c>
      <c r="BC219" s="26">
        <v>2954.22</v>
      </c>
      <c r="BD219" s="1" t="str">
        <f t="shared" si="101"/>
        <v/>
      </c>
      <c r="BE219" s="1">
        <f t="shared" si="102"/>
        <v>2954.22</v>
      </c>
      <c r="BF219" s="1" t="str">
        <f t="shared" si="103"/>
        <v/>
      </c>
      <c r="BG219" s="1" t="str">
        <f t="shared" si="104"/>
        <v/>
      </c>
    </row>
    <row r="220" spans="2:59" x14ac:dyDescent="0.25">
      <c r="B220" s="2" t="s">
        <v>229</v>
      </c>
      <c r="C220" s="26">
        <v>51.4</v>
      </c>
      <c r="D220" s="13">
        <f t="shared" si="94"/>
        <v>7.3068893528183798E-2</v>
      </c>
      <c r="E220" s="29">
        <f t="shared" si="105"/>
        <v>49.133333333333333</v>
      </c>
      <c r="F220" s="13">
        <f t="shared" si="117"/>
        <v>2.2900763358778553E-2</v>
      </c>
      <c r="G220" s="26">
        <v>1.1486000000000001</v>
      </c>
      <c r="H220" s="12">
        <v>-0.23772232545792404</v>
      </c>
      <c r="I220" s="28">
        <f t="shared" si="106"/>
        <v>1.5243</v>
      </c>
      <c r="J220" s="28">
        <f t="shared" si="118"/>
        <v>-0.1206130651333629</v>
      </c>
      <c r="K220" s="26">
        <v>2954.22</v>
      </c>
      <c r="L220" s="12">
        <f t="shared" si="95"/>
        <v>-8.4110469009648137E-2</v>
      </c>
      <c r="M220" s="29">
        <f t="shared" si="107"/>
        <v>3136.84</v>
      </c>
      <c r="N220" s="30">
        <f t="shared" si="119"/>
        <v>-1.9459680242735478E-2</v>
      </c>
      <c r="R220" s="43">
        <f t="shared" si="96"/>
        <v>0</v>
      </c>
      <c r="S220" s="44">
        <f t="shared" si="121"/>
        <v>0</v>
      </c>
      <c r="T220" s="45">
        <f t="shared" si="97"/>
        <v>-8.4110469009648137E-2</v>
      </c>
      <c r="U220" s="44">
        <f t="shared" si="108"/>
        <v>-1.9459680242735478E-2</v>
      </c>
      <c r="V220" s="45">
        <f t="shared" si="98"/>
        <v>0</v>
      </c>
      <c r="W220" s="44">
        <f t="shared" si="120"/>
        <v>0</v>
      </c>
      <c r="X220" s="45">
        <f t="shared" si="99"/>
        <v>0</v>
      </c>
      <c r="Y220" s="46">
        <f t="shared" si="109"/>
        <v>0</v>
      </c>
      <c r="AA220" s="43">
        <f t="shared" si="110"/>
        <v>0</v>
      </c>
      <c r="AB220" s="44">
        <f t="shared" si="111"/>
        <v>0</v>
      </c>
      <c r="AC220" s="45">
        <f t="shared" si="112"/>
        <v>0</v>
      </c>
      <c r="AD220" s="44">
        <f t="shared" si="113"/>
        <v>0</v>
      </c>
      <c r="AE220" s="45">
        <f t="shared" si="114"/>
        <v>0</v>
      </c>
      <c r="AF220" s="44">
        <f t="shared" si="115"/>
        <v>0</v>
      </c>
      <c r="AG220" s="45">
        <f t="shared" si="116"/>
        <v>0</v>
      </c>
      <c r="AH220" s="46">
        <f t="shared" si="116"/>
        <v>0</v>
      </c>
      <c r="AR220" s="2" t="s">
        <v>230</v>
      </c>
      <c r="AS220" s="26">
        <v>2584.59</v>
      </c>
      <c r="AT220" s="26">
        <v>50.1</v>
      </c>
      <c r="AU220" s="51">
        <f t="shared" si="92"/>
        <v>-2.5291828793774229E-2</v>
      </c>
      <c r="AV220" s="26">
        <v>0.66949999999999998</v>
      </c>
      <c r="AW220" s="51">
        <f t="shared" si="93"/>
        <v>-0.41711648963956127</v>
      </c>
      <c r="AX220" s="1">
        <f t="shared" si="100"/>
        <v>4</v>
      </c>
      <c r="AY220" s="1"/>
      <c r="AZ220" s="1"/>
      <c r="BA220" s="1"/>
      <c r="BB220" s="2" t="s">
        <v>230</v>
      </c>
      <c r="BC220" s="26">
        <v>2584.59</v>
      </c>
      <c r="BD220" s="1" t="str">
        <f t="shared" si="101"/>
        <v/>
      </c>
      <c r="BE220" s="1" t="str">
        <f t="shared" si="102"/>
        <v/>
      </c>
      <c r="BF220" s="1" t="str">
        <f t="shared" si="103"/>
        <v/>
      </c>
      <c r="BG220" s="1">
        <f t="shared" si="104"/>
        <v>2584.59</v>
      </c>
    </row>
    <row r="221" spans="2:59" x14ac:dyDescent="0.25">
      <c r="B221" s="2" t="s">
        <v>230</v>
      </c>
      <c r="C221" s="26">
        <v>50.1</v>
      </c>
      <c r="D221" s="13">
        <f t="shared" si="94"/>
        <v>-2.5291828793774229E-2</v>
      </c>
      <c r="E221" s="29">
        <f t="shared" si="105"/>
        <v>49.800000000000004</v>
      </c>
      <c r="F221" s="13">
        <f t="shared" si="117"/>
        <v>1.3568521031207759E-2</v>
      </c>
      <c r="G221" s="26">
        <v>0.66949999999999998</v>
      </c>
      <c r="H221" s="12">
        <v>-0.41711648963956127</v>
      </c>
      <c r="I221" s="28">
        <f t="shared" si="106"/>
        <v>1.1083000000000001</v>
      </c>
      <c r="J221" s="28">
        <f t="shared" si="118"/>
        <v>-0.27291215639965882</v>
      </c>
      <c r="K221" s="26">
        <v>2584.59</v>
      </c>
      <c r="L221" s="12">
        <f t="shared" si="95"/>
        <v>-0.12511932083595656</v>
      </c>
      <c r="M221" s="29">
        <f t="shared" si="107"/>
        <v>2921.4433333333332</v>
      </c>
      <c r="N221" s="30">
        <f t="shared" si="119"/>
        <v>-6.8666768680158086E-2</v>
      </c>
      <c r="R221" s="43">
        <f t="shared" si="96"/>
        <v>0</v>
      </c>
      <c r="S221" s="44">
        <f t="shared" si="121"/>
        <v>0</v>
      </c>
      <c r="T221" s="45">
        <f t="shared" si="97"/>
        <v>0</v>
      </c>
      <c r="U221" s="44">
        <f t="shared" si="108"/>
        <v>-6.8666768680158086E-2</v>
      </c>
      <c r="V221" s="45">
        <f t="shared" si="98"/>
        <v>0</v>
      </c>
      <c r="W221" s="44">
        <f t="shared" si="120"/>
        <v>0</v>
      </c>
      <c r="X221" s="45">
        <f t="shared" si="99"/>
        <v>0</v>
      </c>
      <c r="Y221" s="46">
        <f t="shared" si="109"/>
        <v>0</v>
      </c>
      <c r="AA221" s="43">
        <f t="shared" si="110"/>
        <v>-0.12511932083595656</v>
      </c>
      <c r="AB221" s="44">
        <f t="shared" si="111"/>
        <v>0</v>
      </c>
      <c r="AC221" s="45">
        <f t="shared" si="112"/>
        <v>0</v>
      </c>
      <c r="AD221" s="44">
        <f t="shared" si="113"/>
        <v>0</v>
      </c>
      <c r="AE221" s="45">
        <f t="shared" si="114"/>
        <v>0</v>
      </c>
      <c r="AF221" s="44">
        <f t="shared" si="115"/>
        <v>0</v>
      </c>
      <c r="AG221" s="45">
        <f t="shared" si="116"/>
        <v>0</v>
      </c>
      <c r="AH221" s="46">
        <f t="shared" si="116"/>
        <v>0</v>
      </c>
      <c r="AR221" s="2" t="s">
        <v>231</v>
      </c>
      <c r="AS221" s="26">
        <v>2912.43</v>
      </c>
      <c r="AT221" s="26">
        <v>49</v>
      </c>
      <c r="AU221" s="51">
        <f t="shared" si="92"/>
        <v>-2.1956087824351322E-2</v>
      </c>
      <c r="AV221" s="26">
        <v>0.63929999999999998</v>
      </c>
      <c r="AW221" s="51">
        <f t="shared" si="93"/>
        <v>-4.5108289768483911E-2</v>
      </c>
      <c r="AX221" s="1">
        <f t="shared" si="100"/>
        <v>4</v>
      </c>
      <c r="AY221" s="1"/>
      <c r="AZ221" s="1"/>
      <c r="BA221" s="1"/>
      <c r="BB221" s="2" t="s">
        <v>231</v>
      </c>
      <c r="BC221" s="26">
        <v>2912.43</v>
      </c>
      <c r="BD221" s="1" t="str">
        <f t="shared" si="101"/>
        <v/>
      </c>
      <c r="BE221" s="1" t="str">
        <f t="shared" si="102"/>
        <v/>
      </c>
      <c r="BF221" s="1" t="str">
        <f t="shared" si="103"/>
        <v/>
      </c>
      <c r="BG221" s="1">
        <f t="shared" si="104"/>
        <v>2912.43</v>
      </c>
    </row>
    <row r="222" spans="2:59" x14ac:dyDescent="0.25">
      <c r="B222" s="2" t="s">
        <v>231</v>
      </c>
      <c r="C222" s="26">
        <v>49</v>
      </c>
      <c r="D222" s="13">
        <f t="shared" si="94"/>
        <v>-2.1956087824351322E-2</v>
      </c>
      <c r="E222" s="29">
        <f t="shared" si="105"/>
        <v>50.166666666666664</v>
      </c>
      <c r="F222" s="13">
        <f t="shared" si="117"/>
        <v>7.3627844712180757E-3</v>
      </c>
      <c r="G222" s="26">
        <v>0.63929999999999998</v>
      </c>
      <c r="H222" s="12">
        <v>-4.5108289768483911E-2</v>
      </c>
      <c r="I222" s="28">
        <f t="shared" si="106"/>
        <v>0.81913333333333327</v>
      </c>
      <c r="J222" s="28">
        <f t="shared" si="118"/>
        <v>-0.26091010255947555</v>
      </c>
      <c r="K222" s="26">
        <v>2912.43</v>
      </c>
      <c r="L222" s="12">
        <f t="shared" si="95"/>
        <v>0.12684410293315374</v>
      </c>
      <c r="M222" s="29">
        <f t="shared" si="107"/>
        <v>2817.08</v>
      </c>
      <c r="N222" s="30">
        <f t="shared" si="119"/>
        <v>-3.5723209874571116E-2</v>
      </c>
      <c r="R222" s="43">
        <f t="shared" si="96"/>
        <v>0</v>
      </c>
      <c r="S222" s="44">
        <f t="shared" si="121"/>
        <v>0</v>
      </c>
      <c r="T222" s="45">
        <f t="shared" si="97"/>
        <v>0</v>
      </c>
      <c r="U222" s="44">
        <f t="shared" si="108"/>
        <v>-3.5723209874571116E-2</v>
      </c>
      <c r="V222" s="45">
        <f t="shared" si="98"/>
        <v>0</v>
      </c>
      <c r="W222" s="44">
        <f t="shared" si="120"/>
        <v>0</v>
      </c>
      <c r="X222" s="45">
        <f t="shared" si="99"/>
        <v>0</v>
      </c>
      <c r="Y222" s="46">
        <f t="shared" si="109"/>
        <v>0</v>
      </c>
      <c r="AA222" s="43">
        <f t="shared" si="110"/>
        <v>0.12684410293315374</v>
      </c>
      <c r="AB222" s="44">
        <f t="shared" si="111"/>
        <v>0</v>
      </c>
      <c r="AC222" s="45">
        <f t="shared" si="112"/>
        <v>0</v>
      </c>
      <c r="AD222" s="44">
        <f t="shared" si="113"/>
        <v>0</v>
      </c>
      <c r="AE222" s="45">
        <f t="shared" si="114"/>
        <v>0</v>
      </c>
      <c r="AF222" s="44">
        <f t="shared" si="115"/>
        <v>0</v>
      </c>
      <c r="AG222" s="45">
        <f t="shared" si="116"/>
        <v>0</v>
      </c>
      <c r="AH222" s="46">
        <f t="shared" si="116"/>
        <v>0</v>
      </c>
      <c r="AR222" s="2" t="s">
        <v>232</v>
      </c>
      <c r="AS222" s="26">
        <v>3044.31</v>
      </c>
      <c r="AT222" s="26">
        <v>41.8</v>
      </c>
      <c r="AU222" s="51">
        <f t="shared" si="92"/>
        <v>-0.14693877551020418</v>
      </c>
      <c r="AV222" s="26">
        <v>0.65259999999999996</v>
      </c>
      <c r="AW222" s="51">
        <f t="shared" si="93"/>
        <v>2.0804004379790353E-2</v>
      </c>
      <c r="AX222" s="1">
        <f t="shared" si="100"/>
        <v>3</v>
      </c>
      <c r="AY222" s="1"/>
      <c r="AZ222" s="1"/>
      <c r="BA222" s="1"/>
      <c r="BB222" s="2" t="s">
        <v>232</v>
      </c>
      <c r="BC222" s="26">
        <v>3044.31</v>
      </c>
      <c r="BD222" s="1" t="str">
        <f t="shared" si="101"/>
        <v/>
      </c>
      <c r="BE222" s="1" t="str">
        <f t="shared" si="102"/>
        <v/>
      </c>
      <c r="BF222" s="1">
        <f t="shared" si="103"/>
        <v>3044.31</v>
      </c>
      <c r="BG222" s="1" t="str">
        <f t="shared" si="104"/>
        <v/>
      </c>
    </row>
    <row r="223" spans="2:59" x14ac:dyDescent="0.25">
      <c r="B223" s="2" t="s">
        <v>232</v>
      </c>
      <c r="C223" s="26">
        <v>41.8</v>
      </c>
      <c r="D223" s="13">
        <f t="shared" si="94"/>
        <v>-0.14693877551020418</v>
      </c>
      <c r="E223" s="29">
        <f t="shared" si="105"/>
        <v>46.966666666666661</v>
      </c>
      <c r="F223" s="13">
        <f t="shared" si="117"/>
        <v>-6.3787375415282455E-2</v>
      </c>
      <c r="G223" s="26">
        <v>0.65259999999999996</v>
      </c>
      <c r="H223" s="12">
        <v>2.0804004379790353E-2</v>
      </c>
      <c r="I223" s="28">
        <f t="shared" si="106"/>
        <v>0.65379999999999994</v>
      </c>
      <c r="J223" s="28">
        <f t="shared" si="118"/>
        <v>-0.2018393423944006</v>
      </c>
      <c r="K223" s="26">
        <v>3044.31</v>
      </c>
      <c r="L223" s="12">
        <f t="shared" si="95"/>
        <v>4.528177501261843E-2</v>
      </c>
      <c r="M223" s="29">
        <f t="shared" si="107"/>
        <v>2847.11</v>
      </c>
      <c r="N223" s="30">
        <f t="shared" si="119"/>
        <v>1.065997415763853E-2</v>
      </c>
      <c r="R223" s="43">
        <f t="shared" si="96"/>
        <v>0</v>
      </c>
      <c r="S223" s="44">
        <f t="shared" si="121"/>
        <v>0</v>
      </c>
      <c r="T223" s="45">
        <f t="shared" si="97"/>
        <v>0</v>
      </c>
      <c r="U223" s="44">
        <f t="shared" si="108"/>
        <v>0</v>
      </c>
      <c r="V223" s="45">
        <f t="shared" si="98"/>
        <v>0</v>
      </c>
      <c r="W223" s="44">
        <f t="shared" si="120"/>
        <v>0</v>
      </c>
      <c r="X223" s="45">
        <f t="shared" si="99"/>
        <v>4.528177501261843E-2</v>
      </c>
      <c r="Y223" s="46">
        <f t="shared" si="109"/>
        <v>0</v>
      </c>
      <c r="AA223" s="43">
        <f t="shared" si="110"/>
        <v>0</v>
      </c>
      <c r="AB223" s="44">
        <f t="shared" si="111"/>
        <v>1.065997415763853E-2</v>
      </c>
      <c r="AC223" s="45">
        <f t="shared" si="112"/>
        <v>0</v>
      </c>
      <c r="AD223" s="44">
        <f t="shared" si="113"/>
        <v>0</v>
      </c>
      <c r="AE223" s="45">
        <f t="shared" si="114"/>
        <v>0</v>
      </c>
      <c r="AF223" s="44">
        <f t="shared" si="115"/>
        <v>0</v>
      </c>
      <c r="AG223" s="45">
        <f t="shared" si="116"/>
        <v>0</v>
      </c>
      <c r="AH223" s="46">
        <f t="shared" si="116"/>
        <v>0</v>
      </c>
      <c r="AR223" s="2" t="s">
        <v>233</v>
      </c>
      <c r="AS223" s="26">
        <v>3100.29</v>
      </c>
      <c r="AT223" s="26">
        <v>43.5</v>
      </c>
      <c r="AU223" s="51">
        <f t="shared" si="92"/>
        <v>4.0669856459330189E-2</v>
      </c>
      <c r="AV223" s="26">
        <v>0.65610000000000002</v>
      </c>
      <c r="AW223" s="51">
        <f t="shared" si="93"/>
        <v>5.3631627336807597E-3</v>
      </c>
      <c r="AX223" s="1">
        <f t="shared" si="100"/>
        <v>1</v>
      </c>
      <c r="AY223" s="1"/>
      <c r="AZ223" s="1"/>
      <c r="BA223" s="1"/>
      <c r="BB223" s="2" t="s">
        <v>233</v>
      </c>
      <c r="BC223" s="26">
        <v>3100.29</v>
      </c>
      <c r="BD223" s="1">
        <f t="shared" si="101"/>
        <v>3100.29</v>
      </c>
      <c r="BE223" s="1" t="str">
        <f t="shared" si="102"/>
        <v/>
      </c>
      <c r="BF223" s="1" t="str">
        <f t="shared" si="103"/>
        <v/>
      </c>
      <c r="BG223" s="1" t="str">
        <f t="shared" si="104"/>
        <v/>
      </c>
    </row>
    <row r="224" spans="2:59" x14ac:dyDescent="0.25">
      <c r="B224" s="2" t="s">
        <v>233</v>
      </c>
      <c r="C224" s="26">
        <v>43.5</v>
      </c>
      <c r="D224" s="13">
        <f t="shared" si="94"/>
        <v>4.0669856459330189E-2</v>
      </c>
      <c r="E224" s="29">
        <f t="shared" si="105"/>
        <v>44.766666666666673</v>
      </c>
      <c r="F224" s="13">
        <f t="shared" si="117"/>
        <v>-4.6841731724627134E-2</v>
      </c>
      <c r="G224" s="26">
        <v>0.65610000000000002</v>
      </c>
      <c r="H224" s="12">
        <v>5.3631627336807597E-3</v>
      </c>
      <c r="I224" s="28">
        <f t="shared" si="106"/>
        <v>0.64933333333333332</v>
      </c>
      <c r="J224" s="28">
        <f t="shared" si="118"/>
        <v>-6.8318547975935173E-3</v>
      </c>
      <c r="K224" s="26">
        <v>3100.29</v>
      </c>
      <c r="L224" s="12">
        <f t="shared" si="95"/>
        <v>1.8388403283502663E-2</v>
      </c>
      <c r="M224" s="29">
        <f t="shared" si="107"/>
        <v>3019.0099999999998</v>
      </c>
      <c r="N224" s="30">
        <f t="shared" si="119"/>
        <v>6.0377013884254538E-2</v>
      </c>
      <c r="R224" s="43">
        <f t="shared" si="96"/>
        <v>0</v>
      </c>
      <c r="S224" s="44">
        <f t="shared" si="121"/>
        <v>6.0377013884254538E-2</v>
      </c>
      <c r="T224" s="45">
        <f t="shared" si="97"/>
        <v>0</v>
      </c>
      <c r="U224" s="44">
        <f t="shared" si="108"/>
        <v>0</v>
      </c>
      <c r="V224" s="45">
        <f t="shared" si="98"/>
        <v>1.8388403283502663E-2</v>
      </c>
      <c r="W224" s="44">
        <f t="shared" si="120"/>
        <v>0</v>
      </c>
      <c r="X224" s="45">
        <f t="shared" si="99"/>
        <v>0</v>
      </c>
      <c r="Y224" s="46">
        <f t="shared" si="109"/>
        <v>0</v>
      </c>
      <c r="AA224" s="43">
        <f t="shared" si="110"/>
        <v>0</v>
      </c>
      <c r="AB224" s="44">
        <f t="shared" si="111"/>
        <v>0</v>
      </c>
      <c r="AC224" s="45">
        <f t="shared" si="112"/>
        <v>0</v>
      </c>
      <c r="AD224" s="44">
        <f t="shared" si="113"/>
        <v>0</v>
      </c>
      <c r="AE224" s="45">
        <f t="shared" si="114"/>
        <v>0</v>
      </c>
      <c r="AF224" s="44">
        <f t="shared" si="115"/>
        <v>0</v>
      </c>
      <c r="AG224" s="45">
        <f t="shared" si="116"/>
        <v>0</v>
      </c>
      <c r="AH224" s="46">
        <f t="shared" si="116"/>
        <v>0</v>
      </c>
      <c r="AR224" s="2" t="s">
        <v>234</v>
      </c>
      <c r="AS224" s="26">
        <v>3271.12</v>
      </c>
      <c r="AT224" s="26">
        <v>52.6</v>
      </c>
      <c r="AU224" s="51">
        <f t="shared" si="92"/>
        <v>0.2091954022988507</v>
      </c>
      <c r="AV224" s="26">
        <v>0.5282</v>
      </c>
      <c r="AW224" s="51">
        <f t="shared" si="93"/>
        <v>-0.19493979576284104</v>
      </c>
      <c r="AX224" s="1">
        <f t="shared" si="100"/>
        <v>2</v>
      </c>
      <c r="AY224" s="1"/>
      <c r="AZ224" s="1"/>
      <c r="BA224" s="1"/>
      <c r="BB224" s="2" t="s">
        <v>234</v>
      </c>
      <c r="BC224" s="26">
        <v>3271.12</v>
      </c>
      <c r="BD224" s="1" t="str">
        <f t="shared" si="101"/>
        <v/>
      </c>
      <c r="BE224" s="1">
        <f t="shared" si="102"/>
        <v>3271.12</v>
      </c>
      <c r="BF224" s="1" t="str">
        <f t="shared" si="103"/>
        <v/>
      </c>
      <c r="BG224" s="1" t="str">
        <f t="shared" si="104"/>
        <v/>
      </c>
    </row>
    <row r="225" spans="2:59" x14ac:dyDescent="0.25">
      <c r="B225" s="2" t="s">
        <v>234</v>
      </c>
      <c r="C225" s="26">
        <v>52.6</v>
      </c>
      <c r="D225" s="13">
        <f t="shared" si="94"/>
        <v>0.2091954022988507</v>
      </c>
      <c r="E225" s="29">
        <f t="shared" si="105"/>
        <v>45.966666666666669</v>
      </c>
      <c r="F225" s="13">
        <f t="shared" si="117"/>
        <v>2.6805658972449686E-2</v>
      </c>
      <c r="G225" s="26">
        <v>0.5282</v>
      </c>
      <c r="H225" s="12">
        <v>-0.19493979576284104</v>
      </c>
      <c r="I225" s="28">
        <f t="shared" si="106"/>
        <v>0.61229999999999996</v>
      </c>
      <c r="J225" s="28">
        <f t="shared" si="118"/>
        <v>-5.7032854209445594E-2</v>
      </c>
      <c r="K225" s="26">
        <v>3271.12</v>
      </c>
      <c r="L225" s="12">
        <f t="shared" si="95"/>
        <v>5.5101296975444303E-2</v>
      </c>
      <c r="M225" s="29">
        <f t="shared" si="107"/>
        <v>3138.5733333333337</v>
      </c>
      <c r="N225" s="30">
        <f t="shared" si="119"/>
        <v>3.9603490327403401E-2</v>
      </c>
      <c r="R225" s="43">
        <f t="shared" si="96"/>
        <v>0</v>
      </c>
      <c r="S225" s="44">
        <f t="shared" si="121"/>
        <v>0</v>
      </c>
      <c r="T225" s="45">
        <f t="shared" si="97"/>
        <v>5.5101296975444303E-2</v>
      </c>
      <c r="U225" s="44">
        <f t="shared" si="108"/>
        <v>3.9603490327403401E-2</v>
      </c>
      <c r="V225" s="45">
        <f t="shared" si="98"/>
        <v>0</v>
      </c>
      <c r="W225" s="44">
        <f t="shared" si="120"/>
        <v>0</v>
      </c>
      <c r="X225" s="45">
        <f t="shared" si="99"/>
        <v>0</v>
      </c>
      <c r="Y225" s="46">
        <f t="shared" si="109"/>
        <v>0</v>
      </c>
      <c r="AA225" s="43">
        <f t="shared" si="110"/>
        <v>0</v>
      </c>
      <c r="AB225" s="44">
        <f t="shared" si="111"/>
        <v>0</v>
      </c>
      <c r="AC225" s="45">
        <f t="shared" si="112"/>
        <v>0</v>
      </c>
      <c r="AD225" s="44">
        <f t="shared" si="113"/>
        <v>0</v>
      </c>
      <c r="AE225" s="45">
        <f t="shared" si="114"/>
        <v>0</v>
      </c>
      <c r="AF225" s="44">
        <f t="shared" si="115"/>
        <v>0</v>
      </c>
      <c r="AG225" s="45">
        <f t="shared" si="116"/>
        <v>0</v>
      </c>
      <c r="AH225" s="46">
        <f t="shared" si="116"/>
        <v>0</v>
      </c>
      <c r="AR225" s="2" t="s">
        <v>235</v>
      </c>
      <c r="AS225" s="26">
        <v>3500.31</v>
      </c>
      <c r="AT225" s="26">
        <v>53.8</v>
      </c>
      <c r="AU225" s="51">
        <f t="shared" si="92"/>
        <v>2.281368821292773E-2</v>
      </c>
      <c r="AV225" s="26">
        <v>0.70479999999999998</v>
      </c>
      <c r="AW225" s="51">
        <f t="shared" si="93"/>
        <v>0.33434305187429003</v>
      </c>
      <c r="AX225" s="1">
        <f t="shared" si="100"/>
        <v>1</v>
      </c>
      <c r="AY225" s="1"/>
      <c r="AZ225" s="1"/>
      <c r="BA225" s="1"/>
      <c r="BB225" s="2" t="s">
        <v>235</v>
      </c>
      <c r="BC225" s="26">
        <v>3500.31</v>
      </c>
      <c r="BD225" s="1">
        <f t="shared" si="101"/>
        <v>3500.31</v>
      </c>
      <c r="BE225" s="1" t="str">
        <f t="shared" si="102"/>
        <v/>
      </c>
      <c r="BF225" s="1" t="str">
        <f t="shared" si="103"/>
        <v/>
      </c>
      <c r="BG225" s="1" t="str">
        <f t="shared" si="104"/>
        <v/>
      </c>
    </row>
    <row r="226" spans="2:59" x14ac:dyDescent="0.25">
      <c r="B226" s="2" t="s">
        <v>235</v>
      </c>
      <c r="C226" s="26">
        <v>53.8</v>
      </c>
      <c r="D226" s="13">
        <f t="shared" si="94"/>
        <v>2.281368821292773E-2</v>
      </c>
      <c r="E226" s="29">
        <f t="shared" si="105"/>
        <v>49.966666666666661</v>
      </c>
      <c r="F226" s="13">
        <f t="shared" si="117"/>
        <v>8.7019579405366088E-2</v>
      </c>
      <c r="G226" s="26">
        <v>0.70479999999999998</v>
      </c>
      <c r="H226" s="12">
        <v>0.33434305187429003</v>
      </c>
      <c r="I226" s="28">
        <f t="shared" si="106"/>
        <v>0.62970000000000004</v>
      </c>
      <c r="J226" s="28">
        <f t="shared" si="118"/>
        <v>2.8417442430181516E-2</v>
      </c>
      <c r="K226" s="26">
        <v>3500.31</v>
      </c>
      <c r="L226" s="12">
        <f t="shared" si="95"/>
        <v>7.0064687324219221E-2</v>
      </c>
      <c r="M226" s="29">
        <f t="shared" si="107"/>
        <v>3290.5733333333333</v>
      </c>
      <c r="N226" s="30">
        <f t="shared" si="119"/>
        <v>4.8429647440662915E-2</v>
      </c>
      <c r="R226" s="43">
        <f t="shared" si="96"/>
        <v>0</v>
      </c>
      <c r="S226" s="44">
        <f t="shared" si="121"/>
        <v>0</v>
      </c>
      <c r="T226" s="45">
        <f t="shared" si="97"/>
        <v>0</v>
      </c>
      <c r="U226" s="44">
        <f t="shared" si="108"/>
        <v>0</v>
      </c>
      <c r="V226" s="45">
        <f t="shared" si="98"/>
        <v>0</v>
      </c>
      <c r="W226" s="44">
        <f t="shared" si="120"/>
        <v>4.8429647440662915E-2</v>
      </c>
      <c r="X226" s="45">
        <f t="shared" si="99"/>
        <v>0</v>
      </c>
      <c r="Y226" s="46">
        <f t="shared" si="109"/>
        <v>0</v>
      </c>
      <c r="AA226" s="43">
        <f t="shared" si="110"/>
        <v>0</v>
      </c>
      <c r="AB226" s="44">
        <f t="shared" si="111"/>
        <v>0</v>
      </c>
      <c r="AC226" s="45">
        <f t="shared" si="112"/>
        <v>0</v>
      </c>
      <c r="AD226" s="44">
        <f t="shared" si="113"/>
        <v>0</v>
      </c>
      <c r="AE226" s="45">
        <f t="shared" si="114"/>
        <v>7.0064687324219221E-2</v>
      </c>
      <c r="AF226" s="44">
        <f t="shared" si="115"/>
        <v>0</v>
      </c>
      <c r="AG226" s="45">
        <f t="shared" si="116"/>
        <v>0</v>
      </c>
      <c r="AH226" s="46">
        <f t="shared" si="116"/>
        <v>0</v>
      </c>
      <c r="AR226" s="2" t="s">
        <v>236</v>
      </c>
      <c r="AS226" s="26">
        <v>3363</v>
      </c>
      <c r="AT226" s="26">
        <v>55.4</v>
      </c>
      <c r="AU226" s="51">
        <f t="shared" si="92"/>
        <v>2.9739776951672958E-2</v>
      </c>
      <c r="AV226" s="26">
        <v>0.68400000000000005</v>
      </c>
      <c r="AW226" s="51">
        <f t="shared" si="93"/>
        <v>-2.9511918274687798E-2</v>
      </c>
      <c r="AX226" s="1">
        <f t="shared" si="100"/>
        <v>2</v>
      </c>
      <c r="AY226" s="1"/>
      <c r="AZ226" s="1"/>
      <c r="BA226" s="1"/>
      <c r="BB226" s="2" t="s">
        <v>236</v>
      </c>
      <c r="BC226" s="26">
        <v>3363</v>
      </c>
      <c r="BD226" s="1" t="str">
        <f t="shared" si="101"/>
        <v/>
      </c>
      <c r="BE226" s="1">
        <f t="shared" si="102"/>
        <v>3363</v>
      </c>
      <c r="BF226" s="1" t="str">
        <f t="shared" si="103"/>
        <v/>
      </c>
      <c r="BG226" s="1" t="str">
        <f t="shared" si="104"/>
        <v/>
      </c>
    </row>
    <row r="227" spans="2:59" x14ac:dyDescent="0.25">
      <c r="B227" s="2" t="s">
        <v>236</v>
      </c>
      <c r="C227" s="26">
        <v>55.4</v>
      </c>
      <c r="D227" s="13">
        <f t="shared" si="94"/>
        <v>2.9739776951672958E-2</v>
      </c>
      <c r="E227" s="29">
        <f t="shared" si="105"/>
        <v>53.933333333333337</v>
      </c>
      <c r="F227" s="13">
        <f t="shared" si="117"/>
        <v>7.9386257505003499E-2</v>
      </c>
      <c r="G227" s="26">
        <v>0.68400000000000005</v>
      </c>
      <c r="H227" s="12">
        <v>-2.9511918274687798E-2</v>
      </c>
      <c r="I227" s="28">
        <f t="shared" si="106"/>
        <v>0.63900000000000012</v>
      </c>
      <c r="J227" s="28">
        <f t="shared" si="118"/>
        <v>1.476893758932829E-2</v>
      </c>
      <c r="K227" s="26">
        <v>3363</v>
      </c>
      <c r="L227" s="12">
        <f t="shared" si="95"/>
        <v>-3.9227954095494399E-2</v>
      </c>
      <c r="M227" s="29">
        <f t="shared" si="107"/>
        <v>3378.1433333333334</v>
      </c>
      <c r="N227" s="30">
        <f t="shared" si="119"/>
        <v>2.6612383657559135E-2</v>
      </c>
      <c r="R227" s="43">
        <f t="shared" si="96"/>
        <v>0</v>
      </c>
      <c r="S227" s="44">
        <f t="shared" si="121"/>
        <v>0</v>
      </c>
      <c r="T227" s="45">
        <f t="shared" si="97"/>
        <v>0</v>
      </c>
      <c r="U227" s="44">
        <f t="shared" si="108"/>
        <v>0</v>
      </c>
      <c r="V227" s="45">
        <f t="shared" si="98"/>
        <v>0</v>
      </c>
      <c r="W227" s="44">
        <f t="shared" si="120"/>
        <v>2.6612383657559135E-2</v>
      </c>
      <c r="X227" s="45">
        <f t="shared" si="99"/>
        <v>0</v>
      </c>
      <c r="Y227" s="46">
        <f t="shared" si="109"/>
        <v>0</v>
      </c>
      <c r="AA227" s="43">
        <f t="shared" si="110"/>
        <v>0</v>
      </c>
      <c r="AB227" s="44">
        <f t="shared" si="111"/>
        <v>0</v>
      </c>
      <c r="AC227" s="45">
        <f t="shared" si="112"/>
        <v>-3.9227954095494399E-2</v>
      </c>
      <c r="AD227" s="44">
        <f t="shared" si="113"/>
        <v>0</v>
      </c>
      <c r="AE227" s="45">
        <f t="shared" si="114"/>
        <v>0</v>
      </c>
      <c r="AF227" s="44">
        <f t="shared" si="115"/>
        <v>0</v>
      </c>
      <c r="AG227" s="45">
        <f t="shared" si="116"/>
        <v>0</v>
      </c>
      <c r="AH227" s="46">
        <f t="shared" si="116"/>
        <v>0</v>
      </c>
      <c r="AR227" s="2" t="s">
        <v>237</v>
      </c>
      <c r="AS227" s="26">
        <v>3269.96</v>
      </c>
      <c r="AT227" s="26">
        <v>55.5</v>
      </c>
      <c r="AU227" s="51">
        <f t="shared" si="92"/>
        <v>1.8050541516245744E-3</v>
      </c>
      <c r="AV227" s="26">
        <v>0.87370000000000003</v>
      </c>
      <c r="AW227" s="51">
        <f t="shared" si="93"/>
        <v>0.27733918128654955</v>
      </c>
      <c r="AX227" s="1">
        <f t="shared" si="100"/>
        <v>1</v>
      </c>
      <c r="AY227" s="1"/>
      <c r="AZ227" s="1"/>
      <c r="BA227" s="1"/>
      <c r="BB227" s="2" t="s">
        <v>237</v>
      </c>
      <c r="BC227" s="26">
        <v>3269.96</v>
      </c>
      <c r="BD227" s="1">
        <f t="shared" si="101"/>
        <v>3269.96</v>
      </c>
      <c r="BE227" s="1" t="str">
        <f t="shared" si="102"/>
        <v/>
      </c>
      <c r="BF227" s="1" t="str">
        <f t="shared" si="103"/>
        <v/>
      </c>
      <c r="BG227" s="1" t="str">
        <f t="shared" si="104"/>
        <v/>
      </c>
    </row>
    <row r="228" spans="2:59" x14ac:dyDescent="0.25">
      <c r="B228" s="2" t="s">
        <v>237</v>
      </c>
      <c r="C228" s="26">
        <v>55.5</v>
      </c>
      <c r="D228" s="13">
        <f t="shared" si="94"/>
        <v>1.8050541516245744E-3</v>
      </c>
      <c r="E228" s="29">
        <f t="shared" si="105"/>
        <v>54.9</v>
      </c>
      <c r="F228" s="13">
        <f t="shared" si="117"/>
        <v>1.7923362175525259E-2</v>
      </c>
      <c r="G228" s="26">
        <v>0.87370000000000003</v>
      </c>
      <c r="H228" s="12">
        <v>0.27733918128654955</v>
      </c>
      <c r="I228" s="28">
        <f t="shared" si="106"/>
        <v>0.75416666666666676</v>
      </c>
      <c r="J228" s="28">
        <f t="shared" si="118"/>
        <v>0.18022952529994773</v>
      </c>
      <c r="K228" s="26">
        <v>3269.96</v>
      </c>
      <c r="L228" s="12">
        <f t="shared" si="95"/>
        <v>-2.7665774606006499E-2</v>
      </c>
      <c r="M228" s="29">
        <f t="shared" si="107"/>
        <v>3377.7566666666667</v>
      </c>
      <c r="N228" s="30">
        <f t="shared" si="119"/>
        <v>-1.1446129678727157E-4</v>
      </c>
      <c r="R228" s="43">
        <f t="shared" si="96"/>
        <v>0</v>
      </c>
      <c r="S228" s="44">
        <f t="shared" si="121"/>
        <v>0</v>
      </c>
      <c r="T228" s="45">
        <f t="shared" si="97"/>
        <v>0</v>
      </c>
      <c r="U228" s="44">
        <f t="shared" si="108"/>
        <v>0</v>
      </c>
      <c r="V228" s="45">
        <f t="shared" si="98"/>
        <v>0</v>
      </c>
      <c r="W228" s="44">
        <f t="shared" si="120"/>
        <v>0</v>
      </c>
      <c r="X228" s="45">
        <f t="shared" si="99"/>
        <v>0</v>
      </c>
      <c r="Y228" s="46">
        <f t="shared" si="109"/>
        <v>0</v>
      </c>
      <c r="AA228" s="43">
        <f t="shared" si="110"/>
        <v>0</v>
      </c>
      <c r="AB228" s="44">
        <f t="shared" si="111"/>
        <v>0</v>
      </c>
      <c r="AC228" s="45">
        <f t="shared" si="112"/>
        <v>0</v>
      </c>
      <c r="AD228" s="44">
        <f t="shared" si="113"/>
        <v>0</v>
      </c>
      <c r="AE228" s="45">
        <f t="shared" si="114"/>
        <v>-2.7665774606006499E-2</v>
      </c>
      <c r="AF228" s="44">
        <f t="shared" si="115"/>
        <v>-1.1446129678727157E-4</v>
      </c>
      <c r="AG228" s="45">
        <f t="shared" si="116"/>
        <v>0</v>
      </c>
      <c r="AH228" s="46">
        <f t="shared" si="116"/>
        <v>0</v>
      </c>
      <c r="AR228" s="2" t="s">
        <v>238</v>
      </c>
      <c r="AS228" s="26">
        <v>3621.63</v>
      </c>
      <c r="AT228" s="26">
        <v>58.7</v>
      </c>
      <c r="AU228" s="51">
        <f t="shared" si="92"/>
        <v>5.7657657657657735E-2</v>
      </c>
      <c r="AV228" s="26">
        <v>0.83889999999999998</v>
      </c>
      <c r="AW228" s="51">
        <f t="shared" si="93"/>
        <v>-3.9830605470985492E-2</v>
      </c>
      <c r="AX228" s="1">
        <f t="shared" si="100"/>
        <v>2</v>
      </c>
      <c r="AY228" s="1"/>
      <c r="AZ228" s="1"/>
      <c r="BA228" s="1"/>
      <c r="BB228" s="2" t="s">
        <v>238</v>
      </c>
      <c r="BC228" s="26">
        <v>3621.63</v>
      </c>
      <c r="BD228" s="1" t="str">
        <f t="shared" si="101"/>
        <v/>
      </c>
      <c r="BE228" s="1">
        <f t="shared" si="102"/>
        <v>3621.63</v>
      </c>
      <c r="BF228" s="1" t="str">
        <f t="shared" si="103"/>
        <v/>
      </c>
      <c r="BG228" s="1" t="str">
        <f t="shared" si="104"/>
        <v/>
      </c>
    </row>
    <row r="229" spans="2:59" x14ac:dyDescent="0.25">
      <c r="B229" s="2" t="s">
        <v>238</v>
      </c>
      <c r="C229" s="26">
        <v>58.7</v>
      </c>
      <c r="D229" s="13">
        <f t="shared" si="94"/>
        <v>5.7657657657657735E-2</v>
      </c>
      <c r="E229" s="29">
        <f t="shared" si="105"/>
        <v>56.533333333333339</v>
      </c>
      <c r="F229" s="13">
        <f t="shared" si="117"/>
        <v>2.9751062537948014E-2</v>
      </c>
      <c r="G229" s="26">
        <v>0.83889999999999998</v>
      </c>
      <c r="H229" s="12">
        <v>-3.9830605470985492E-2</v>
      </c>
      <c r="I229" s="28">
        <f t="shared" si="106"/>
        <v>0.79886666666666672</v>
      </c>
      <c r="J229" s="28">
        <f t="shared" si="118"/>
        <v>5.9270718232044217E-2</v>
      </c>
      <c r="K229" s="26">
        <v>3621.63</v>
      </c>
      <c r="L229" s="12">
        <f t="shared" si="95"/>
        <v>0.10754565805086314</v>
      </c>
      <c r="M229" s="29">
        <f t="shared" si="107"/>
        <v>3418.1966666666667</v>
      </c>
      <c r="N229" s="30">
        <f t="shared" si="119"/>
        <v>1.197244324882285E-2</v>
      </c>
      <c r="R229" s="43">
        <f t="shared" si="96"/>
        <v>0</v>
      </c>
      <c r="S229" s="44">
        <f t="shared" si="121"/>
        <v>0</v>
      </c>
      <c r="T229" s="45">
        <f t="shared" si="97"/>
        <v>0</v>
      </c>
      <c r="U229" s="44">
        <f t="shared" si="108"/>
        <v>0</v>
      </c>
      <c r="V229" s="45">
        <f t="shared" si="98"/>
        <v>0</v>
      </c>
      <c r="W229" s="44">
        <f t="shared" si="120"/>
        <v>0</v>
      </c>
      <c r="X229" s="45">
        <f t="shared" si="99"/>
        <v>0</v>
      </c>
      <c r="Y229" s="46">
        <f t="shared" si="109"/>
        <v>0</v>
      </c>
      <c r="AA229" s="43">
        <f t="shared" si="110"/>
        <v>0</v>
      </c>
      <c r="AB229" s="44">
        <f t="shared" si="111"/>
        <v>0</v>
      </c>
      <c r="AC229" s="45">
        <f t="shared" si="112"/>
        <v>0.10754565805086314</v>
      </c>
      <c r="AD229" s="44">
        <f t="shared" si="113"/>
        <v>0</v>
      </c>
      <c r="AE229" s="45">
        <f t="shared" si="114"/>
        <v>0</v>
      </c>
      <c r="AF229" s="44">
        <f t="shared" si="115"/>
        <v>1.197244324882285E-2</v>
      </c>
      <c r="AG229" s="45">
        <f t="shared" si="116"/>
        <v>0</v>
      </c>
      <c r="AH229" s="46">
        <f t="shared" si="116"/>
        <v>0</v>
      </c>
      <c r="AR229" s="2" t="s">
        <v>239</v>
      </c>
      <c r="AS229" s="26">
        <v>3756.07</v>
      </c>
      <c r="AT229" s="26">
        <v>57.3</v>
      </c>
      <c r="AU229" s="51">
        <f t="shared" si="92"/>
        <v>-2.3850085178875768E-2</v>
      </c>
      <c r="AV229" s="26">
        <v>0.91320000000000001</v>
      </c>
      <c r="AW229" s="51">
        <f t="shared" si="93"/>
        <v>8.856836333293594E-2</v>
      </c>
      <c r="AX229" s="1">
        <f t="shared" si="100"/>
        <v>3</v>
      </c>
      <c r="AY229" s="1"/>
      <c r="AZ229" s="1"/>
      <c r="BA229" s="1"/>
      <c r="BB229" s="2" t="s">
        <v>239</v>
      </c>
      <c r="BC229" s="26">
        <v>3756.07</v>
      </c>
      <c r="BD229" s="1" t="str">
        <f t="shared" si="101"/>
        <v/>
      </c>
      <c r="BE229" s="1" t="str">
        <f t="shared" si="102"/>
        <v/>
      </c>
      <c r="BF229" s="1">
        <f t="shared" si="103"/>
        <v>3756.07</v>
      </c>
      <c r="BG229" s="1" t="str">
        <f t="shared" si="104"/>
        <v/>
      </c>
    </row>
    <row r="230" spans="2:59" x14ac:dyDescent="0.25">
      <c r="B230" s="2" t="s">
        <v>239</v>
      </c>
      <c r="C230" s="26">
        <v>57.3</v>
      </c>
      <c r="D230" s="13">
        <f t="shared" si="94"/>
        <v>-2.3850085178875768E-2</v>
      </c>
      <c r="E230" s="29">
        <f t="shared" si="105"/>
        <v>57.166666666666664</v>
      </c>
      <c r="F230" s="13">
        <f t="shared" si="117"/>
        <v>1.1202830188679069E-2</v>
      </c>
      <c r="G230" s="26">
        <v>0.91320000000000001</v>
      </c>
      <c r="H230" s="12">
        <v>8.856836333293594E-2</v>
      </c>
      <c r="I230" s="28">
        <f t="shared" si="106"/>
        <v>0.87526666666666664</v>
      </c>
      <c r="J230" s="28">
        <f t="shared" si="118"/>
        <v>9.5635483601768989E-2</v>
      </c>
      <c r="K230" s="26">
        <v>3756.07</v>
      </c>
      <c r="L230" s="12">
        <f t="shared" si="95"/>
        <v>3.712140665943231E-2</v>
      </c>
      <c r="M230" s="29">
        <f t="shared" si="107"/>
        <v>3549.22</v>
      </c>
      <c r="N230" s="30">
        <f t="shared" si="119"/>
        <v>3.8331127816909172E-2</v>
      </c>
      <c r="R230" s="43">
        <f t="shared" si="96"/>
        <v>0</v>
      </c>
      <c r="S230" s="44">
        <f t="shared" si="121"/>
        <v>0</v>
      </c>
      <c r="T230" s="45">
        <f t="shared" si="97"/>
        <v>0</v>
      </c>
      <c r="U230" s="44">
        <f t="shared" si="108"/>
        <v>0</v>
      </c>
      <c r="V230" s="45">
        <f t="shared" si="98"/>
        <v>0</v>
      </c>
      <c r="W230" s="44">
        <f t="shared" si="120"/>
        <v>0</v>
      </c>
      <c r="X230" s="45">
        <f t="shared" si="99"/>
        <v>0</v>
      </c>
      <c r="Y230" s="46">
        <f t="shared" si="109"/>
        <v>0</v>
      </c>
      <c r="AA230" s="43">
        <f t="shared" si="110"/>
        <v>0</v>
      </c>
      <c r="AB230" s="44">
        <f t="shared" si="111"/>
        <v>0</v>
      </c>
      <c r="AC230" s="45">
        <f t="shared" si="112"/>
        <v>0</v>
      </c>
      <c r="AD230" s="44">
        <f t="shared" si="113"/>
        <v>0</v>
      </c>
      <c r="AE230" s="45">
        <f t="shared" si="114"/>
        <v>0</v>
      </c>
      <c r="AF230" s="44">
        <f t="shared" si="115"/>
        <v>3.8331127816909172E-2</v>
      </c>
      <c r="AG230" s="45">
        <f t="shared" si="116"/>
        <v>3.712140665943231E-2</v>
      </c>
      <c r="AH230" s="46">
        <f t="shared" si="116"/>
        <v>0</v>
      </c>
      <c r="AR230" s="2" t="s">
        <v>240</v>
      </c>
      <c r="AS230" s="26">
        <v>3714.24</v>
      </c>
      <c r="AT230" s="26">
        <v>60.2</v>
      </c>
      <c r="AU230" s="51">
        <f t="shared" si="92"/>
        <v>5.0610820244328281E-2</v>
      </c>
      <c r="AV230" s="26">
        <v>1.0654999999999999</v>
      </c>
      <c r="AW230" s="51">
        <f t="shared" si="93"/>
        <v>0.16677617170389825</v>
      </c>
      <c r="AX230" s="1">
        <f t="shared" si="100"/>
        <v>1</v>
      </c>
      <c r="AY230" s="1"/>
      <c r="AZ230" s="1"/>
      <c r="BA230" s="1"/>
      <c r="BB230" s="2" t="s">
        <v>240</v>
      </c>
      <c r="BC230" s="26">
        <v>3714.24</v>
      </c>
      <c r="BD230" s="1">
        <f t="shared" si="101"/>
        <v>3714.24</v>
      </c>
      <c r="BE230" s="1" t="str">
        <f t="shared" si="102"/>
        <v/>
      </c>
      <c r="BF230" s="1" t="str">
        <f t="shared" si="103"/>
        <v/>
      </c>
      <c r="BG230" s="1" t="str">
        <f t="shared" si="104"/>
        <v/>
      </c>
    </row>
    <row r="231" spans="2:59" x14ac:dyDescent="0.25">
      <c r="B231" s="2" t="s">
        <v>240</v>
      </c>
      <c r="C231" s="26">
        <v>60.2</v>
      </c>
      <c r="D231" s="13">
        <f t="shared" si="94"/>
        <v>5.0610820244328281E-2</v>
      </c>
      <c r="E231" s="29">
        <f t="shared" si="105"/>
        <v>58.733333333333327</v>
      </c>
      <c r="F231" s="13">
        <f t="shared" si="117"/>
        <v>2.7405247813411027E-2</v>
      </c>
      <c r="G231" s="26">
        <v>1.0654999999999999</v>
      </c>
      <c r="H231" s="12">
        <v>0.16677617170389825</v>
      </c>
      <c r="I231" s="28">
        <f t="shared" si="106"/>
        <v>0.93919999999999992</v>
      </c>
      <c r="J231" s="28">
        <f t="shared" si="118"/>
        <v>7.3044405514509858E-2</v>
      </c>
      <c r="K231" s="26">
        <v>3714.24</v>
      </c>
      <c r="L231" s="12">
        <f t="shared" si="95"/>
        <v>-1.1136640158463607E-2</v>
      </c>
      <c r="M231" s="29">
        <f t="shared" si="107"/>
        <v>3697.3133333333335</v>
      </c>
      <c r="N231" s="30">
        <f t="shared" si="119"/>
        <v>4.1725599803149382E-2</v>
      </c>
      <c r="R231" s="43">
        <f t="shared" si="96"/>
        <v>0</v>
      </c>
      <c r="S231" s="44">
        <f t="shared" si="121"/>
        <v>0</v>
      </c>
      <c r="T231" s="45">
        <f t="shared" si="97"/>
        <v>0</v>
      </c>
      <c r="U231" s="44">
        <f t="shared" si="108"/>
        <v>0</v>
      </c>
      <c r="V231" s="45">
        <f t="shared" si="98"/>
        <v>0</v>
      </c>
      <c r="W231" s="44">
        <f t="shared" si="120"/>
        <v>0</v>
      </c>
      <c r="X231" s="45">
        <f t="shared" si="99"/>
        <v>0</v>
      </c>
      <c r="Y231" s="46">
        <f t="shared" si="109"/>
        <v>0</v>
      </c>
      <c r="AA231" s="43">
        <f t="shared" si="110"/>
        <v>0</v>
      </c>
      <c r="AB231" s="44">
        <f t="shared" si="111"/>
        <v>0</v>
      </c>
      <c r="AC231" s="45">
        <f t="shared" si="112"/>
        <v>0</v>
      </c>
      <c r="AD231" s="44">
        <f t="shared" si="113"/>
        <v>0</v>
      </c>
      <c r="AE231" s="45">
        <f t="shared" si="114"/>
        <v>-1.1136640158463607E-2</v>
      </c>
      <c r="AF231" s="44">
        <f t="shared" si="115"/>
        <v>4.1725599803149382E-2</v>
      </c>
      <c r="AG231" s="45">
        <f t="shared" si="116"/>
        <v>0</v>
      </c>
      <c r="AH231" s="46">
        <f t="shared" si="116"/>
        <v>0</v>
      </c>
      <c r="AR231" s="2" t="s">
        <v>241</v>
      </c>
      <c r="AS231" s="26">
        <v>3811.15</v>
      </c>
      <c r="AT231" s="26">
        <v>59.2</v>
      </c>
      <c r="AU231" s="51">
        <f t="shared" si="92"/>
        <v>-1.6611295681063121E-2</v>
      </c>
      <c r="AV231" s="26">
        <v>1.4049</v>
      </c>
      <c r="AW231" s="51">
        <f t="shared" si="93"/>
        <v>0.31853589863913667</v>
      </c>
      <c r="AX231" s="1">
        <f t="shared" si="100"/>
        <v>3</v>
      </c>
      <c r="AY231" s="1"/>
      <c r="AZ231" s="1"/>
      <c r="BA231" s="1"/>
      <c r="BB231" s="2" t="s">
        <v>241</v>
      </c>
      <c r="BC231" s="26">
        <v>3811.15</v>
      </c>
      <c r="BD231" s="1" t="str">
        <f t="shared" si="101"/>
        <v/>
      </c>
      <c r="BE231" s="1" t="str">
        <f t="shared" si="102"/>
        <v/>
      </c>
      <c r="BF231" s="1">
        <f t="shared" si="103"/>
        <v>3811.15</v>
      </c>
      <c r="BG231" s="1" t="str">
        <f t="shared" si="104"/>
        <v/>
      </c>
    </row>
    <row r="232" spans="2:59" x14ac:dyDescent="0.25">
      <c r="B232" s="2" t="s">
        <v>241</v>
      </c>
      <c r="C232" s="26">
        <v>59.2</v>
      </c>
      <c r="D232" s="13">
        <f t="shared" si="94"/>
        <v>-1.6611295681063121E-2</v>
      </c>
      <c r="E232" s="29">
        <f t="shared" si="105"/>
        <v>58.9</v>
      </c>
      <c r="F232" s="13">
        <f t="shared" si="117"/>
        <v>2.8376844494892861E-3</v>
      </c>
      <c r="G232" s="26">
        <v>1.4049</v>
      </c>
      <c r="H232" s="12">
        <v>0.31853589863913667</v>
      </c>
      <c r="I232" s="28">
        <f t="shared" si="106"/>
        <v>1.1278666666666666</v>
      </c>
      <c r="J232" s="28">
        <f t="shared" si="118"/>
        <v>0.2008801817149346</v>
      </c>
      <c r="K232" s="26">
        <v>3811.15</v>
      </c>
      <c r="L232" s="12">
        <f t="shared" si="95"/>
        <v>2.6091474971999817E-2</v>
      </c>
      <c r="M232" s="29">
        <f t="shared" si="107"/>
        <v>3760.4866666666662</v>
      </c>
      <c r="N232" s="30">
        <f t="shared" si="119"/>
        <v>1.7086280668665577E-2</v>
      </c>
      <c r="R232" s="43">
        <f t="shared" si="96"/>
        <v>0</v>
      </c>
      <c r="S232" s="44">
        <f t="shared" si="121"/>
        <v>0</v>
      </c>
      <c r="T232" s="45">
        <f t="shared" si="97"/>
        <v>0</v>
      </c>
      <c r="U232" s="44">
        <f t="shared" si="108"/>
        <v>0</v>
      </c>
      <c r="V232" s="45">
        <f t="shared" si="98"/>
        <v>0</v>
      </c>
      <c r="W232" s="44">
        <f t="shared" si="120"/>
        <v>0</v>
      </c>
      <c r="X232" s="45">
        <f t="shared" si="99"/>
        <v>0</v>
      </c>
      <c r="Y232" s="46">
        <f t="shared" si="109"/>
        <v>0</v>
      </c>
      <c r="AA232" s="43">
        <f t="shared" si="110"/>
        <v>0</v>
      </c>
      <c r="AB232" s="44">
        <f t="shared" si="111"/>
        <v>0</v>
      </c>
      <c r="AC232" s="45">
        <f t="shared" si="112"/>
        <v>0</v>
      </c>
      <c r="AD232" s="44">
        <f t="shared" si="113"/>
        <v>0</v>
      </c>
      <c r="AE232" s="45">
        <f t="shared" si="114"/>
        <v>0</v>
      </c>
      <c r="AF232" s="44">
        <f t="shared" si="115"/>
        <v>1.7086280668665577E-2</v>
      </c>
      <c r="AG232" s="45">
        <f t="shared" si="116"/>
        <v>2.6091474971999817E-2</v>
      </c>
      <c r="AH232" s="46">
        <f t="shared" si="116"/>
        <v>0</v>
      </c>
      <c r="AR232" s="2" t="s">
        <v>242</v>
      </c>
      <c r="AS232" s="26">
        <v>3972.89</v>
      </c>
      <c r="AT232" s="26">
        <v>60.4</v>
      </c>
      <c r="AU232" s="51">
        <f t="shared" si="92"/>
        <v>2.0270270270270174E-2</v>
      </c>
      <c r="AV232" s="26">
        <v>1.7403999999999999</v>
      </c>
      <c r="AW232" s="51">
        <f t="shared" si="93"/>
        <v>0.23880703252900548</v>
      </c>
      <c r="AX232" s="1">
        <f t="shared" si="100"/>
        <v>1</v>
      </c>
      <c r="AY232" s="1"/>
      <c r="AZ232" s="1"/>
      <c r="BA232" s="1"/>
      <c r="BB232" s="2" t="s">
        <v>242</v>
      </c>
      <c r="BC232" s="26">
        <v>3972.89</v>
      </c>
      <c r="BD232" s="1">
        <f t="shared" si="101"/>
        <v>3972.89</v>
      </c>
      <c r="BE232" s="1" t="str">
        <f t="shared" si="102"/>
        <v/>
      </c>
      <c r="BF232" s="1" t="str">
        <f t="shared" si="103"/>
        <v/>
      </c>
      <c r="BG232" s="1" t="str">
        <f t="shared" si="104"/>
        <v/>
      </c>
    </row>
    <row r="233" spans="2:59" x14ac:dyDescent="0.25">
      <c r="B233" s="2" t="s">
        <v>242</v>
      </c>
      <c r="C233" s="26">
        <v>60.4</v>
      </c>
      <c r="D233" s="13">
        <f t="shared" si="94"/>
        <v>2.0270270270270174E-2</v>
      </c>
      <c r="E233" s="29">
        <f t="shared" si="105"/>
        <v>59.933333333333337</v>
      </c>
      <c r="F233" s="13">
        <f t="shared" si="117"/>
        <v>1.7543859649122862E-2</v>
      </c>
      <c r="G233" s="26">
        <v>1.7403999999999999</v>
      </c>
      <c r="H233" s="12">
        <v>0.23880703252900548</v>
      </c>
      <c r="I233" s="28">
        <f t="shared" si="106"/>
        <v>1.4036</v>
      </c>
      <c r="J233" s="28">
        <f t="shared" si="118"/>
        <v>0.24447334200260085</v>
      </c>
      <c r="K233" s="26">
        <v>3972.89</v>
      </c>
      <c r="L233" s="12">
        <f t="shared" si="95"/>
        <v>4.2438634008107767E-2</v>
      </c>
      <c r="M233" s="29">
        <f t="shared" si="107"/>
        <v>3832.7599999999998</v>
      </c>
      <c r="N233" s="30">
        <f t="shared" si="119"/>
        <v>1.9219143621481694E-2</v>
      </c>
      <c r="R233" s="43">
        <f t="shared" si="96"/>
        <v>0</v>
      </c>
      <c r="S233" s="44">
        <f t="shared" si="121"/>
        <v>0</v>
      </c>
      <c r="T233" s="45">
        <f t="shared" si="97"/>
        <v>0</v>
      </c>
      <c r="U233" s="44">
        <f t="shared" si="108"/>
        <v>0</v>
      </c>
      <c r="V233" s="45">
        <f t="shared" si="98"/>
        <v>0</v>
      </c>
      <c r="W233" s="44">
        <f t="shared" si="120"/>
        <v>0</v>
      </c>
      <c r="X233" s="45">
        <f t="shared" si="99"/>
        <v>0</v>
      </c>
      <c r="Y233" s="46">
        <f t="shared" si="109"/>
        <v>0</v>
      </c>
      <c r="AA233" s="43">
        <f t="shared" si="110"/>
        <v>0</v>
      </c>
      <c r="AB233" s="44">
        <f t="shared" si="111"/>
        <v>0</v>
      </c>
      <c r="AC233" s="45">
        <f t="shared" si="112"/>
        <v>0</v>
      </c>
      <c r="AD233" s="44">
        <f t="shared" si="113"/>
        <v>0</v>
      </c>
      <c r="AE233" s="45">
        <f t="shared" si="114"/>
        <v>4.2438634008107767E-2</v>
      </c>
      <c r="AF233" s="44">
        <f t="shared" si="115"/>
        <v>1.9219143621481694E-2</v>
      </c>
      <c r="AG233" s="45">
        <f t="shared" si="116"/>
        <v>0</v>
      </c>
      <c r="AH233" s="46">
        <f t="shared" si="116"/>
        <v>0</v>
      </c>
      <c r="AR233" s="2" t="s">
        <v>243</v>
      </c>
      <c r="AS233" s="26">
        <v>4181.17</v>
      </c>
      <c r="AT233" s="26">
        <v>63.8</v>
      </c>
      <c r="AU233" s="51">
        <f t="shared" si="92"/>
        <v>5.6291390728476776E-2</v>
      </c>
      <c r="AV233" s="26">
        <v>1.6258999999999999</v>
      </c>
      <c r="AW233" s="51">
        <f t="shared" si="93"/>
        <v>-6.5789473684210509E-2</v>
      </c>
      <c r="AX233" s="1">
        <f t="shared" si="100"/>
        <v>2</v>
      </c>
      <c r="AY233" s="1"/>
      <c r="AZ233" s="1"/>
      <c r="BA233" s="1"/>
      <c r="BB233" s="2" t="s">
        <v>243</v>
      </c>
      <c r="BC233" s="26">
        <v>4181.17</v>
      </c>
      <c r="BD233" s="1" t="str">
        <f t="shared" si="101"/>
        <v/>
      </c>
      <c r="BE233" s="1">
        <f t="shared" si="102"/>
        <v>4181.17</v>
      </c>
      <c r="BF233" s="1" t="str">
        <f t="shared" si="103"/>
        <v/>
      </c>
      <c r="BG233" s="1" t="str">
        <f t="shared" si="104"/>
        <v/>
      </c>
    </row>
    <row r="234" spans="2:59" x14ac:dyDescent="0.25">
      <c r="B234" s="2" t="s">
        <v>243</v>
      </c>
      <c r="C234" s="26">
        <v>63.8</v>
      </c>
      <c r="D234" s="13">
        <f t="shared" si="94"/>
        <v>5.6291390728476776E-2</v>
      </c>
      <c r="E234" s="29">
        <f t="shared" si="105"/>
        <v>61.133333333333326</v>
      </c>
      <c r="F234" s="13">
        <f t="shared" si="117"/>
        <v>2.0022246941045374E-2</v>
      </c>
      <c r="G234" s="26">
        <v>1.6258999999999999</v>
      </c>
      <c r="H234" s="12">
        <v>-6.5789473684210509E-2</v>
      </c>
      <c r="I234" s="28">
        <f t="shared" si="106"/>
        <v>1.5903999999999998</v>
      </c>
      <c r="J234" s="28">
        <f t="shared" si="118"/>
        <v>0.1330863493872898</v>
      </c>
      <c r="K234" s="26">
        <v>4181.17</v>
      </c>
      <c r="L234" s="12">
        <f t="shared" si="95"/>
        <v>5.242531255584737E-2</v>
      </c>
      <c r="M234" s="29">
        <f t="shared" si="107"/>
        <v>3988.4033333333332</v>
      </c>
      <c r="N234" s="30">
        <f t="shared" si="119"/>
        <v>4.0608682342054614E-2</v>
      </c>
      <c r="R234" s="43">
        <f t="shared" si="96"/>
        <v>0</v>
      </c>
      <c r="S234" s="44">
        <f t="shared" si="121"/>
        <v>0</v>
      </c>
      <c r="T234" s="45">
        <f t="shared" si="97"/>
        <v>0</v>
      </c>
      <c r="U234" s="44">
        <f t="shared" si="108"/>
        <v>0</v>
      </c>
      <c r="V234" s="45">
        <f t="shared" si="98"/>
        <v>0</v>
      </c>
      <c r="W234" s="44">
        <f t="shared" si="120"/>
        <v>0</v>
      </c>
      <c r="X234" s="45">
        <f t="shared" si="99"/>
        <v>0</v>
      </c>
      <c r="Y234" s="46">
        <f t="shared" si="109"/>
        <v>0</v>
      </c>
      <c r="AA234" s="43">
        <f t="shared" si="110"/>
        <v>0</v>
      </c>
      <c r="AB234" s="44">
        <f t="shared" si="111"/>
        <v>0</v>
      </c>
      <c r="AC234" s="45">
        <f t="shared" si="112"/>
        <v>5.242531255584737E-2</v>
      </c>
      <c r="AD234" s="44">
        <f t="shared" si="113"/>
        <v>0</v>
      </c>
      <c r="AE234" s="45">
        <f t="shared" si="114"/>
        <v>0</v>
      </c>
      <c r="AF234" s="44">
        <f t="shared" si="115"/>
        <v>4.0608682342054614E-2</v>
      </c>
      <c r="AG234" s="45">
        <f t="shared" si="116"/>
        <v>0</v>
      </c>
      <c r="AH234" s="46">
        <f t="shared" si="116"/>
        <v>0</v>
      </c>
      <c r="AR234" s="2" t="s">
        <v>244</v>
      </c>
      <c r="AS234" s="26">
        <v>4204.1099999999997</v>
      </c>
      <c r="AT234" s="26">
        <v>60.8</v>
      </c>
      <c r="AU234" s="51">
        <f t="shared" si="92"/>
        <v>-4.7021943573667735E-2</v>
      </c>
      <c r="AV234" s="26">
        <v>1.5943000000000001</v>
      </c>
      <c r="AW234" s="51">
        <f t="shared" si="93"/>
        <v>-1.9435389630358513E-2</v>
      </c>
      <c r="AX234" s="1">
        <f t="shared" si="100"/>
        <v>4</v>
      </c>
      <c r="AY234" s="1"/>
      <c r="AZ234" s="1"/>
      <c r="BA234" s="1"/>
      <c r="BB234" s="2" t="s">
        <v>244</v>
      </c>
      <c r="BC234" s="26">
        <v>4204.1099999999997</v>
      </c>
      <c r="BD234" s="1" t="str">
        <f t="shared" si="101"/>
        <v/>
      </c>
      <c r="BE234" s="1" t="str">
        <f t="shared" si="102"/>
        <v/>
      </c>
      <c r="BF234" s="1" t="str">
        <f t="shared" si="103"/>
        <v/>
      </c>
      <c r="BG234" s="1">
        <f t="shared" si="104"/>
        <v>4204.1099999999997</v>
      </c>
    </row>
    <row r="235" spans="2:59" x14ac:dyDescent="0.25">
      <c r="B235" s="2" t="s">
        <v>244</v>
      </c>
      <c r="C235" s="26">
        <v>60.8</v>
      </c>
      <c r="D235" s="13">
        <f t="shared" si="94"/>
        <v>-4.7021943573667735E-2</v>
      </c>
      <c r="E235" s="29">
        <f t="shared" si="105"/>
        <v>61.666666666666664</v>
      </c>
      <c r="F235" s="13">
        <f t="shared" si="117"/>
        <v>8.724100327153872E-3</v>
      </c>
      <c r="G235" s="26">
        <v>1.5943000000000001</v>
      </c>
      <c r="H235" s="12">
        <v>-1.9435389630358513E-2</v>
      </c>
      <c r="I235" s="28">
        <f t="shared" si="106"/>
        <v>1.6535333333333331</v>
      </c>
      <c r="J235" s="28">
        <f t="shared" si="118"/>
        <v>3.9696512407779938E-2</v>
      </c>
      <c r="K235" s="26">
        <v>4204.1099999999997</v>
      </c>
      <c r="L235" s="12">
        <f t="shared" si="95"/>
        <v>5.4865025818131574E-3</v>
      </c>
      <c r="M235" s="29">
        <f t="shared" si="107"/>
        <v>4119.3899999999994</v>
      </c>
      <c r="N235" s="30">
        <f t="shared" si="119"/>
        <v>3.2841880752615182E-2</v>
      </c>
      <c r="R235" s="43">
        <f t="shared" si="96"/>
        <v>0</v>
      </c>
      <c r="S235" s="44">
        <f t="shared" si="121"/>
        <v>0</v>
      </c>
      <c r="T235" s="45">
        <f t="shared" si="97"/>
        <v>0</v>
      </c>
      <c r="U235" s="44">
        <f t="shared" si="108"/>
        <v>0</v>
      </c>
      <c r="V235" s="45">
        <f t="shared" si="98"/>
        <v>0</v>
      </c>
      <c r="W235" s="44">
        <f t="shared" si="120"/>
        <v>0</v>
      </c>
      <c r="X235" s="45">
        <f t="shared" si="99"/>
        <v>0</v>
      </c>
      <c r="Y235" s="46">
        <f t="shared" si="109"/>
        <v>0</v>
      </c>
      <c r="AA235" s="43">
        <f t="shared" si="110"/>
        <v>5.4865025818131574E-3</v>
      </c>
      <c r="AB235" s="44">
        <f t="shared" si="111"/>
        <v>0</v>
      </c>
      <c r="AC235" s="45">
        <f t="shared" si="112"/>
        <v>0</v>
      </c>
      <c r="AD235" s="44">
        <f t="shared" si="113"/>
        <v>0</v>
      </c>
      <c r="AE235" s="45">
        <f t="shared" si="114"/>
        <v>0</v>
      </c>
      <c r="AF235" s="44">
        <f t="shared" si="115"/>
        <v>3.2841880752615182E-2</v>
      </c>
      <c r="AG235" s="45">
        <f t="shared" si="116"/>
        <v>0</v>
      </c>
      <c r="AH235" s="46">
        <f t="shared" si="116"/>
        <v>0</v>
      </c>
      <c r="AR235" s="2" t="s">
        <v>245</v>
      </c>
      <c r="AS235" s="26">
        <v>4297.5</v>
      </c>
      <c r="AT235" s="26">
        <v>61.6</v>
      </c>
      <c r="AU235" s="51">
        <f t="shared" si="92"/>
        <v>1.3157894736842257E-2</v>
      </c>
      <c r="AV235" s="26">
        <v>1.468</v>
      </c>
      <c r="AW235" s="51">
        <f t="shared" si="93"/>
        <v>-7.9219720253402848E-2</v>
      </c>
      <c r="AX235" s="1">
        <f t="shared" si="100"/>
        <v>2</v>
      </c>
      <c r="AY235" s="1"/>
      <c r="AZ235" s="1"/>
      <c r="BA235" s="1"/>
      <c r="BB235" s="2" t="s">
        <v>245</v>
      </c>
      <c r="BC235" s="26">
        <v>4297.5</v>
      </c>
      <c r="BD235" s="1" t="str">
        <f t="shared" si="101"/>
        <v/>
      </c>
      <c r="BE235" s="1">
        <f t="shared" si="102"/>
        <v>4297.5</v>
      </c>
      <c r="BF235" s="1" t="str">
        <f t="shared" si="103"/>
        <v/>
      </c>
      <c r="BG235" s="1" t="str">
        <f t="shared" si="104"/>
        <v/>
      </c>
    </row>
    <row r="236" spans="2:59" x14ac:dyDescent="0.25">
      <c r="B236" s="2" t="s">
        <v>245</v>
      </c>
      <c r="C236" s="26">
        <v>61.6</v>
      </c>
      <c r="D236" s="13">
        <f t="shared" si="94"/>
        <v>1.3157894736842257E-2</v>
      </c>
      <c r="E236" s="29">
        <f t="shared" si="105"/>
        <v>62.066666666666663</v>
      </c>
      <c r="F236" s="13">
        <f t="shared" si="117"/>
        <v>6.4864864864864202E-3</v>
      </c>
      <c r="G236" s="26">
        <v>1.468</v>
      </c>
      <c r="H236" s="12">
        <v>-7.9219720253402848E-2</v>
      </c>
      <c r="I236" s="28">
        <f t="shared" si="106"/>
        <v>1.5627333333333333</v>
      </c>
      <c r="J236" s="28">
        <f t="shared" si="118"/>
        <v>-5.4912712171914513E-2</v>
      </c>
      <c r="K236" s="26">
        <v>4297.5</v>
      </c>
      <c r="L236" s="12">
        <f t="shared" si="95"/>
        <v>2.221397632316946E-2</v>
      </c>
      <c r="M236" s="29">
        <f t="shared" si="107"/>
        <v>4227.5933333333332</v>
      </c>
      <c r="N236" s="30">
        <f t="shared" si="119"/>
        <v>2.6266834005358453E-2</v>
      </c>
      <c r="R236" s="43">
        <f t="shared" si="96"/>
        <v>0</v>
      </c>
      <c r="S236" s="44">
        <f t="shared" si="121"/>
        <v>0</v>
      </c>
      <c r="T236" s="45">
        <f t="shared" si="97"/>
        <v>0</v>
      </c>
      <c r="U236" s="44">
        <f t="shared" si="108"/>
        <v>0</v>
      </c>
      <c r="V236" s="45">
        <f t="shared" si="98"/>
        <v>0</v>
      </c>
      <c r="W236" s="44">
        <f t="shared" si="120"/>
        <v>0</v>
      </c>
      <c r="X236" s="45">
        <f t="shared" si="99"/>
        <v>0</v>
      </c>
      <c r="Y236" s="46">
        <f t="shared" si="109"/>
        <v>0</v>
      </c>
      <c r="AA236" s="43">
        <f t="shared" si="110"/>
        <v>0</v>
      </c>
      <c r="AB236" s="44">
        <f t="shared" si="111"/>
        <v>0</v>
      </c>
      <c r="AC236" s="45">
        <f t="shared" si="112"/>
        <v>2.221397632316946E-2</v>
      </c>
      <c r="AD236" s="44">
        <f t="shared" si="113"/>
        <v>2.6266834005358453E-2</v>
      </c>
      <c r="AE236" s="45">
        <f t="shared" si="114"/>
        <v>0</v>
      </c>
      <c r="AF236" s="44">
        <f t="shared" si="115"/>
        <v>0</v>
      </c>
      <c r="AG236" s="45">
        <f t="shared" si="116"/>
        <v>0</v>
      </c>
      <c r="AH236" s="46">
        <f t="shared" si="116"/>
        <v>0</v>
      </c>
      <c r="AR236" s="2" t="s">
        <v>246</v>
      </c>
      <c r="AS236" s="26">
        <v>4395.26</v>
      </c>
      <c r="AT236" s="26">
        <v>61.3</v>
      </c>
      <c r="AU236" s="51">
        <f t="shared" si="92"/>
        <v>-4.8701298701299134E-3</v>
      </c>
      <c r="AV236" s="26">
        <v>1.2222999999999999</v>
      </c>
      <c r="AW236" s="51">
        <f t="shared" si="93"/>
        <v>-0.16737057220708451</v>
      </c>
      <c r="AX236" s="1">
        <f t="shared" si="100"/>
        <v>4</v>
      </c>
      <c r="AY236" s="1"/>
      <c r="AZ236" s="1"/>
      <c r="BA236" s="1"/>
      <c r="BB236" s="2" t="s">
        <v>246</v>
      </c>
      <c r="BC236" s="26">
        <v>4395.26</v>
      </c>
      <c r="BD236" s="1" t="str">
        <f t="shared" si="101"/>
        <v/>
      </c>
      <c r="BE236" s="1" t="str">
        <f t="shared" si="102"/>
        <v/>
      </c>
      <c r="BF236" s="1" t="str">
        <f t="shared" si="103"/>
        <v/>
      </c>
      <c r="BG236" s="1">
        <f t="shared" si="104"/>
        <v>4395.26</v>
      </c>
    </row>
    <row r="237" spans="2:59" x14ac:dyDescent="0.25">
      <c r="B237" s="2" t="s">
        <v>246</v>
      </c>
      <c r="C237" s="26">
        <v>61.3</v>
      </c>
      <c r="D237" s="13">
        <f t="shared" si="94"/>
        <v>-4.8701298701299134E-3</v>
      </c>
      <c r="E237" s="29">
        <f t="shared" si="105"/>
        <v>61.233333333333327</v>
      </c>
      <c r="F237" s="13">
        <f t="shared" si="117"/>
        <v>-1.3426423200859294E-2</v>
      </c>
      <c r="G237" s="26">
        <v>1.2222999999999999</v>
      </c>
      <c r="H237" s="12">
        <v>-0.16737057220708451</v>
      </c>
      <c r="I237" s="28">
        <f t="shared" si="106"/>
        <v>1.4282000000000001</v>
      </c>
      <c r="J237" s="28">
        <f t="shared" si="118"/>
        <v>-8.6088477454033474E-2</v>
      </c>
      <c r="K237" s="26">
        <v>4395.26</v>
      </c>
      <c r="L237" s="12">
        <f t="shared" si="95"/>
        <v>2.274810936591054E-2</v>
      </c>
      <c r="M237" s="29">
        <f t="shared" si="107"/>
        <v>4298.9566666666669</v>
      </c>
      <c r="N237" s="30">
        <f t="shared" si="119"/>
        <v>1.68803684996508E-2</v>
      </c>
      <c r="R237" s="43">
        <f t="shared" si="96"/>
        <v>0</v>
      </c>
      <c r="S237" s="44">
        <f t="shared" si="121"/>
        <v>0</v>
      </c>
      <c r="T237" s="45">
        <f t="shared" si="97"/>
        <v>0</v>
      </c>
      <c r="U237" s="44">
        <f t="shared" si="108"/>
        <v>0</v>
      </c>
      <c r="V237" s="45">
        <f t="shared" si="98"/>
        <v>0</v>
      </c>
      <c r="W237" s="44">
        <f t="shared" si="120"/>
        <v>0</v>
      </c>
      <c r="X237" s="45">
        <f t="shared" si="99"/>
        <v>0</v>
      </c>
      <c r="Y237" s="46">
        <f t="shared" si="109"/>
        <v>0</v>
      </c>
      <c r="AA237" s="43">
        <f t="shared" si="110"/>
        <v>2.274810936591054E-2</v>
      </c>
      <c r="AB237" s="44">
        <f t="shared" si="111"/>
        <v>1.68803684996508E-2</v>
      </c>
      <c r="AC237" s="45">
        <f t="shared" si="112"/>
        <v>0</v>
      </c>
      <c r="AD237" s="44">
        <f t="shared" si="113"/>
        <v>0</v>
      </c>
      <c r="AE237" s="45">
        <f t="shared" si="114"/>
        <v>0</v>
      </c>
      <c r="AF237" s="44">
        <f t="shared" si="115"/>
        <v>0</v>
      </c>
      <c r="AG237" s="45">
        <f t="shared" si="116"/>
        <v>0</v>
      </c>
      <c r="AH237" s="46">
        <f t="shared" si="116"/>
        <v>0</v>
      </c>
      <c r="AR237" s="2" t="s">
        <v>247</v>
      </c>
      <c r="AS237" s="26">
        <v>4522.68</v>
      </c>
      <c r="AT237" s="26">
        <v>60.2</v>
      </c>
      <c r="AU237" s="51">
        <f t="shared" si="92"/>
        <v>-1.7944535073409318E-2</v>
      </c>
      <c r="AV237" s="26">
        <v>1.3088</v>
      </c>
      <c r="AW237" s="51">
        <f t="shared" si="93"/>
        <v>7.0768223840301125E-2</v>
      </c>
      <c r="AX237" s="1">
        <f t="shared" si="100"/>
        <v>3</v>
      </c>
      <c r="AY237" s="1"/>
      <c r="AZ237" s="1"/>
      <c r="BA237" s="1"/>
      <c r="BB237" s="2" t="s">
        <v>247</v>
      </c>
      <c r="BC237" s="26">
        <v>4522.68</v>
      </c>
      <c r="BD237" s="1" t="str">
        <f t="shared" si="101"/>
        <v/>
      </c>
      <c r="BE237" s="1" t="str">
        <f t="shared" si="102"/>
        <v/>
      </c>
      <c r="BF237" s="1">
        <f t="shared" si="103"/>
        <v>4522.68</v>
      </c>
      <c r="BG237" s="1" t="str">
        <f t="shared" si="104"/>
        <v/>
      </c>
    </row>
    <row r="238" spans="2:59" x14ac:dyDescent="0.25">
      <c r="B238" s="2" t="s">
        <v>247</v>
      </c>
      <c r="C238" s="26">
        <v>60.2</v>
      </c>
      <c r="D238" s="13">
        <f t="shared" si="94"/>
        <v>-1.7944535073409318E-2</v>
      </c>
      <c r="E238" s="29">
        <f t="shared" si="105"/>
        <v>61.033333333333339</v>
      </c>
      <c r="F238" s="13">
        <f t="shared" si="117"/>
        <v>-3.2661948829612042E-3</v>
      </c>
      <c r="G238" s="26">
        <v>1.3088</v>
      </c>
      <c r="H238" s="12">
        <v>7.0768223840301125E-2</v>
      </c>
      <c r="I238" s="28">
        <f t="shared" si="106"/>
        <v>1.3330333333333331</v>
      </c>
      <c r="J238" s="28">
        <f t="shared" si="118"/>
        <v>-6.6633991504458145E-2</v>
      </c>
      <c r="K238" s="26">
        <v>4522.68</v>
      </c>
      <c r="L238" s="12">
        <f t="shared" si="95"/>
        <v>2.8990321391681118E-2</v>
      </c>
      <c r="M238" s="29">
        <f t="shared" si="107"/>
        <v>4405.1466666666665</v>
      </c>
      <c r="N238" s="30">
        <f t="shared" si="119"/>
        <v>2.4701342263665493E-2</v>
      </c>
      <c r="R238" s="43">
        <f t="shared" si="96"/>
        <v>0</v>
      </c>
      <c r="S238" s="44">
        <f t="shared" si="121"/>
        <v>0</v>
      </c>
      <c r="T238" s="45">
        <f t="shared" si="97"/>
        <v>0</v>
      </c>
      <c r="U238" s="44">
        <f t="shared" si="108"/>
        <v>0</v>
      </c>
      <c r="V238" s="45">
        <f t="shared" si="98"/>
        <v>0</v>
      </c>
      <c r="W238" s="44">
        <f t="shared" si="120"/>
        <v>0</v>
      </c>
      <c r="X238" s="45">
        <f t="shared" si="99"/>
        <v>0</v>
      </c>
      <c r="Y238" s="46">
        <f t="shared" si="109"/>
        <v>0</v>
      </c>
      <c r="AA238" s="43">
        <f t="shared" si="110"/>
        <v>0</v>
      </c>
      <c r="AB238" s="44">
        <f t="shared" si="111"/>
        <v>2.4701342263665493E-2</v>
      </c>
      <c r="AC238" s="45">
        <f t="shared" si="112"/>
        <v>0</v>
      </c>
      <c r="AD238" s="44">
        <f t="shared" si="113"/>
        <v>0</v>
      </c>
      <c r="AE238" s="45">
        <f t="shared" si="114"/>
        <v>0</v>
      </c>
      <c r="AF238" s="44">
        <f t="shared" si="115"/>
        <v>0</v>
      </c>
      <c r="AG238" s="45">
        <f t="shared" si="116"/>
        <v>2.8990321391681118E-2</v>
      </c>
      <c r="AH238" s="46">
        <f t="shared" si="116"/>
        <v>0</v>
      </c>
      <c r="AR238" s="2" t="s">
        <v>248</v>
      </c>
      <c r="AS238" s="26">
        <v>4307.54</v>
      </c>
      <c r="AT238" s="26">
        <v>59.8</v>
      </c>
      <c r="AU238" s="51">
        <f t="shared" si="92"/>
        <v>-6.6445182724252927E-3</v>
      </c>
      <c r="AV238" s="26">
        <v>1.4873000000000001</v>
      </c>
      <c r="AW238" s="51">
        <f t="shared" si="93"/>
        <v>0.13638447432762835</v>
      </c>
      <c r="AX238" s="1">
        <f t="shared" si="100"/>
        <v>3</v>
      </c>
      <c r="AY238" s="1"/>
      <c r="AZ238" s="1"/>
      <c r="BA238" s="1"/>
      <c r="BB238" s="2" t="s">
        <v>248</v>
      </c>
      <c r="BC238" s="26">
        <v>4307.54</v>
      </c>
      <c r="BD238" s="1" t="str">
        <f t="shared" si="101"/>
        <v/>
      </c>
      <c r="BE238" s="1" t="str">
        <f t="shared" si="102"/>
        <v/>
      </c>
      <c r="BF238" s="1">
        <f t="shared" si="103"/>
        <v>4307.54</v>
      </c>
      <c r="BG238" s="1" t="str">
        <f t="shared" si="104"/>
        <v/>
      </c>
    </row>
    <row r="239" spans="2:59" x14ac:dyDescent="0.25">
      <c r="B239" s="2" t="s">
        <v>248</v>
      </c>
      <c r="C239" s="26">
        <v>59.8</v>
      </c>
      <c r="D239" s="13">
        <f t="shared" si="94"/>
        <v>-6.6445182724252927E-3</v>
      </c>
      <c r="E239" s="29">
        <f t="shared" si="105"/>
        <v>60.433333333333337</v>
      </c>
      <c r="F239" s="13">
        <f t="shared" si="117"/>
        <v>-9.8306936100491793E-3</v>
      </c>
      <c r="G239" s="26">
        <v>1.4873000000000001</v>
      </c>
      <c r="H239" s="12">
        <v>0.13638447432762835</v>
      </c>
      <c r="I239" s="28">
        <f t="shared" si="106"/>
        <v>1.3394666666666666</v>
      </c>
      <c r="J239" s="28">
        <f t="shared" si="118"/>
        <v>4.826085869320762E-3</v>
      </c>
      <c r="K239" s="26">
        <v>4307.54</v>
      </c>
      <c r="L239" s="12">
        <f t="shared" si="95"/>
        <v>-4.7569140421166334E-2</v>
      </c>
      <c r="M239" s="29">
        <f t="shared" si="107"/>
        <v>4408.4933333333329</v>
      </c>
      <c r="N239" s="30">
        <f t="shared" si="119"/>
        <v>7.5971742144020915E-4</v>
      </c>
      <c r="R239" s="43">
        <f t="shared" si="96"/>
        <v>0</v>
      </c>
      <c r="S239" s="44">
        <f t="shared" si="121"/>
        <v>0</v>
      </c>
      <c r="T239" s="45">
        <f t="shared" si="97"/>
        <v>0</v>
      </c>
      <c r="U239" s="44">
        <f t="shared" si="108"/>
        <v>0</v>
      </c>
      <c r="V239" s="45">
        <f t="shared" si="98"/>
        <v>0</v>
      </c>
      <c r="W239" s="44">
        <f t="shared" si="120"/>
        <v>0</v>
      </c>
      <c r="X239" s="45">
        <f t="shared" si="99"/>
        <v>0</v>
      </c>
      <c r="Y239" s="46">
        <f t="shared" si="109"/>
        <v>0</v>
      </c>
      <c r="AA239" s="43">
        <f t="shared" si="110"/>
        <v>0</v>
      </c>
      <c r="AB239" s="44">
        <f t="shared" si="111"/>
        <v>0</v>
      </c>
      <c r="AC239" s="45">
        <f t="shared" si="112"/>
        <v>0</v>
      </c>
      <c r="AD239" s="44">
        <f t="shared" si="113"/>
        <v>0</v>
      </c>
      <c r="AE239" s="45">
        <f t="shared" si="114"/>
        <v>0</v>
      </c>
      <c r="AF239" s="44">
        <f t="shared" si="115"/>
        <v>0</v>
      </c>
      <c r="AG239" s="45">
        <f t="shared" si="116"/>
        <v>-4.7569140421166334E-2</v>
      </c>
      <c r="AH239" s="46">
        <f t="shared" si="116"/>
        <v>0</v>
      </c>
      <c r="AR239" s="2" t="s">
        <v>249</v>
      </c>
      <c r="AS239" s="26">
        <v>4605.38</v>
      </c>
      <c r="AT239" s="26">
        <v>60.8</v>
      </c>
      <c r="AU239" s="51">
        <f t="shared" si="92"/>
        <v>1.6722408026755842E-2</v>
      </c>
      <c r="AV239" s="26">
        <v>1.5521</v>
      </c>
      <c r="AW239" s="51">
        <f t="shared" si="93"/>
        <v>4.3568883211188014E-2</v>
      </c>
      <c r="AX239" s="1">
        <f t="shared" si="100"/>
        <v>1</v>
      </c>
      <c r="AY239" s="1"/>
      <c r="AZ239" s="1"/>
      <c r="BA239" s="1"/>
      <c r="BB239" s="2" t="s">
        <v>249</v>
      </c>
      <c r="BC239" s="26">
        <v>4605.38</v>
      </c>
      <c r="BD239" s="1">
        <f t="shared" si="101"/>
        <v>4605.38</v>
      </c>
      <c r="BE239" s="1" t="str">
        <f t="shared" si="102"/>
        <v/>
      </c>
      <c r="BF239" s="1" t="str">
        <f t="shared" si="103"/>
        <v/>
      </c>
      <c r="BG239" s="1" t="str">
        <f t="shared" si="104"/>
        <v/>
      </c>
    </row>
    <row r="240" spans="2:59" x14ac:dyDescent="0.25">
      <c r="B240" s="2" t="s">
        <v>249</v>
      </c>
      <c r="C240" s="26">
        <v>60.8</v>
      </c>
      <c r="D240" s="13">
        <f t="shared" si="94"/>
        <v>1.6722408026755842E-2</v>
      </c>
      <c r="E240" s="29">
        <f t="shared" si="105"/>
        <v>60.266666666666673</v>
      </c>
      <c r="F240" s="13">
        <f t="shared" si="117"/>
        <v>-2.7578599007169746E-3</v>
      </c>
      <c r="G240" s="26">
        <v>1.5521</v>
      </c>
      <c r="H240" s="12">
        <v>4.3568883211188014E-2</v>
      </c>
      <c r="I240" s="28">
        <f t="shared" si="106"/>
        <v>1.4494</v>
      </c>
      <c r="J240" s="28">
        <f t="shared" si="118"/>
        <v>8.2072466653394516E-2</v>
      </c>
      <c r="K240" s="26">
        <v>4605.38</v>
      </c>
      <c r="L240" s="12">
        <f t="shared" si="95"/>
        <v>6.9143873301234615E-2</v>
      </c>
      <c r="M240" s="29">
        <f t="shared" si="107"/>
        <v>4478.5333333333338</v>
      </c>
      <c r="N240" s="30">
        <f t="shared" si="119"/>
        <v>1.5887514101567746E-2</v>
      </c>
      <c r="R240" s="43">
        <f t="shared" si="96"/>
        <v>0</v>
      </c>
      <c r="S240" s="44">
        <f t="shared" si="121"/>
        <v>0</v>
      </c>
      <c r="T240" s="45">
        <f t="shared" si="97"/>
        <v>0</v>
      </c>
      <c r="U240" s="44">
        <f t="shared" si="108"/>
        <v>0</v>
      </c>
      <c r="V240" s="45">
        <f t="shared" si="98"/>
        <v>0</v>
      </c>
      <c r="W240" s="44">
        <f t="shared" si="120"/>
        <v>0</v>
      </c>
      <c r="X240" s="45">
        <f t="shared" si="99"/>
        <v>0</v>
      </c>
      <c r="Y240" s="46">
        <f t="shared" si="109"/>
        <v>0</v>
      </c>
      <c r="AA240" s="43">
        <f t="shared" si="110"/>
        <v>0</v>
      </c>
      <c r="AB240" s="44">
        <f t="shared" si="111"/>
        <v>0</v>
      </c>
      <c r="AC240" s="45">
        <f t="shared" si="112"/>
        <v>0</v>
      </c>
      <c r="AD240" s="44">
        <f t="shared" si="113"/>
        <v>0</v>
      </c>
      <c r="AE240" s="45">
        <f t="shared" si="114"/>
        <v>6.9143873301234615E-2</v>
      </c>
      <c r="AF240" s="44">
        <f t="shared" si="115"/>
        <v>0</v>
      </c>
      <c r="AG240" s="45">
        <f t="shared" si="116"/>
        <v>0</v>
      </c>
      <c r="AH240" s="46">
        <f t="shared" si="116"/>
        <v>0</v>
      </c>
      <c r="AR240" s="2" t="s">
        <v>250</v>
      </c>
      <c r="AS240" s="26">
        <v>4567</v>
      </c>
      <c r="AT240" s="26">
        <v>60.7</v>
      </c>
      <c r="AU240" s="51">
        <f t="shared" si="92"/>
        <v>-1.6447368421051989E-3</v>
      </c>
      <c r="AV240" s="26">
        <v>1.4442999999999999</v>
      </c>
      <c r="AW240" s="51">
        <f t="shared" si="93"/>
        <v>-6.9454287739192155E-2</v>
      </c>
      <c r="AX240" s="1">
        <f t="shared" si="100"/>
        <v>4</v>
      </c>
      <c r="AY240" s="1"/>
      <c r="AZ240" s="1"/>
      <c r="BA240" s="1"/>
      <c r="BB240" s="2" t="s">
        <v>250</v>
      </c>
      <c r="BC240" s="26">
        <v>4567</v>
      </c>
      <c r="BD240" s="1" t="str">
        <f t="shared" si="101"/>
        <v/>
      </c>
      <c r="BE240" s="1" t="str">
        <f t="shared" si="102"/>
        <v/>
      </c>
      <c r="BF240" s="1" t="str">
        <f t="shared" si="103"/>
        <v/>
      </c>
      <c r="BG240" s="1">
        <f t="shared" si="104"/>
        <v>4567</v>
      </c>
    </row>
    <row r="241" spans="2:59" x14ac:dyDescent="0.25">
      <c r="B241" s="2" t="s">
        <v>250</v>
      </c>
      <c r="C241" s="26">
        <v>60.7</v>
      </c>
      <c r="D241" s="13">
        <f t="shared" si="94"/>
        <v>-1.6447368421051989E-3</v>
      </c>
      <c r="E241" s="29">
        <f t="shared" si="105"/>
        <v>60.433333333333337</v>
      </c>
      <c r="F241" s="13">
        <f t="shared" si="117"/>
        <v>2.7654867256636795E-3</v>
      </c>
      <c r="G241" s="26">
        <v>1.4442999999999999</v>
      </c>
      <c r="H241" s="12">
        <v>-6.9454287739192155E-2</v>
      </c>
      <c r="I241" s="28">
        <f t="shared" si="106"/>
        <v>1.4945666666666666</v>
      </c>
      <c r="J241" s="28">
        <f t="shared" si="118"/>
        <v>3.1162320040476477E-2</v>
      </c>
      <c r="K241" s="26">
        <v>4567</v>
      </c>
      <c r="L241" s="12">
        <f t="shared" si="95"/>
        <v>-8.3337314184714906E-3</v>
      </c>
      <c r="M241" s="29">
        <f t="shared" si="107"/>
        <v>4493.3066666666664</v>
      </c>
      <c r="N241" s="30">
        <f t="shared" si="119"/>
        <v>3.2986989788321708E-3</v>
      </c>
      <c r="R241" s="43">
        <f t="shared" si="96"/>
        <v>0</v>
      </c>
      <c r="S241" s="44">
        <f t="shared" si="121"/>
        <v>0</v>
      </c>
      <c r="T241" s="45">
        <f t="shared" si="97"/>
        <v>0</v>
      </c>
      <c r="U241" s="44">
        <f t="shared" si="108"/>
        <v>0</v>
      </c>
      <c r="V241" s="45">
        <f t="shared" si="98"/>
        <v>0</v>
      </c>
      <c r="W241" s="44">
        <f t="shared" si="120"/>
        <v>0</v>
      </c>
      <c r="X241" s="45">
        <f t="shared" si="99"/>
        <v>0</v>
      </c>
      <c r="Y241" s="46">
        <f t="shared" si="109"/>
        <v>0</v>
      </c>
      <c r="AA241" s="43">
        <f t="shared" si="110"/>
        <v>-8.3337314184714906E-3</v>
      </c>
      <c r="AB241" s="44">
        <f t="shared" si="111"/>
        <v>0</v>
      </c>
      <c r="AC241" s="45">
        <f t="shared" si="112"/>
        <v>0</v>
      </c>
      <c r="AD241" s="44">
        <f t="shared" si="113"/>
        <v>0</v>
      </c>
      <c r="AE241" s="45">
        <f t="shared" si="114"/>
        <v>0</v>
      </c>
      <c r="AF241" s="44">
        <f t="shared" si="115"/>
        <v>3.2986989788321708E-3</v>
      </c>
      <c r="AG241" s="45">
        <f t="shared" si="116"/>
        <v>0</v>
      </c>
      <c r="AH241" s="46">
        <f t="shared" si="116"/>
        <v>0</v>
      </c>
      <c r="AR241" s="2" t="s">
        <v>251</v>
      </c>
      <c r="AS241" s="26">
        <v>4766.18</v>
      </c>
      <c r="AT241" s="26">
        <v>60.8</v>
      </c>
      <c r="AU241" s="51">
        <f t="shared" si="92"/>
        <v>1.6474464579900872E-3</v>
      </c>
      <c r="AV241" s="26">
        <v>1.5101</v>
      </c>
      <c r="AW241" s="51">
        <f t="shared" si="93"/>
        <v>4.5558401994045594E-2</v>
      </c>
      <c r="AX241" s="1">
        <f t="shared" si="100"/>
        <v>1</v>
      </c>
      <c r="AY241" s="1"/>
      <c r="AZ241" s="1"/>
      <c r="BA241" s="1"/>
      <c r="BB241" s="2" t="s">
        <v>251</v>
      </c>
      <c r="BC241" s="26">
        <v>4766.18</v>
      </c>
      <c r="BD241" s="1">
        <f t="shared" si="101"/>
        <v>4766.18</v>
      </c>
      <c r="BE241" s="1" t="str">
        <f t="shared" si="102"/>
        <v/>
      </c>
      <c r="BF241" s="1" t="str">
        <f t="shared" si="103"/>
        <v/>
      </c>
      <c r="BG241" s="1" t="str">
        <f t="shared" si="104"/>
        <v/>
      </c>
    </row>
    <row r="242" spans="2:59" x14ac:dyDescent="0.25">
      <c r="B242" s="2" t="s">
        <v>251</v>
      </c>
      <c r="C242" s="26">
        <v>60.8</v>
      </c>
      <c r="D242" s="13">
        <f t="shared" si="94"/>
        <v>1.6474464579900872E-3</v>
      </c>
      <c r="E242" s="29">
        <f t="shared" si="105"/>
        <v>60.766666666666673</v>
      </c>
      <c r="F242" s="13">
        <f t="shared" si="117"/>
        <v>5.5157198014341713E-3</v>
      </c>
      <c r="G242" s="26">
        <v>1.5101</v>
      </c>
      <c r="H242" s="12">
        <v>4.5558401994045594E-2</v>
      </c>
      <c r="I242" s="28">
        <f t="shared" si="106"/>
        <v>1.5021666666666667</v>
      </c>
      <c r="J242" s="28">
        <f t="shared" si="118"/>
        <v>5.0850859780984248E-3</v>
      </c>
      <c r="K242" s="26">
        <v>4766.18</v>
      </c>
      <c r="L242" s="12">
        <f t="shared" si="95"/>
        <v>4.3612874972629889E-2</v>
      </c>
      <c r="M242" s="29">
        <f t="shared" si="107"/>
        <v>4646.1866666666674</v>
      </c>
      <c r="N242" s="30">
        <f t="shared" si="119"/>
        <v>3.4023940794901009E-2</v>
      </c>
      <c r="R242" s="43">
        <f t="shared" si="96"/>
        <v>0</v>
      </c>
      <c r="S242" s="44">
        <f t="shared" si="121"/>
        <v>0</v>
      </c>
      <c r="T242" s="45">
        <f t="shared" si="97"/>
        <v>0</v>
      </c>
      <c r="U242" s="44">
        <f t="shared" si="108"/>
        <v>0</v>
      </c>
      <c r="V242" s="45">
        <f t="shared" si="98"/>
        <v>0</v>
      </c>
      <c r="W242" s="44">
        <f t="shared" si="120"/>
        <v>0</v>
      </c>
      <c r="X242" s="45">
        <f t="shared" si="99"/>
        <v>0</v>
      </c>
      <c r="Y242" s="46">
        <f t="shared" si="109"/>
        <v>0</v>
      </c>
      <c r="AA242" s="43">
        <f t="shared" si="110"/>
        <v>0</v>
      </c>
      <c r="AB242" s="44">
        <f t="shared" si="111"/>
        <v>0</v>
      </c>
      <c r="AC242" s="45">
        <f t="shared" si="112"/>
        <v>0</v>
      </c>
      <c r="AD242" s="44">
        <f t="shared" si="113"/>
        <v>0</v>
      </c>
      <c r="AE242" s="45">
        <f t="shared" si="114"/>
        <v>4.3612874972629889E-2</v>
      </c>
      <c r="AF242" s="44">
        <f t="shared" si="115"/>
        <v>3.4023940794901009E-2</v>
      </c>
      <c r="AG242" s="45">
        <f t="shared" si="116"/>
        <v>0</v>
      </c>
      <c r="AH242" s="46">
        <f t="shared" si="116"/>
        <v>0</v>
      </c>
      <c r="AR242" s="2" t="s">
        <v>252</v>
      </c>
      <c r="AS242" s="26">
        <v>4515.55</v>
      </c>
      <c r="AT242" s="26">
        <v>58.3</v>
      </c>
      <c r="AU242" s="51">
        <f t="shared" si="92"/>
        <v>-4.1118421052631526E-2</v>
      </c>
      <c r="AV242" s="26">
        <v>1.7766999999999999</v>
      </c>
      <c r="AW242" s="51">
        <f t="shared" si="93"/>
        <v>0.17654459969538427</v>
      </c>
      <c r="AX242" s="1">
        <f t="shared" si="100"/>
        <v>3</v>
      </c>
      <c r="AY242" s="1"/>
      <c r="AZ242" s="1"/>
      <c r="BA242" s="1"/>
      <c r="BB242" s="2" t="s">
        <v>252</v>
      </c>
      <c r="BC242" s="26">
        <v>4515.55</v>
      </c>
      <c r="BD242" s="1" t="str">
        <f t="shared" si="101"/>
        <v/>
      </c>
      <c r="BE242" s="1" t="str">
        <f t="shared" si="102"/>
        <v/>
      </c>
      <c r="BF242" s="1">
        <f t="shared" si="103"/>
        <v>4515.55</v>
      </c>
      <c r="BG242" s="1" t="str">
        <f t="shared" si="104"/>
        <v/>
      </c>
    </row>
    <row r="243" spans="2:59" x14ac:dyDescent="0.25">
      <c r="B243" s="2" t="s">
        <v>252</v>
      </c>
      <c r="C243" s="26">
        <v>58.3</v>
      </c>
      <c r="D243" s="13">
        <f t="shared" si="94"/>
        <v>-4.1118421052631526E-2</v>
      </c>
      <c r="E243" s="29">
        <f t="shared" si="105"/>
        <v>59.933333333333337</v>
      </c>
      <c r="F243" s="13">
        <f t="shared" si="117"/>
        <v>-1.3713658804168971E-2</v>
      </c>
      <c r="G243" s="26">
        <v>1.7766999999999999</v>
      </c>
      <c r="H243" s="12">
        <v>0.17654459969538427</v>
      </c>
      <c r="I243" s="28">
        <f t="shared" si="106"/>
        <v>1.5770333333333333</v>
      </c>
      <c r="J243" s="28">
        <f t="shared" si="118"/>
        <v>4.9839121269277697E-2</v>
      </c>
      <c r="K243" s="26">
        <v>4515.55</v>
      </c>
      <c r="L243" s="12">
        <f t="shared" si="95"/>
        <v>-5.2585089106999772E-2</v>
      </c>
      <c r="M243" s="29">
        <f t="shared" si="107"/>
        <v>4616.2433333333329</v>
      </c>
      <c r="N243" s="30">
        <f t="shared" si="119"/>
        <v>-6.4447116488363099E-3</v>
      </c>
      <c r="R243" s="43">
        <f t="shared" si="96"/>
        <v>0</v>
      </c>
      <c r="S243" s="44">
        <f t="shared" si="121"/>
        <v>0</v>
      </c>
      <c r="T243" s="45">
        <f t="shared" si="97"/>
        <v>0</v>
      </c>
      <c r="U243" s="44">
        <f t="shared" si="108"/>
        <v>0</v>
      </c>
      <c r="V243" s="45">
        <f t="shared" si="98"/>
        <v>0</v>
      </c>
      <c r="W243" s="44">
        <f t="shared" si="120"/>
        <v>0</v>
      </c>
      <c r="X243" s="45">
        <f t="shared" si="99"/>
        <v>0</v>
      </c>
      <c r="Y243" s="46">
        <f t="shared" si="109"/>
        <v>0</v>
      </c>
      <c r="AA243" s="43">
        <f t="shared" si="110"/>
        <v>0</v>
      </c>
      <c r="AB243" s="44">
        <f t="shared" si="111"/>
        <v>0</v>
      </c>
      <c r="AC243" s="45">
        <f t="shared" si="112"/>
        <v>0</v>
      </c>
      <c r="AD243" s="44">
        <f t="shared" si="113"/>
        <v>0</v>
      </c>
      <c r="AE243" s="45">
        <f t="shared" si="114"/>
        <v>0</v>
      </c>
      <c r="AF243" s="44">
        <f t="shared" si="115"/>
        <v>0</v>
      </c>
      <c r="AG243" s="45">
        <f t="shared" si="116"/>
        <v>-5.2585089106999772E-2</v>
      </c>
      <c r="AH243" s="46">
        <f t="shared" si="116"/>
        <v>0</v>
      </c>
      <c r="AR243" s="2" t="s">
        <v>253</v>
      </c>
      <c r="AS243" s="26">
        <v>4373.9399999999996</v>
      </c>
      <c r="AT243" s="26">
        <v>57.4</v>
      </c>
      <c r="AU243" s="51">
        <f t="shared" si="92"/>
        <v>-1.5437392795883298E-2</v>
      </c>
      <c r="AV243" s="26">
        <v>1.825</v>
      </c>
      <c r="AW243" s="51">
        <f t="shared" si="93"/>
        <v>2.7185231046321867E-2</v>
      </c>
      <c r="AX243" s="1">
        <f t="shared" si="100"/>
        <v>3</v>
      </c>
      <c r="AY243" s="1"/>
      <c r="AZ243" s="1"/>
      <c r="BA243" s="1"/>
      <c r="BB243" s="2" t="s">
        <v>253</v>
      </c>
      <c r="BC243" s="26">
        <v>4373.9399999999996</v>
      </c>
      <c r="BD243" s="1" t="str">
        <f t="shared" si="101"/>
        <v/>
      </c>
      <c r="BE243" s="1" t="str">
        <f t="shared" si="102"/>
        <v/>
      </c>
      <c r="BF243" s="1">
        <f t="shared" si="103"/>
        <v>4373.9399999999996</v>
      </c>
      <c r="BG243" s="1" t="str">
        <f t="shared" si="104"/>
        <v/>
      </c>
    </row>
    <row r="244" spans="2:59" x14ac:dyDescent="0.25">
      <c r="B244" s="2" t="s">
        <v>253</v>
      </c>
      <c r="C244" s="26">
        <v>57.4</v>
      </c>
      <c r="D244" s="13">
        <f t="shared" si="94"/>
        <v>-1.5437392795883298E-2</v>
      </c>
      <c r="E244" s="29">
        <f t="shared" si="105"/>
        <v>58.833333333333336</v>
      </c>
      <c r="F244" s="13">
        <f t="shared" si="117"/>
        <v>-1.8353726362625111E-2</v>
      </c>
      <c r="G244" s="26">
        <v>1.825</v>
      </c>
      <c r="H244" s="12">
        <v>2.7185231046321867E-2</v>
      </c>
      <c r="I244" s="28">
        <f t="shared" si="106"/>
        <v>1.7039333333333333</v>
      </c>
      <c r="J244" s="28">
        <f t="shared" si="118"/>
        <v>8.0467544545665959E-2</v>
      </c>
      <c r="K244" s="26">
        <v>4373.9399999999996</v>
      </c>
      <c r="L244" s="12">
        <f t="shared" si="95"/>
        <v>-3.1360520866782648E-2</v>
      </c>
      <c r="M244" s="29">
        <f t="shared" si="107"/>
        <v>4551.8899999999994</v>
      </c>
      <c r="N244" s="30">
        <f t="shared" si="119"/>
        <v>-1.3940628490843543E-2</v>
      </c>
      <c r="R244" s="43">
        <f t="shared" si="96"/>
        <v>0</v>
      </c>
      <c r="S244" s="44">
        <f t="shared" si="121"/>
        <v>0</v>
      </c>
      <c r="T244" s="45">
        <f t="shared" si="97"/>
        <v>0</v>
      </c>
      <c r="U244" s="44">
        <f t="shared" si="108"/>
        <v>0</v>
      </c>
      <c r="V244" s="45">
        <f t="shared" si="98"/>
        <v>0</v>
      </c>
      <c r="W244" s="44">
        <f t="shared" si="120"/>
        <v>0</v>
      </c>
      <c r="X244" s="45">
        <f t="shared" si="99"/>
        <v>0</v>
      </c>
      <c r="Y244" s="46">
        <f t="shared" si="109"/>
        <v>0</v>
      </c>
      <c r="AA244" s="43">
        <f t="shared" si="110"/>
        <v>0</v>
      </c>
      <c r="AB244" s="44">
        <f t="shared" si="111"/>
        <v>0</v>
      </c>
      <c r="AC244" s="45">
        <f t="shared" si="112"/>
        <v>0</v>
      </c>
      <c r="AD244" s="44">
        <f t="shared" si="113"/>
        <v>0</v>
      </c>
      <c r="AE244" s="45">
        <f t="shared" si="114"/>
        <v>0</v>
      </c>
      <c r="AF244" s="44">
        <f t="shared" si="115"/>
        <v>0</v>
      </c>
      <c r="AG244" s="45">
        <f t="shared" si="116"/>
        <v>-3.1360520866782648E-2</v>
      </c>
      <c r="AH244" s="46">
        <f t="shared" si="116"/>
        <v>0</v>
      </c>
      <c r="AR244" s="2" t="s">
        <v>254</v>
      </c>
      <c r="AS244" s="26">
        <v>4530.41</v>
      </c>
      <c r="AT244" s="26">
        <v>58.1</v>
      </c>
      <c r="AU244" s="51">
        <f t="shared" si="92"/>
        <v>1.2195121951219523E-2</v>
      </c>
      <c r="AV244" s="26">
        <v>2.3380000000000001</v>
      </c>
      <c r="AW244" s="51">
        <f t="shared" si="93"/>
        <v>0.28109589041095906</v>
      </c>
      <c r="AX244" s="1">
        <f t="shared" si="100"/>
        <v>1</v>
      </c>
      <c r="AY244" s="1"/>
      <c r="AZ244" s="1"/>
      <c r="BA244" s="1"/>
      <c r="BB244" s="2" t="s">
        <v>254</v>
      </c>
      <c r="BC244" s="26">
        <v>4530.41</v>
      </c>
      <c r="BD244" s="1">
        <f t="shared" si="101"/>
        <v>4530.41</v>
      </c>
      <c r="BE244" s="1" t="str">
        <f t="shared" si="102"/>
        <v/>
      </c>
      <c r="BF244" s="1" t="str">
        <f t="shared" si="103"/>
        <v/>
      </c>
      <c r="BG244" s="1" t="str">
        <f t="shared" si="104"/>
        <v/>
      </c>
    </row>
    <row r="245" spans="2:59" x14ac:dyDescent="0.25">
      <c r="B245" s="2" t="s">
        <v>254</v>
      </c>
      <c r="C245" s="26">
        <v>58.1</v>
      </c>
      <c r="D245" s="13">
        <f t="shared" si="94"/>
        <v>1.2195121951219523E-2</v>
      </c>
      <c r="E245" s="29">
        <f t="shared" si="105"/>
        <v>57.93333333333333</v>
      </c>
      <c r="F245" s="13">
        <f t="shared" si="117"/>
        <v>-1.5297450424929249E-2</v>
      </c>
      <c r="G245" s="26">
        <v>2.3380000000000001</v>
      </c>
      <c r="H245" s="12">
        <v>0.28109589041095906</v>
      </c>
      <c r="I245" s="28">
        <f t="shared" si="106"/>
        <v>1.9799</v>
      </c>
      <c r="J245" s="28">
        <f t="shared" si="118"/>
        <v>0.16195860557924813</v>
      </c>
      <c r="K245" s="26">
        <v>4530.41</v>
      </c>
      <c r="L245" s="12">
        <f t="shared" si="95"/>
        <v>3.5773238773280092E-2</v>
      </c>
      <c r="M245" s="29">
        <f t="shared" si="107"/>
        <v>4473.3</v>
      </c>
      <c r="N245" s="30">
        <f t="shared" si="119"/>
        <v>-1.7265355709386476E-2</v>
      </c>
      <c r="R245" s="43">
        <f t="shared" si="96"/>
        <v>0</v>
      </c>
      <c r="S245" s="44">
        <f t="shared" si="121"/>
        <v>0</v>
      </c>
      <c r="T245" s="45">
        <f t="shared" si="97"/>
        <v>0</v>
      </c>
      <c r="U245" s="44">
        <f t="shared" si="108"/>
        <v>0</v>
      </c>
      <c r="V245" s="45">
        <f t="shared" si="98"/>
        <v>0</v>
      </c>
      <c r="W245" s="44">
        <f t="shared" si="120"/>
        <v>0</v>
      </c>
      <c r="X245" s="45">
        <f t="shared" si="99"/>
        <v>0</v>
      </c>
      <c r="Y245" s="46">
        <f t="shared" si="109"/>
        <v>0</v>
      </c>
      <c r="AA245" s="43">
        <f t="shared" si="110"/>
        <v>0</v>
      </c>
      <c r="AB245" s="44">
        <f t="shared" si="111"/>
        <v>0</v>
      </c>
      <c r="AC245" s="45">
        <f t="shared" si="112"/>
        <v>0</v>
      </c>
      <c r="AD245" s="44">
        <f t="shared" si="113"/>
        <v>0</v>
      </c>
      <c r="AE245" s="45">
        <f t="shared" si="114"/>
        <v>3.5773238773280092E-2</v>
      </c>
      <c r="AF245" s="44">
        <f t="shared" si="115"/>
        <v>0</v>
      </c>
      <c r="AG245" s="45">
        <f t="shared" si="116"/>
        <v>0</v>
      </c>
      <c r="AH245" s="46">
        <f t="shared" si="116"/>
        <v>0</v>
      </c>
      <c r="AR245" s="2" t="s">
        <v>255</v>
      </c>
      <c r="AS245" s="26">
        <v>4131.93</v>
      </c>
      <c r="AT245" s="26">
        <v>57.2</v>
      </c>
      <c r="AU245" s="51">
        <f t="shared" si="92"/>
        <v>-1.5490533562822706E-2</v>
      </c>
      <c r="AV245" s="26">
        <v>2.9336000000000002</v>
      </c>
      <c r="AW245" s="51">
        <f t="shared" si="93"/>
        <v>0.25474764756201895</v>
      </c>
      <c r="AX245" s="1">
        <f t="shared" si="100"/>
        <v>3</v>
      </c>
      <c r="AY245" s="1"/>
      <c r="AZ245" s="1"/>
      <c r="BA245" s="1"/>
      <c r="BB245" s="2" t="s">
        <v>255</v>
      </c>
      <c r="BC245" s="26">
        <v>4131.93</v>
      </c>
      <c r="BD245" s="1" t="str">
        <f t="shared" si="101"/>
        <v/>
      </c>
      <c r="BE245" s="1" t="str">
        <f t="shared" si="102"/>
        <v/>
      </c>
      <c r="BF245" s="1">
        <f t="shared" si="103"/>
        <v>4131.93</v>
      </c>
      <c r="BG245" s="1" t="str">
        <f t="shared" si="104"/>
        <v/>
      </c>
    </row>
    <row r="246" spans="2:59" x14ac:dyDescent="0.25">
      <c r="B246" s="2" t="s">
        <v>255</v>
      </c>
      <c r="C246" s="26">
        <v>57.2</v>
      </c>
      <c r="D246" s="13">
        <f t="shared" si="94"/>
        <v>-1.5490533562822706E-2</v>
      </c>
      <c r="E246" s="29">
        <f t="shared" si="105"/>
        <v>57.566666666666663</v>
      </c>
      <c r="F246" s="13">
        <f t="shared" si="117"/>
        <v>-6.3291139240506666E-3</v>
      </c>
      <c r="G246" s="26">
        <v>2.9336000000000002</v>
      </c>
      <c r="H246" s="12">
        <v>0.25474764756201895</v>
      </c>
      <c r="I246" s="28">
        <f t="shared" si="106"/>
        <v>2.3655333333333335</v>
      </c>
      <c r="J246" s="28">
        <f t="shared" si="118"/>
        <v>0.1947741468424331</v>
      </c>
      <c r="K246" s="26">
        <v>4131.93</v>
      </c>
      <c r="L246" s="12">
        <f t="shared" si="95"/>
        <v>-8.7956719149039353E-2</v>
      </c>
      <c r="M246" s="29">
        <f t="shared" si="107"/>
        <v>4345.4266666666663</v>
      </c>
      <c r="N246" s="30">
        <f t="shared" si="119"/>
        <v>-2.8585906005261008E-2</v>
      </c>
      <c r="R246" s="43">
        <f t="shared" si="96"/>
        <v>0</v>
      </c>
      <c r="S246" s="44">
        <f t="shared" si="121"/>
        <v>0</v>
      </c>
      <c r="T246" s="45">
        <f t="shared" si="97"/>
        <v>0</v>
      </c>
      <c r="U246" s="44">
        <f t="shared" si="108"/>
        <v>0</v>
      </c>
      <c r="V246" s="45">
        <f t="shared" si="98"/>
        <v>0</v>
      </c>
      <c r="W246" s="44">
        <f t="shared" si="120"/>
        <v>0</v>
      </c>
      <c r="X246" s="45">
        <f t="shared" si="99"/>
        <v>0</v>
      </c>
      <c r="Y246" s="46">
        <f t="shared" si="109"/>
        <v>0</v>
      </c>
      <c r="AA246" s="43">
        <f t="shared" si="110"/>
        <v>0</v>
      </c>
      <c r="AB246" s="44">
        <f t="shared" si="111"/>
        <v>0</v>
      </c>
      <c r="AC246" s="45">
        <f t="shared" si="112"/>
        <v>0</v>
      </c>
      <c r="AD246" s="44">
        <f t="shared" si="113"/>
        <v>0</v>
      </c>
      <c r="AE246" s="45">
        <f t="shared" si="114"/>
        <v>0</v>
      </c>
      <c r="AF246" s="44">
        <f t="shared" si="115"/>
        <v>0</v>
      </c>
      <c r="AG246" s="45">
        <f t="shared" si="116"/>
        <v>-8.7956719149039353E-2</v>
      </c>
      <c r="AH246" s="46">
        <f t="shared" si="116"/>
        <v>0</v>
      </c>
      <c r="AR246" s="2" t="s">
        <v>256</v>
      </c>
      <c r="AS246" s="26">
        <v>4132.1499999999996</v>
      </c>
      <c r="AT246" s="26">
        <v>55.3</v>
      </c>
      <c r="AU246" s="51">
        <f t="shared" si="92"/>
        <v>-3.3216783216783341E-2</v>
      </c>
      <c r="AV246" s="26">
        <v>2.8441000000000001</v>
      </c>
      <c r="AW246" s="51">
        <f t="shared" si="93"/>
        <v>-3.0508590128170199E-2</v>
      </c>
      <c r="AX246" s="1">
        <f t="shared" si="100"/>
        <v>4</v>
      </c>
      <c r="AY246" s="1"/>
      <c r="AZ246" s="1"/>
      <c r="BA246" s="1"/>
      <c r="BB246" s="2" t="s">
        <v>256</v>
      </c>
      <c r="BC246" s="26">
        <v>4132.1499999999996</v>
      </c>
      <c r="BD246" s="1" t="str">
        <f t="shared" si="101"/>
        <v/>
      </c>
      <c r="BE246" s="1" t="str">
        <f t="shared" si="102"/>
        <v/>
      </c>
      <c r="BF246" s="1" t="str">
        <f t="shared" si="103"/>
        <v/>
      </c>
      <c r="BG246" s="1">
        <f t="shared" si="104"/>
        <v>4132.1499999999996</v>
      </c>
    </row>
    <row r="247" spans="2:59" x14ac:dyDescent="0.25">
      <c r="B247" s="2" t="s">
        <v>256</v>
      </c>
      <c r="C247" s="26">
        <v>55.3</v>
      </c>
      <c r="D247" s="13">
        <f t="shared" si="94"/>
        <v>-3.3216783216783341E-2</v>
      </c>
      <c r="E247" s="29">
        <f t="shared" si="105"/>
        <v>56.866666666666674</v>
      </c>
      <c r="F247" s="13">
        <f t="shared" si="117"/>
        <v>-1.2159814707585204E-2</v>
      </c>
      <c r="G247" s="26">
        <v>2.8441000000000001</v>
      </c>
      <c r="H247" s="12">
        <v>-3.0508590128170199E-2</v>
      </c>
      <c r="I247" s="28">
        <f t="shared" si="106"/>
        <v>2.7052333333333336</v>
      </c>
      <c r="J247" s="28">
        <f t="shared" si="118"/>
        <v>0.1436039793704027</v>
      </c>
      <c r="K247" s="26">
        <v>4132.1499999999996</v>
      </c>
      <c r="L247" s="12">
        <f t="shared" si="95"/>
        <v>5.3243883608722342E-5</v>
      </c>
      <c r="M247" s="29">
        <f t="shared" si="107"/>
        <v>4264.83</v>
      </c>
      <c r="N247" s="30">
        <f t="shared" si="119"/>
        <v>-1.8547469063260325E-2</v>
      </c>
      <c r="R247" s="43">
        <f t="shared" si="96"/>
        <v>0</v>
      </c>
      <c r="S247" s="44">
        <f t="shared" si="121"/>
        <v>0</v>
      </c>
      <c r="T247" s="45">
        <f t="shared" si="97"/>
        <v>0</v>
      </c>
      <c r="U247" s="44">
        <f t="shared" si="108"/>
        <v>0</v>
      </c>
      <c r="V247" s="45">
        <f t="shared" si="98"/>
        <v>0</v>
      </c>
      <c r="W247" s="44">
        <f t="shared" si="120"/>
        <v>0</v>
      </c>
      <c r="X247" s="45">
        <f t="shared" si="99"/>
        <v>0</v>
      </c>
      <c r="Y247" s="46">
        <f t="shared" si="109"/>
        <v>0</v>
      </c>
      <c r="AA247" s="43">
        <f t="shared" si="110"/>
        <v>5.3243883608722342E-5</v>
      </c>
      <c r="AB247" s="44">
        <f t="shared" si="111"/>
        <v>0</v>
      </c>
      <c r="AC247" s="45">
        <f t="shared" si="112"/>
        <v>0</v>
      </c>
      <c r="AD247" s="44">
        <f t="shared" si="113"/>
        <v>0</v>
      </c>
      <c r="AE247" s="45">
        <f t="shared" si="114"/>
        <v>0</v>
      </c>
      <c r="AF247" s="44">
        <f t="shared" si="115"/>
        <v>0</v>
      </c>
      <c r="AG247" s="45">
        <f t="shared" si="116"/>
        <v>0</v>
      </c>
      <c r="AH247" s="46">
        <f t="shared" si="116"/>
        <v>0</v>
      </c>
      <c r="AR247" s="2" t="s">
        <v>257</v>
      </c>
      <c r="AS247" s="26">
        <v>3785.38</v>
      </c>
      <c r="AT247" s="26">
        <v>55.9</v>
      </c>
      <c r="AU247" s="51">
        <f t="shared" si="92"/>
        <v>1.0849909584086825E-2</v>
      </c>
      <c r="AV247" s="26">
        <v>3.0129000000000001</v>
      </c>
      <c r="AW247" s="51">
        <f t="shared" si="93"/>
        <v>5.9350937027530692E-2</v>
      </c>
      <c r="AX247" s="1">
        <f t="shared" si="100"/>
        <v>1</v>
      </c>
      <c r="AY247" s="1"/>
      <c r="AZ247" s="1"/>
      <c r="BA247" s="1"/>
      <c r="BB247" s="2" t="s">
        <v>257</v>
      </c>
      <c r="BC247" s="26">
        <v>3785.38</v>
      </c>
      <c r="BD247" s="1">
        <f t="shared" si="101"/>
        <v>3785.38</v>
      </c>
      <c r="BE247" s="1" t="str">
        <f t="shared" si="102"/>
        <v/>
      </c>
      <c r="BF247" s="1" t="str">
        <f t="shared" si="103"/>
        <v/>
      </c>
      <c r="BG247" s="1" t="str">
        <f t="shared" si="104"/>
        <v/>
      </c>
    </row>
    <row r="248" spans="2:59" x14ac:dyDescent="0.25">
      <c r="B248" s="2" t="s">
        <v>257</v>
      </c>
      <c r="C248" s="26">
        <v>55.9</v>
      </c>
      <c r="D248" s="13">
        <f t="shared" si="94"/>
        <v>1.0849909584086825E-2</v>
      </c>
      <c r="E248" s="29">
        <f t="shared" si="105"/>
        <v>56.133333333333333</v>
      </c>
      <c r="F248" s="13">
        <f t="shared" si="117"/>
        <v>-1.2895662368112681E-2</v>
      </c>
      <c r="G248" s="26">
        <v>3.0129000000000001</v>
      </c>
      <c r="H248" s="12">
        <v>5.9350937027530692E-2</v>
      </c>
      <c r="I248" s="28">
        <f t="shared" si="106"/>
        <v>2.9302000000000006</v>
      </c>
      <c r="J248" s="28">
        <f t="shared" si="118"/>
        <v>8.3159801372648223E-2</v>
      </c>
      <c r="K248" s="26">
        <v>3785.38</v>
      </c>
      <c r="L248" s="12">
        <f t="shared" si="95"/>
        <v>-8.3919993223866451E-2</v>
      </c>
      <c r="M248" s="29">
        <f t="shared" si="107"/>
        <v>4016.4866666666662</v>
      </c>
      <c r="N248" s="30">
        <f t="shared" si="119"/>
        <v>-5.8230535175688991E-2</v>
      </c>
      <c r="R248" s="43">
        <f t="shared" si="96"/>
        <v>0</v>
      </c>
      <c r="S248" s="44">
        <f t="shared" si="121"/>
        <v>0</v>
      </c>
      <c r="T248" s="45">
        <f t="shared" si="97"/>
        <v>0</v>
      </c>
      <c r="U248" s="44">
        <f t="shared" si="108"/>
        <v>0</v>
      </c>
      <c r="V248" s="45">
        <f t="shared" si="98"/>
        <v>0</v>
      </c>
      <c r="W248" s="44">
        <f t="shared" si="120"/>
        <v>0</v>
      </c>
      <c r="X248" s="45">
        <f t="shared" si="99"/>
        <v>0</v>
      </c>
      <c r="Y248" s="46">
        <f t="shared" si="109"/>
        <v>0</v>
      </c>
      <c r="AA248" s="43">
        <f t="shared" si="110"/>
        <v>0</v>
      </c>
      <c r="AB248" s="44">
        <f t="shared" si="111"/>
        <v>0</v>
      </c>
      <c r="AC248" s="45">
        <f t="shared" si="112"/>
        <v>0</v>
      </c>
      <c r="AD248" s="44">
        <f t="shared" si="113"/>
        <v>0</v>
      </c>
      <c r="AE248" s="45">
        <f t="shared" si="114"/>
        <v>-8.3919993223866451E-2</v>
      </c>
      <c r="AF248" s="44">
        <f t="shared" si="115"/>
        <v>0</v>
      </c>
      <c r="AG248" s="45">
        <f t="shared" si="116"/>
        <v>0</v>
      </c>
      <c r="AH248" s="46">
        <f t="shared" si="116"/>
        <v>0</v>
      </c>
      <c r="AR248" s="2" t="s">
        <v>258</v>
      </c>
      <c r="AS248" s="26">
        <v>4130.29</v>
      </c>
      <c r="AT248" s="26">
        <v>53.5</v>
      </c>
      <c r="AU248" s="51">
        <f t="shared" si="92"/>
        <v>-4.2933810375670789E-2</v>
      </c>
      <c r="AV248" s="26">
        <v>2.6486999999999998</v>
      </c>
      <c r="AW248" s="51">
        <f t="shared" si="93"/>
        <v>-0.12088021507517688</v>
      </c>
      <c r="AX248" s="1">
        <f t="shared" si="100"/>
        <v>4</v>
      </c>
      <c r="AY248" s="1"/>
      <c r="AZ248" s="1"/>
      <c r="BA248" s="1"/>
      <c r="BB248" s="2" t="s">
        <v>258</v>
      </c>
      <c r="BC248" s="26">
        <v>4130.29</v>
      </c>
      <c r="BD248" s="1" t="str">
        <f t="shared" si="101"/>
        <v/>
      </c>
      <c r="BE248" s="1" t="str">
        <f t="shared" si="102"/>
        <v/>
      </c>
      <c r="BF248" s="1" t="str">
        <f t="shared" si="103"/>
        <v/>
      </c>
      <c r="BG248" s="1">
        <f t="shared" si="104"/>
        <v>4130.29</v>
      </c>
    </row>
    <row r="249" spans="2:59" x14ac:dyDescent="0.25">
      <c r="B249" s="2" t="s">
        <v>258</v>
      </c>
      <c r="C249" s="26">
        <v>53.5</v>
      </c>
      <c r="D249" s="13">
        <f t="shared" si="94"/>
        <v>-4.2933810375670789E-2</v>
      </c>
      <c r="E249" s="29">
        <f t="shared" si="105"/>
        <v>54.9</v>
      </c>
      <c r="F249" s="13">
        <f t="shared" si="117"/>
        <v>-2.1971496437054649E-2</v>
      </c>
      <c r="G249" s="26">
        <v>2.6486999999999998</v>
      </c>
      <c r="H249" s="12">
        <v>-0.12088021507517688</v>
      </c>
      <c r="I249" s="28">
        <f t="shared" si="106"/>
        <v>2.8352333333333335</v>
      </c>
      <c r="J249" s="28">
        <f t="shared" si="118"/>
        <v>-3.2409619366141285E-2</v>
      </c>
      <c r="K249" s="26">
        <v>4130.29</v>
      </c>
      <c r="L249" s="12">
        <f t="shared" si="95"/>
        <v>9.1116347632205885E-2</v>
      </c>
      <c r="M249" s="29">
        <f t="shared" si="107"/>
        <v>4015.94</v>
      </c>
      <c r="N249" s="30">
        <f t="shared" si="119"/>
        <v>-1.3610568440403092E-4</v>
      </c>
      <c r="R249" s="43">
        <f t="shared" si="96"/>
        <v>0</v>
      </c>
      <c r="S249" s="44">
        <f t="shared" si="121"/>
        <v>0</v>
      </c>
      <c r="T249" s="45">
        <f t="shared" si="97"/>
        <v>0</v>
      </c>
      <c r="U249" s="44">
        <f t="shared" si="108"/>
        <v>0</v>
      </c>
      <c r="V249" s="45">
        <f t="shared" si="98"/>
        <v>0</v>
      </c>
      <c r="W249" s="44">
        <f t="shared" si="120"/>
        <v>0</v>
      </c>
      <c r="X249" s="45">
        <f t="shared" si="99"/>
        <v>0</v>
      </c>
      <c r="Y249" s="46">
        <f t="shared" si="109"/>
        <v>0</v>
      </c>
      <c r="AA249" s="43">
        <f t="shared" si="110"/>
        <v>9.1116347632205885E-2</v>
      </c>
      <c r="AB249" s="44">
        <f t="shared" si="111"/>
        <v>-1.3610568440403092E-4</v>
      </c>
      <c r="AC249" s="45">
        <f t="shared" si="112"/>
        <v>0</v>
      </c>
      <c r="AD249" s="44">
        <f t="shared" si="113"/>
        <v>0</v>
      </c>
      <c r="AE249" s="45">
        <f t="shared" si="114"/>
        <v>0</v>
      </c>
      <c r="AF249" s="44">
        <f t="shared" si="115"/>
        <v>0</v>
      </c>
      <c r="AG249" s="45">
        <f t="shared" si="116"/>
        <v>0</v>
      </c>
      <c r="AH249" s="46">
        <f t="shared" si="116"/>
        <v>0</v>
      </c>
      <c r="AR249" s="2" t="s">
        <v>259</v>
      </c>
      <c r="AS249" s="26">
        <v>3955</v>
      </c>
      <c r="AT249" s="26">
        <v>52.9</v>
      </c>
      <c r="AU249" s="51">
        <f t="shared" si="92"/>
        <v>-1.1214953271028061E-2</v>
      </c>
      <c r="AV249" s="26">
        <v>3.1926000000000001</v>
      </c>
      <c r="AW249" s="51">
        <f t="shared" si="93"/>
        <v>0.20534601880167647</v>
      </c>
      <c r="AX249" s="1">
        <f t="shared" si="100"/>
        <v>3</v>
      </c>
      <c r="AY249" s="1"/>
      <c r="AZ249" s="1"/>
      <c r="BA249" s="1"/>
      <c r="BB249" s="2" t="s">
        <v>259</v>
      </c>
      <c r="BC249" s="26">
        <v>3955</v>
      </c>
      <c r="BD249" s="1" t="str">
        <f t="shared" si="101"/>
        <v/>
      </c>
      <c r="BE249" s="1" t="str">
        <f t="shared" si="102"/>
        <v/>
      </c>
      <c r="BF249" s="1">
        <f t="shared" si="103"/>
        <v>3955</v>
      </c>
      <c r="BG249" s="1" t="str">
        <f t="shared" si="104"/>
        <v/>
      </c>
    </row>
    <row r="250" spans="2:59" x14ac:dyDescent="0.25">
      <c r="B250" s="2" t="s">
        <v>259</v>
      </c>
      <c r="C250" s="26">
        <v>52.9</v>
      </c>
      <c r="D250" s="13">
        <f t="shared" si="94"/>
        <v>-1.1214953271028061E-2</v>
      </c>
      <c r="E250" s="29">
        <f t="shared" si="105"/>
        <v>54.1</v>
      </c>
      <c r="F250" s="13">
        <f t="shared" si="117"/>
        <v>-1.4571948998178486E-2</v>
      </c>
      <c r="G250" s="26">
        <v>3.1926000000000001</v>
      </c>
      <c r="H250" s="12">
        <v>0.20534601880167647</v>
      </c>
      <c r="I250" s="28">
        <f t="shared" si="106"/>
        <v>2.9514</v>
      </c>
      <c r="J250" s="28">
        <f t="shared" si="118"/>
        <v>4.0972524307229197E-2</v>
      </c>
      <c r="K250" s="26">
        <v>3955</v>
      </c>
      <c r="L250" s="12">
        <f t="shared" si="95"/>
        <v>-4.2440119216810457E-2</v>
      </c>
      <c r="M250" s="29">
        <f t="shared" si="107"/>
        <v>3956.89</v>
      </c>
      <c r="N250" s="30">
        <f t="shared" si="119"/>
        <v>-1.4703904938818901E-2</v>
      </c>
      <c r="R250" s="43">
        <f t="shared" si="96"/>
        <v>0</v>
      </c>
      <c r="S250" s="44">
        <f t="shared" si="121"/>
        <v>0</v>
      </c>
      <c r="T250" s="45">
        <f t="shared" si="97"/>
        <v>0</v>
      </c>
      <c r="U250" s="44">
        <f t="shared" si="108"/>
        <v>0</v>
      </c>
      <c r="V250" s="45">
        <f t="shared" si="98"/>
        <v>0</v>
      </c>
      <c r="W250" s="44">
        <f t="shared" si="120"/>
        <v>0</v>
      </c>
      <c r="X250" s="45">
        <f t="shared" si="99"/>
        <v>0</v>
      </c>
      <c r="Y250" s="46">
        <f t="shared" si="109"/>
        <v>0</v>
      </c>
      <c r="AA250" s="43">
        <f t="shared" si="110"/>
        <v>0</v>
      </c>
      <c r="AB250" s="44">
        <f t="shared" si="111"/>
        <v>0</v>
      </c>
      <c r="AC250" s="45">
        <f t="shared" si="112"/>
        <v>0</v>
      </c>
      <c r="AD250" s="44">
        <f t="shared" si="113"/>
        <v>0</v>
      </c>
      <c r="AE250" s="45">
        <f t="shared" si="114"/>
        <v>0</v>
      </c>
      <c r="AF250" s="44">
        <f t="shared" si="115"/>
        <v>0</v>
      </c>
      <c r="AG250" s="45">
        <f t="shared" si="116"/>
        <v>-4.2440119216810457E-2</v>
      </c>
      <c r="AH250" s="46">
        <f t="shared" si="116"/>
        <v>0</v>
      </c>
      <c r="AR250" s="2" t="s">
        <v>260</v>
      </c>
      <c r="AS250" s="26">
        <v>3585.62</v>
      </c>
      <c r="AT250" s="26">
        <v>53</v>
      </c>
      <c r="AU250" s="51">
        <f t="shared" si="92"/>
        <v>1.890359168241984E-3</v>
      </c>
      <c r="AV250" s="26">
        <v>3.8285999999999998</v>
      </c>
      <c r="AW250" s="51">
        <f t="shared" si="93"/>
        <v>0.19921067468520937</v>
      </c>
      <c r="AX250" s="1">
        <f t="shared" si="100"/>
        <v>1</v>
      </c>
      <c r="AY250" s="1"/>
      <c r="AZ250" s="1"/>
      <c r="BA250" s="1"/>
      <c r="BB250" s="2" t="s">
        <v>260</v>
      </c>
      <c r="BC250" s="26">
        <v>3585.62</v>
      </c>
      <c r="BD250" s="1">
        <f t="shared" si="101"/>
        <v>3585.62</v>
      </c>
      <c r="BE250" s="1" t="str">
        <f t="shared" si="102"/>
        <v/>
      </c>
      <c r="BF250" s="1" t="str">
        <f t="shared" si="103"/>
        <v/>
      </c>
      <c r="BG250" s="1" t="str">
        <f t="shared" si="104"/>
        <v/>
      </c>
    </row>
    <row r="251" spans="2:59" x14ac:dyDescent="0.25">
      <c r="B251" s="2" t="s">
        <v>260</v>
      </c>
      <c r="C251" s="26">
        <v>53</v>
      </c>
      <c r="D251" s="13">
        <f t="shared" si="94"/>
        <v>1.890359168241984E-3</v>
      </c>
      <c r="E251" s="29">
        <f t="shared" si="105"/>
        <v>53.133333333333333</v>
      </c>
      <c r="F251" s="13">
        <f t="shared" si="117"/>
        <v>-1.7868145409735137E-2</v>
      </c>
      <c r="G251" s="26">
        <v>3.8285999999999998</v>
      </c>
      <c r="H251" s="12">
        <v>0.19921067468520937</v>
      </c>
      <c r="I251" s="28">
        <f t="shared" si="106"/>
        <v>3.2233000000000001</v>
      </c>
      <c r="J251" s="28">
        <f t="shared" si="118"/>
        <v>9.2125770820627562E-2</v>
      </c>
      <c r="K251" s="26">
        <v>3585.62</v>
      </c>
      <c r="L251" s="12">
        <f t="shared" si="95"/>
        <v>-9.3395701643489315E-2</v>
      </c>
      <c r="M251" s="29">
        <f t="shared" si="107"/>
        <v>3890.3033333333333</v>
      </c>
      <c r="N251" s="30">
        <f t="shared" si="119"/>
        <v>-1.6828030768271662E-2</v>
      </c>
      <c r="R251" s="43">
        <f t="shared" si="96"/>
        <v>0</v>
      </c>
      <c r="S251" s="44">
        <f t="shared" si="121"/>
        <v>0</v>
      </c>
      <c r="T251" s="45">
        <f t="shared" si="97"/>
        <v>0</v>
      </c>
      <c r="U251" s="44">
        <f t="shared" si="108"/>
        <v>0</v>
      </c>
      <c r="V251" s="45">
        <f t="shared" si="98"/>
        <v>0</v>
      </c>
      <c r="W251" s="44">
        <f t="shared" si="120"/>
        <v>0</v>
      </c>
      <c r="X251" s="45">
        <f t="shared" si="99"/>
        <v>0</v>
      </c>
      <c r="Y251" s="46">
        <f t="shared" si="109"/>
        <v>0</v>
      </c>
      <c r="AA251" s="43">
        <f t="shared" si="110"/>
        <v>0</v>
      </c>
      <c r="AB251" s="44">
        <f t="shared" si="111"/>
        <v>0</v>
      </c>
      <c r="AC251" s="45">
        <f t="shared" si="112"/>
        <v>0</v>
      </c>
      <c r="AD251" s="44">
        <f t="shared" si="113"/>
        <v>0</v>
      </c>
      <c r="AE251" s="45">
        <f t="shared" si="114"/>
        <v>-9.3395701643489315E-2</v>
      </c>
      <c r="AF251" s="44">
        <f t="shared" si="115"/>
        <v>0</v>
      </c>
      <c r="AG251" s="45">
        <f t="shared" si="116"/>
        <v>0</v>
      </c>
      <c r="AH251" s="46">
        <f t="shared" si="116"/>
        <v>0</v>
      </c>
      <c r="AR251" s="2" t="s">
        <v>261</v>
      </c>
      <c r="AS251" s="26">
        <v>3871.98</v>
      </c>
      <c r="AT251" s="26">
        <v>51.1</v>
      </c>
      <c r="AU251" s="51">
        <f t="shared" si="92"/>
        <v>-3.5849056603773577E-2</v>
      </c>
      <c r="AV251" s="26">
        <v>4.0477999999999996</v>
      </c>
      <c r="AW251" s="51">
        <f t="shared" si="93"/>
        <v>5.7253304079820211E-2</v>
      </c>
      <c r="AX251" s="1">
        <f t="shared" si="100"/>
        <v>3</v>
      </c>
      <c r="AY251" s="1"/>
      <c r="AZ251" s="1"/>
      <c r="BA251" s="1"/>
      <c r="BB251" s="2" t="s">
        <v>261</v>
      </c>
      <c r="BC251" s="26">
        <v>3871.98</v>
      </c>
      <c r="BD251" s="1" t="str">
        <f t="shared" si="101"/>
        <v/>
      </c>
      <c r="BE251" s="1" t="str">
        <f t="shared" si="102"/>
        <v/>
      </c>
      <c r="BF251" s="1">
        <f t="shared" si="103"/>
        <v>3871.98</v>
      </c>
      <c r="BG251" s="1" t="str">
        <f t="shared" si="104"/>
        <v/>
      </c>
    </row>
    <row r="252" spans="2:59" x14ac:dyDescent="0.25">
      <c r="B252" s="2" t="s">
        <v>261</v>
      </c>
      <c r="C252" s="26">
        <v>51.1</v>
      </c>
      <c r="D252" s="13">
        <f t="shared" si="94"/>
        <v>-3.5849056603773577E-2</v>
      </c>
      <c r="E252" s="29">
        <f t="shared" si="105"/>
        <v>52.333333333333336</v>
      </c>
      <c r="F252" s="13">
        <f t="shared" si="117"/>
        <v>-1.5056461731492998E-2</v>
      </c>
      <c r="G252" s="26">
        <v>4.0477999999999996</v>
      </c>
      <c r="H252" s="12">
        <v>5.7253304079820211E-2</v>
      </c>
      <c r="I252" s="28">
        <f t="shared" si="106"/>
        <v>3.6896666666666662</v>
      </c>
      <c r="J252" s="28">
        <f t="shared" si="118"/>
        <v>0.14468608775685365</v>
      </c>
      <c r="K252" s="26">
        <v>3871.98</v>
      </c>
      <c r="L252" s="12">
        <f t="shared" si="95"/>
        <v>7.9863454576893256E-2</v>
      </c>
      <c r="M252" s="29">
        <f t="shared" si="107"/>
        <v>3804.2000000000003</v>
      </c>
      <c r="N252" s="30">
        <f t="shared" si="119"/>
        <v>-2.2132807124722875E-2</v>
      </c>
      <c r="R252" s="43">
        <f t="shared" si="96"/>
        <v>0</v>
      </c>
      <c r="S252" s="44">
        <f t="shared" si="121"/>
        <v>0</v>
      </c>
      <c r="T252" s="45">
        <f t="shared" si="97"/>
        <v>0</v>
      </c>
      <c r="U252" s="44">
        <f t="shared" si="108"/>
        <v>0</v>
      </c>
      <c r="V252" s="45">
        <f t="shared" si="98"/>
        <v>0</v>
      </c>
      <c r="W252" s="44">
        <f t="shared" si="120"/>
        <v>0</v>
      </c>
      <c r="X252" s="45">
        <f t="shared" si="99"/>
        <v>0</v>
      </c>
      <c r="Y252" s="46">
        <f t="shared" si="109"/>
        <v>0</v>
      </c>
      <c r="AA252" s="43">
        <f t="shared" si="110"/>
        <v>0</v>
      </c>
      <c r="AB252" s="44">
        <f t="shared" si="111"/>
        <v>0</v>
      </c>
      <c r="AC252" s="45">
        <f t="shared" si="112"/>
        <v>0</v>
      </c>
      <c r="AD252" s="44">
        <f t="shared" si="113"/>
        <v>0</v>
      </c>
      <c r="AE252" s="45">
        <f t="shared" si="114"/>
        <v>0</v>
      </c>
      <c r="AF252" s="44">
        <f t="shared" si="115"/>
        <v>0</v>
      </c>
      <c r="AG252" s="45">
        <f t="shared" si="116"/>
        <v>7.9863454576893256E-2</v>
      </c>
      <c r="AH252" s="46">
        <f t="shared" si="116"/>
        <v>0</v>
      </c>
      <c r="AR252" s="2" t="s">
        <v>262</v>
      </c>
      <c r="AS252" s="26">
        <v>4080.11</v>
      </c>
      <c r="AT252" s="26">
        <v>50.3</v>
      </c>
      <c r="AU252" s="51">
        <f t="shared" si="92"/>
        <v>-1.5655577299413026E-2</v>
      </c>
      <c r="AV252" s="26">
        <v>3.6053999999999999</v>
      </c>
      <c r="AW252" s="51">
        <f t="shared" si="93"/>
        <v>-0.10929393744750227</v>
      </c>
      <c r="AX252" s="1">
        <f t="shared" si="100"/>
        <v>4</v>
      </c>
      <c r="AY252" s="1"/>
      <c r="AZ252" s="1"/>
      <c r="BA252" s="1"/>
      <c r="BB252" s="2" t="s">
        <v>262</v>
      </c>
      <c r="BC252" s="26">
        <v>4080.11</v>
      </c>
      <c r="BD252" s="1" t="str">
        <f t="shared" si="101"/>
        <v/>
      </c>
      <c r="BE252" s="1" t="str">
        <f t="shared" si="102"/>
        <v/>
      </c>
      <c r="BF252" s="1" t="str">
        <f t="shared" si="103"/>
        <v/>
      </c>
      <c r="BG252" s="1">
        <f t="shared" si="104"/>
        <v>4080.11</v>
      </c>
    </row>
    <row r="253" spans="2:59" x14ac:dyDescent="0.25">
      <c r="B253" s="2" t="s">
        <v>262</v>
      </c>
      <c r="C253" s="26">
        <v>50.3</v>
      </c>
      <c r="D253" s="13">
        <f t="shared" si="94"/>
        <v>-1.5655577299413026E-2</v>
      </c>
      <c r="E253" s="29">
        <f t="shared" si="105"/>
        <v>51.466666666666661</v>
      </c>
      <c r="F253" s="13">
        <f t="shared" si="117"/>
        <v>-1.6560509554140235E-2</v>
      </c>
      <c r="G253" s="26">
        <v>3.6053999999999999</v>
      </c>
      <c r="H253" s="12">
        <v>-0.10929393744750227</v>
      </c>
      <c r="I253" s="28">
        <f t="shared" si="106"/>
        <v>3.8272666666666666</v>
      </c>
      <c r="J253" s="28">
        <f t="shared" si="118"/>
        <v>3.7293341765290533E-2</v>
      </c>
      <c r="K253" s="26">
        <v>4080.11</v>
      </c>
      <c r="L253" s="12">
        <f t="shared" si="95"/>
        <v>5.3752860293699856E-2</v>
      </c>
      <c r="M253" s="29">
        <f t="shared" si="107"/>
        <v>3845.9033333333336</v>
      </c>
      <c r="N253" s="30">
        <f t="shared" si="119"/>
        <v>1.0962445016911238E-2</v>
      </c>
      <c r="R253" s="43">
        <f t="shared" si="96"/>
        <v>0</v>
      </c>
      <c r="S253" s="44">
        <f t="shared" si="121"/>
        <v>0</v>
      </c>
      <c r="T253" s="45">
        <f t="shared" si="97"/>
        <v>0</v>
      </c>
      <c r="U253" s="44">
        <f t="shared" si="108"/>
        <v>0</v>
      </c>
      <c r="V253" s="45">
        <f t="shared" si="98"/>
        <v>0</v>
      </c>
      <c r="W253" s="44">
        <f t="shared" si="120"/>
        <v>0</v>
      </c>
      <c r="X253" s="45">
        <f t="shared" si="99"/>
        <v>0</v>
      </c>
      <c r="Y253" s="46">
        <f t="shared" si="109"/>
        <v>0</v>
      </c>
      <c r="AA253" s="43">
        <f t="shared" si="110"/>
        <v>5.3752860293699856E-2</v>
      </c>
      <c r="AB253" s="44">
        <f t="shared" si="111"/>
        <v>0</v>
      </c>
      <c r="AC253" s="45">
        <f t="shared" si="112"/>
        <v>0</v>
      </c>
      <c r="AD253" s="44">
        <f t="shared" si="113"/>
        <v>0</v>
      </c>
      <c r="AE253" s="45">
        <f t="shared" si="114"/>
        <v>0</v>
      </c>
      <c r="AF253" s="44">
        <f t="shared" si="115"/>
        <v>0</v>
      </c>
      <c r="AG253" s="45">
        <f t="shared" si="116"/>
        <v>0</v>
      </c>
      <c r="AH253" s="46">
        <f t="shared" si="116"/>
        <v>0</v>
      </c>
      <c r="AR253" s="2" t="s">
        <v>263</v>
      </c>
      <c r="AS253" s="26">
        <v>3839.5</v>
      </c>
      <c r="AT253" s="26">
        <v>49</v>
      </c>
      <c r="AU253" s="51">
        <f t="shared" si="92"/>
        <v>-2.5844930417495027E-2</v>
      </c>
      <c r="AV253" s="26">
        <v>3.8748</v>
      </c>
      <c r="AW253" s="51">
        <f t="shared" si="93"/>
        <v>7.4721251456149052E-2</v>
      </c>
      <c r="AX253" s="1">
        <f t="shared" si="100"/>
        <v>3</v>
      </c>
      <c r="AY253" s="1"/>
      <c r="AZ253" s="1"/>
      <c r="BA253" s="1"/>
      <c r="BB253" s="2" t="s">
        <v>263</v>
      </c>
      <c r="BC253" s="26">
        <v>3839.5</v>
      </c>
      <c r="BD253" s="1" t="str">
        <f t="shared" si="101"/>
        <v/>
      </c>
      <c r="BE253" s="1" t="str">
        <f t="shared" si="102"/>
        <v/>
      </c>
      <c r="BF253" s="1">
        <f t="shared" si="103"/>
        <v>3839.5</v>
      </c>
      <c r="BG253" s="1" t="str">
        <f t="shared" si="104"/>
        <v/>
      </c>
    </row>
    <row r="254" spans="2:59" x14ac:dyDescent="0.25">
      <c r="B254" s="2" t="s">
        <v>263</v>
      </c>
      <c r="C254" s="26">
        <v>49</v>
      </c>
      <c r="D254" s="13">
        <f t="shared" si="94"/>
        <v>-2.5844930417495027E-2</v>
      </c>
      <c r="E254" s="29">
        <f t="shared" si="105"/>
        <v>50.133333333333333</v>
      </c>
      <c r="F254" s="13">
        <f t="shared" si="117"/>
        <v>-2.5906735751295207E-2</v>
      </c>
      <c r="G254" s="26">
        <v>3.8748</v>
      </c>
      <c r="H254" s="12">
        <v>7.4721251456149052E-2</v>
      </c>
      <c r="I254" s="28">
        <f t="shared" si="106"/>
        <v>3.8426666666666667</v>
      </c>
      <c r="J254" s="28">
        <f t="shared" si="118"/>
        <v>4.023759340869848E-3</v>
      </c>
      <c r="K254" s="26">
        <v>3839.5</v>
      </c>
      <c r="L254" s="12">
        <f t="shared" si="95"/>
        <v>-5.8971449299161094E-2</v>
      </c>
      <c r="M254" s="29">
        <f t="shared" si="107"/>
        <v>3930.53</v>
      </c>
      <c r="N254" s="30">
        <f t="shared" si="119"/>
        <v>2.2004366551074739E-2</v>
      </c>
      <c r="R254" s="43">
        <f t="shared" si="96"/>
        <v>0</v>
      </c>
      <c r="S254" s="44">
        <f t="shared" si="121"/>
        <v>0</v>
      </c>
      <c r="T254" s="45">
        <f t="shared" si="97"/>
        <v>0</v>
      </c>
      <c r="U254" s="44">
        <f t="shared" si="108"/>
        <v>0</v>
      </c>
      <c r="V254" s="45">
        <f t="shared" si="98"/>
        <v>0</v>
      </c>
      <c r="W254" s="44">
        <f t="shared" si="120"/>
        <v>0</v>
      </c>
      <c r="X254" s="45">
        <f t="shared" si="99"/>
        <v>0</v>
      </c>
      <c r="Y254" s="46">
        <f t="shared" si="109"/>
        <v>0</v>
      </c>
      <c r="AA254" s="43">
        <f t="shared" si="110"/>
        <v>0</v>
      </c>
      <c r="AB254" s="44">
        <f t="shared" si="111"/>
        <v>0</v>
      </c>
      <c r="AC254" s="45">
        <f t="shared" si="112"/>
        <v>0</v>
      </c>
      <c r="AD254" s="44">
        <f t="shared" si="113"/>
        <v>0</v>
      </c>
      <c r="AE254" s="45">
        <f t="shared" si="114"/>
        <v>0</v>
      </c>
      <c r="AF254" s="44">
        <f t="shared" si="115"/>
        <v>0</v>
      </c>
      <c r="AG254" s="45">
        <f t="shared" si="116"/>
        <v>-5.8971449299161094E-2</v>
      </c>
      <c r="AH254" s="46">
        <f t="shared" si="116"/>
        <v>0</v>
      </c>
      <c r="AR254" s="2" t="s">
        <v>264</v>
      </c>
      <c r="AS254" s="26">
        <v>4076.6</v>
      </c>
      <c r="AT254" s="26">
        <v>48</v>
      </c>
      <c r="AU254" s="51">
        <f t="shared" si="92"/>
        <v>-2.0408163265306145E-2</v>
      </c>
      <c r="AV254" s="26">
        <v>3.5068999999999999</v>
      </c>
      <c r="AW254" s="51">
        <f t="shared" si="93"/>
        <v>-9.4946835965727283E-2</v>
      </c>
      <c r="AX254" s="1">
        <f t="shared" si="100"/>
        <v>4</v>
      </c>
      <c r="AY254" s="1"/>
      <c r="AZ254" s="1"/>
      <c r="BA254" s="1"/>
      <c r="BB254" s="2" t="s">
        <v>264</v>
      </c>
      <c r="BC254" s="26">
        <v>4076.6</v>
      </c>
      <c r="BD254" s="1" t="str">
        <f t="shared" si="101"/>
        <v/>
      </c>
      <c r="BE254" s="1" t="str">
        <f t="shared" si="102"/>
        <v/>
      </c>
      <c r="BF254" s="1" t="str">
        <f t="shared" si="103"/>
        <v/>
      </c>
      <c r="BG254" s="1">
        <f t="shared" si="104"/>
        <v>4076.6</v>
      </c>
    </row>
    <row r="255" spans="2:59" x14ac:dyDescent="0.25">
      <c r="B255" s="2" t="s">
        <v>264</v>
      </c>
      <c r="C255" s="26">
        <v>48</v>
      </c>
      <c r="D255" s="13">
        <f t="shared" si="94"/>
        <v>-2.0408163265306145E-2</v>
      </c>
      <c r="E255" s="29">
        <f t="shared" si="105"/>
        <v>49.1</v>
      </c>
      <c r="F255" s="13">
        <f t="shared" si="117"/>
        <v>-2.0611702127659504E-2</v>
      </c>
      <c r="G255" s="26">
        <v>3.5068999999999999</v>
      </c>
      <c r="H255" s="12">
        <v>-9.4946835965727283E-2</v>
      </c>
      <c r="I255" s="28">
        <f t="shared" si="106"/>
        <v>3.6623666666666668</v>
      </c>
      <c r="J255" s="28">
        <f t="shared" si="118"/>
        <v>-4.6920541290770279E-2</v>
      </c>
      <c r="K255" s="26">
        <v>4076.6</v>
      </c>
      <c r="L255" s="12">
        <f t="shared" si="95"/>
        <v>6.1752832400052027E-2</v>
      </c>
      <c r="M255" s="29">
        <f t="shared" si="107"/>
        <v>3998.7366666666671</v>
      </c>
      <c r="N255" s="30">
        <f t="shared" si="119"/>
        <v>1.7353045687646951E-2</v>
      </c>
      <c r="R255" s="43">
        <f t="shared" si="96"/>
        <v>6.1752832400052027E-2</v>
      </c>
      <c r="S255" s="44">
        <f t="shared" si="121"/>
        <v>0</v>
      </c>
      <c r="T255" s="45">
        <f t="shared" si="97"/>
        <v>0</v>
      </c>
      <c r="U255" s="44">
        <f t="shared" si="108"/>
        <v>0</v>
      </c>
      <c r="V255" s="45">
        <f t="shared" si="98"/>
        <v>0</v>
      </c>
      <c r="W255" s="44">
        <f t="shared" si="120"/>
        <v>0</v>
      </c>
      <c r="X255" s="45">
        <f t="shared" si="99"/>
        <v>0</v>
      </c>
      <c r="Y255" s="46">
        <f t="shared" si="109"/>
        <v>0</v>
      </c>
      <c r="AA255" s="43">
        <f t="shared" si="110"/>
        <v>0</v>
      </c>
      <c r="AB255" s="44">
        <f t="shared" si="111"/>
        <v>1.7353045687646951E-2</v>
      </c>
      <c r="AC255" s="45">
        <f t="shared" si="112"/>
        <v>0</v>
      </c>
      <c r="AD255" s="44">
        <f t="shared" si="113"/>
        <v>0</v>
      </c>
      <c r="AE255" s="45">
        <f t="shared" si="114"/>
        <v>0</v>
      </c>
      <c r="AF255" s="44">
        <f t="shared" si="115"/>
        <v>0</v>
      </c>
      <c r="AG255" s="45">
        <f t="shared" si="116"/>
        <v>0</v>
      </c>
      <c r="AH255" s="46">
        <f t="shared" si="116"/>
        <v>0</v>
      </c>
      <c r="AR255" s="2" t="s">
        <v>265</v>
      </c>
      <c r="AS255" s="26">
        <v>3970.15</v>
      </c>
      <c r="AT255" s="26">
        <v>47.3</v>
      </c>
      <c r="AU255" s="51">
        <f t="shared" si="92"/>
        <v>-1.4583333333333393E-2</v>
      </c>
      <c r="AV255" s="26">
        <v>3.92</v>
      </c>
      <c r="AW255" s="51">
        <f t="shared" si="93"/>
        <v>0.11779634434971054</v>
      </c>
      <c r="AX255" s="1">
        <f t="shared" si="100"/>
        <v>3</v>
      </c>
      <c r="AY255" s="1"/>
      <c r="AZ255" s="1"/>
      <c r="BA255" s="1"/>
      <c r="BB255" s="2" t="s">
        <v>265</v>
      </c>
      <c r="BC255" s="26">
        <v>3970.15</v>
      </c>
      <c r="BD255" s="1" t="str">
        <f t="shared" si="101"/>
        <v/>
      </c>
      <c r="BE255" s="1" t="str">
        <f t="shared" si="102"/>
        <v/>
      </c>
      <c r="BF255" s="1">
        <f t="shared" si="103"/>
        <v>3970.15</v>
      </c>
      <c r="BG255" s="1" t="str">
        <f t="shared" si="104"/>
        <v/>
      </c>
    </row>
    <row r="256" spans="2:59" x14ac:dyDescent="0.25">
      <c r="B256" s="2" t="s">
        <v>265</v>
      </c>
      <c r="C256" s="26">
        <v>47.3</v>
      </c>
      <c r="D256" s="13">
        <f t="shared" si="94"/>
        <v>-1.4583333333333393E-2</v>
      </c>
      <c r="E256" s="29">
        <f t="shared" si="105"/>
        <v>48.1</v>
      </c>
      <c r="F256" s="13">
        <f t="shared" si="117"/>
        <v>-2.0366598778004064E-2</v>
      </c>
      <c r="G256" s="26">
        <v>3.92</v>
      </c>
      <c r="H256" s="12">
        <v>0.11779634434971054</v>
      </c>
      <c r="I256" s="28">
        <f t="shared" si="106"/>
        <v>3.7672333333333334</v>
      </c>
      <c r="J256" s="28">
        <f t="shared" si="118"/>
        <v>2.8633579379454099E-2</v>
      </c>
      <c r="K256" s="26">
        <v>3970.15</v>
      </c>
      <c r="L256" s="12">
        <f t="shared" si="95"/>
        <v>-2.6112446646715304E-2</v>
      </c>
      <c r="M256" s="29">
        <f t="shared" si="107"/>
        <v>3962.0833333333335</v>
      </c>
      <c r="N256" s="30">
        <f t="shared" si="119"/>
        <v>-9.1662283337821115E-3</v>
      </c>
      <c r="R256" s="43">
        <f t="shared" si="96"/>
        <v>0</v>
      </c>
      <c r="S256" s="44">
        <f t="shared" si="121"/>
        <v>0</v>
      </c>
      <c r="T256" s="45">
        <f t="shared" si="97"/>
        <v>0</v>
      </c>
      <c r="U256" s="44">
        <f t="shared" si="108"/>
        <v>0</v>
      </c>
      <c r="V256" s="45">
        <f t="shared" si="98"/>
        <v>0</v>
      </c>
      <c r="W256" s="44">
        <f t="shared" si="120"/>
        <v>0</v>
      </c>
      <c r="X256" s="45">
        <f t="shared" si="99"/>
        <v>-2.6112446646715304E-2</v>
      </c>
      <c r="Y256" s="46">
        <f t="shared" si="109"/>
        <v>-9.1662283337821115E-3</v>
      </c>
      <c r="AA256" s="43">
        <f t="shared" si="110"/>
        <v>0</v>
      </c>
      <c r="AB256" s="44">
        <f t="shared" si="111"/>
        <v>0</v>
      </c>
      <c r="AC256" s="45">
        <f t="shared" si="112"/>
        <v>0</v>
      </c>
      <c r="AD256" s="44">
        <f t="shared" si="113"/>
        <v>0</v>
      </c>
      <c r="AE256" s="45">
        <f t="shared" si="114"/>
        <v>0</v>
      </c>
      <c r="AF256" s="44">
        <f t="shared" si="115"/>
        <v>0</v>
      </c>
      <c r="AG256" s="45">
        <f t="shared" si="116"/>
        <v>0</v>
      </c>
      <c r="AH256" s="46">
        <f t="shared" si="116"/>
        <v>0</v>
      </c>
      <c r="AR256" s="2" t="s">
        <v>266</v>
      </c>
      <c r="AS256" s="26">
        <v>4109.3100000000004</v>
      </c>
      <c r="AT256" s="26">
        <v>47.5</v>
      </c>
      <c r="AU256" s="51">
        <f t="shared" si="92"/>
        <v>4.2283298097252064E-3</v>
      </c>
      <c r="AV256" s="26">
        <v>3.4676</v>
      </c>
      <c r="AW256" s="51">
        <f t="shared" si="93"/>
        <v>-0.11540816326530612</v>
      </c>
      <c r="AX256" s="1">
        <f t="shared" si="100"/>
        <v>2</v>
      </c>
      <c r="AY256" s="1"/>
      <c r="AZ256" s="1"/>
      <c r="BA256" s="1"/>
      <c r="BB256" s="2" t="s">
        <v>266</v>
      </c>
      <c r="BC256" s="26">
        <v>4109.3100000000004</v>
      </c>
      <c r="BD256" s="1" t="str">
        <f t="shared" si="101"/>
        <v/>
      </c>
      <c r="BE256" s="1">
        <f t="shared" si="102"/>
        <v>4109.3100000000004</v>
      </c>
      <c r="BF256" s="1" t="str">
        <f t="shared" si="103"/>
        <v/>
      </c>
      <c r="BG256" s="1" t="str">
        <f t="shared" si="104"/>
        <v/>
      </c>
    </row>
    <row r="257" spans="2:59" x14ac:dyDescent="0.25">
      <c r="B257" s="2" t="s">
        <v>266</v>
      </c>
      <c r="C257" s="26">
        <v>47.5</v>
      </c>
      <c r="D257" s="13">
        <f t="shared" si="94"/>
        <v>4.2283298097252064E-3</v>
      </c>
      <c r="E257" s="29">
        <f t="shared" si="105"/>
        <v>47.6</v>
      </c>
      <c r="F257" s="13">
        <f t="shared" si="117"/>
        <v>-1.039501039501034E-2</v>
      </c>
      <c r="G257" s="26">
        <v>3.4676</v>
      </c>
      <c r="H257" s="12">
        <v>-0.11540816326530612</v>
      </c>
      <c r="I257" s="28">
        <f t="shared" si="106"/>
        <v>3.6315000000000004</v>
      </c>
      <c r="J257" s="28">
        <f t="shared" si="118"/>
        <v>-3.6029977790951739E-2</v>
      </c>
      <c r="K257" s="26">
        <v>4109.3100000000004</v>
      </c>
      <c r="L257" s="12">
        <f t="shared" si="95"/>
        <v>3.5051572358727023E-2</v>
      </c>
      <c r="M257" s="29">
        <f t="shared" si="107"/>
        <v>4052.0200000000004</v>
      </c>
      <c r="N257" s="30">
        <f t="shared" si="119"/>
        <v>2.269933746976549E-2</v>
      </c>
      <c r="R257" s="43">
        <f t="shared" si="96"/>
        <v>0</v>
      </c>
      <c r="S257" s="44">
        <f t="shared" si="121"/>
        <v>2.269933746976549E-2</v>
      </c>
      <c r="T257" s="45">
        <f t="shared" si="97"/>
        <v>3.5051572358727023E-2</v>
      </c>
      <c r="U257" s="44">
        <f t="shared" si="108"/>
        <v>0</v>
      </c>
      <c r="V257" s="45">
        <f t="shared" si="98"/>
        <v>0</v>
      </c>
      <c r="W257" s="44">
        <f t="shared" si="120"/>
        <v>0</v>
      </c>
      <c r="X257" s="45">
        <f t="shared" si="99"/>
        <v>0</v>
      </c>
      <c r="Y257" s="46">
        <f t="shared" si="109"/>
        <v>0</v>
      </c>
      <c r="AA257" s="43">
        <f t="shared" si="110"/>
        <v>0</v>
      </c>
      <c r="AB257" s="44">
        <f t="shared" si="111"/>
        <v>0</v>
      </c>
      <c r="AC257" s="45">
        <f t="shared" si="112"/>
        <v>0</v>
      </c>
      <c r="AD257" s="44">
        <f t="shared" si="113"/>
        <v>0</v>
      </c>
      <c r="AE257" s="45">
        <f t="shared" si="114"/>
        <v>0</v>
      </c>
      <c r="AF257" s="44">
        <f t="shared" si="115"/>
        <v>0</v>
      </c>
      <c r="AG257" s="45">
        <f t="shared" si="116"/>
        <v>0</v>
      </c>
      <c r="AH257" s="46">
        <f t="shared" si="116"/>
        <v>0</v>
      </c>
      <c r="AR257" s="2" t="s">
        <v>267</v>
      </c>
      <c r="AS257" s="26">
        <v>4169.4799999999996</v>
      </c>
      <c r="AT257" s="26">
        <v>46.3</v>
      </c>
      <c r="AU257" s="51">
        <f t="shared" si="92"/>
        <v>-2.5263157894736876E-2</v>
      </c>
      <c r="AV257" s="26">
        <v>3.4220000000000002</v>
      </c>
      <c r="AW257" s="51">
        <f t="shared" si="93"/>
        <v>-1.315030568693043E-2</v>
      </c>
      <c r="AX257" s="1">
        <f t="shared" si="100"/>
        <v>4</v>
      </c>
      <c r="AY257" s="1"/>
      <c r="AZ257" s="1"/>
      <c r="BA257" s="1"/>
      <c r="BB257" s="2" t="s">
        <v>267</v>
      </c>
      <c r="BC257" s="26">
        <v>4169.4799999999996</v>
      </c>
      <c r="BD257" s="1" t="str">
        <f t="shared" si="101"/>
        <v/>
      </c>
      <c r="BE257" s="1" t="str">
        <f t="shared" si="102"/>
        <v/>
      </c>
      <c r="BF257" s="1" t="str">
        <f t="shared" si="103"/>
        <v/>
      </c>
      <c r="BG257" s="1">
        <f t="shared" si="104"/>
        <v>4169.4799999999996</v>
      </c>
    </row>
    <row r="258" spans="2:59" x14ac:dyDescent="0.25">
      <c r="B258" s="2" t="s">
        <v>267</v>
      </c>
      <c r="C258" s="26">
        <v>46.3</v>
      </c>
      <c r="D258" s="13">
        <f t="shared" si="94"/>
        <v>-2.5263157894736876E-2</v>
      </c>
      <c r="E258" s="29">
        <f t="shared" si="105"/>
        <v>47.033333333333331</v>
      </c>
      <c r="F258" s="13">
        <f t="shared" si="117"/>
        <v>-1.1904761904761973E-2</v>
      </c>
      <c r="G258" s="26">
        <v>3.4220000000000002</v>
      </c>
      <c r="H258" s="12">
        <v>-1.315030568693043E-2</v>
      </c>
      <c r="I258" s="28">
        <f t="shared" si="106"/>
        <v>3.6031999999999997</v>
      </c>
      <c r="J258" s="28">
        <f t="shared" si="118"/>
        <v>-7.7929230345589184E-3</v>
      </c>
      <c r="K258" s="26">
        <v>4169.4799999999996</v>
      </c>
      <c r="L258" s="12">
        <f t="shared" si="95"/>
        <v>1.464236088297044E-2</v>
      </c>
      <c r="M258" s="29">
        <f t="shared" si="107"/>
        <v>4082.98</v>
      </c>
      <c r="N258" s="30">
        <f t="shared" si="119"/>
        <v>7.6406335605450071E-3</v>
      </c>
      <c r="R258" s="43">
        <f t="shared" si="96"/>
        <v>1.464236088297044E-2</v>
      </c>
      <c r="S258" s="44">
        <f t="shared" si="121"/>
        <v>7.6406335605450071E-3</v>
      </c>
      <c r="T258" s="45">
        <f t="shared" si="97"/>
        <v>0</v>
      </c>
      <c r="U258" s="44">
        <f t="shared" si="108"/>
        <v>0</v>
      </c>
      <c r="V258" s="45">
        <f t="shared" si="98"/>
        <v>0</v>
      </c>
      <c r="W258" s="44">
        <f t="shared" si="120"/>
        <v>0</v>
      </c>
      <c r="X258" s="45">
        <f t="shared" si="99"/>
        <v>0</v>
      </c>
      <c r="Y258" s="46">
        <f t="shared" si="109"/>
        <v>0</v>
      </c>
      <c r="AA258" s="43">
        <f t="shared" si="110"/>
        <v>0</v>
      </c>
      <c r="AB258" s="44">
        <f t="shared" si="111"/>
        <v>0</v>
      </c>
      <c r="AC258" s="45">
        <f t="shared" si="112"/>
        <v>0</v>
      </c>
      <c r="AD258" s="44">
        <f t="shared" si="113"/>
        <v>0</v>
      </c>
      <c r="AE258" s="45">
        <f t="shared" si="114"/>
        <v>0</v>
      </c>
      <c r="AF258" s="44">
        <f t="shared" si="115"/>
        <v>0</v>
      </c>
      <c r="AG258" s="45">
        <f t="shared" si="116"/>
        <v>0</v>
      </c>
      <c r="AH258" s="46">
        <f t="shared" si="116"/>
        <v>0</v>
      </c>
      <c r="AR258" s="2" t="s">
        <v>268</v>
      </c>
      <c r="AS258" s="26">
        <v>4179.83</v>
      </c>
      <c r="AT258" s="26">
        <v>46.7</v>
      </c>
      <c r="AU258" s="51">
        <f t="shared" si="92"/>
        <v>8.6393088552916275E-3</v>
      </c>
      <c r="AV258" s="26">
        <v>3.6425999999999998</v>
      </c>
      <c r="AW258" s="51">
        <f t="shared" si="93"/>
        <v>6.4465225014611161E-2</v>
      </c>
      <c r="AX258" s="1">
        <f t="shared" si="100"/>
        <v>1</v>
      </c>
      <c r="AY258" s="1"/>
      <c r="AZ258" s="1"/>
      <c r="BA258" s="1"/>
      <c r="BB258" s="2" t="s">
        <v>268</v>
      </c>
      <c r="BC258" s="26">
        <v>4179.83</v>
      </c>
      <c r="BD258" s="1">
        <f t="shared" si="101"/>
        <v>4179.83</v>
      </c>
      <c r="BE258" s="1" t="str">
        <f t="shared" si="102"/>
        <v/>
      </c>
      <c r="BF258" s="1" t="str">
        <f t="shared" si="103"/>
        <v/>
      </c>
      <c r="BG258" s="1" t="str">
        <f t="shared" si="104"/>
        <v/>
      </c>
    </row>
    <row r="259" spans="2:59" x14ac:dyDescent="0.25">
      <c r="B259" s="2" t="s">
        <v>268</v>
      </c>
      <c r="C259" s="26">
        <v>46.7</v>
      </c>
      <c r="D259" s="13">
        <f t="shared" si="94"/>
        <v>8.6393088552916275E-3</v>
      </c>
      <c r="E259" s="29">
        <f t="shared" si="105"/>
        <v>46.833333333333336</v>
      </c>
      <c r="F259" s="13">
        <f t="shared" si="117"/>
        <v>-4.2523033309708191E-3</v>
      </c>
      <c r="G259" s="26">
        <v>3.6425999999999998</v>
      </c>
      <c r="H259" s="12">
        <v>6.4465225014611161E-2</v>
      </c>
      <c r="I259" s="28">
        <f t="shared" si="106"/>
        <v>3.510733333333333</v>
      </c>
      <c r="J259" s="28">
        <f t="shared" si="118"/>
        <v>-2.5662374185908887E-2</v>
      </c>
      <c r="K259" s="26">
        <v>4179.83</v>
      </c>
      <c r="L259" s="12">
        <f t="shared" si="95"/>
        <v>2.4823239348792381E-3</v>
      </c>
      <c r="M259" s="29">
        <f t="shared" si="107"/>
        <v>4152.8733333333339</v>
      </c>
      <c r="N259" s="30">
        <f t="shared" si="119"/>
        <v>1.711821594358387E-2</v>
      </c>
      <c r="R259" s="43">
        <f t="shared" si="96"/>
        <v>0</v>
      </c>
      <c r="S259" s="44">
        <f t="shared" si="121"/>
        <v>1.711821594358387E-2</v>
      </c>
      <c r="T259" s="45">
        <f t="shared" si="97"/>
        <v>0</v>
      </c>
      <c r="U259" s="44">
        <f t="shared" si="108"/>
        <v>0</v>
      </c>
      <c r="V259" s="45">
        <f t="shared" si="98"/>
        <v>2.4823239348792381E-3</v>
      </c>
      <c r="W259" s="44">
        <f t="shared" si="120"/>
        <v>0</v>
      </c>
      <c r="X259" s="45">
        <f t="shared" si="99"/>
        <v>0</v>
      </c>
      <c r="Y259" s="46">
        <f t="shared" si="109"/>
        <v>0</v>
      </c>
      <c r="AA259" s="43">
        <f t="shared" si="110"/>
        <v>0</v>
      </c>
      <c r="AB259" s="44">
        <f t="shared" si="111"/>
        <v>0</v>
      </c>
      <c r="AC259" s="45">
        <f t="shared" si="112"/>
        <v>0</v>
      </c>
      <c r="AD259" s="44">
        <f t="shared" si="113"/>
        <v>0</v>
      </c>
      <c r="AE259" s="45">
        <f t="shared" si="114"/>
        <v>0</v>
      </c>
      <c r="AF259" s="44">
        <f t="shared" si="115"/>
        <v>0</v>
      </c>
      <c r="AG259" s="45">
        <f t="shared" si="116"/>
        <v>0</v>
      </c>
      <c r="AH259" s="46">
        <f t="shared" si="116"/>
        <v>0</v>
      </c>
      <c r="AR259" s="2" t="s">
        <v>269</v>
      </c>
      <c r="AS259" s="26">
        <v>4450.38</v>
      </c>
      <c r="AT259" s="26">
        <v>46.4</v>
      </c>
      <c r="AU259" s="51">
        <f t="shared" si="92"/>
        <v>-6.4239828693790635E-3</v>
      </c>
      <c r="AV259" s="26">
        <v>3.8367</v>
      </c>
      <c r="AW259" s="51">
        <f t="shared" si="93"/>
        <v>5.3286114313951582E-2</v>
      </c>
      <c r="AX259" s="1">
        <f t="shared" si="100"/>
        <v>3</v>
      </c>
      <c r="AY259" s="1"/>
      <c r="AZ259" s="1"/>
      <c r="BA259" s="1"/>
      <c r="BB259" s="2" t="s">
        <v>269</v>
      </c>
      <c r="BC259" s="26">
        <v>4450.38</v>
      </c>
      <c r="BD259" s="1" t="str">
        <f t="shared" si="101"/>
        <v/>
      </c>
      <c r="BE259" s="1" t="str">
        <f t="shared" si="102"/>
        <v/>
      </c>
      <c r="BF259" s="1">
        <f t="shared" si="103"/>
        <v>4450.38</v>
      </c>
      <c r="BG259" s="1" t="str">
        <f t="shared" si="104"/>
        <v/>
      </c>
    </row>
    <row r="260" spans="2:59" x14ac:dyDescent="0.25">
      <c r="B260" s="2" t="s">
        <v>269</v>
      </c>
      <c r="C260" s="26">
        <v>46.4</v>
      </c>
      <c r="D260" s="13">
        <f t="shared" si="94"/>
        <v>-6.4239828693790635E-3</v>
      </c>
      <c r="E260" s="29">
        <f t="shared" si="105"/>
        <v>46.466666666666669</v>
      </c>
      <c r="F260" s="13">
        <f t="shared" si="117"/>
        <v>-7.8291814946619409E-3</v>
      </c>
      <c r="G260" s="26">
        <v>3.8367</v>
      </c>
      <c r="H260" s="12">
        <v>5.3286114313951582E-2</v>
      </c>
      <c r="I260" s="28">
        <f t="shared" si="106"/>
        <v>3.6337666666666668</v>
      </c>
      <c r="J260" s="28">
        <f t="shared" si="118"/>
        <v>3.5044909895368681E-2</v>
      </c>
      <c r="K260" s="26">
        <v>4450.38</v>
      </c>
      <c r="L260" s="12">
        <f t="shared" si="95"/>
        <v>6.4727512841431301E-2</v>
      </c>
      <c r="M260" s="29">
        <f t="shared" si="107"/>
        <v>4266.5633333333326</v>
      </c>
      <c r="N260" s="30">
        <f t="shared" si="119"/>
        <v>2.7376226259408831E-2</v>
      </c>
      <c r="R260" s="43">
        <f t="shared" si="96"/>
        <v>0</v>
      </c>
      <c r="S260" s="44">
        <f t="shared" si="121"/>
        <v>0</v>
      </c>
      <c r="T260" s="45">
        <f t="shared" si="97"/>
        <v>0</v>
      </c>
      <c r="U260" s="44">
        <f t="shared" si="108"/>
        <v>0</v>
      </c>
      <c r="V260" s="45">
        <f t="shared" si="98"/>
        <v>0</v>
      </c>
      <c r="W260" s="44">
        <f t="shared" si="120"/>
        <v>0</v>
      </c>
      <c r="X260" s="45">
        <f t="shared" si="99"/>
        <v>6.4727512841431301E-2</v>
      </c>
      <c r="Y260" s="46">
        <f t="shared" si="109"/>
        <v>2.7376226259408831E-2</v>
      </c>
      <c r="AA260" s="43">
        <f t="shared" si="110"/>
        <v>0</v>
      </c>
      <c r="AB260" s="44">
        <f t="shared" si="111"/>
        <v>0</v>
      </c>
      <c r="AC260" s="45">
        <f t="shared" si="112"/>
        <v>0</v>
      </c>
      <c r="AD260" s="44">
        <f t="shared" si="113"/>
        <v>0</v>
      </c>
      <c r="AE260" s="45">
        <f t="shared" si="114"/>
        <v>0</v>
      </c>
      <c r="AF260" s="44">
        <f t="shared" si="115"/>
        <v>0</v>
      </c>
      <c r="AG260" s="45">
        <f t="shared" si="116"/>
        <v>0</v>
      </c>
      <c r="AH260" s="46">
        <f t="shared" si="116"/>
        <v>0</v>
      </c>
      <c r="AR260" s="2" t="s">
        <v>270</v>
      </c>
      <c r="AS260" s="26">
        <v>4588.96</v>
      </c>
      <c r="AT260" s="26">
        <v>46.3</v>
      </c>
      <c r="AU260" s="51">
        <f t="shared" ref="AU260:AU282" si="122">AT260/AT259-1</f>
        <v>-2.1551724137931494E-3</v>
      </c>
      <c r="AV260" s="26">
        <v>3.9588000000000001</v>
      </c>
      <c r="AW260" s="51">
        <f t="shared" ref="AW260:AW282" si="123">AV260/AV259-1</f>
        <v>3.1824223942450658E-2</v>
      </c>
      <c r="AX260" s="1">
        <f t="shared" si="100"/>
        <v>3</v>
      </c>
      <c r="AY260" s="1"/>
      <c r="AZ260" s="1"/>
      <c r="BA260" s="1"/>
      <c r="BB260" s="2" t="s">
        <v>270</v>
      </c>
      <c r="BC260" s="26">
        <v>4588.96</v>
      </c>
      <c r="BD260" s="1" t="str">
        <f t="shared" si="101"/>
        <v/>
      </c>
      <c r="BE260" s="1" t="str">
        <f t="shared" si="102"/>
        <v/>
      </c>
      <c r="BF260" s="1">
        <f t="shared" si="103"/>
        <v>4588.96</v>
      </c>
      <c r="BG260" s="1" t="str">
        <f t="shared" si="104"/>
        <v/>
      </c>
    </row>
    <row r="261" spans="2:59" x14ac:dyDescent="0.25">
      <c r="B261" s="2" t="s">
        <v>270</v>
      </c>
      <c r="C261" s="26">
        <v>46.3</v>
      </c>
      <c r="D261" s="13">
        <f t="shared" ref="D261:D283" si="124">C261/C260-1</f>
        <v>-2.1551724137931494E-3</v>
      </c>
      <c r="E261" s="29">
        <f t="shared" si="105"/>
        <v>46.466666666666661</v>
      </c>
      <c r="F261" s="13">
        <f t="shared" si="117"/>
        <v>0</v>
      </c>
      <c r="G261" s="26">
        <v>3.9588000000000001</v>
      </c>
      <c r="H261" s="12">
        <v>3.1824223942450658E-2</v>
      </c>
      <c r="I261" s="28">
        <f t="shared" si="106"/>
        <v>3.8127</v>
      </c>
      <c r="J261" s="28">
        <f t="shared" si="118"/>
        <v>4.9241833542788438E-2</v>
      </c>
      <c r="K261" s="26">
        <v>4588.96</v>
      </c>
      <c r="L261" s="12">
        <f t="shared" ref="L261:L283" si="125">K261/K260-1</f>
        <v>3.1138913980379268E-2</v>
      </c>
      <c r="M261" s="29">
        <f t="shared" si="107"/>
        <v>4406.3899999999994</v>
      </c>
      <c r="N261" s="30">
        <f t="shared" si="119"/>
        <v>3.2772668713070496E-2</v>
      </c>
      <c r="R261" s="43">
        <f t="shared" ref="R261:R283" si="126">IF(AND(C260&lt;50,D261&lt;0,H261&lt;0),L261,0)</f>
        <v>0</v>
      </c>
      <c r="S261" s="44">
        <f t="shared" si="121"/>
        <v>0</v>
      </c>
      <c r="T261" s="45">
        <f t="shared" ref="T261:T283" si="127">IF(AND(C260&lt;50,D261&gt;0,H261&lt;0),L261,0)</f>
        <v>0</v>
      </c>
      <c r="U261" s="44">
        <f t="shared" si="108"/>
        <v>0</v>
      </c>
      <c r="V261" s="45">
        <f t="shared" ref="V261:V283" si="128">IF(AND(C260&lt;50,D261&gt;0,H261&gt;0),L261,0)</f>
        <v>0</v>
      </c>
      <c r="W261" s="44">
        <f t="shared" si="120"/>
        <v>0</v>
      </c>
      <c r="X261" s="45">
        <f t="shared" ref="X261:X283" si="129">IF(AND(C260&lt;50,D261&lt;0,H261&gt;0),L261,0)</f>
        <v>3.1138913980379268E-2</v>
      </c>
      <c r="Y261" s="46">
        <f t="shared" si="109"/>
        <v>0</v>
      </c>
      <c r="AA261" s="43">
        <f t="shared" si="110"/>
        <v>0</v>
      </c>
      <c r="AB261" s="44">
        <f t="shared" si="111"/>
        <v>0</v>
      </c>
      <c r="AC261" s="45">
        <f t="shared" si="112"/>
        <v>0</v>
      </c>
      <c r="AD261" s="44">
        <f t="shared" si="113"/>
        <v>0</v>
      </c>
      <c r="AE261" s="45">
        <f t="shared" si="114"/>
        <v>0</v>
      </c>
      <c r="AF261" s="44">
        <f t="shared" si="115"/>
        <v>0</v>
      </c>
      <c r="AG261" s="45">
        <f t="shared" si="116"/>
        <v>0</v>
      </c>
      <c r="AH261" s="46">
        <f t="shared" si="116"/>
        <v>0</v>
      </c>
      <c r="AR261" s="2" t="s">
        <v>271</v>
      </c>
      <c r="AS261" s="26">
        <v>4507.66</v>
      </c>
      <c r="AT261" s="26">
        <v>46.7</v>
      </c>
      <c r="AU261" s="51">
        <f t="shared" si="122"/>
        <v>8.6393088552916275E-3</v>
      </c>
      <c r="AV261" s="26">
        <v>4.1081000000000003</v>
      </c>
      <c r="AW261" s="51">
        <f t="shared" si="123"/>
        <v>3.7713448519753445E-2</v>
      </c>
      <c r="AX261" s="1">
        <f t="shared" ref="AX261:AX282" si="130">IF(AND(AU261&gt;0,AW261&gt;0),1,
IF(AND(AU261&gt;0,AW261&lt;0),2,
IF(AND(AU261&lt;0,AW261&gt;0),3,
IF(AND(AU261&lt;0,AW261&lt;0),4,""))))</f>
        <v>1</v>
      </c>
      <c r="AY261" s="1"/>
      <c r="AZ261" s="1"/>
      <c r="BA261" s="1"/>
      <c r="BB261" s="2" t="s">
        <v>271</v>
      </c>
      <c r="BC261" s="26">
        <v>4507.66</v>
      </c>
      <c r="BD261" s="1">
        <f t="shared" ref="BD261:BD282" si="131">IF(AX261=1,AS261,"")</f>
        <v>4507.66</v>
      </c>
      <c r="BE261" s="1" t="str">
        <f t="shared" ref="BE261:BE282" si="132">IF(AX261=2,AS261,"")</f>
        <v/>
      </c>
      <c r="BF261" s="1" t="str">
        <f t="shared" ref="BF261:BF282" si="133">IF(AX261=3,AS261,"")</f>
        <v/>
      </c>
      <c r="BG261" s="1" t="str">
        <f t="shared" ref="BG261:BG282" si="134">IF(AX261=4,AS261,"")</f>
        <v/>
      </c>
    </row>
    <row r="262" spans="2:59" x14ac:dyDescent="0.25">
      <c r="B262" s="2" t="s">
        <v>271</v>
      </c>
      <c r="C262" s="26">
        <v>46.7</v>
      </c>
      <c r="D262" s="13">
        <f t="shared" si="124"/>
        <v>8.6393088552916275E-3</v>
      </c>
      <c r="E262" s="29">
        <f t="shared" ref="E262:E283" si="135">AVERAGE(C260:C262)</f>
        <v>46.466666666666661</v>
      </c>
      <c r="F262" s="13">
        <f t="shared" si="117"/>
        <v>0</v>
      </c>
      <c r="G262" s="26">
        <v>4.1081000000000003</v>
      </c>
      <c r="H262" s="12">
        <v>3.7713448519753445E-2</v>
      </c>
      <c r="I262" s="28">
        <f t="shared" ref="I262:I283" si="136">AVERAGE(G260:G262)</f>
        <v>3.9678666666666671</v>
      </c>
      <c r="J262" s="28">
        <f t="shared" si="118"/>
        <v>4.0697318610608546E-2</v>
      </c>
      <c r="K262" s="26">
        <v>4507.66</v>
      </c>
      <c r="L262" s="12">
        <f t="shared" si="125"/>
        <v>-1.771643248143373E-2</v>
      </c>
      <c r="M262" s="29">
        <f t="shared" ref="M262:M283" si="137">AVERAGE(K260:K262)</f>
        <v>4515.666666666667</v>
      </c>
      <c r="N262" s="30">
        <f t="shared" si="119"/>
        <v>2.4799590291977758E-2</v>
      </c>
      <c r="R262" s="43">
        <f t="shared" si="126"/>
        <v>0</v>
      </c>
      <c r="S262" s="44">
        <f t="shared" si="121"/>
        <v>0</v>
      </c>
      <c r="T262" s="45">
        <f t="shared" si="127"/>
        <v>0</v>
      </c>
      <c r="U262" s="44">
        <f t="shared" ref="U262:U283" si="138">IF(AND(E261&lt;50,F262&gt;0,J262&lt;0),N262,0)</f>
        <v>0</v>
      </c>
      <c r="V262" s="45">
        <f t="shared" si="128"/>
        <v>-1.771643248143373E-2</v>
      </c>
      <c r="W262" s="44">
        <f t="shared" si="120"/>
        <v>0</v>
      </c>
      <c r="X262" s="45">
        <f t="shared" si="129"/>
        <v>0</v>
      </c>
      <c r="Y262" s="46">
        <f t="shared" ref="Y262:Y283" si="139">IF(AND(E261&lt;50,F262&lt;0,J262&gt;0),N262,0)</f>
        <v>0</v>
      </c>
      <c r="AA262" s="43">
        <f t="shared" ref="AA262:AA283" si="140">IF(AND(C261&gt;=50,D262&lt;0,H262&lt;0),L262,0)</f>
        <v>0</v>
      </c>
      <c r="AB262" s="44">
        <f t="shared" ref="AB262:AB283" si="141">IF(AND(E261&gt;=50,F262&lt;0,J262&lt;0),N262,0)</f>
        <v>0</v>
      </c>
      <c r="AC262" s="45">
        <f t="shared" ref="AC262:AC283" si="142">IF(AND(C261&gt;50,D262&gt;0,H262&lt;0),L262,0)</f>
        <v>0</v>
      </c>
      <c r="AD262" s="44">
        <f t="shared" ref="AD262:AD283" si="143">IF(AND(E261&gt;50,F262&gt;0,J262&lt;0),N262,0)</f>
        <v>0</v>
      </c>
      <c r="AE262" s="45">
        <f t="shared" ref="AE262:AE283" si="144">IF(AND(C261&gt;50,D262&gt;0,H262&gt;0),L262,0)</f>
        <v>0</v>
      </c>
      <c r="AF262" s="44">
        <f t="shared" ref="AF262:AF283" si="145">IF(AND(E261&gt;50,F262&gt;0,J262&gt;0),N262,0)</f>
        <v>0</v>
      </c>
      <c r="AG262" s="45">
        <f t="shared" ref="AG262:AH283" si="146">IF(AND(C261&gt;50,D262&lt;0,H262&gt;0),L262,0)</f>
        <v>0</v>
      </c>
      <c r="AH262" s="46">
        <f t="shared" si="146"/>
        <v>0</v>
      </c>
      <c r="AR262" s="2" t="s">
        <v>272</v>
      </c>
      <c r="AS262" s="26">
        <v>4288.05</v>
      </c>
      <c r="AT262" s="26">
        <v>47.9</v>
      </c>
      <c r="AU262" s="51">
        <f t="shared" si="122"/>
        <v>2.5695931477516032E-2</v>
      </c>
      <c r="AV262" s="26">
        <v>4.5711000000000004</v>
      </c>
      <c r="AW262" s="51">
        <f t="shared" si="123"/>
        <v>0.11270416981086151</v>
      </c>
      <c r="AX262" s="1">
        <f t="shared" si="130"/>
        <v>1</v>
      </c>
      <c r="AY262" s="1"/>
      <c r="AZ262" s="1"/>
      <c r="BA262" s="1"/>
      <c r="BB262" s="2" t="s">
        <v>272</v>
      </c>
      <c r="BC262" s="26">
        <v>4288.05</v>
      </c>
      <c r="BD262" s="1">
        <f t="shared" si="131"/>
        <v>4288.05</v>
      </c>
      <c r="BE262" s="1" t="str">
        <f t="shared" si="132"/>
        <v/>
      </c>
      <c r="BF262" s="1" t="str">
        <f t="shared" si="133"/>
        <v/>
      </c>
      <c r="BG262" s="1" t="str">
        <f t="shared" si="134"/>
        <v/>
      </c>
    </row>
    <row r="263" spans="2:59" x14ac:dyDescent="0.25">
      <c r="B263" s="2" t="s">
        <v>272</v>
      </c>
      <c r="C263" s="26">
        <v>47.9</v>
      </c>
      <c r="D263" s="13">
        <f t="shared" si="124"/>
        <v>2.5695931477516032E-2</v>
      </c>
      <c r="E263" s="29">
        <f t="shared" si="135"/>
        <v>46.966666666666669</v>
      </c>
      <c r="F263" s="13">
        <f t="shared" ref="F263:F283" si="147">E263/E262-1</f>
        <v>1.0760401721664481E-2</v>
      </c>
      <c r="G263" s="26">
        <v>4.5711000000000004</v>
      </c>
      <c r="H263" s="12">
        <v>0.11270416981086151</v>
      </c>
      <c r="I263" s="28">
        <f t="shared" si="136"/>
        <v>4.2126666666666672</v>
      </c>
      <c r="J263" s="28">
        <f t="shared" ref="J263:J283" si="148">I263/I262-1</f>
        <v>6.1695621492657615E-2</v>
      </c>
      <c r="K263" s="26">
        <v>4288.05</v>
      </c>
      <c r="L263" s="12">
        <f t="shared" si="125"/>
        <v>-4.871929116215501E-2</v>
      </c>
      <c r="M263" s="29">
        <f t="shared" si="137"/>
        <v>4461.5566666666664</v>
      </c>
      <c r="N263" s="30">
        <f t="shared" ref="N263:N283" si="149">M263/M262-1</f>
        <v>-1.1982726802982291E-2</v>
      </c>
      <c r="R263" s="43">
        <f t="shared" si="126"/>
        <v>0</v>
      </c>
      <c r="S263" s="44">
        <f t="shared" si="121"/>
        <v>0</v>
      </c>
      <c r="T263" s="45">
        <f t="shared" si="127"/>
        <v>0</v>
      </c>
      <c r="U263" s="44">
        <f t="shared" si="138"/>
        <v>0</v>
      </c>
      <c r="V263" s="45">
        <f t="shared" si="128"/>
        <v>-4.871929116215501E-2</v>
      </c>
      <c r="W263" s="44">
        <f t="shared" ref="W263:W283" si="150">IF(AND(E262&lt;50,F263&gt;0,J263&gt;0),N263,0)</f>
        <v>-1.1982726802982291E-2</v>
      </c>
      <c r="X263" s="45">
        <f t="shared" si="129"/>
        <v>0</v>
      </c>
      <c r="Y263" s="46">
        <f t="shared" si="139"/>
        <v>0</v>
      </c>
      <c r="AA263" s="43">
        <f t="shared" si="140"/>
        <v>0</v>
      </c>
      <c r="AB263" s="44">
        <f t="shared" si="141"/>
        <v>0</v>
      </c>
      <c r="AC263" s="45">
        <f t="shared" si="142"/>
        <v>0</v>
      </c>
      <c r="AD263" s="44">
        <f t="shared" si="143"/>
        <v>0</v>
      </c>
      <c r="AE263" s="45">
        <f t="shared" si="144"/>
        <v>0</v>
      </c>
      <c r="AF263" s="44">
        <f t="shared" si="145"/>
        <v>0</v>
      </c>
      <c r="AG263" s="45">
        <f t="shared" si="146"/>
        <v>0</v>
      </c>
      <c r="AH263" s="46">
        <f t="shared" si="146"/>
        <v>0</v>
      </c>
      <c r="AR263" s="2" t="s">
        <v>273</v>
      </c>
      <c r="AS263" s="26">
        <v>4193.8</v>
      </c>
      <c r="AT263" s="26">
        <v>48.9</v>
      </c>
      <c r="AU263" s="51">
        <f t="shared" si="122"/>
        <v>2.087682672233826E-2</v>
      </c>
      <c r="AV263" s="26">
        <v>4.9306999999999999</v>
      </c>
      <c r="AW263" s="51">
        <f t="shared" si="123"/>
        <v>7.8668154273588309E-2</v>
      </c>
      <c r="AX263" s="1">
        <f t="shared" si="130"/>
        <v>1</v>
      </c>
      <c r="AY263" s="1"/>
      <c r="AZ263" s="1"/>
      <c r="BA263" s="1"/>
      <c r="BB263" s="2" t="s">
        <v>273</v>
      </c>
      <c r="BC263" s="26">
        <v>4193.8</v>
      </c>
      <c r="BD263" s="1">
        <f t="shared" si="131"/>
        <v>4193.8</v>
      </c>
      <c r="BE263" s="1" t="str">
        <f t="shared" si="132"/>
        <v/>
      </c>
      <c r="BF263" s="1" t="str">
        <f t="shared" si="133"/>
        <v/>
      </c>
      <c r="BG263" s="1" t="str">
        <f t="shared" si="134"/>
        <v/>
      </c>
    </row>
    <row r="264" spans="2:59" x14ac:dyDescent="0.25">
      <c r="B264" s="2" t="s">
        <v>273</v>
      </c>
      <c r="C264" s="26">
        <v>48.9</v>
      </c>
      <c r="D264" s="13">
        <f t="shared" si="124"/>
        <v>2.087682672233826E-2</v>
      </c>
      <c r="E264" s="29">
        <f t="shared" si="135"/>
        <v>47.833333333333336</v>
      </c>
      <c r="F264" s="13">
        <f t="shared" si="147"/>
        <v>1.8452803406671325E-2</v>
      </c>
      <c r="G264" s="26">
        <v>4.9306999999999999</v>
      </c>
      <c r="H264" s="12">
        <v>7.8668154273588309E-2</v>
      </c>
      <c r="I264" s="28">
        <f t="shared" si="136"/>
        <v>4.5366333333333335</v>
      </c>
      <c r="J264" s="28">
        <f t="shared" si="148"/>
        <v>7.6902990979585306E-2</v>
      </c>
      <c r="K264" s="26">
        <v>4193.8</v>
      </c>
      <c r="L264" s="12">
        <f t="shared" si="125"/>
        <v>-2.1979687736850106E-2</v>
      </c>
      <c r="M264" s="29">
        <f t="shared" si="137"/>
        <v>4329.8366666666661</v>
      </c>
      <c r="N264" s="30">
        <f t="shared" si="149"/>
        <v>-2.9523327807110755E-2</v>
      </c>
      <c r="R264" s="43">
        <f t="shared" si="126"/>
        <v>0</v>
      </c>
      <c r="S264" s="44">
        <f t="shared" ref="S264:S283" si="151">IF(AND(E263&lt;50,F264&lt;0,J264&lt;0),N264,0)</f>
        <v>0</v>
      </c>
      <c r="T264" s="45">
        <f t="shared" si="127"/>
        <v>0</v>
      </c>
      <c r="U264" s="44">
        <f t="shared" si="138"/>
        <v>0</v>
      </c>
      <c r="V264" s="45">
        <f t="shared" si="128"/>
        <v>-2.1979687736850106E-2</v>
      </c>
      <c r="W264" s="44">
        <f t="shared" si="150"/>
        <v>-2.9523327807110755E-2</v>
      </c>
      <c r="X264" s="45">
        <f t="shared" si="129"/>
        <v>0</v>
      </c>
      <c r="Y264" s="46">
        <f t="shared" si="139"/>
        <v>0</v>
      </c>
      <c r="AA264" s="43">
        <f t="shared" si="140"/>
        <v>0</v>
      </c>
      <c r="AB264" s="44">
        <f t="shared" si="141"/>
        <v>0</v>
      </c>
      <c r="AC264" s="45">
        <f t="shared" si="142"/>
        <v>0</v>
      </c>
      <c r="AD264" s="44">
        <f t="shared" si="143"/>
        <v>0</v>
      </c>
      <c r="AE264" s="45">
        <f t="shared" si="144"/>
        <v>0</v>
      </c>
      <c r="AF264" s="44">
        <f t="shared" si="145"/>
        <v>0</v>
      </c>
      <c r="AG264" s="45">
        <f t="shared" si="146"/>
        <v>0</v>
      </c>
      <c r="AH264" s="46">
        <f t="shared" si="146"/>
        <v>0</v>
      </c>
      <c r="AR264" s="2" t="s">
        <v>274</v>
      </c>
      <c r="AS264" s="26">
        <v>4567.8</v>
      </c>
      <c r="AT264" s="26">
        <v>47.3</v>
      </c>
      <c r="AU264" s="51">
        <f t="shared" si="122"/>
        <v>-3.2719836400817992E-2</v>
      </c>
      <c r="AV264" s="26">
        <v>4.3263999999999996</v>
      </c>
      <c r="AW264" s="51">
        <f t="shared" si="123"/>
        <v>-0.1225586630701524</v>
      </c>
      <c r="AX264" s="1">
        <f t="shared" si="130"/>
        <v>4</v>
      </c>
      <c r="AY264" s="1"/>
      <c r="AZ264" s="1"/>
      <c r="BA264" s="1"/>
      <c r="BB264" s="2" t="s">
        <v>274</v>
      </c>
      <c r="BC264" s="26">
        <v>4567.8</v>
      </c>
      <c r="BD264" s="1" t="str">
        <f t="shared" si="131"/>
        <v/>
      </c>
      <c r="BE264" s="1" t="str">
        <f t="shared" si="132"/>
        <v/>
      </c>
      <c r="BF264" s="1" t="str">
        <f t="shared" si="133"/>
        <v/>
      </c>
      <c r="BG264" s="1">
        <f t="shared" si="134"/>
        <v>4567.8</v>
      </c>
    </row>
    <row r="265" spans="2:59" x14ac:dyDescent="0.25">
      <c r="B265" s="2" t="s">
        <v>274</v>
      </c>
      <c r="C265" s="26">
        <v>47.3</v>
      </c>
      <c r="D265" s="13">
        <f t="shared" si="124"/>
        <v>-3.2719836400817992E-2</v>
      </c>
      <c r="E265" s="29">
        <f t="shared" si="135"/>
        <v>48.033333333333331</v>
      </c>
      <c r="F265" s="13">
        <f t="shared" si="147"/>
        <v>4.1811846689894239E-3</v>
      </c>
      <c r="G265" s="26">
        <v>4.3263999999999996</v>
      </c>
      <c r="H265" s="12">
        <v>-0.1225586630701524</v>
      </c>
      <c r="I265" s="28">
        <f t="shared" si="136"/>
        <v>4.6093999999999999</v>
      </c>
      <c r="J265" s="28">
        <f t="shared" si="148"/>
        <v>1.6039794561311993E-2</v>
      </c>
      <c r="K265" s="26">
        <v>4567.8</v>
      </c>
      <c r="L265" s="12">
        <f t="shared" si="125"/>
        <v>8.9179264628737709E-2</v>
      </c>
      <c r="M265" s="29">
        <f t="shared" si="137"/>
        <v>4349.8833333333341</v>
      </c>
      <c r="N265" s="30">
        <f t="shared" si="149"/>
        <v>4.6298898110863629E-3</v>
      </c>
      <c r="R265" s="43">
        <f t="shared" si="126"/>
        <v>8.9179264628737709E-2</v>
      </c>
      <c r="S265" s="44">
        <f t="shared" si="151"/>
        <v>0</v>
      </c>
      <c r="T265" s="45">
        <f t="shared" si="127"/>
        <v>0</v>
      </c>
      <c r="U265" s="44">
        <f t="shared" si="138"/>
        <v>0</v>
      </c>
      <c r="V265" s="45">
        <f t="shared" si="128"/>
        <v>0</v>
      </c>
      <c r="W265" s="44">
        <f t="shared" si="150"/>
        <v>4.6298898110863629E-3</v>
      </c>
      <c r="X265" s="45">
        <f t="shared" si="129"/>
        <v>0</v>
      </c>
      <c r="Y265" s="46">
        <f t="shared" si="139"/>
        <v>0</v>
      </c>
      <c r="AA265" s="43">
        <f t="shared" si="140"/>
        <v>0</v>
      </c>
      <c r="AB265" s="44">
        <f t="shared" si="141"/>
        <v>0</v>
      </c>
      <c r="AC265" s="45">
        <f t="shared" si="142"/>
        <v>0</v>
      </c>
      <c r="AD265" s="44">
        <f t="shared" si="143"/>
        <v>0</v>
      </c>
      <c r="AE265" s="45">
        <f t="shared" si="144"/>
        <v>0</v>
      </c>
      <c r="AF265" s="44">
        <f t="shared" si="145"/>
        <v>0</v>
      </c>
      <c r="AG265" s="45">
        <f t="shared" si="146"/>
        <v>0</v>
      </c>
      <c r="AH265" s="46">
        <f t="shared" si="146"/>
        <v>0</v>
      </c>
      <c r="AR265" s="2" t="s">
        <v>275</v>
      </c>
      <c r="AS265" s="26">
        <v>4769.83</v>
      </c>
      <c r="AT265" s="26">
        <v>46.9</v>
      </c>
      <c r="AU265" s="51">
        <f t="shared" si="122"/>
        <v>-8.4566596194503019E-3</v>
      </c>
      <c r="AV265" s="26">
        <v>3.8791000000000002</v>
      </c>
      <c r="AW265" s="51">
        <f t="shared" si="123"/>
        <v>-0.10338849852070997</v>
      </c>
      <c r="AX265" s="1">
        <f t="shared" si="130"/>
        <v>4</v>
      </c>
      <c r="AY265" s="1"/>
      <c r="AZ265" s="1"/>
      <c r="BA265" s="1"/>
      <c r="BB265" s="2" t="s">
        <v>275</v>
      </c>
      <c r="BC265" s="26">
        <v>4769.83</v>
      </c>
      <c r="BD265" s="1" t="str">
        <f t="shared" si="131"/>
        <v/>
      </c>
      <c r="BE265" s="1" t="str">
        <f t="shared" si="132"/>
        <v/>
      </c>
      <c r="BF265" s="1" t="str">
        <f t="shared" si="133"/>
        <v/>
      </c>
      <c r="BG265" s="1">
        <f t="shared" si="134"/>
        <v>4769.83</v>
      </c>
    </row>
    <row r="266" spans="2:59" x14ac:dyDescent="0.25">
      <c r="B266" s="2" t="s">
        <v>275</v>
      </c>
      <c r="C266" s="26">
        <v>46.9</v>
      </c>
      <c r="D266" s="13">
        <f t="shared" si="124"/>
        <v>-8.4566596194503019E-3</v>
      </c>
      <c r="E266" s="29">
        <f t="shared" si="135"/>
        <v>47.699999999999996</v>
      </c>
      <c r="F266" s="13">
        <f t="shared" si="147"/>
        <v>-6.9396252602359487E-3</v>
      </c>
      <c r="G266" s="26">
        <v>3.8791000000000002</v>
      </c>
      <c r="H266" s="12">
        <v>-0.10338849852070997</v>
      </c>
      <c r="I266" s="28">
        <f t="shared" si="136"/>
        <v>4.3787333333333329</v>
      </c>
      <c r="J266" s="28">
        <f t="shared" si="148"/>
        <v>-5.0042666435255567E-2</v>
      </c>
      <c r="K266" s="26">
        <v>4769.83</v>
      </c>
      <c r="L266" s="12">
        <f t="shared" si="125"/>
        <v>4.4229169403213753E-2</v>
      </c>
      <c r="M266" s="29">
        <f t="shared" si="137"/>
        <v>4510.4766666666665</v>
      </c>
      <c r="N266" s="30">
        <f t="shared" si="149"/>
        <v>3.6918997827527722E-2</v>
      </c>
      <c r="R266" s="43">
        <f t="shared" si="126"/>
        <v>4.4229169403213753E-2</v>
      </c>
      <c r="S266" s="44">
        <f t="shared" si="151"/>
        <v>3.6918997827527722E-2</v>
      </c>
      <c r="T266" s="45">
        <f t="shared" si="127"/>
        <v>0</v>
      </c>
      <c r="U266" s="44">
        <f t="shared" si="138"/>
        <v>0</v>
      </c>
      <c r="V266" s="45">
        <f t="shared" si="128"/>
        <v>0</v>
      </c>
      <c r="W266" s="44">
        <f t="shared" si="150"/>
        <v>0</v>
      </c>
      <c r="X266" s="45">
        <f t="shared" si="129"/>
        <v>0</v>
      </c>
      <c r="Y266" s="46">
        <f t="shared" si="139"/>
        <v>0</v>
      </c>
      <c r="AA266" s="43">
        <f t="shared" si="140"/>
        <v>0</v>
      </c>
      <c r="AB266" s="44">
        <f t="shared" si="141"/>
        <v>0</v>
      </c>
      <c r="AC266" s="45">
        <f t="shared" si="142"/>
        <v>0</v>
      </c>
      <c r="AD266" s="44">
        <f t="shared" si="143"/>
        <v>0</v>
      </c>
      <c r="AE266" s="45">
        <f t="shared" si="144"/>
        <v>0</v>
      </c>
      <c r="AF266" s="44">
        <f t="shared" si="145"/>
        <v>0</v>
      </c>
      <c r="AG266" s="45">
        <f t="shared" si="146"/>
        <v>0</v>
      </c>
      <c r="AH266" s="46">
        <f t="shared" si="146"/>
        <v>0</v>
      </c>
      <c r="AR266" s="2" t="s">
        <v>276</v>
      </c>
      <c r="AS266" s="26">
        <v>4845.6499999999996</v>
      </c>
      <c r="AT266" s="26">
        <v>46.9</v>
      </c>
      <c r="AU266" s="51">
        <f t="shared" si="122"/>
        <v>0</v>
      </c>
      <c r="AV266" s="26">
        <v>3.9123999999999999</v>
      </c>
      <c r="AW266" s="51">
        <f t="shared" si="123"/>
        <v>8.5844654687943223E-3</v>
      </c>
      <c r="AX266" s="1" t="str">
        <f t="shared" si="130"/>
        <v/>
      </c>
      <c r="AY266" s="1"/>
      <c r="AZ266" s="1"/>
      <c r="BA266" s="1"/>
      <c r="BB266" s="2" t="s">
        <v>276</v>
      </c>
      <c r="BC266" s="26">
        <v>4845.6499999999996</v>
      </c>
      <c r="BD266" s="1" t="str">
        <f t="shared" si="131"/>
        <v/>
      </c>
      <c r="BE266" s="1" t="str">
        <f t="shared" si="132"/>
        <v/>
      </c>
      <c r="BF266" s="1" t="str">
        <f t="shared" si="133"/>
        <v/>
      </c>
      <c r="BG266" s="1" t="str">
        <f t="shared" si="134"/>
        <v/>
      </c>
    </row>
    <row r="267" spans="2:59" x14ac:dyDescent="0.25">
      <c r="B267" s="2" t="s">
        <v>276</v>
      </c>
      <c r="C267" s="26">
        <v>46.9</v>
      </c>
      <c r="D267" s="13">
        <f t="shared" si="124"/>
        <v>0</v>
      </c>
      <c r="E267" s="29">
        <f t="shared" si="135"/>
        <v>47.033333333333331</v>
      </c>
      <c r="F267" s="13">
        <f t="shared" si="147"/>
        <v>-1.3976240391334716E-2</v>
      </c>
      <c r="G267" s="26">
        <v>3.9123999999999999</v>
      </c>
      <c r="H267" s="12">
        <v>8.5844654687943223E-3</v>
      </c>
      <c r="I267" s="28">
        <f t="shared" si="136"/>
        <v>4.0392999999999999</v>
      </c>
      <c r="J267" s="28">
        <f t="shared" si="148"/>
        <v>-7.7518612688600941E-2</v>
      </c>
      <c r="K267" s="26">
        <v>4845.6499999999996</v>
      </c>
      <c r="L267" s="12">
        <f t="shared" si="125"/>
        <v>1.5895744712075555E-2</v>
      </c>
      <c r="M267" s="29">
        <f t="shared" si="137"/>
        <v>4727.76</v>
      </c>
      <c r="N267" s="30">
        <f t="shared" si="149"/>
        <v>4.8173031231732333E-2</v>
      </c>
      <c r="R267" s="43">
        <f t="shared" si="126"/>
        <v>0</v>
      </c>
      <c r="S267" s="44">
        <f t="shared" si="151"/>
        <v>4.8173031231732333E-2</v>
      </c>
      <c r="T267" s="45">
        <f t="shared" si="127"/>
        <v>0</v>
      </c>
      <c r="U267" s="44">
        <f t="shared" si="138"/>
        <v>0</v>
      </c>
      <c r="V267" s="45">
        <f t="shared" si="128"/>
        <v>0</v>
      </c>
      <c r="W267" s="44">
        <f t="shared" si="150"/>
        <v>0</v>
      </c>
      <c r="X267" s="45">
        <f t="shared" si="129"/>
        <v>0</v>
      </c>
      <c r="Y267" s="46">
        <f t="shared" si="139"/>
        <v>0</v>
      </c>
      <c r="AA267" s="43">
        <f t="shared" si="140"/>
        <v>0</v>
      </c>
      <c r="AB267" s="44">
        <f t="shared" si="141"/>
        <v>0</v>
      </c>
      <c r="AC267" s="45">
        <f t="shared" si="142"/>
        <v>0</v>
      </c>
      <c r="AD267" s="44">
        <f t="shared" si="143"/>
        <v>0</v>
      </c>
      <c r="AE267" s="45">
        <f t="shared" si="144"/>
        <v>0</v>
      </c>
      <c r="AF267" s="44">
        <f t="shared" si="145"/>
        <v>0</v>
      </c>
      <c r="AG267" s="45">
        <f t="shared" si="146"/>
        <v>0</v>
      </c>
      <c r="AH267" s="46">
        <f t="shared" si="146"/>
        <v>0</v>
      </c>
      <c r="AR267" s="2" t="s">
        <v>277</v>
      </c>
      <c r="AS267" s="26">
        <v>5096.2700000000004</v>
      </c>
      <c r="AT267" s="26">
        <v>48.9</v>
      </c>
      <c r="AU267" s="51">
        <f t="shared" si="122"/>
        <v>4.2643923240938131E-2</v>
      </c>
      <c r="AV267" s="26">
        <v>4.2502000000000004</v>
      </c>
      <c r="AW267" s="51">
        <f t="shared" si="123"/>
        <v>8.6340864942235029E-2</v>
      </c>
      <c r="AX267" s="1">
        <f t="shared" si="130"/>
        <v>1</v>
      </c>
      <c r="AY267" s="1"/>
      <c r="AZ267" s="1"/>
      <c r="BA267" s="1"/>
      <c r="BB267" s="2" t="s">
        <v>277</v>
      </c>
      <c r="BC267" s="26">
        <v>5096.2700000000004</v>
      </c>
      <c r="BD267" s="1">
        <f t="shared" si="131"/>
        <v>5096.2700000000004</v>
      </c>
      <c r="BE267" s="1" t="str">
        <f t="shared" si="132"/>
        <v/>
      </c>
      <c r="BF267" s="1" t="str">
        <f t="shared" si="133"/>
        <v/>
      </c>
      <c r="BG267" s="1" t="str">
        <f t="shared" si="134"/>
        <v/>
      </c>
    </row>
    <row r="268" spans="2:59" x14ac:dyDescent="0.25">
      <c r="B268" s="2" t="s">
        <v>277</v>
      </c>
      <c r="C268" s="26">
        <v>48.9</v>
      </c>
      <c r="D268" s="13">
        <f t="shared" si="124"/>
        <v>4.2643923240938131E-2</v>
      </c>
      <c r="E268" s="29">
        <f t="shared" si="135"/>
        <v>47.566666666666663</v>
      </c>
      <c r="F268" s="13">
        <f t="shared" si="147"/>
        <v>1.133947554925574E-2</v>
      </c>
      <c r="G268" s="26">
        <v>4.2502000000000004</v>
      </c>
      <c r="H268" s="12">
        <v>8.6340864942235029E-2</v>
      </c>
      <c r="I268" s="28">
        <f t="shared" si="136"/>
        <v>4.0139000000000005</v>
      </c>
      <c r="J268" s="28">
        <f t="shared" si="148"/>
        <v>-6.2882182556381894E-3</v>
      </c>
      <c r="K268" s="26">
        <v>5096.2700000000004</v>
      </c>
      <c r="L268" s="12">
        <f t="shared" si="125"/>
        <v>5.1720615397315317E-2</v>
      </c>
      <c r="M268" s="29">
        <f t="shared" si="137"/>
        <v>4903.916666666667</v>
      </c>
      <c r="N268" s="30">
        <f t="shared" si="149"/>
        <v>3.7260069603082036E-2</v>
      </c>
      <c r="R268" s="43">
        <f t="shared" si="126"/>
        <v>0</v>
      </c>
      <c r="S268" s="44">
        <f t="shared" si="151"/>
        <v>0</v>
      </c>
      <c r="T268" s="45">
        <f t="shared" si="127"/>
        <v>0</v>
      </c>
      <c r="U268" s="44">
        <f t="shared" si="138"/>
        <v>3.7260069603082036E-2</v>
      </c>
      <c r="V268" s="45">
        <f t="shared" si="128"/>
        <v>5.1720615397315317E-2</v>
      </c>
      <c r="W268" s="44">
        <f t="shared" si="150"/>
        <v>0</v>
      </c>
      <c r="X268" s="45">
        <f t="shared" si="129"/>
        <v>0</v>
      </c>
      <c r="Y268" s="46">
        <f t="shared" si="139"/>
        <v>0</v>
      </c>
      <c r="AA268" s="43">
        <f t="shared" si="140"/>
        <v>0</v>
      </c>
      <c r="AB268" s="44">
        <f t="shared" si="141"/>
        <v>0</v>
      </c>
      <c r="AC268" s="45">
        <f t="shared" si="142"/>
        <v>0</v>
      </c>
      <c r="AD268" s="44">
        <f t="shared" si="143"/>
        <v>0</v>
      </c>
      <c r="AE268" s="45">
        <f t="shared" si="144"/>
        <v>0</v>
      </c>
      <c r="AF268" s="44">
        <f t="shared" si="145"/>
        <v>0</v>
      </c>
      <c r="AG268" s="45">
        <f t="shared" si="146"/>
        <v>0</v>
      </c>
      <c r="AH268" s="46">
        <f t="shared" si="146"/>
        <v>0</v>
      </c>
      <c r="AR268" s="2" t="s">
        <v>278</v>
      </c>
      <c r="AS268" s="26">
        <v>5254.35</v>
      </c>
      <c r="AT268" s="26">
        <v>47.6</v>
      </c>
      <c r="AU268" s="51">
        <f t="shared" si="122"/>
        <v>-2.6584867075664542E-2</v>
      </c>
      <c r="AV268" s="26">
        <v>4.2003000000000004</v>
      </c>
      <c r="AW268" s="51">
        <f t="shared" si="123"/>
        <v>-1.1740623970636688E-2</v>
      </c>
      <c r="AX268" s="1">
        <f t="shared" si="130"/>
        <v>4</v>
      </c>
      <c r="AY268" s="1"/>
      <c r="AZ268" s="1"/>
      <c r="BA268" s="1"/>
      <c r="BB268" s="2" t="s">
        <v>278</v>
      </c>
      <c r="BC268" s="26">
        <v>5254.35</v>
      </c>
      <c r="BD268" s="1" t="str">
        <f t="shared" si="131"/>
        <v/>
      </c>
      <c r="BE268" s="1" t="str">
        <f t="shared" si="132"/>
        <v/>
      </c>
      <c r="BF268" s="1" t="str">
        <f t="shared" si="133"/>
        <v/>
      </c>
      <c r="BG268" s="1">
        <f t="shared" si="134"/>
        <v>5254.35</v>
      </c>
    </row>
    <row r="269" spans="2:59" x14ac:dyDescent="0.25">
      <c r="B269" s="2" t="s">
        <v>278</v>
      </c>
      <c r="C269" s="26">
        <v>47.6</v>
      </c>
      <c r="D269" s="13">
        <f t="shared" si="124"/>
        <v>-2.6584867075664542E-2</v>
      </c>
      <c r="E269" s="29">
        <f t="shared" si="135"/>
        <v>47.800000000000004</v>
      </c>
      <c r="F269" s="13">
        <f t="shared" si="147"/>
        <v>4.9053959355291887E-3</v>
      </c>
      <c r="G269" s="26">
        <v>4.2003000000000004</v>
      </c>
      <c r="H269" s="12">
        <v>-1.1740623970636688E-2</v>
      </c>
      <c r="I269" s="28">
        <f t="shared" si="136"/>
        <v>4.1209666666666669</v>
      </c>
      <c r="J269" s="28">
        <f t="shared" si="148"/>
        <v>2.6673974604914497E-2</v>
      </c>
      <c r="K269" s="26">
        <v>5254.35</v>
      </c>
      <c r="L269" s="12">
        <f t="shared" si="125"/>
        <v>3.1018764704381807E-2</v>
      </c>
      <c r="M269" s="29">
        <f t="shared" si="137"/>
        <v>5065.4233333333332</v>
      </c>
      <c r="N269" s="30">
        <f t="shared" si="149"/>
        <v>3.2934219246520513E-2</v>
      </c>
      <c r="R269" s="43">
        <f t="shared" si="126"/>
        <v>3.1018764704381807E-2</v>
      </c>
      <c r="S269" s="44">
        <f t="shared" si="151"/>
        <v>0</v>
      </c>
      <c r="T269" s="45">
        <f t="shared" si="127"/>
        <v>0</v>
      </c>
      <c r="U269" s="44">
        <f t="shared" si="138"/>
        <v>0</v>
      </c>
      <c r="V269" s="45">
        <f t="shared" si="128"/>
        <v>0</v>
      </c>
      <c r="W269" s="44">
        <f t="shared" si="150"/>
        <v>3.2934219246520513E-2</v>
      </c>
      <c r="X269" s="45">
        <f t="shared" si="129"/>
        <v>0</v>
      </c>
      <c r="Y269" s="46">
        <f t="shared" si="139"/>
        <v>0</v>
      </c>
      <c r="AA269" s="43">
        <f t="shared" si="140"/>
        <v>0</v>
      </c>
      <c r="AB269" s="44">
        <f t="shared" si="141"/>
        <v>0</v>
      </c>
      <c r="AC269" s="45">
        <f t="shared" si="142"/>
        <v>0</v>
      </c>
      <c r="AD269" s="44">
        <f t="shared" si="143"/>
        <v>0</v>
      </c>
      <c r="AE269" s="45">
        <f t="shared" si="144"/>
        <v>0</v>
      </c>
      <c r="AF269" s="44">
        <f t="shared" si="145"/>
        <v>0</v>
      </c>
      <c r="AG269" s="45">
        <f t="shared" si="146"/>
        <v>0</v>
      </c>
      <c r="AH269" s="46">
        <f t="shared" si="146"/>
        <v>0</v>
      </c>
      <c r="AR269" s="2" t="s">
        <v>279</v>
      </c>
      <c r="AS269" s="26">
        <v>5035.6899999999996</v>
      </c>
      <c r="AT269" s="26">
        <v>49.8</v>
      </c>
      <c r="AU269" s="51">
        <f t="shared" si="122"/>
        <v>4.6218487394957819E-2</v>
      </c>
      <c r="AV269" s="26">
        <v>4.6798000000000002</v>
      </c>
      <c r="AW269" s="51">
        <f t="shared" si="123"/>
        <v>0.11415851248720332</v>
      </c>
      <c r="AX269" s="1">
        <f t="shared" si="130"/>
        <v>1</v>
      </c>
      <c r="AY269" s="1"/>
      <c r="AZ269" s="1"/>
      <c r="BA269" s="1"/>
      <c r="BB269" s="2" t="s">
        <v>279</v>
      </c>
      <c r="BC269" s="26">
        <v>5035.6899999999996</v>
      </c>
      <c r="BD269" s="1">
        <f t="shared" si="131"/>
        <v>5035.6899999999996</v>
      </c>
      <c r="BE269" s="1" t="str">
        <f t="shared" si="132"/>
        <v/>
      </c>
      <c r="BF269" s="1" t="str">
        <f t="shared" si="133"/>
        <v/>
      </c>
      <c r="BG269" s="1" t="str">
        <f t="shared" si="134"/>
        <v/>
      </c>
    </row>
    <row r="270" spans="2:59" x14ac:dyDescent="0.25">
      <c r="B270" s="2" t="s">
        <v>279</v>
      </c>
      <c r="C270" s="26">
        <v>49.8</v>
      </c>
      <c r="D270" s="13">
        <f t="shared" si="124"/>
        <v>4.6218487394957819E-2</v>
      </c>
      <c r="E270" s="29">
        <f t="shared" si="135"/>
        <v>48.766666666666673</v>
      </c>
      <c r="F270" s="13">
        <f t="shared" si="147"/>
        <v>2.0223152022315283E-2</v>
      </c>
      <c r="G270" s="26">
        <v>4.6798000000000002</v>
      </c>
      <c r="H270" s="12">
        <v>0.11415851248720332</v>
      </c>
      <c r="I270" s="28">
        <f t="shared" si="136"/>
        <v>4.3767666666666676</v>
      </c>
      <c r="J270" s="28">
        <f t="shared" si="148"/>
        <v>6.2072814630871553E-2</v>
      </c>
      <c r="K270" s="26">
        <v>5035.6899999999996</v>
      </c>
      <c r="L270" s="12">
        <f t="shared" si="125"/>
        <v>-4.1615042774082567E-2</v>
      </c>
      <c r="M270" s="29">
        <f t="shared" si="137"/>
        <v>5128.7700000000004</v>
      </c>
      <c r="N270" s="30">
        <f t="shared" si="149"/>
        <v>1.2505700412009046E-2</v>
      </c>
      <c r="R270" s="43">
        <f t="shared" si="126"/>
        <v>0</v>
      </c>
      <c r="S270" s="44">
        <f t="shared" si="151"/>
        <v>0</v>
      </c>
      <c r="T270" s="45">
        <f t="shared" si="127"/>
        <v>0</v>
      </c>
      <c r="U270" s="44">
        <f t="shared" si="138"/>
        <v>0</v>
      </c>
      <c r="V270" s="45">
        <f t="shared" si="128"/>
        <v>-4.1615042774082567E-2</v>
      </c>
      <c r="W270" s="44">
        <f t="shared" si="150"/>
        <v>1.2505700412009046E-2</v>
      </c>
      <c r="X270" s="45">
        <f t="shared" si="129"/>
        <v>0</v>
      </c>
      <c r="Y270" s="46">
        <f t="shared" si="139"/>
        <v>0</v>
      </c>
      <c r="AA270" s="43">
        <f t="shared" si="140"/>
        <v>0</v>
      </c>
      <c r="AB270" s="44">
        <f t="shared" si="141"/>
        <v>0</v>
      </c>
      <c r="AC270" s="45">
        <f t="shared" si="142"/>
        <v>0</v>
      </c>
      <c r="AD270" s="44">
        <f t="shared" si="143"/>
        <v>0</v>
      </c>
      <c r="AE270" s="45">
        <f t="shared" si="144"/>
        <v>0</v>
      </c>
      <c r="AF270" s="44">
        <f t="shared" si="145"/>
        <v>0</v>
      </c>
      <c r="AG270" s="45">
        <f t="shared" si="146"/>
        <v>0</v>
      </c>
      <c r="AH270" s="46">
        <f t="shared" si="146"/>
        <v>0</v>
      </c>
      <c r="AR270" s="2" t="s">
        <v>280</v>
      </c>
      <c r="AS270" s="26">
        <v>5277.51</v>
      </c>
      <c r="AT270" s="26">
        <v>48.8</v>
      </c>
      <c r="AU270" s="51">
        <f t="shared" si="122"/>
        <v>-2.008032128514059E-2</v>
      </c>
      <c r="AV270" s="26">
        <v>4.4984999999999999</v>
      </c>
      <c r="AW270" s="51">
        <f t="shared" si="123"/>
        <v>-3.8740971836403348E-2</v>
      </c>
      <c r="AX270" s="1">
        <f t="shared" si="130"/>
        <v>4</v>
      </c>
      <c r="AY270" s="1"/>
      <c r="AZ270" s="1"/>
      <c r="BA270" s="1"/>
      <c r="BB270" s="2" t="s">
        <v>280</v>
      </c>
      <c r="BC270" s="26">
        <v>5277.51</v>
      </c>
      <c r="BD270" s="1" t="str">
        <f t="shared" si="131"/>
        <v/>
      </c>
      <c r="BE270" s="1" t="str">
        <f t="shared" si="132"/>
        <v/>
      </c>
      <c r="BF270" s="1" t="str">
        <f t="shared" si="133"/>
        <v/>
      </c>
      <c r="BG270" s="1">
        <f t="shared" si="134"/>
        <v>5277.51</v>
      </c>
    </row>
    <row r="271" spans="2:59" x14ac:dyDescent="0.25">
      <c r="B271" s="2" t="s">
        <v>280</v>
      </c>
      <c r="C271" s="26">
        <v>48.8</v>
      </c>
      <c r="D271" s="13">
        <f t="shared" si="124"/>
        <v>-2.008032128514059E-2</v>
      </c>
      <c r="E271" s="29">
        <f t="shared" si="135"/>
        <v>48.733333333333327</v>
      </c>
      <c r="F271" s="13">
        <f t="shared" si="147"/>
        <v>-6.8352699931673033E-4</v>
      </c>
      <c r="G271" s="26">
        <v>4.4984999999999999</v>
      </c>
      <c r="H271" s="12">
        <v>-3.8740971836403348E-2</v>
      </c>
      <c r="I271" s="28">
        <f t="shared" si="136"/>
        <v>4.4595333333333338</v>
      </c>
      <c r="J271" s="28">
        <f t="shared" si="148"/>
        <v>1.8910459014645387E-2</v>
      </c>
      <c r="K271" s="26">
        <v>5277.51</v>
      </c>
      <c r="L271" s="12">
        <f t="shared" si="125"/>
        <v>4.8021224499522619E-2</v>
      </c>
      <c r="M271" s="29">
        <f t="shared" si="137"/>
        <v>5189.1833333333334</v>
      </c>
      <c r="N271" s="30">
        <f t="shared" si="149"/>
        <v>1.1779302509828504E-2</v>
      </c>
      <c r="R271" s="43">
        <f t="shared" si="126"/>
        <v>4.8021224499522619E-2</v>
      </c>
      <c r="S271" s="44">
        <f t="shared" si="151"/>
        <v>0</v>
      </c>
      <c r="T271" s="45">
        <f t="shared" si="127"/>
        <v>0</v>
      </c>
      <c r="U271" s="44">
        <f t="shared" si="138"/>
        <v>0</v>
      </c>
      <c r="V271" s="45">
        <f t="shared" si="128"/>
        <v>0</v>
      </c>
      <c r="W271" s="44">
        <f t="shared" si="150"/>
        <v>0</v>
      </c>
      <c r="X271" s="45">
        <f t="shared" si="129"/>
        <v>0</v>
      </c>
      <c r="Y271" s="46">
        <f t="shared" si="139"/>
        <v>1.1779302509828504E-2</v>
      </c>
      <c r="AA271" s="43">
        <f t="shared" si="140"/>
        <v>0</v>
      </c>
      <c r="AB271" s="44">
        <f t="shared" si="141"/>
        <v>0</v>
      </c>
      <c r="AC271" s="45">
        <f t="shared" si="142"/>
        <v>0</v>
      </c>
      <c r="AD271" s="44">
        <f t="shared" si="143"/>
        <v>0</v>
      </c>
      <c r="AE271" s="45">
        <f t="shared" si="144"/>
        <v>0</v>
      </c>
      <c r="AF271" s="44">
        <f t="shared" si="145"/>
        <v>0</v>
      </c>
      <c r="AG271" s="45">
        <f t="shared" si="146"/>
        <v>0</v>
      </c>
      <c r="AH271" s="46">
        <f t="shared" si="146"/>
        <v>0</v>
      </c>
      <c r="AR271" s="2" t="s">
        <v>281</v>
      </c>
      <c r="AS271" s="26">
        <v>5460.48</v>
      </c>
      <c r="AT271" s="26">
        <v>48.5</v>
      </c>
      <c r="AU271" s="51">
        <f t="shared" si="122"/>
        <v>-6.1475409836064809E-3</v>
      </c>
      <c r="AV271" s="26">
        <v>4.3960999999999997</v>
      </c>
      <c r="AW271" s="51">
        <f t="shared" si="123"/>
        <v>-2.2763143269978969E-2</v>
      </c>
      <c r="AX271" s="1">
        <f t="shared" si="130"/>
        <v>4</v>
      </c>
      <c r="AY271" s="1"/>
      <c r="AZ271" s="1"/>
      <c r="BA271" s="1"/>
      <c r="BB271" s="2" t="s">
        <v>281</v>
      </c>
      <c r="BC271" s="26">
        <v>5460.48</v>
      </c>
      <c r="BD271" s="1" t="str">
        <f t="shared" si="131"/>
        <v/>
      </c>
      <c r="BE271" s="1" t="str">
        <f t="shared" si="132"/>
        <v/>
      </c>
      <c r="BF271" s="1" t="str">
        <f t="shared" si="133"/>
        <v/>
      </c>
      <c r="BG271" s="1">
        <f t="shared" si="134"/>
        <v>5460.48</v>
      </c>
    </row>
    <row r="272" spans="2:59" x14ac:dyDescent="0.25">
      <c r="B272" s="2" t="s">
        <v>281</v>
      </c>
      <c r="C272" s="26">
        <v>48.5</v>
      </c>
      <c r="D272" s="13">
        <f t="shared" si="124"/>
        <v>-6.1475409836064809E-3</v>
      </c>
      <c r="E272" s="29">
        <f t="shared" si="135"/>
        <v>49.033333333333331</v>
      </c>
      <c r="F272" s="13">
        <f t="shared" si="147"/>
        <v>6.1559507523940571E-3</v>
      </c>
      <c r="G272" s="26">
        <v>4.3960999999999997</v>
      </c>
      <c r="H272" s="12">
        <v>-2.2763143269978969E-2</v>
      </c>
      <c r="I272" s="28">
        <f t="shared" si="136"/>
        <v>4.5247999999999999</v>
      </c>
      <c r="J272" s="28">
        <f t="shared" si="148"/>
        <v>1.4635313111984738E-2</v>
      </c>
      <c r="K272" s="26">
        <v>5460.48</v>
      </c>
      <c r="L272" s="12">
        <f t="shared" si="125"/>
        <v>3.4669759034089864E-2</v>
      </c>
      <c r="M272" s="29">
        <f t="shared" si="137"/>
        <v>5257.8933333333334</v>
      </c>
      <c r="N272" s="30">
        <f t="shared" si="149"/>
        <v>1.3241004525439193E-2</v>
      </c>
      <c r="R272" s="43">
        <f t="shared" si="126"/>
        <v>3.4669759034089864E-2</v>
      </c>
      <c r="S272" s="44">
        <f t="shared" si="151"/>
        <v>0</v>
      </c>
      <c r="T272" s="45">
        <f t="shared" si="127"/>
        <v>0</v>
      </c>
      <c r="U272" s="44">
        <f t="shared" si="138"/>
        <v>0</v>
      </c>
      <c r="V272" s="45">
        <f t="shared" si="128"/>
        <v>0</v>
      </c>
      <c r="W272" s="44">
        <f t="shared" si="150"/>
        <v>1.3241004525439193E-2</v>
      </c>
      <c r="X272" s="45">
        <f t="shared" si="129"/>
        <v>0</v>
      </c>
      <c r="Y272" s="46">
        <f t="shared" si="139"/>
        <v>0</v>
      </c>
      <c r="AA272" s="43">
        <f t="shared" si="140"/>
        <v>0</v>
      </c>
      <c r="AB272" s="44">
        <f t="shared" si="141"/>
        <v>0</v>
      </c>
      <c r="AC272" s="45">
        <f t="shared" si="142"/>
        <v>0</v>
      </c>
      <c r="AD272" s="44">
        <f t="shared" si="143"/>
        <v>0</v>
      </c>
      <c r="AE272" s="45">
        <f t="shared" si="144"/>
        <v>0</v>
      </c>
      <c r="AF272" s="44">
        <f t="shared" si="145"/>
        <v>0</v>
      </c>
      <c r="AG272" s="45">
        <f t="shared" si="146"/>
        <v>0</v>
      </c>
      <c r="AH272" s="46">
        <f t="shared" si="146"/>
        <v>0</v>
      </c>
      <c r="AR272" s="2" t="s">
        <v>282</v>
      </c>
      <c r="AS272" s="26">
        <v>5522.3</v>
      </c>
      <c r="AT272" s="26">
        <v>48.3</v>
      </c>
      <c r="AU272" s="51">
        <f t="shared" si="122"/>
        <v>-4.1237113402062819E-3</v>
      </c>
      <c r="AV272" s="26">
        <v>4.0296000000000003</v>
      </c>
      <c r="AW272" s="51">
        <f t="shared" si="123"/>
        <v>-8.3369350105775397E-2</v>
      </c>
      <c r="AX272" s="1">
        <f t="shared" si="130"/>
        <v>4</v>
      </c>
      <c r="AY272" s="1"/>
      <c r="AZ272" s="1"/>
      <c r="BA272" s="1"/>
      <c r="BB272" s="2" t="s">
        <v>282</v>
      </c>
      <c r="BC272" s="26">
        <v>5522.3</v>
      </c>
      <c r="BD272" s="1" t="str">
        <f t="shared" si="131"/>
        <v/>
      </c>
      <c r="BE272" s="1" t="str">
        <f t="shared" si="132"/>
        <v/>
      </c>
      <c r="BF272" s="1" t="str">
        <f t="shared" si="133"/>
        <v/>
      </c>
      <c r="BG272" s="1">
        <f t="shared" si="134"/>
        <v>5522.3</v>
      </c>
    </row>
    <row r="273" spans="2:59" x14ac:dyDescent="0.25">
      <c r="B273" s="2" t="s">
        <v>282</v>
      </c>
      <c r="C273" s="26">
        <v>48.3</v>
      </c>
      <c r="D273" s="13">
        <f t="shared" si="124"/>
        <v>-4.1237113402062819E-3</v>
      </c>
      <c r="E273" s="29">
        <f t="shared" si="135"/>
        <v>48.533333333333331</v>
      </c>
      <c r="F273" s="13">
        <f t="shared" si="147"/>
        <v>-1.0197144799456104E-2</v>
      </c>
      <c r="G273" s="26">
        <v>4.0296000000000003</v>
      </c>
      <c r="H273" s="12">
        <v>-8.3369350105775397E-2</v>
      </c>
      <c r="I273" s="28">
        <f t="shared" si="136"/>
        <v>4.3080666666666669</v>
      </c>
      <c r="J273" s="28">
        <f t="shared" si="148"/>
        <v>-4.7898986327204129E-2</v>
      </c>
      <c r="K273" s="26">
        <v>5522.3</v>
      </c>
      <c r="L273" s="12">
        <f t="shared" si="125"/>
        <v>1.1321349038912354E-2</v>
      </c>
      <c r="M273" s="29">
        <f t="shared" si="137"/>
        <v>5420.0966666666673</v>
      </c>
      <c r="N273" s="30">
        <f t="shared" si="149"/>
        <v>3.084949105091539E-2</v>
      </c>
      <c r="R273" s="43">
        <f t="shared" si="126"/>
        <v>1.1321349038912354E-2</v>
      </c>
      <c r="S273" s="44">
        <f t="shared" si="151"/>
        <v>3.084949105091539E-2</v>
      </c>
      <c r="T273" s="45">
        <f t="shared" si="127"/>
        <v>0</v>
      </c>
      <c r="U273" s="44">
        <f t="shared" si="138"/>
        <v>0</v>
      </c>
      <c r="V273" s="45">
        <f t="shared" si="128"/>
        <v>0</v>
      </c>
      <c r="W273" s="44">
        <f t="shared" si="150"/>
        <v>0</v>
      </c>
      <c r="X273" s="45">
        <f t="shared" si="129"/>
        <v>0</v>
      </c>
      <c r="Y273" s="46">
        <f t="shared" si="139"/>
        <v>0</v>
      </c>
      <c r="AA273" s="43">
        <f t="shared" si="140"/>
        <v>0</v>
      </c>
      <c r="AB273" s="44">
        <f t="shared" si="141"/>
        <v>0</v>
      </c>
      <c r="AC273" s="45">
        <f t="shared" si="142"/>
        <v>0</v>
      </c>
      <c r="AD273" s="44">
        <f t="shared" si="143"/>
        <v>0</v>
      </c>
      <c r="AE273" s="45">
        <f t="shared" si="144"/>
        <v>0</v>
      </c>
      <c r="AF273" s="44">
        <f t="shared" si="145"/>
        <v>0</v>
      </c>
      <c r="AG273" s="45">
        <f t="shared" si="146"/>
        <v>0</v>
      </c>
      <c r="AH273" s="46">
        <f t="shared" si="146"/>
        <v>0</v>
      </c>
      <c r="AR273" s="2" t="s">
        <v>283</v>
      </c>
      <c r="AS273" s="26">
        <v>5648.4</v>
      </c>
      <c r="AT273" s="26">
        <v>47</v>
      </c>
      <c r="AU273" s="51">
        <f t="shared" si="122"/>
        <v>-2.6915113871635588E-2</v>
      </c>
      <c r="AV273" s="26">
        <v>3.9034</v>
      </c>
      <c r="AW273" s="51">
        <f t="shared" si="123"/>
        <v>-3.1318244987095567E-2</v>
      </c>
      <c r="AX273" s="1">
        <f t="shared" si="130"/>
        <v>4</v>
      </c>
      <c r="AY273" s="1"/>
      <c r="AZ273" s="1"/>
      <c r="BA273" s="1"/>
      <c r="BB273" s="2" t="s">
        <v>283</v>
      </c>
      <c r="BC273" s="26">
        <v>5648.4</v>
      </c>
      <c r="BD273" s="1" t="str">
        <f t="shared" si="131"/>
        <v/>
      </c>
      <c r="BE273" s="1" t="str">
        <f t="shared" si="132"/>
        <v/>
      </c>
      <c r="BF273" s="1" t="str">
        <f t="shared" si="133"/>
        <v/>
      </c>
      <c r="BG273" s="1">
        <f t="shared" si="134"/>
        <v>5648.4</v>
      </c>
    </row>
    <row r="274" spans="2:59" x14ac:dyDescent="0.25">
      <c r="B274" s="2" t="s">
        <v>283</v>
      </c>
      <c r="C274" s="26">
        <v>47</v>
      </c>
      <c r="D274" s="13">
        <f t="shared" si="124"/>
        <v>-2.6915113871635588E-2</v>
      </c>
      <c r="E274" s="29">
        <f t="shared" si="135"/>
        <v>47.933333333333337</v>
      </c>
      <c r="F274" s="13">
        <f t="shared" si="147"/>
        <v>-1.2362637362637208E-2</v>
      </c>
      <c r="G274" s="26">
        <v>3.9034</v>
      </c>
      <c r="H274" s="12">
        <v>-3.1318244987095567E-2</v>
      </c>
      <c r="I274" s="28">
        <f t="shared" si="136"/>
        <v>4.1096999999999992</v>
      </c>
      <c r="J274" s="28">
        <f t="shared" si="148"/>
        <v>-4.6045403197103374E-2</v>
      </c>
      <c r="K274" s="26">
        <v>5648.4</v>
      </c>
      <c r="L274" s="12">
        <f t="shared" si="125"/>
        <v>2.2834688445031892E-2</v>
      </c>
      <c r="M274" s="29">
        <f t="shared" si="137"/>
        <v>5543.7266666666665</v>
      </c>
      <c r="N274" s="30">
        <f t="shared" si="149"/>
        <v>2.2809556287126442E-2</v>
      </c>
      <c r="R274" s="43">
        <f t="shared" si="126"/>
        <v>2.2834688445031892E-2</v>
      </c>
      <c r="S274" s="44">
        <f t="shared" si="151"/>
        <v>2.2809556287126442E-2</v>
      </c>
      <c r="T274" s="45">
        <f t="shared" si="127"/>
        <v>0</v>
      </c>
      <c r="U274" s="44">
        <f t="shared" si="138"/>
        <v>0</v>
      </c>
      <c r="V274" s="45">
        <f t="shared" si="128"/>
        <v>0</v>
      </c>
      <c r="W274" s="44">
        <f t="shared" si="150"/>
        <v>0</v>
      </c>
      <c r="X274" s="45">
        <f t="shared" si="129"/>
        <v>0</v>
      </c>
      <c r="Y274" s="46">
        <f t="shared" si="139"/>
        <v>0</v>
      </c>
      <c r="AA274" s="43">
        <f t="shared" si="140"/>
        <v>0</v>
      </c>
      <c r="AB274" s="44">
        <f t="shared" si="141"/>
        <v>0</v>
      </c>
      <c r="AC274" s="45">
        <f t="shared" si="142"/>
        <v>0</v>
      </c>
      <c r="AD274" s="44">
        <f t="shared" si="143"/>
        <v>0</v>
      </c>
      <c r="AE274" s="45">
        <f t="shared" si="144"/>
        <v>0</v>
      </c>
      <c r="AF274" s="44">
        <f t="shared" si="145"/>
        <v>0</v>
      </c>
      <c r="AG274" s="45">
        <f t="shared" si="146"/>
        <v>0</v>
      </c>
      <c r="AH274" s="46">
        <f t="shared" si="146"/>
        <v>0</v>
      </c>
      <c r="AR274" s="2" t="s">
        <v>284</v>
      </c>
      <c r="AS274" s="26">
        <v>5762.48</v>
      </c>
      <c r="AT274" s="26">
        <v>47.5</v>
      </c>
      <c r="AU274" s="51">
        <f t="shared" si="122"/>
        <v>1.0638297872340496E-2</v>
      </c>
      <c r="AV274" s="26">
        <v>3.7808999999999999</v>
      </c>
      <c r="AW274" s="51">
        <f t="shared" si="123"/>
        <v>-3.1382896961623219E-2</v>
      </c>
      <c r="AX274" s="1">
        <f t="shared" si="130"/>
        <v>2</v>
      </c>
      <c r="AY274" s="1"/>
      <c r="AZ274" s="1"/>
      <c r="BA274" s="1"/>
      <c r="BB274" s="2" t="s">
        <v>284</v>
      </c>
      <c r="BC274" s="26">
        <v>5762.48</v>
      </c>
      <c r="BD274" s="1" t="str">
        <f t="shared" si="131"/>
        <v/>
      </c>
      <c r="BE274" s="1">
        <f t="shared" si="132"/>
        <v>5762.48</v>
      </c>
      <c r="BF274" s="1" t="str">
        <f t="shared" si="133"/>
        <v/>
      </c>
      <c r="BG274" s="1" t="str">
        <f t="shared" si="134"/>
        <v/>
      </c>
    </row>
    <row r="275" spans="2:59" x14ac:dyDescent="0.25">
      <c r="B275" s="2" t="s">
        <v>284</v>
      </c>
      <c r="C275" s="26">
        <v>47.5</v>
      </c>
      <c r="D275" s="13">
        <f t="shared" si="124"/>
        <v>1.0638297872340496E-2</v>
      </c>
      <c r="E275" s="29">
        <f t="shared" si="135"/>
        <v>47.6</v>
      </c>
      <c r="F275" s="13">
        <f t="shared" si="147"/>
        <v>-6.9541029207232929E-3</v>
      </c>
      <c r="G275" s="26">
        <v>3.7808999999999999</v>
      </c>
      <c r="H275" s="12">
        <v>-3.1382896961623219E-2</v>
      </c>
      <c r="I275" s="28">
        <f t="shared" si="136"/>
        <v>3.904633333333333</v>
      </c>
      <c r="J275" s="28">
        <f t="shared" si="148"/>
        <v>-4.9898208303931213E-2</v>
      </c>
      <c r="K275" s="26">
        <v>5762.48</v>
      </c>
      <c r="L275" s="12">
        <f t="shared" si="125"/>
        <v>2.0196869910062976E-2</v>
      </c>
      <c r="M275" s="29">
        <f t="shared" si="137"/>
        <v>5644.3933333333334</v>
      </c>
      <c r="N275" s="30">
        <f t="shared" si="149"/>
        <v>1.815866342616701E-2</v>
      </c>
      <c r="R275" s="43">
        <f t="shared" si="126"/>
        <v>0</v>
      </c>
      <c r="S275" s="44">
        <f t="shared" si="151"/>
        <v>1.815866342616701E-2</v>
      </c>
      <c r="T275" s="45">
        <f t="shared" si="127"/>
        <v>2.0196869910062976E-2</v>
      </c>
      <c r="U275" s="44">
        <f t="shared" si="138"/>
        <v>0</v>
      </c>
      <c r="V275" s="45">
        <f t="shared" si="128"/>
        <v>0</v>
      </c>
      <c r="W275" s="44">
        <f t="shared" si="150"/>
        <v>0</v>
      </c>
      <c r="X275" s="45">
        <f t="shared" si="129"/>
        <v>0</v>
      </c>
      <c r="Y275" s="46">
        <f t="shared" si="139"/>
        <v>0</v>
      </c>
      <c r="AA275" s="43">
        <f t="shared" si="140"/>
        <v>0</v>
      </c>
      <c r="AB275" s="44">
        <f t="shared" si="141"/>
        <v>0</v>
      </c>
      <c r="AC275" s="45">
        <f t="shared" si="142"/>
        <v>0</v>
      </c>
      <c r="AD275" s="44">
        <f t="shared" si="143"/>
        <v>0</v>
      </c>
      <c r="AE275" s="45">
        <f t="shared" si="144"/>
        <v>0</v>
      </c>
      <c r="AF275" s="44">
        <f t="shared" si="145"/>
        <v>0</v>
      </c>
      <c r="AG275" s="45">
        <f t="shared" si="146"/>
        <v>0</v>
      </c>
      <c r="AH275" s="46">
        <f t="shared" si="146"/>
        <v>0</v>
      </c>
      <c r="AR275" s="2" t="s">
        <v>285</v>
      </c>
      <c r="AS275" s="26">
        <v>5705.45</v>
      </c>
      <c r="AT275" s="26">
        <v>47.5</v>
      </c>
      <c r="AU275" s="51">
        <f t="shared" si="122"/>
        <v>0</v>
      </c>
      <c r="AV275" s="26">
        <v>4.2843999999999998</v>
      </c>
      <c r="AW275" s="51">
        <f t="shared" si="123"/>
        <v>0.13316935121267415</v>
      </c>
      <c r="AX275" s="1" t="str">
        <f t="shared" si="130"/>
        <v/>
      </c>
      <c r="AY275" s="1"/>
      <c r="AZ275" s="1"/>
      <c r="BA275" s="1"/>
      <c r="BB275" s="2" t="s">
        <v>285</v>
      </c>
      <c r="BC275" s="26">
        <v>5705.45</v>
      </c>
      <c r="BD275" s="1" t="str">
        <f t="shared" si="131"/>
        <v/>
      </c>
      <c r="BE275" s="1" t="str">
        <f t="shared" si="132"/>
        <v/>
      </c>
      <c r="BF275" s="1" t="str">
        <f t="shared" si="133"/>
        <v/>
      </c>
      <c r="BG275" s="1" t="str">
        <f t="shared" si="134"/>
        <v/>
      </c>
    </row>
    <row r="276" spans="2:59" x14ac:dyDescent="0.25">
      <c r="B276" s="2" t="s">
        <v>285</v>
      </c>
      <c r="C276" s="26">
        <v>47.5</v>
      </c>
      <c r="D276" s="13">
        <f t="shared" si="124"/>
        <v>0</v>
      </c>
      <c r="E276" s="29">
        <f t="shared" si="135"/>
        <v>47.333333333333336</v>
      </c>
      <c r="F276" s="13">
        <f t="shared" si="147"/>
        <v>-5.6022408963585235E-3</v>
      </c>
      <c r="G276" s="26">
        <v>4.2843999999999998</v>
      </c>
      <c r="H276" s="12">
        <v>0.13316935121267415</v>
      </c>
      <c r="I276" s="28">
        <f t="shared" si="136"/>
        <v>3.9895666666666667</v>
      </c>
      <c r="J276" s="28">
        <f t="shared" si="148"/>
        <v>2.1751935734469319E-2</v>
      </c>
      <c r="K276" s="26">
        <v>5705.45</v>
      </c>
      <c r="L276" s="12">
        <f t="shared" si="125"/>
        <v>-9.8967805528175079E-3</v>
      </c>
      <c r="M276" s="29">
        <f t="shared" si="137"/>
        <v>5705.4433333333327</v>
      </c>
      <c r="N276" s="30">
        <f t="shared" si="149"/>
        <v>1.0816042822434868E-2</v>
      </c>
      <c r="R276" s="43">
        <f t="shared" si="126"/>
        <v>0</v>
      </c>
      <c r="S276" s="44">
        <f t="shared" si="151"/>
        <v>0</v>
      </c>
      <c r="T276" s="45">
        <f t="shared" si="127"/>
        <v>0</v>
      </c>
      <c r="U276" s="44">
        <f t="shared" si="138"/>
        <v>0</v>
      </c>
      <c r="V276" s="45">
        <f t="shared" si="128"/>
        <v>0</v>
      </c>
      <c r="W276" s="44">
        <f t="shared" si="150"/>
        <v>0</v>
      </c>
      <c r="X276" s="45">
        <f t="shared" si="129"/>
        <v>0</v>
      </c>
      <c r="Y276" s="46">
        <f t="shared" si="139"/>
        <v>1.0816042822434868E-2</v>
      </c>
      <c r="AA276" s="43">
        <f t="shared" si="140"/>
        <v>0</v>
      </c>
      <c r="AB276" s="44">
        <f t="shared" si="141"/>
        <v>0</v>
      </c>
      <c r="AC276" s="45">
        <f t="shared" si="142"/>
        <v>0</v>
      </c>
      <c r="AD276" s="44">
        <f t="shared" si="143"/>
        <v>0</v>
      </c>
      <c r="AE276" s="45">
        <f t="shared" si="144"/>
        <v>0</v>
      </c>
      <c r="AF276" s="44">
        <f t="shared" si="145"/>
        <v>0</v>
      </c>
      <c r="AG276" s="45">
        <f t="shared" si="146"/>
        <v>0</v>
      </c>
      <c r="AH276" s="46">
        <f t="shared" si="146"/>
        <v>0</v>
      </c>
      <c r="AR276" s="2" t="s">
        <v>286</v>
      </c>
      <c r="AS276" s="26">
        <v>6032.38</v>
      </c>
      <c r="AT276" s="26">
        <v>46.9</v>
      </c>
      <c r="AU276" s="51">
        <f t="shared" si="122"/>
        <v>-1.2631578947368438E-2</v>
      </c>
      <c r="AV276" s="26">
        <v>4.1684999999999999</v>
      </c>
      <c r="AW276" s="51">
        <f t="shared" si="123"/>
        <v>-2.705162916627768E-2</v>
      </c>
      <c r="AX276" s="1">
        <f t="shared" si="130"/>
        <v>4</v>
      </c>
      <c r="AY276" s="1"/>
      <c r="AZ276" s="1"/>
      <c r="BA276" s="1"/>
      <c r="BB276" s="2" t="s">
        <v>286</v>
      </c>
      <c r="BC276" s="26">
        <v>6032.38</v>
      </c>
      <c r="BD276" s="1" t="str">
        <f t="shared" si="131"/>
        <v/>
      </c>
      <c r="BE276" s="1" t="str">
        <f t="shared" si="132"/>
        <v/>
      </c>
      <c r="BF276" s="1" t="str">
        <f t="shared" si="133"/>
        <v/>
      </c>
      <c r="BG276" s="1">
        <f t="shared" si="134"/>
        <v>6032.38</v>
      </c>
    </row>
    <row r="277" spans="2:59" x14ac:dyDescent="0.25">
      <c r="B277" s="2" t="s">
        <v>286</v>
      </c>
      <c r="C277" s="26">
        <v>46.9</v>
      </c>
      <c r="D277" s="13">
        <f t="shared" si="124"/>
        <v>-1.2631578947368438E-2</v>
      </c>
      <c r="E277" s="29">
        <f t="shared" si="135"/>
        <v>47.300000000000004</v>
      </c>
      <c r="F277" s="13">
        <f t="shared" si="147"/>
        <v>-7.0422535211267512E-4</v>
      </c>
      <c r="G277" s="26">
        <v>4.1684999999999999</v>
      </c>
      <c r="H277" s="12">
        <v>-2.705162916627768E-2</v>
      </c>
      <c r="I277" s="28">
        <f t="shared" si="136"/>
        <v>4.0779333333333332</v>
      </c>
      <c r="J277" s="28">
        <f t="shared" si="148"/>
        <v>2.2149439788782255E-2</v>
      </c>
      <c r="K277" s="26">
        <v>6032.38</v>
      </c>
      <c r="L277" s="12">
        <f t="shared" si="125"/>
        <v>5.7301352215863854E-2</v>
      </c>
      <c r="M277" s="29">
        <f t="shared" si="137"/>
        <v>5833.4366666666674</v>
      </c>
      <c r="N277" s="30">
        <f t="shared" si="149"/>
        <v>2.2433547378439389E-2</v>
      </c>
      <c r="R277" s="43">
        <f t="shared" si="126"/>
        <v>5.7301352215863854E-2</v>
      </c>
      <c r="S277" s="44">
        <f t="shared" si="151"/>
        <v>0</v>
      </c>
      <c r="T277" s="45">
        <f t="shared" si="127"/>
        <v>0</v>
      </c>
      <c r="U277" s="44">
        <f t="shared" si="138"/>
        <v>0</v>
      </c>
      <c r="V277" s="45">
        <f t="shared" si="128"/>
        <v>0</v>
      </c>
      <c r="W277" s="44">
        <f t="shared" si="150"/>
        <v>0</v>
      </c>
      <c r="X277" s="45">
        <f t="shared" si="129"/>
        <v>0</v>
      </c>
      <c r="Y277" s="46">
        <f t="shared" si="139"/>
        <v>2.2433547378439389E-2</v>
      </c>
      <c r="AA277" s="43">
        <f t="shared" si="140"/>
        <v>0</v>
      </c>
      <c r="AB277" s="44">
        <f t="shared" si="141"/>
        <v>0</v>
      </c>
      <c r="AC277" s="45">
        <f t="shared" si="142"/>
        <v>0</v>
      </c>
      <c r="AD277" s="44">
        <f t="shared" si="143"/>
        <v>0</v>
      </c>
      <c r="AE277" s="45">
        <f t="shared" si="144"/>
        <v>0</v>
      </c>
      <c r="AF277" s="44">
        <f t="shared" si="145"/>
        <v>0</v>
      </c>
      <c r="AG277" s="45">
        <f t="shared" si="146"/>
        <v>0</v>
      </c>
      <c r="AH277" s="46">
        <f t="shared" si="146"/>
        <v>0</v>
      </c>
      <c r="AR277" s="2" t="s">
        <v>287</v>
      </c>
      <c r="AS277" s="26">
        <v>5881.63</v>
      </c>
      <c r="AT277" s="26">
        <v>48.4</v>
      </c>
      <c r="AU277" s="51">
        <f t="shared" si="122"/>
        <v>3.1982942430703654E-2</v>
      </c>
      <c r="AV277" s="26">
        <v>4.569</v>
      </c>
      <c r="AW277" s="51">
        <f t="shared" si="123"/>
        <v>9.6077725800647773E-2</v>
      </c>
      <c r="AX277" s="1">
        <f t="shared" si="130"/>
        <v>1</v>
      </c>
      <c r="AY277" s="1"/>
      <c r="AZ277" s="1"/>
      <c r="BA277" s="1"/>
      <c r="BB277" s="2" t="s">
        <v>287</v>
      </c>
      <c r="BC277" s="26">
        <v>5881.63</v>
      </c>
      <c r="BD277" s="1">
        <f t="shared" si="131"/>
        <v>5881.63</v>
      </c>
      <c r="BE277" s="1" t="str">
        <f t="shared" si="132"/>
        <v/>
      </c>
      <c r="BF277" s="1" t="str">
        <f t="shared" si="133"/>
        <v/>
      </c>
      <c r="BG277" s="1" t="str">
        <f t="shared" si="134"/>
        <v/>
      </c>
    </row>
    <row r="278" spans="2:59" x14ac:dyDescent="0.25">
      <c r="B278" s="2" t="s">
        <v>287</v>
      </c>
      <c r="C278" s="26">
        <v>48.4</v>
      </c>
      <c r="D278" s="13">
        <f t="shared" si="124"/>
        <v>3.1982942430703654E-2</v>
      </c>
      <c r="E278" s="29">
        <f t="shared" si="135"/>
        <v>47.6</v>
      </c>
      <c r="F278" s="13">
        <f t="shared" si="147"/>
        <v>6.3424947145875876E-3</v>
      </c>
      <c r="G278" s="26">
        <v>4.569</v>
      </c>
      <c r="H278" s="12">
        <v>9.6077725800647773E-2</v>
      </c>
      <c r="I278" s="28">
        <f t="shared" si="136"/>
        <v>4.3406333333333329</v>
      </c>
      <c r="J278" s="28">
        <f t="shared" si="148"/>
        <v>6.4419885889911432E-2</v>
      </c>
      <c r="K278" s="26">
        <v>5881.63</v>
      </c>
      <c r="L278" s="12">
        <f t="shared" si="125"/>
        <v>-2.4990136563014964E-2</v>
      </c>
      <c r="M278" s="29">
        <f t="shared" si="137"/>
        <v>5873.1533333333327</v>
      </c>
      <c r="N278" s="30">
        <f t="shared" si="149"/>
        <v>6.8084508217280959E-3</v>
      </c>
      <c r="R278" s="43">
        <f t="shared" si="126"/>
        <v>0</v>
      </c>
      <c r="S278" s="44">
        <f t="shared" si="151"/>
        <v>0</v>
      </c>
      <c r="T278" s="45">
        <f t="shared" si="127"/>
        <v>0</v>
      </c>
      <c r="U278" s="44">
        <f t="shared" si="138"/>
        <v>0</v>
      </c>
      <c r="V278" s="45">
        <f t="shared" si="128"/>
        <v>-2.4990136563014964E-2</v>
      </c>
      <c r="W278" s="44">
        <f t="shared" si="150"/>
        <v>6.8084508217280959E-3</v>
      </c>
      <c r="X278" s="45">
        <f t="shared" si="129"/>
        <v>0</v>
      </c>
      <c r="Y278" s="46">
        <f t="shared" si="139"/>
        <v>0</v>
      </c>
      <c r="AA278" s="43">
        <f t="shared" si="140"/>
        <v>0</v>
      </c>
      <c r="AB278" s="44">
        <f t="shared" si="141"/>
        <v>0</v>
      </c>
      <c r="AC278" s="45">
        <f t="shared" si="142"/>
        <v>0</v>
      </c>
      <c r="AD278" s="44">
        <f t="shared" si="143"/>
        <v>0</v>
      </c>
      <c r="AE278" s="45">
        <f t="shared" si="144"/>
        <v>0</v>
      </c>
      <c r="AF278" s="44">
        <f t="shared" si="145"/>
        <v>0</v>
      </c>
      <c r="AG278" s="45">
        <f t="shared" si="146"/>
        <v>0</v>
      </c>
      <c r="AH278" s="46">
        <f t="shared" si="146"/>
        <v>0</v>
      </c>
      <c r="AR278" s="2" t="s">
        <v>288</v>
      </c>
      <c r="AS278" s="26">
        <v>6040.53</v>
      </c>
      <c r="AT278" s="26">
        <v>49.2</v>
      </c>
      <c r="AU278" s="51">
        <f t="shared" si="122"/>
        <v>1.6528925619834878E-2</v>
      </c>
      <c r="AV278" s="26">
        <v>4.5387000000000004</v>
      </c>
      <c r="AW278" s="51">
        <f t="shared" si="123"/>
        <v>-6.6316480630334018E-3</v>
      </c>
      <c r="AX278" s="1">
        <f t="shared" si="130"/>
        <v>2</v>
      </c>
      <c r="AY278" s="1"/>
      <c r="AZ278" s="1"/>
      <c r="BA278" s="1"/>
      <c r="BB278" s="2" t="s">
        <v>288</v>
      </c>
      <c r="BC278" s="26">
        <v>6040.53</v>
      </c>
      <c r="BD278" s="1" t="str">
        <f t="shared" si="131"/>
        <v/>
      </c>
      <c r="BE278" s="1">
        <f t="shared" si="132"/>
        <v>6040.53</v>
      </c>
      <c r="BF278" s="1" t="str">
        <f t="shared" si="133"/>
        <v/>
      </c>
      <c r="BG278" s="1" t="str">
        <f t="shared" si="134"/>
        <v/>
      </c>
    </row>
    <row r="279" spans="2:59" x14ac:dyDescent="0.25">
      <c r="B279" s="2" t="s">
        <v>288</v>
      </c>
      <c r="C279" s="26">
        <v>49.2</v>
      </c>
      <c r="D279" s="13">
        <f t="shared" si="124"/>
        <v>1.6528925619834878E-2</v>
      </c>
      <c r="E279" s="29">
        <f t="shared" si="135"/>
        <v>48.166666666666664</v>
      </c>
      <c r="F279" s="13">
        <f t="shared" si="147"/>
        <v>1.1904761904761862E-2</v>
      </c>
      <c r="G279" s="26">
        <v>4.5387000000000004</v>
      </c>
      <c r="H279" s="12">
        <v>-6.6316480630334018E-3</v>
      </c>
      <c r="I279" s="28">
        <f t="shared" si="136"/>
        <v>4.4254000000000007</v>
      </c>
      <c r="J279" s="28">
        <f t="shared" si="148"/>
        <v>1.9528640213793969E-2</v>
      </c>
      <c r="K279" s="26">
        <v>6040.53</v>
      </c>
      <c r="L279" s="12">
        <f t="shared" si="125"/>
        <v>2.7016320305765618E-2</v>
      </c>
      <c r="M279" s="29">
        <f t="shared" si="137"/>
        <v>5984.8466666666673</v>
      </c>
      <c r="N279" s="30">
        <f t="shared" si="149"/>
        <v>1.901760893920712E-2</v>
      </c>
      <c r="R279" s="43">
        <f t="shared" si="126"/>
        <v>0</v>
      </c>
      <c r="S279" s="44">
        <f t="shared" si="151"/>
        <v>0</v>
      </c>
      <c r="T279" s="45">
        <f t="shared" si="127"/>
        <v>2.7016320305765618E-2</v>
      </c>
      <c r="U279" s="44">
        <f t="shared" si="138"/>
        <v>0</v>
      </c>
      <c r="V279" s="45">
        <f t="shared" si="128"/>
        <v>0</v>
      </c>
      <c r="W279" s="44">
        <f t="shared" si="150"/>
        <v>1.901760893920712E-2</v>
      </c>
      <c r="X279" s="45">
        <f t="shared" si="129"/>
        <v>0</v>
      </c>
      <c r="Y279" s="46">
        <f t="shared" si="139"/>
        <v>0</v>
      </c>
      <c r="AA279" s="43">
        <f t="shared" si="140"/>
        <v>0</v>
      </c>
      <c r="AB279" s="44">
        <f t="shared" si="141"/>
        <v>0</v>
      </c>
      <c r="AC279" s="45">
        <f t="shared" si="142"/>
        <v>0</v>
      </c>
      <c r="AD279" s="44">
        <f t="shared" si="143"/>
        <v>0</v>
      </c>
      <c r="AE279" s="45">
        <f t="shared" si="144"/>
        <v>0</v>
      </c>
      <c r="AF279" s="44">
        <f t="shared" si="145"/>
        <v>0</v>
      </c>
      <c r="AG279" s="45">
        <f t="shared" si="146"/>
        <v>0</v>
      </c>
      <c r="AH279" s="46">
        <f t="shared" si="146"/>
        <v>0</v>
      </c>
      <c r="AR279" s="2" t="s">
        <v>289</v>
      </c>
      <c r="AS279" s="26">
        <v>5954.5</v>
      </c>
      <c r="AT279" s="26">
        <v>50.9</v>
      </c>
      <c r="AU279" s="51">
        <f t="shared" si="122"/>
        <v>3.4552845528455167E-2</v>
      </c>
      <c r="AV279" s="26">
        <v>4.2081999999999997</v>
      </c>
      <c r="AW279" s="51">
        <f t="shared" si="123"/>
        <v>-7.2818207856875428E-2</v>
      </c>
      <c r="AX279" s="1">
        <f t="shared" si="130"/>
        <v>2</v>
      </c>
      <c r="AY279" s="1"/>
      <c r="AZ279" s="1"/>
      <c r="BA279" s="1"/>
      <c r="BB279" s="2" t="s">
        <v>289</v>
      </c>
      <c r="BC279" s="26">
        <v>5954.5</v>
      </c>
      <c r="BD279" s="1" t="str">
        <f t="shared" si="131"/>
        <v/>
      </c>
      <c r="BE279" s="1">
        <f t="shared" si="132"/>
        <v>5954.5</v>
      </c>
      <c r="BF279" s="1" t="str">
        <f t="shared" si="133"/>
        <v/>
      </c>
      <c r="BG279" s="1" t="str">
        <f t="shared" si="134"/>
        <v/>
      </c>
    </row>
    <row r="280" spans="2:59" x14ac:dyDescent="0.25">
      <c r="B280" s="2" t="s">
        <v>289</v>
      </c>
      <c r="C280" s="26">
        <v>50.9</v>
      </c>
      <c r="D280" s="13">
        <f t="shared" si="124"/>
        <v>3.4552845528455167E-2</v>
      </c>
      <c r="E280" s="29">
        <f t="shared" si="135"/>
        <v>49.5</v>
      </c>
      <c r="F280" s="13">
        <f t="shared" si="147"/>
        <v>2.7681660899653959E-2</v>
      </c>
      <c r="G280" s="26">
        <v>4.2081999999999997</v>
      </c>
      <c r="H280" s="12">
        <v>-7.2818207856875428E-2</v>
      </c>
      <c r="I280" s="28">
        <f t="shared" si="136"/>
        <v>4.4386333333333337</v>
      </c>
      <c r="J280" s="28">
        <f t="shared" si="148"/>
        <v>2.9903134933186859E-3</v>
      </c>
      <c r="K280" s="26">
        <v>5954.5</v>
      </c>
      <c r="L280" s="12">
        <f t="shared" si="125"/>
        <v>-1.4242127760312417E-2</v>
      </c>
      <c r="M280" s="29">
        <f t="shared" si="137"/>
        <v>5958.8866666666663</v>
      </c>
      <c r="N280" s="30">
        <f t="shared" si="149"/>
        <v>-4.3376215709232113E-3</v>
      </c>
      <c r="R280" s="43">
        <f t="shared" si="126"/>
        <v>0</v>
      </c>
      <c r="S280" s="44">
        <f t="shared" si="151"/>
        <v>0</v>
      </c>
      <c r="T280" s="45">
        <f t="shared" si="127"/>
        <v>-1.4242127760312417E-2</v>
      </c>
      <c r="U280" s="44">
        <f t="shared" si="138"/>
        <v>0</v>
      </c>
      <c r="V280" s="45">
        <f t="shared" si="128"/>
        <v>0</v>
      </c>
      <c r="W280" s="44">
        <f t="shared" si="150"/>
        <v>-4.3376215709232113E-3</v>
      </c>
      <c r="X280" s="45">
        <f t="shared" si="129"/>
        <v>0</v>
      </c>
      <c r="Y280" s="46">
        <f t="shared" si="139"/>
        <v>0</v>
      </c>
      <c r="AA280" s="43">
        <f t="shared" si="140"/>
        <v>0</v>
      </c>
      <c r="AB280" s="44">
        <f t="shared" si="141"/>
        <v>0</v>
      </c>
      <c r="AC280" s="45">
        <f t="shared" si="142"/>
        <v>0</v>
      </c>
      <c r="AD280" s="44">
        <f t="shared" si="143"/>
        <v>0</v>
      </c>
      <c r="AE280" s="45">
        <f t="shared" si="144"/>
        <v>0</v>
      </c>
      <c r="AF280" s="44">
        <f t="shared" si="145"/>
        <v>0</v>
      </c>
      <c r="AG280" s="45">
        <f t="shared" si="146"/>
        <v>0</v>
      </c>
      <c r="AH280" s="46">
        <f t="shared" si="146"/>
        <v>0</v>
      </c>
      <c r="AR280" s="2" t="s">
        <v>290</v>
      </c>
      <c r="AS280" s="26">
        <v>5611.85</v>
      </c>
      <c r="AT280" s="26">
        <v>50.3</v>
      </c>
      <c r="AU280" s="51">
        <f t="shared" si="122"/>
        <v>-1.1787819253438192E-2</v>
      </c>
      <c r="AV280" s="26">
        <v>4.2053000000000003</v>
      </c>
      <c r="AW280" s="51">
        <f t="shared" si="123"/>
        <v>-6.8913074473631042E-4</v>
      </c>
      <c r="AX280" s="1">
        <f t="shared" si="130"/>
        <v>4</v>
      </c>
      <c r="AY280" s="1"/>
      <c r="AZ280" s="1"/>
      <c r="BA280" s="1"/>
      <c r="BB280" s="2" t="s">
        <v>290</v>
      </c>
      <c r="BC280" s="26">
        <v>5611.85</v>
      </c>
      <c r="BD280" s="1" t="str">
        <f t="shared" si="131"/>
        <v/>
      </c>
      <c r="BE280" s="1" t="str">
        <f t="shared" si="132"/>
        <v/>
      </c>
      <c r="BF280" s="1" t="str">
        <f t="shared" si="133"/>
        <v/>
      </c>
      <c r="BG280" s="1">
        <f t="shared" si="134"/>
        <v>5611.85</v>
      </c>
    </row>
    <row r="281" spans="2:59" x14ac:dyDescent="0.25">
      <c r="B281" s="2" t="s">
        <v>290</v>
      </c>
      <c r="C281" s="26">
        <v>50.3</v>
      </c>
      <c r="D281" s="13">
        <f t="shared" si="124"/>
        <v>-1.1787819253438192E-2</v>
      </c>
      <c r="E281" s="29">
        <f t="shared" si="135"/>
        <v>50.133333333333326</v>
      </c>
      <c r="F281" s="13">
        <f t="shared" si="147"/>
        <v>1.2794612794612581E-2</v>
      </c>
      <c r="G281" s="26">
        <v>4.2053000000000003</v>
      </c>
      <c r="H281" s="12">
        <v>-6.8913074473631042E-4</v>
      </c>
      <c r="I281" s="28">
        <f t="shared" si="136"/>
        <v>4.3174000000000001</v>
      </c>
      <c r="J281" s="28">
        <f t="shared" si="148"/>
        <v>-2.7313212024722366E-2</v>
      </c>
      <c r="K281" s="26">
        <v>5611.85</v>
      </c>
      <c r="L281" s="12">
        <f t="shared" si="125"/>
        <v>-5.7544714081786852E-2</v>
      </c>
      <c r="M281" s="29">
        <f t="shared" si="137"/>
        <v>5868.9599999999991</v>
      </c>
      <c r="N281" s="30">
        <f t="shared" si="149"/>
        <v>-1.5091185937417984E-2</v>
      </c>
      <c r="R281" s="43">
        <f t="shared" si="126"/>
        <v>0</v>
      </c>
      <c r="S281" s="44">
        <f t="shared" si="151"/>
        <v>0</v>
      </c>
      <c r="T281" s="45">
        <f t="shared" si="127"/>
        <v>0</v>
      </c>
      <c r="U281" s="44">
        <f t="shared" si="138"/>
        <v>-1.5091185937417984E-2</v>
      </c>
      <c r="V281" s="45">
        <f t="shared" si="128"/>
        <v>0</v>
      </c>
      <c r="W281" s="44">
        <f t="shared" si="150"/>
        <v>0</v>
      </c>
      <c r="X281" s="45">
        <f t="shared" si="129"/>
        <v>0</v>
      </c>
      <c r="Y281" s="46">
        <f t="shared" si="139"/>
        <v>0</v>
      </c>
      <c r="AA281" s="43">
        <f t="shared" si="140"/>
        <v>-5.7544714081786852E-2</v>
      </c>
      <c r="AB281" s="44">
        <f t="shared" si="141"/>
        <v>0</v>
      </c>
      <c r="AC281" s="45">
        <f t="shared" si="142"/>
        <v>0</v>
      </c>
      <c r="AD281" s="44">
        <f t="shared" si="143"/>
        <v>0</v>
      </c>
      <c r="AE281" s="45">
        <f t="shared" si="144"/>
        <v>0</v>
      </c>
      <c r="AF281" s="44">
        <f t="shared" si="145"/>
        <v>0</v>
      </c>
      <c r="AG281" s="45">
        <f t="shared" si="146"/>
        <v>0</v>
      </c>
      <c r="AH281" s="46">
        <f t="shared" si="146"/>
        <v>0</v>
      </c>
      <c r="AR281" s="2" t="s">
        <v>291</v>
      </c>
      <c r="AS281" s="26">
        <v>5569.06</v>
      </c>
      <c r="AT281" s="26">
        <v>49</v>
      </c>
      <c r="AU281" s="51">
        <f t="shared" si="122"/>
        <v>-2.5844930417495027E-2</v>
      </c>
      <c r="AV281" s="26">
        <v>4.1619000000000002</v>
      </c>
      <c r="AW281" s="51">
        <f t="shared" si="123"/>
        <v>-1.032031008489287E-2</v>
      </c>
      <c r="AX281" s="1">
        <f t="shared" si="130"/>
        <v>4</v>
      </c>
      <c r="AY281" s="1"/>
      <c r="AZ281" s="1"/>
      <c r="BA281" s="1"/>
      <c r="BB281" s="2" t="s">
        <v>291</v>
      </c>
      <c r="BC281" s="26">
        <v>5569.06</v>
      </c>
      <c r="BD281" s="1" t="str">
        <f t="shared" si="131"/>
        <v/>
      </c>
      <c r="BE281" s="1" t="str">
        <f t="shared" si="132"/>
        <v/>
      </c>
      <c r="BF281" s="1" t="str">
        <f t="shared" si="133"/>
        <v/>
      </c>
      <c r="BG281" s="1">
        <f t="shared" si="134"/>
        <v>5569.06</v>
      </c>
    </row>
    <row r="282" spans="2:59" x14ac:dyDescent="0.25">
      <c r="B282" s="2" t="s">
        <v>291</v>
      </c>
      <c r="C282" s="26">
        <v>49</v>
      </c>
      <c r="D282" s="13">
        <f t="shared" si="124"/>
        <v>-2.5844930417495027E-2</v>
      </c>
      <c r="E282" s="29">
        <f t="shared" si="135"/>
        <v>50.066666666666663</v>
      </c>
      <c r="F282" s="13">
        <f t="shared" si="147"/>
        <v>-1.3297872340424233E-3</v>
      </c>
      <c r="G282" s="26">
        <v>4.1619000000000002</v>
      </c>
      <c r="H282" s="12">
        <v>-1.032031008489287E-2</v>
      </c>
      <c r="I282" s="28">
        <f t="shared" si="136"/>
        <v>4.1917999999999997</v>
      </c>
      <c r="J282" s="28">
        <f t="shared" si="148"/>
        <v>-2.909158289711411E-2</v>
      </c>
      <c r="K282" s="26">
        <v>5569.06</v>
      </c>
      <c r="L282" s="12">
        <f t="shared" si="125"/>
        <v>-7.6249365182604611E-3</v>
      </c>
      <c r="M282" s="29">
        <f t="shared" si="137"/>
        <v>5711.8033333333333</v>
      </c>
      <c r="N282" s="30">
        <f t="shared" si="149"/>
        <v>-2.677760057432077E-2</v>
      </c>
      <c r="R282" s="43">
        <f t="shared" si="126"/>
        <v>0</v>
      </c>
      <c r="S282" s="44">
        <f t="shared" si="151"/>
        <v>0</v>
      </c>
      <c r="T282" s="45">
        <f t="shared" si="127"/>
        <v>0</v>
      </c>
      <c r="U282" s="44">
        <f t="shared" si="138"/>
        <v>0</v>
      </c>
      <c r="V282" s="45">
        <f t="shared" si="128"/>
        <v>0</v>
      </c>
      <c r="W282" s="44">
        <f t="shared" si="150"/>
        <v>0</v>
      </c>
      <c r="X282" s="45">
        <f t="shared" si="129"/>
        <v>0</v>
      </c>
      <c r="Y282" s="46">
        <f t="shared" si="139"/>
        <v>0</v>
      </c>
      <c r="AA282" s="43">
        <f t="shared" si="140"/>
        <v>-7.6249365182604611E-3</v>
      </c>
      <c r="AB282" s="44">
        <f t="shared" si="141"/>
        <v>-2.677760057432077E-2</v>
      </c>
      <c r="AC282" s="45">
        <f t="shared" si="142"/>
        <v>0</v>
      </c>
      <c r="AD282" s="44">
        <f t="shared" si="143"/>
        <v>0</v>
      </c>
      <c r="AE282" s="45">
        <f t="shared" si="144"/>
        <v>0</v>
      </c>
      <c r="AF282" s="44">
        <f t="shared" si="145"/>
        <v>0</v>
      </c>
      <c r="AG282" s="45">
        <f t="shared" si="146"/>
        <v>0</v>
      </c>
      <c r="AH282" s="46">
        <f t="shared" si="146"/>
        <v>0</v>
      </c>
      <c r="AR282" s="2" t="s">
        <v>292</v>
      </c>
      <c r="AS282" s="26">
        <v>5940.46</v>
      </c>
      <c r="AT282" s="26">
        <v>48.7</v>
      </c>
      <c r="AU282" s="51">
        <f t="shared" si="122"/>
        <v>-6.1224489795917991E-3</v>
      </c>
      <c r="AV282" s="26">
        <v>4.5385999999999997</v>
      </c>
      <c r="AW282" s="51">
        <f t="shared" si="123"/>
        <v>9.0511545207717425E-2</v>
      </c>
      <c r="AX282" s="1">
        <f t="shared" si="130"/>
        <v>3</v>
      </c>
      <c r="AY282" s="1"/>
      <c r="AZ282" s="1"/>
      <c r="BA282" s="1"/>
      <c r="BB282" s="2" t="s">
        <v>292</v>
      </c>
      <c r="BC282" s="26">
        <v>5940.46</v>
      </c>
      <c r="BD282" s="1" t="str">
        <f t="shared" si="131"/>
        <v/>
      </c>
      <c r="BE282" s="1" t="str">
        <f t="shared" si="132"/>
        <v/>
      </c>
      <c r="BF282" s="1">
        <f t="shared" si="133"/>
        <v>5940.46</v>
      </c>
      <c r="BG282" s="1" t="str">
        <f t="shared" si="134"/>
        <v/>
      </c>
    </row>
    <row r="283" spans="2:59" ht="15.75" thickBot="1" x14ac:dyDescent="0.3">
      <c r="B283" s="2" t="s">
        <v>292</v>
      </c>
      <c r="C283" s="26">
        <v>48.7</v>
      </c>
      <c r="D283" s="13">
        <f t="shared" si="124"/>
        <v>-6.1224489795917991E-3</v>
      </c>
      <c r="E283" s="29">
        <f t="shared" si="135"/>
        <v>49.333333333333336</v>
      </c>
      <c r="F283" s="13">
        <f t="shared" si="147"/>
        <v>-1.464713715046595E-2</v>
      </c>
      <c r="G283" s="26">
        <v>4.5385999999999997</v>
      </c>
      <c r="H283" s="12">
        <v>9.0511545207717425E-2</v>
      </c>
      <c r="I283" s="28">
        <f t="shared" si="136"/>
        <v>4.3019333333333334</v>
      </c>
      <c r="J283" s="28">
        <f t="shared" si="148"/>
        <v>2.6273518138588026E-2</v>
      </c>
      <c r="K283" s="26">
        <v>5940.46</v>
      </c>
      <c r="L283" s="12">
        <f t="shared" si="125"/>
        <v>6.6689890214865599E-2</v>
      </c>
      <c r="M283" s="29">
        <f t="shared" si="137"/>
        <v>5707.123333333333</v>
      </c>
      <c r="N283" s="30">
        <f t="shared" si="149"/>
        <v>-8.1935594187709793E-4</v>
      </c>
      <c r="R283" s="47">
        <f t="shared" si="126"/>
        <v>0</v>
      </c>
      <c r="S283" s="48">
        <f t="shared" si="151"/>
        <v>0</v>
      </c>
      <c r="T283" s="49">
        <f t="shared" si="127"/>
        <v>0</v>
      </c>
      <c r="U283" s="48">
        <f t="shared" si="138"/>
        <v>0</v>
      </c>
      <c r="V283" s="49">
        <f t="shared" si="128"/>
        <v>0</v>
      </c>
      <c r="W283" s="48">
        <f t="shared" si="150"/>
        <v>0</v>
      </c>
      <c r="X283" s="49">
        <f t="shared" si="129"/>
        <v>6.6689890214865599E-2</v>
      </c>
      <c r="Y283" s="50">
        <f t="shared" si="139"/>
        <v>0</v>
      </c>
      <c r="AA283" s="47">
        <f t="shared" si="140"/>
        <v>0</v>
      </c>
      <c r="AB283" s="48">
        <f t="shared" si="141"/>
        <v>0</v>
      </c>
      <c r="AC283" s="49">
        <f t="shared" si="142"/>
        <v>0</v>
      </c>
      <c r="AD283" s="48">
        <f t="shared" si="143"/>
        <v>0</v>
      </c>
      <c r="AE283" s="49">
        <f t="shared" si="144"/>
        <v>0</v>
      </c>
      <c r="AF283" s="48">
        <f t="shared" si="145"/>
        <v>0</v>
      </c>
      <c r="AG283" s="49">
        <f t="shared" si="146"/>
        <v>0</v>
      </c>
      <c r="AH283" s="50">
        <f t="shared" si="146"/>
        <v>0</v>
      </c>
    </row>
  </sheetData>
  <mergeCells count="2">
    <mergeCell ref="AO3:AO12"/>
    <mergeCell ref="AO15:AO24"/>
  </mergeCells>
  <conditionalFormatting sqref="AK6:AN6 AP6:AQ6 BH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2:AN12 AP12:AQ12 BH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8:AN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4:AN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BDD</vt:lpstr>
      <vt:lpstr>BDD retraitée</vt:lpstr>
      <vt:lpstr>BDD retraitée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Marquier</dc:creator>
  <cp:lastModifiedBy>Lucas Marquier</cp:lastModifiedBy>
  <dcterms:created xsi:type="dcterms:W3CDTF">2025-05-21T13:24:13Z</dcterms:created>
  <dcterms:modified xsi:type="dcterms:W3CDTF">2025-07-16T15:55:39Z</dcterms:modified>
</cp:coreProperties>
</file>