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workspace\Data Science\Practiva carga de datos\"/>
    </mc:Choice>
  </mc:AlternateContent>
  <xr:revisionPtr revIDLastSave="0" documentId="13_ncr:1_{A5BA88CF-2C1D-4713-A724-1BD8030A745F}" xr6:coauthVersionLast="36" xr6:coauthVersionMax="47" xr10:uidLastSave="{00000000-0000-0000-0000-000000000000}"/>
  <bookViews>
    <workbookView xWindow="-120" yWindow="-120" windowWidth="20730" windowHeight="11160" firstSheet="1" activeTab="1" xr2:uid="{54F13E10-ADA4-432A-8B63-8EBEED895011}"/>
  </bookViews>
  <sheets>
    <sheet name="CalendarioUpdates" sheetId="1" r:id="rId1"/>
    <sheet name="Hoja1" sheetId="2" r:id="rId2"/>
  </sheets>
  <definedNames>
    <definedName name="_xlnm._FilterDatabase" localSheetId="0" hidden="1">CalendarioUpdates!$A$2:$O$176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ARRAYTEXT_WF"/>
        <xcalcf:feature name="microsoft.com:CNMTM"/>
        <xcalcf:feature name="microsoft.com:LAMBDA_WF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75" i="2" l="1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6" i="2"/>
  <c r="D5" i="2"/>
  <c r="D4" i="2"/>
  <c r="D108" i="1"/>
  <c r="D107" i="1"/>
  <c r="D104" i="1"/>
  <c r="D111" i="1"/>
  <c r="D110" i="1"/>
  <c r="D134" i="1"/>
  <c r="D175" i="1" l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3" i="1"/>
  <c r="D132" i="1"/>
  <c r="D131" i="1"/>
  <c r="D130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09" i="1"/>
  <c r="D106" i="1"/>
  <c r="D105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6" i="1"/>
  <c r="D5" i="1"/>
  <c r="D4" i="1"/>
</calcChain>
</file>

<file path=xl/sharedStrings.xml><?xml version="1.0" encoding="utf-8"?>
<sst xmlns="http://schemas.openxmlformats.org/spreadsheetml/2006/main" count="2312" uniqueCount="305">
  <si>
    <t>Fecha de comienzo</t>
  </si>
  <si>
    <t>La fecha a modificar debe ser SIEMPRE el segundo jueves de cada mes.
En caso de no impactar actualizaciones, reiniciar servidor igualmente.</t>
  </si>
  <si>
    <t>Nombre</t>
  </si>
  <si>
    <t>Propietario</t>
  </si>
  <si>
    <t>ROL</t>
  </si>
  <si>
    <t>Fecha</t>
  </si>
  <si>
    <t>Horario de Inicio</t>
  </si>
  <si>
    <t>Horario de Fin</t>
  </si>
  <si>
    <t>Preboot</t>
  </si>
  <si>
    <t>Status Preboot</t>
  </si>
  <si>
    <t>PostBoot</t>
  </si>
  <si>
    <t>Status PostBoot</t>
  </si>
  <si>
    <t>Observaciones</t>
  </si>
  <si>
    <t>Ticket</t>
  </si>
  <si>
    <t>Ejecutor</t>
  </si>
  <si>
    <t>Status Final</t>
  </si>
  <si>
    <t>Ticket Anterior</t>
  </si>
  <si>
    <t>OK</t>
  </si>
  <si>
    <t>ERROR</t>
  </si>
  <si>
    <t>PromiPremts05.usuarios.local</t>
  </si>
  <si>
    <t>Prominente</t>
  </si>
  <si>
    <t>Aplicaciones</t>
  </si>
  <si>
    <t>Ingresar al servidor y realizar el reboot</t>
  </si>
  <si>
    <t>ingresar al servidor y verificar servicios automaticos</t>
  </si>
  <si>
    <t>RoggioSP02.usuarios.local</t>
  </si>
  <si>
    <t>Ingresar al servidor, Detener los servicios Sharepoint* / realizar iis reset /stop desde la linea de comandos como administrador</t>
  </si>
  <si>
    <t>Ingresar al servidor, inicir los servicios Sharepoint* previamente detenidos / Navegar la url "portal.roggio.com.ar"
Dar aviso a Mensajeria (infraestructuramensajeria@grupoprominente.com) que se realizó actualización.</t>
  </si>
  <si>
    <t>Servidor dado de baja informado en ticket 292394</t>
  </si>
  <si>
    <t>sdbulacio</t>
  </si>
  <si>
    <t>luavaca</t>
  </si>
  <si>
    <t>HAUGTS100.haug.local</t>
  </si>
  <si>
    <t>Haug S.A.</t>
  </si>
  <si>
    <t>Ingresar al servidor, validar servicios automaticos</t>
  </si>
  <si>
    <t>lbulich</t>
  </si>
  <si>
    <t>SDeLeonardis</t>
  </si>
  <si>
    <t>PromiPremTS01.usuarios.local</t>
  </si>
  <si>
    <t>eguidi</t>
  </si>
  <si>
    <t>PROMIPREMTS06.usuarios.local</t>
  </si>
  <si>
    <t>lpedrocca</t>
  </si>
  <si>
    <t>BRHApp03.usuarios.local</t>
  </si>
  <si>
    <t>Benito Roggio e Hijos S.A.</t>
  </si>
  <si>
    <t xml:space="preserve">Detener los servicio CW_BR_* </t>
  </si>
  <si>
    <t>Iniciar los servicios CW_BR_* previamente detenidos</t>
  </si>
  <si>
    <t>Jjallaza</t>
  </si>
  <si>
    <t>BRHApp04.usuarios.local</t>
  </si>
  <si>
    <t xml:space="preserve">Detener los servicio CW_SH_* </t>
  </si>
  <si>
    <t>Iniciar los servicios CW_SH_* previamente detenidos</t>
  </si>
  <si>
    <t>BRHIIS100.usuarios.local</t>
  </si>
  <si>
    <t>Server WEB</t>
  </si>
  <si>
    <t>Ingresar al servidor, desde la linea de comandos como administrador, ejecutar IISRESET /Stop</t>
  </si>
  <si>
    <t xml:space="preserve">Ingresar al servidor, desde la linea de comandos como administrador, ejecutar IISRESET /START </t>
  </si>
  <si>
    <t>BRHTsw100.usuarios.local</t>
  </si>
  <si>
    <t>Ingresar al servidor, desde la linea de comandos como administrador, ejecutar IISRESET /START / Ingresar a la URL https://brhtsw100/RDWeb/Pages/en-US/login.aspx?ReturnUrl=/RDWeb/Pages/en-US/Default.aspx</t>
  </si>
  <si>
    <t>BRHApp100.usuarios.local</t>
  </si>
  <si>
    <t xml:space="preserve">Detener los servicios 
Prominente Remoting Dispatcher Service 2.0
Prominente.Framework - Pessimistic Blocking Service
Prominente.Framework.WCF.Listener.ERP.PREM
Prominente.PREM.ERP
ReplicacionDatos
ERP.FactInterna.AprobacionAutom.Service
GServiceFleteros
</t>
  </si>
  <si>
    <t xml:space="preserve">Iniciar  los servicios  previamente detenidos
Prominente Remoting Dispatcher Service 2.0
Prominente.Framework - Pessimistic Blocking Service
Prominente.Framework.WCF.Listener.ERP.PREM
Prominente.PREM.ERP
ReplicacionDatos
ERP.FactInterna.AprobacionAutom.Service
GServiceFleteros
</t>
  </si>
  <si>
    <t>BRHApp05.usuarios.local</t>
  </si>
  <si>
    <t>BRHDFS01.usuarios.local</t>
  </si>
  <si>
    <t>File Server</t>
  </si>
  <si>
    <t>Ingresar al servidor, realizar el reboot</t>
  </si>
  <si>
    <t>Ingresar al servidor, validar servicios automaticos  / validar carpetas compatidas en \\BRHDFS01.usuarios.local</t>
  </si>
  <si>
    <t>brhpectra03.usuarios.local</t>
  </si>
  <si>
    <t>Detener los servicios Pectra*</t>
  </si>
  <si>
    <t>Iniciar los Servicios Pectra* anteriormente detenidos</t>
  </si>
  <si>
    <t>BRHSP02.usuarios.local</t>
  </si>
  <si>
    <t>Detener los servicios Sharepoint*</t>
  </si>
  <si>
    <t xml:space="preserve">Iniciar los servicios Sharepoint* Probar acceso a: https://portal.broggio.com.ar/
Dar aviso a Mensajeria (infraestructuramensajeria@grupoprominente.com) que se realizó actualización.
</t>
  </si>
  <si>
    <t>BRHTS100.usuarios.local</t>
  </si>
  <si>
    <t>Ingresar al servidor, y reIniciar</t>
  </si>
  <si>
    <t>Ingresar al servidor, validar servicios automaticos iniciados</t>
  </si>
  <si>
    <t>BRHTS05.usuarios.local</t>
  </si>
  <si>
    <t>BRHTS101.usuarios.local</t>
  </si>
  <si>
    <t>BRHTS06.usuarios.local</t>
  </si>
  <si>
    <t>BRHTsw01.usuarios.local</t>
  </si>
  <si>
    <t>Ingresar al servidor, desde la linea de comandos como administrador, ejecutar IISRESET /START / Ingresar a la URL https://brhtsw01/RDWeb/Pages/es-ES/login.aspx?ReturnUrl=default.aspx</t>
  </si>
  <si>
    <t>brtapp01.brt.com.ar</t>
  </si>
  <si>
    <t>Benito Roggio Transporte</t>
  </si>
  <si>
    <t>BRTAPP100.brt.com.ar</t>
  </si>
  <si>
    <t>BRTCLockcard.brt.com.ar</t>
  </si>
  <si>
    <t>brtcomiis01.brt.com.ar</t>
  </si>
  <si>
    <t>BRTFS01.brt.com.ar</t>
  </si>
  <si>
    <t>Ingresar al servidor, validar servicios automaticos  / validar carpetas compatidas en \\BRTFS01.brt.com.ar</t>
  </si>
  <si>
    <t>BRTHOST01.brt.com.ar</t>
  </si>
  <si>
    <t>Detener el servicio "Agente de Conexión a Escritorio Remoto"</t>
  </si>
  <si>
    <t>Iniciar el servicio "Agente de Conexión a Escritorio Remoto"</t>
  </si>
  <si>
    <t>BRTIIS100.brt.com.ar</t>
  </si>
  <si>
    <t>BRTPECTRA100.brt.com.ar</t>
  </si>
  <si>
    <t>No permite actualizar el servidor</t>
  </si>
  <si>
    <t>BRTSAVIA01.brt.com.ar</t>
  </si>
  <si>
    <t>BRTSp01.metrovias.com.ar</t>
  </si>
  <si>
    <t>ingresar al servidor y verificar servicios automaticos
Dar aviso a Mensajeria (infraestructuramensajeria@grupoprominente.com) que se realizó actualización.</t>
  </si>
  <si>
    <t>BRTTS101.brt.com.ar</t>
  </si>
  <si>
    <t>BRTTSW100.brt.com.ar</t>
  </si>
  <si>
    <t>Gateway</t>
  </si>
  <si>
    <t>Detener el servicio "Servicio de Puerta de Enlace"</t>
  </si>
  <si>
    <t>verificar que el servicio "Servicio de Puerta de Enlace" se encuentre iniciado / Abrir una Pestaña y validar la navegacion en internet</t>
  </si>
  <si>
    <t>BRTTSWEB01.brt.com.ar</t>
  </si>
  <si>
    <t>Ingresar al servidor, desde la linea de comandos como administrador, ejecutar IISRESET /START / Ingresar a la URL https://brttsweb01.brt.com.ar/RDWeb/Pages/es-ES/login.aspx?ReturnUrl=default.aspx</t>
  </si>
  <si>
    <t>EMVAFSPREM.emv.com.ar</t>
  </si>
  <si>
    <t>EMOVA</t>
  </si>
  <si>
    <t>EMVTS01.emv.com.ar</t>
  </si>
  <si>
    <t>EMVTSAPP.emv.com.ar</t>
  </si>
  <si>
    <t>EMVTSAPP02.emv.com.ar</t>
  </si>
  <si>
    <t>EMVTSCOM.emv.com.ar</t>
  </si>
  <si>
    <t>EMVTSERP01.emv.com.ar</t>
  </si>
  <si>
    <t>EMVTSIIS.emv.com.ar</t>
  </si>
  <si>
    <t>EMVTSPectra.emv.com.ar</t>
  </si>
  <si>
    <t>EMVSRV001.emv.com.ar</t>
  </si>
  <si>
    <t>Haugts101.haug.local</t>
  </si>
  <si>
    <t>HAUGTSW102.haug.local</t>
  </si>
  <si>
    <t>HP7200.prominente.com.ar</t>
  </si>
  <si>
    <t>PromiAp01.prominente.com.ar</t>
  </si>
  <si>
    <t>Ingresar al servidor, validar servicios automaticos / Abrir una Pestaña y validar la navegacion en internet</t>
  </si>
  <si>
    <t>PromiApp05.prominente.com.ar</t>
  </si>
  <si>
    <t>Detener los servicios Prominente.ERP.PREM.Schedule / Prominente.Framework.Blocking.PessimisticBlockingService / Prominente.PREM.ERP Prominente.Ticketing.IntegracionTFS.Service</t>
  </si>
  <si>
    <t>Iniciar los servicios Prominente.ERP.PREM.Schedule / Prominente.Framework.Blocking.PessimisticBlockingService / Prominente.PREM.ERP /Prominente.Ticketing.IntegracionTFS.Service</t>
  </si>
  <si>
    <t>PromiDFS02.prominente.com.ar</t>
  </si>
  <si>
    <t>Ingresar al servidor, validar servicios automaticos  / validar carpetas compatidas en \\PROMIDFS02.prominente.com.ar</t>
  </si>
  <si>
    <t>PromiPectra03.prominente.com.ar</t>
  </si>
  <si>
    <t>PromiPremApp01.usuarios.local</t>
  </si>
  <si>
    <t>promiprempectra01.usuarios.local</t>
  </si>
  <si>
    <t>PromiPremTS02.usuarios.local</t>
  </si>
  <si>
    <t>Promisaas02.usuarios.local</t>
  </si>
  <si>
    <t>PromiSP04.prominente.com.ar</t>
  </si>
  <si>
    <t>Ingresar al servidor, validar servicios automaticos
Dar aviso a Mensajeria (infraestructuramensajeria@grupoprominente.com) que se realizó actualización.</t>
  </si>
  <si>
    <t xml:space="preserve">PROMITFS01.prominente.com.ar </t>
  </si>
  <si>
    <t>PromiTS02.prominente.com.ar</t>
  </si>
  <si>
    <t>PromiWeb11.prominente.com.ar</t>
  </si>
  <si>
    <t>Ingresar al servidor, reIniciar</t>
  </si>
  <si>
    <t>Ingresar al servidor, validar que esten los dns online</t>
  </si>
  <si>
    <t>BRHApp07.usuarios.local</t>
  </si>
  <si>
    <t>Detener el servicio Servidor de Comunicaciones Principal</t>
  </si>
  <si>
    <t>Iniciar el servicio Servidor de Comunicaciones Principal</t>
  </si>
  <si>
    <t>BRHAPP08.usuarios.local</t>
  </si>
  <si>
    <t>Detener el  servicio "Servicio de Replica HoldingCompliance"</t>
  </si>
  <si>
    <t>Iniciar el servio "Servicio de Replica HoldingCompliance" y chequear la url: https://appcompliance.roggio.com.ar/</t>
  </si>
  <si>
    <t>BRHWEB01.usuarios.local</t>
  </si>
  <si>
    <t>Ingresar al servidor, desde la linea de comandos como administrador, ejecutar IISRESET /START / Ingresar a la URL https://crosswaywebbrh.broggio.com.ar/Forms/Login.aspx https://crosswaywebsehos.broggio.com.ar/Forms/Login.aspx</t>
  </si>
  <si>
    <t>BRHWEB02.usuarios.local</t>
  </si>
  <si>
    <t>Ingresar al servidor, desde la linea de comandos como administrador, ejecutar IISRESET /START / Ingresar a la URL www.brh.com.ar / www.broggio.com.ar /www.sehos.com.ar</t>
  </si>
  <si>
    <t>Mr-BuboPectra01.prominente.com.ar</t>
  </si>
  <si>
    <t>VALIDAR</t>
  </si>
  <si>
    <t>PectraSoporte01.prominente.com.ar</t>
  </si>
  <si>
    <t>Detener los servicios Pectra* / Sharepoint * / Servicio de almacenamiento en cache de AppFabric</t>
  </si>
  <si>
    <t>Iniciar  los servicios Pectra* / Sharepoint * / Servicio de almacenamiento en cache de AppFabric</t>
  </si>
  <si>
    <t>El servicio AppFabric se detiene constamente por más que se lo inicia en varias ocasiones. Se reinicia para corroborar el comportamiento del mismo y la falla persiste.</t>
  </si>
  <si>
    <t>PromiApp01.prominente.com.ar</t>
  </si>
  <si>
    <t>PROMIAppGw01.prominente.com.ar</t>
  </si>
  <si>
    <t>PromiPremTSG03.usuarios.local</t>
  </si>
  <si>
    <t>PromiTSW01.prominente.com.ar</t>
  </si>
  <si>
    <t>PromiTsw02.prominente.com.ar</t>
  </si>
  <si>
    <t>Ingresar al servidor, desde la linea de comandos como administrador, ejecutar IISRESET /Start  -- https://promitsw02/RDWeb/Pages/es-ES/login.aspx?ReturnUrl=/RDWeb/Pages/es-ES/Default.aspx</t>
  </si>
  <si>
    <t>RoggioPectra01.usuarios.local</t>
  </si>
  <si>
    <t>RoggioSP05.usuarios.local</t>
  </si>
  <si>
    <t>Roggio S.A.</t>
  </si>
  <si>
    <t>Ingresar al servidor, inicir los servicios Sharepoint* previamente detenidos / Navegar la url https://tablerorrhh.roggio.com.ar/
Dar aviso a Mensajeria (infraestructuramensajeria@grupoprominente.com) que se realizó actualización.</t>
  </si>
  <si>
    <t>BRHSP03.usuarios.local</t>
  </si>
  <si>
    <t>EMVDFS01.emv.com.ar</t>
  </si>
  <si>
    <t xml:space="preserve">Ingresar al servidor, validar servicios automaticos  </t>
  </si>
  <si>
    <t>EMVTS02.emv.com.ar</t>
  </si>
  <si>
    <t>EMVTS03.emv.com.ar</t>
  </si>
  <si>
    <t>PromiCRM01.prominente.com.ar</t>
  </si>
  <si>
    <t>Detener los servicios Servicio de procesamiento de espacios aislados de Microsoft Dynamics CRM / Servicio de procesamiento asincronico de Microsoft Dynamics CRM</t>
  </si>
  <si>
    <t>Iniciar los servicios Servicio de procesamiento de espacios aislados de Microsoft Dynamics CRM / Servicio de procesamiento asincronico de Microsoft Dynamics CRM</t>
  </si>
  <si>
    <t>PromiCRM02.prominente.com.ar</t>
  </si>
  <si>
    <t>Detener los servicios Microsoft Dynamics CRM Monitoring Service / Servicio de descompresion de Microsoft Dynamics CRM / VSS Writer de Microsoft Dynamics CRM</t>
  </si>
  <si>
    <t>Iniciar los servicios Microsoft Dynamics CRM Monitoring Service / Servicio de descompresion de Microsoft Dynamics CRM / VSS Writer de Microsoft Dynamics CRM</t>
  </si>
  <si>
    <t>PromiCRM03.prominente.com.ar</t>
  </si>
  <si>
    <t>Detener SQL Server MSSQLSERVER / SQL Server Reporting Services MSSQLSERVER / Servicio de almacenamiento en cache de AppFabric /AppFabricCachingService: Started  / SharePoint Search Host Controller SPSearchHostController: Started / sharePoint Timer Service /SPTimerV4: Started /SharePoint User Code Host</t>
  </si>
  <si>
    <t>Iniciar SQL Server MSSQLSERVER / SQL Server Reporting Services MSSQLSERVER / Servicio de almacenamiento en cache de AppFabric /AppFabricCachingService: Started  / SharePoint Search Host Controller SPSearchHostController: Started / sharePoint Timer Service /SPTimerV4: Started /SharePoint User Code Host</t>
  </si>
  <si>
    <t>BRTERP01.brt.com.ar</t>
  </si>
  <si>
    <t>BRTERP02.brt.com.ar</t>
  </si>
  <si>
    <t>EMVTSERP02.emv.com.ar</t>
  </si>
  <si>
    <t>PromiApp03.prominente.com.ar</t>
  </si>
  <si>
    <t>PROMIAPP07.prominente.com.ar</t>
  </si>
  <si>
    <t>Detener los servicios PECTRA Digital Gate Service / PECTRA Digital Gate Service: Started  / PECTRA Engine Service Interface / PECTRA Engine Service Interface: Started / Servidor de Comunicaciones Principal</t>
  </si>
  <si>
    <t>Iniciar los servicios PECTRA Digital Gate Service / PECTRA Digital Gate Service: Started  / PECTRA Engine Service Interface / PECTRA Engine Service Interface: Started / Servidor de Comunicaciones Principal</t>
  </si>
  <si>
    <t>PROMIAPP08.prominente.com.ar</t>
  </si>
  <si>
    <t>PROMIGCDS01.prominente.com.ar</t>
  </si>
  <si>
    <t>UNXDIGITAL.com</t>
  </si>
  <si>
    <t>No es posible acceder al servidor.</t>
  </si>
  <si>
    <t>PromiPerfTS.prominente.com.ar</t>
  </si>
  <si>
    <t>Ingresar al servidor, validar servicios automaticos  / validar carpetas compatidas en \\PROMIPERFTS.prominente.com.ar</t>
  </si>
  <si>
    <t>PROMIPREMTS100.prominente.com.ar</t>
  </si>
  <si>
    <t>PromiPremTS101.usuarios.local</t>
  </si>
  <si>
    <t>Promiteamsys01.prominente.com.ar</t>
  </si>
  <si>
    <t>Servidor que lleva down 219 días - Fuera de servicio (284360)</t>
  </si>
  <si>
    <t>CLIBABACKEND100.cliba.com.ar</t>
  </si>
  <si>
    <t>Benito Roggio Ambiental S.A.</t>
  </si>
  <si>
    <t xml:space="preserve">Ingresar al servidor, validar servicios automaticos iniciados </t>
  </si>
  <si>
    <t>CLIBABACKEND101.cliba.com.ar</t>
  </si>
  <si>
    <t>CLIBABACKEND102.cliba.com.ar</t>
  </si>
  <si>
    <t>CLIBABACKEND103.cliba.com.ar</t>
  </si>
  <si>
    <t>CLIBABACKEND104.cliba.com.ar</t>
  </si>
  <si>
    <t>CLIBABACKEND105.cliba.com.ar</t>
  </si>
  <si>
    <t>CLIBACC100.cliba.com.ar</t>
  </si>
  <si>
    <t>CLIBACC101.cliba.com.ar</t>
  </si>
  <si>
    <t>CLIBACC102.cliba.com.ar</t>
  </si>
  <si>
    <t>CLIBACC103.cliba.com.ar</t>
  </si>
  <si>
    <t>CLIBACC104.cliba.com.ar</t>
  </si>
  <si>
    <t>CLIBACC105.cliba.com.ar</t>
  </si>
  <si>
    <t>CLIBACC106.cliba.com.ar</t>
  </si>
  <si>
    <t>CLIBADFS100.cliba.com.ar</t>
  </si>
  <si>
    <t>CLIBAGIMTMB.cliba.com.ar</t>
  </si>
  <si>
    <t>No es posible instalar actualizaciones, lanza diferentes errores</t>
  </si>
  <si>
    <t>Ticket Resuelto</t>
  </si>
  <si>
    <t>CLIBATESTPECTRA01.cliba.com.ar</t>
  </si>
  <si>
    <t>Ingresar al servidor, revisar servicios habilitados que estén iniciados con usuario de dominio y realizar el reboot.</t>
  </si>
  <si>
    <t>Ingresar al servidor y verificar que servicios habilitados con usuario de dominio hayan iniciado.</t>
  </si>
  <si>
    <t>Equipo sin espacio en disco C - No se puede actualizar</t>
  </si>
  <si>
    <t>CLIBATST005.cliba.com.ar</t>
  </si>
  <si>
    <t>CLIBAMDA01.cliba.com.ar</t>
  </si>
  <si>
    <t>CLIBASRV013 .cliba.com.ar</t>
  </si>
  <si>
    <t>CLIBASRV014 .cliba.com.ar</t>
  </si>
  <si>
    <t>CLIBANVRMOVIL.cliba.com.ar</t>
  </si>
  <si>
    <t>CLIBAPECTRA100.cliba.com.ar</t>
  </si>
  <si>
    <t>CLIBAPECTRA101.cliba.com.ar</t>
  </si>
  <si>
    <t>CLIBAPECTRA102.cliba.com.ar</t>
  </si>
  <si>
    <t>CLIBATS100.cliba.com.ar</t>
  </si>
  <si>
    <t>CLIBATS101.cliba.com.ar</t>
  </si>
  <si>
    <t>CLIBATS102.cliba.com.ar</t>
  </si>
  <si>
    <t>CLIBATSW100.cliba.com.ar</t>
  </si>
  <si>
    <t>CLIBAWEB100.cliba.com.ar</t>
  </si>
  <si>
    <t>Ingresar al servidor, desde la linea de comandos como administrador, ejecutar IISRESET /START / Ingresar a la URL https://www.registrodeviajes.com.ar/transporte/login/</t>
  </si>
  <si>
    <t>CLIBAWEB101.cliba.com.ar</t>
  </si>
  <si>
    <t>MTVAPP02.metrovias.com.ar</t>
  </si>
  <si>
    <t>Metrovías</t>
  </si>
  <si>
    <t>MTVAPP03.metrovias.com.ar</t>
  </si>
  <si>
    <t>Detener los servicios Prominente*</t>
  </si>
  <si>
    <t>Iniciar los servicios Prominente*</t>
  </si>
  <si>
    <t>MTVAPP04.metrovias.com.ar</t>
  </si>
  <si>
    <t>MTVAPP05.Metrovias.com.ar</t>
  </si>
  <si>
    <t>Detener el servicio GuardiaEmergencia.Legales.Service</t>
  </si>
  <si>
    <t>Iniciar el servicio GuardiaEmergencia.Legales.Service</t>
  </si>
  <si>
    <t>MTVAPP100.metrovias.com.ar</t>
  </si>
  <si>
    <t>MTVAV02.metrovias.com.ar</t>
  </si>
  <si>
    <t>MTVCLOCKCARD.metrovias.com.ar</t>
  </si>
  <si>
    <t>Detener los servicios "Servidor de Comunicaciones Auxiliar 1 / 2  - Servidor de comunicaciones principal -- Servidor de proceso Auxiliar 9"</t>
  </si>
  <si>
    <t>Iniciar los servicios "Servidor de Comunicaciones Auxiliar 1 / 2  - Servidor de comunicaciones principal -- Servidor de Proceso Auxiliar 9"</t>
  </si>
  <si>
    <t>MTVDMZSUBE03.metrovias.com.ar</t>
  </si>
  <si>
    <t>ok</t>
  </si>
  <si>
    <t>MTVDMZSUBE05.metrovias.com.ar</t>
  </si>
  <si>
    <t>MTVFILESRV01.metrovias.com.ar</t>
  </si>
  <si>
    <t>Ingresar al servidor, validar servicios automaticos  / validar carpetas compatidas en \\MTVFILESRV01.metrovias.com.ar</t>
  </si>
  <si>
    <t>MTVGT03.metrovias.com.ar</t>
  </si>
  <si>
    <t>Detener servicios Metrovias* / Subt*</t>
  </si>
  <si>
    <t>Iniciar servicios Metrovias* / Subt*</t>
  </si>
  <si>
    <t>MTVGT04.metrovias.com.ar</t>
  </si>
  <si>
    <t>Detener servicios Subt*</t>
  </si>
  <si>
    <t>Iniciar servicios Subt*</t>
  </si>
  <si>
    <t>MTVGT05.metrovias.com.ar</t>
  </si>
  <si>
    <t>MTVIIS100.metrovias.com.ar</t>
  </si>
  <si>
    <t>MTVMONReca.metrovias.com.ar</t>
  </si>
  <si>
    <t>Detener el Servicio de procesamiento de recargas Subte</t>
  </si>
  <si>
    <t>Iniciar el Servicio de procesamiento de recargas Subte</t>
  </si>
  <si>
    <t>MTVPECTRA01.metrovias.com.ar</t>
  </si>
  <si>
    <t>MTVDFS02.metrovias.com.ar</t>
  </si>
  <si>
    <t>Ingresar al servidor, validar servicios automaticos  / validar carpetas compatidas en \\MTVDFS02.metrovias.com.ar</t>
  </si>
  <si>
    <t>MTVPROCSUBE.metrovias.com.ar</t>
  </si>
  <si>
    <t>Detener los servicios Metrovias*</t>
  </si>
  <si>
    <t>Iniciar los servicios Metrovias*</t>
  </si>
  <si>
    <t>MTVRDP01.metrovias.com.ar</t>
  </si>
  <si>
    <t>Detener los servicios CW*</t>
  </si>
  <si>
    <t>Iniciar los servicios CW*</t>
  </si>
  <si>
    <t>MTVRDP02.metrovias.com.ar</t>
  </si>
  <si>
    <t>MTVSAT01.metrovias.com.ar</t>
  </si>
  <si>
    <t>MTVSAT02.metrovias.com.ar</t>
  </si>
  <si>
    <t>Detener los servicios Prominente.MTV.SGI.SAT / Prominente.MTV.SGI.SATAgenda</t>
  </si>
  <si>
    <t>Iniciar los servicios Prominente.MTV.SGI.SAT / Prominente.MTV.SGI.SATAgenda</t>
  </si>
  <si>
    <t>MTVSHAREPOINT01.metrovias.com.ar</t>
  </si>
  <si>
    <t>MTVSHAREPOINT02.Metrovias.com.ar</t>
  </si>
  <si>
    <t>MTVDFS01.metrovias.com.ar</t>
  </si>
  <si>
    <t>Ingresar al servidor, validar servicios automaticos  / validar carpetas compatidas en \\MTVDFS01.metrovias.com.ar</t>
  </si>
  <si>
    <t xml:space="preserve">MTVV3LANU.metrovias.com.ar </t>
  </si>
  <si>
    <t>MTVTS03.metrovias.com.ar</t>
  </si>
  <si>
    <t>MTVTS100.metrovias.com.ar</t>
  </si>
  <si>
    <t>MTVTS101.metrovias.com.ar</t>
  </si>
  <si>
    <t>MTVTS102.metrovias.com.ar</t>
  </si>
  <si>
    <t>MTVTS103.metrovias.com.ar</t>
  </si>
  <si>
    <t>MTVTSGATE.metrovias.com.ar</t>
  </si>
  <si>
    <t>MTVTSW100.metrovias.com.ar</t>
  </si>
  <si>
    <t>MTVTSWEB01.metrovias.com.ar</t>
  </si>
  <si>
    <t>Ingresar al servidor, desde la linea de comandos como administrador, ejecutar IISRESET /Start  --Navegar la url https://sistemas.metrovias.com.ar/RDWeb/Pages/es-ES/login.aspx?ReturnUrl=default.aspx</t>
  </si>
  <si>
    <t>MTVUDP02.metrovias.com.ar</t>
  </si>
  <si>
    <t>MTVV3LANA.metrovias.com.ar</t>
  </si>
  <si>
    <t>MTVV3LANB.metrovias.com.ar</t>
  </si>
  <si>
    <t>MTVV3LANC.metrovias.com.ar</t>
  </si>
  <si>
    <t>MTVV3LAND.metrovias.com.ar</t>
  </si>
  <si>
    <t>MTVV3LANE.metrovias.com.ar</t>
  </si>
  <si>
    <t>MTVV3LANH.metrovias.com.ar</t>
  </si>
  <si>
    <t>MTVV3LANM.metrovias.com.ar</t>
  </si>
  <si>
    <t>MTVWEB01.metrovias.com.ar</t>
  </si>
  <si>
    <t>MTVWEB02.metrovias.com.ar</t>
  </si>
  <si>
    <t>MTVWEB03.metrovias.com.ar</t>
  </si>
  <si>
    <t>Ingresar al servidor, desde la linea de comandos como administrador, ejecutar IISRESET /START / Navegar la url http://satmobile.metrovias.com.ar/</t>
  </si>
  <si>
    <t>MTVWEBWP.metrovias.com.ar</t>
  </si>
  <si>
    <t>Ingresar al servidor, desde la linea de comandos como administrador, ejecutar IISRESET /Start</t>
  </si>
  <si>
    <t>MTVWEBWP02.metrovias.com.ar</t>
  </si>
  <si>
    <t>MTVWEBWP03.metrovias.com.ar</t>
  </si>
  <si>
    <t>MTVWEBWP04.metrovias.com.ar</t>
  </si>
  <si>
    <t>MTVWSBRINKS.metrovias.com.ar</t>
  </si>
  <si>
    <t>MTVWSBRINKS01.metrovias.com.ar</t>
  </si>
  <si>
    <t>MVPLANOTECA.metrovias.com.ar</t>
  </si>
  <si>
    <t>MTVAPP01.metrovias.com.ar</t>
  </si>
  <si>
    <t>MTVBIENG.metrovias.com.ar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</si>
</sst>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333333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333333"/>
      <name val="Lato"/>
      <family val="2"/>
    </font>
    <font>
      <sz val="11"/>
      <color rgb="FF050505"/>
      <name val="Segoe UI Historic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0" xfId="0" applyProtection="1">
      <protection locked="0"/>
    </xf>
    <xf numFmtId="0" fontId="5" fillId="0" borderId="0" xfId="0" applyFont="1" applyAlignment="1" applyProtection="1">
      <alignment wrapText="1"/>
      <protection locked="0"/>
    </xf>
    <xf numFmtId="0" fontId="5" fillId="2" borderId="0" xfId="0" applyFont="1" applyFill="1" applyAlignment="1" applyProtection="1">
      <alignment wrapText="1"/>
      <protection locked="0"/>
    </xf>
    <xf numFmtId="0" fontId="0" fillId="0" borderId="3" xfId="0" applyBorder="1" applyProtection="1">
      <protection locked="0"/>
    </xf>
    <xf numFmtId="0" fontId="0" fillId="4" borderId="3" xfId="0" applyFill="1" applyBorder="1" applyProtection="1">
      <protection locked="0"/>
    </xf>
    <xf numFmtId="0" fontId="7" fillId="0" borderId="3" xfId="0" applyFont="1" applyBorder="1" applyProtection="1">
      <protection locked="0"/>
    </xf>
    <xf numFmtId="0" fontId="1" fillId="0" borderId="3" xfId="0" applyFont="1" applyBorder="1" applyProtection="1">
      <protection locked="0"/>
    </xf>
    <xf numFmtId="0" fontId="2" fillId="2" borderId="1" xfId="0" applyFont="1" applyFill="1" applyBorder="1" applyAlignment="1" applyProtection="1">
      <alignment wrapText="1"/>
      <protection locked="0"/>
    </xf>
    <xf numFmtId="14" fontId="3" fillId="0" borderId="1" xfId="0" applyNumberFormat="1" applyFont="1" applyBorder="1" applyAlignment="1" applyProtection="1">
      <alignment wrapText="1"/>
      <protection locked="0"/>
    </xf>
    <xf numFmtId="0" fontId="4" fillId="0" borderId="1" xfId="0" applyFont="1" applyBorder="1" applyAlignment="1" applyProtection="1">
      <alignment wrapText="1"/>
      <protection locked="0"/>
    </xf>
    <xf numFmtId="14" fontId="5" fillId="0" borderId="4" xfId="0" applyNumberFormat="1" applyFont="1" applyBorder="1" applyAlignment="1" applyProtection="1">
      <alignment wrapText="1"/>
      <protection locked="0"/>
    </xf>
    <xf numFmtId="164" fontId="5" fillId="0" borderId="0" xfId="0" applyNumberFormat="1" applyFont="1" applyAlignment="1" applyProtection="1">
      <alignment wrapText="1"/>
      <protection locked="0"/>
    </xf>
    <xf numFmtId="0" fontId="5" fillId="0" borderId="0" xfId="0" applyFont="1" applyAlignment="1" applyProtection="1">
      <alignment horizontal="left" wrapText="1"/>
      <protection locked="0"/>
    </xf>
    <xf numFmtId="0" fontId="1" fillId="3" borderId="2" xfId="0" applyFont="1" applyFill="1" applyBorder="1" applyAlignment="1" applyProtection="1">
      <alignment wrapText="1"/>
      <protection locked="0"/>
    </xf>
    <xf numFmtId="14" fontId="1" fillId="3" borderId="2" xfId="0" applyNumberFormat="1" applyFont="1" applyFill="1" applyBorder="1" applyAlignment="1" applyProtection="1">
      <alignment wrapText="1"/>
      <protection locked="0"/>
    </xf>
    <xf numFmtId="164" fontId="1" fillId="3" borderId="2" xfId="0" applyNumberFormat="1" applyFont="1" applyFill="1" applyBorder="1" applyAlignment="1" applyProtection="1">
      <alignment wrapText="1"/>
      <protection locked="0"/>
    </xf>
    <xf numFmtId="0" fontId="1" fillId="3" borderId="2" xfId="0" applyFont="1" applyFill="1" applyBorder="1" applyAlignment="1" applyProtection="1">
      <alignment horizontal="left" wrapText="1"/>
      <protection locked="0"/>
    </xf>
    <xf numFmtId="0" fontId="1" fillId="3" borderId="2" xfId="0" applyFont="1" applyFill="1" applyBorder="1" applyProtection="1">
      <protection locked="0"/>
    </xf>
    <xf numFmtId="14" fontId="0" fillId="0" borderId="3" xfId="0" applyNumberFormat="1" applyBorder="1" applyProtection="1">
      <protection locked="0"/>
    </xf>
    <xf numFmtId="164" fontId="0" fillId="0" borderId="3" xfId="0" applyNumberFormat="1" applyBorder="1" applyProtection="1">
      <protection locked="0"/>
    </xf>
    <xf numFmtId="14" fontId="0" fillId="4" borderId="3" xfId="0" applyNumberFormat="1" applyFill="1" applyBorder="1" applyProtection="1">
      <protection locked="0"/>
    </xf>
    <xf numFmtId="164" fontId="0" fillId="4" borderId="3" xfId="0" applyNumberFormat="1" applyFill="1" applyBorder="1" applyProtection="1">
      <protection locked="0"/>
    </xf>
    <xf numFmtId="0" fontId="6" fillId="4" borderId="3" xfId="0" applyFont="1" applyFill="1" applyBorder="1" applyProtection="1">
      <protection locked="0"/>
    </xf>
    <xf numFmtId="14" fontId="0" fillId="0" borderId="0" xfId="0" applyNumberFormat="1" applyProtection="1">
      <protection locked="0"/>
    </xf>
    <xf numFmtId="164" fontId="0" fillId="0" borderId="0" xfId="0" applyNumberFormat="1" applyProtection="1">
      <protection locked="0"/>
    </xf>
    <xf numFmtId="0" fontId="8" fillId="4" borderId="3" xfId="0" applyFont="1" applyFill="1" applyBorder="1" applyProtection="1">
      <protection locked="0"/>
    </xf>
    <xf numFmtId="0" fontId="5" fillId="0" borderId="0" xfId="0" applyFont="1" applyAlignment="1">
      <alignment wrapText="1"/>
    </xf>
    <xf numFmtId="0" fontId="9" fillId="0" borderId="3" xfId="0" applyFont="1" applyBorder="1" applyProtection="1">
      <protection locked="0"/>
    </xf>
    <xf numFmtId="164" fontId="0" fillId="0" borderId="3" xfId="0" applyNumberFormat="1" applyBorder="1" applyAlignment="1" applyProtection="1">
      <alignment wrapText="1"/>
      <protection locked="0"/>
    </xf>
    <xf numFmtId="164" fontId="0" fillId="4" borderId="3" xfId="0" applyNumberFormat="1" applyFill="1" applyBorder="1" applyAlignment="1" applyProtection="1">
      <alignment wrapText="1"/>
      <protection locked="0"/>
    </xf>
    <xf numFmtId="0" fontId="8" fillId="0" borderId="3" xfId="0" applyFont="1" applyBorder="1" applyProtection="1">
      <protection locked="0"/>
    </xf>
    <xf numFmtId="0" fontId="1" fillId="3" borderId="3" xfId="0" applyFont="1" applyFill="1" applyBorder="1" applyAlignment="1" applyProtection="1">
      <alignment wrapText="1"/>
      <protection locked="0"/>
    </xf>
    <xf numFmtId="14" fontId="1" fillId="3" borderId="3" xfId="0" applyNumberFormat="1" applyFont="1" applyFill="1" applyBorder="1" applyAlignment="1" applyProtection="1">
      <alignment wrapText="1"/>
      <protection locked="0"/>
    </xf>
    <xf numFmtId="164" fontId="1" fillId="3" borderId="3" xfId="0" applyNumberFormat="1" applyFont="1" applyFill="1" applyBorder="1" applyAlignment="1" applyProtection="1">
      <alignment wrapText="1"/>
      <protection locked="0"/>
    </xf>
    <xf numFmtId="0" fontId="1" fillId="3" borderId="3" xfId="0" applyFont="1" applyFill="1" applyBorder="1" applyAlignment="1" applyProtection="1">
      <alignment horizontal="left" wrapText="1"/>
      <protection locked="0"/>
    </xf>
    <xf numFmtId="0" fontId="1" fillId="3" borderId="3" xfId="0" applyFont="1" applyFill="1" applyBorder="1" applyProtection="1">
      <protection locked="0"/>
    </xf>
    <xf numFmtId="0" fontId="0" fillId="0" borderId="3" xfId="0" applyFont="1" applyBorder="1" applyProtection="1">
      <protection locked="0"/>
    </xf>
    <xf numFmtId="14" fontId="0" fillId="0" borderId="3" xfId="0" applyNumberFormat="1" applyFont="1" applyBorder="1" applyProtection="1">
      <protection locked="0"/>
    </xf>
    <xf numFmtId="164" fontId="0" fillId="0" borderId="3" xfId="0" applyNumberFormat="1" applyFont="1" applyBorder="1" applyProtection="1">
      <protection locked="0"/>
    </xf>
    <xf numFmtId="0" fontId="0" fillId="4" borderId="3" xfId="0" applyFont="1" applyFill="1" applyBorder="1" applyProtection="1">
      <protection locked="0"/>
    </xf>
    <xf numFmtId="14" fontId="0" fillId="4" borderId="3" xfId="0" applyNumberFormat="1" applyFont="1" applyFill="1" applyBorder="1" applyProtection="1">
      <protection locked="0"/>
    </xf>
    <xf numFmtId="164" fontId="0" fillId="4" borderId="3" xfId="0" applyNumberFormat="1" applyFont="1" applyFill="1" applyBorder="1" applyProtection="1">
      <protection locked="0"/>
    </xf>
    <xf numFmtId="164" fontId="0" fillId="0" borderId="3" xfId="0" applyNumberFormat="1" applyFont="1" applyBorder="1" applyAlignment="1" applyProtection="1">
      <alignment wrapText="1"/>
      <protection locked="0"/>
    </xf>
    <xf numFmtId="0" fontId="0" fillId="0" borderId="0" xfId="0" applyFont="1" applyProtection="1">
      <protection locked="0"/>
    </xf>
    <xf numFmtId="164" fontId="0" fillId="4" borderId="3" xfId="0" applyNumberFormat="1" applyFont="1" applyFill="1" applyBorder="1" applyAlignment="1" applyProtection="1">
      <alignment wrapText="1"/>
      <protection locked="0"/>
    </xf>
    <xf numFmtId="0" fontId="0" fillId="0" borderId="0" xfId="0" applyFont="1"/>
    <xf numFmtId="14" fontId="0" fillId="0" borderId="0" xfId="0" applyNumberFormat="1" applyFont="1" applyProtection="1">
      <protection locked="0"/>
    </xf>
    <xf numFmtId="164" fontId="0" fillId="0" borderId="0" xfId="0" applyNumberFormat="1" applyFont="1" applyProtection="1">
      <protection locked="0"/>
    </xf>
  </cellXfs>
  <cellStyles count="1">
    <cellStyle name="Normal" xfId="0" builtinId="0"/>
  </cellStyles>
  <dxfs count="39">
    <dxf>
      <font>
        <strike val="0"/>
        <outline val="0"/>
        <shadow val="0"/>
        <u val="none"/>
        <vertAlign val="baseline"/>
        <sz val="11"/>
        <family val="2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8"/>
        </patternFill>
      </fill>
      <alignment horizontal="general" vertical="bottom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  <protection locked="0" hidden="0"/>
    </dxf>
    <dxf>
      <font>
        <strike val="0"/>
        <outline val="0"/>
        <shadow val="0"/>
        <u val="none"/>
        <vertAlign val="baseline"/>
        <sz val="11"/>
      </font>
    </dxf>
    <dxf>
      <font>
        <strike val="0"/>
        <outline val="0"/>
        <shadow val="0"/>
        <u val="none"/>
        <vertAlign val="baseline"/>
        <sz val="11"/>
      </font>
    </dxf>
    <dxf>
      <font>
        <strike val="0"/>
        <outline val="0"/>
        <shadow val="0"/>
        <u val="none"/>
        <vertAlign val="baseline"/>
        <sz val="11"/>
      </font>
    </dxf>
    <dxf>
      <font>
        <strike val="0"/>
        <outline val="0"/>
        <shadow val="0"/>
        <u val="none"/>
        <vertAlign val="baseline"/>
        <sz val="11"/>
      </font>
    </dxf>
    <dxf>
      <font>
        <strike val="0"/>
        <outline val="0"/>
        <shadow val="0"/>
        <u val="none"/>
        <vertAlign val="baseline"/>
        <sz val="11"/>
      </font>
    </dxf>
    <dxf>
      <font>
        <strike val="0"/>
        <outline val="0"/>
        <shadow val="0"/>
        <u val="none"/>
        <vertAlign val="baseline"/>
        <sz val="11"/>
      </font>
    </dxf>
    <dxf>
      <font>
        <strike val="0"/>
        <outline val="0"/>
        <shadow val="0"/>
        <u val="none"/>
        <vertAlign val="baseline"/>
        <sz val="11"/>
      </font>
    </dxf>
    <dxf>
      <font>
        <strike val="0"/>
        <outline val="0"/>
        <shadow val="0"/>
        <u val="none"/>
        <vertAlign val="baseline"/>
        <sz val="11"/>
      </font>
    </dxf>
    <dxf>
      <font>
        <strike val="0"/>
        <outline val="0"/>
        <shadow val="0"/>
        <u val="none"/>
        <vertAlign val="baseline"/>
        <sz val="11"/>
      </font>
    </dxf>
    <dxf>
      <font>
        <strike val="0"/>
        <outline val="0"/>
        <shadow val="0"/>
        <u val="none"/>
        <vertAlign val="baseline"/>
        <sz val="11"/>
      </font>
    </dxf>
    <dxf>
      <font>
        <strike val="0"/>
        <outline val="0"/>
        <shadow val="0"/>
        <u val="none"/>
        <vertAlign val="baseline"/>
        <sz val="11"/>
      </font>
    </dxf>
    <dxf>
      <font>
        <strike val="0"/>
        <outline val="0"/>
        <shadow val="0"/>
        <u val="none"/>
        <vertAlign val="baseline"/>
        <sz val="11"/>
      </font>
    </dxf>
    <dxf>
      <font>
        <strike val="0"/>
        <outline val="0"/>
        <shadow val="0"/>
        <u val="none"/>
        <vertAlign val="baseline"/>
        <sz val="11"/>
      </font>
    </dxf>
    <dxf>
      <font>
        <strike val="0"/>
        <outline val="0"/>
        <shadow val="0"/>
        <u val="none"/>
        <vertAlign val="baseline"/>
        <sz val="11"/>
      </font>
    </dxf>
    <dxf>
      <border outline="0">
        <top style="medium">
          <color indexed="64"/>
        </top>
      </border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946F0F7-62AA-451A-B4EE-C1CFB7C23CDB}" name="Tabla1" displayName="Tabla1" ref="A2:N180" totalsRowShown="0" headerRowDxfId="1" dataDxfId="0" tableBorderDxfId="16">
  <autoFilter ref="A2:N180" xr:uid="{567E3F01-96AF-4F50-AE59-96279F16A17F}"/>
  <tableColumns count="14">
    <tableColumn id="1" xr3:uid="{D7E24F6F-A983-455B-8D14-35404B6750E8}" name="Nombre" dataDxfId="15"/>
    <tableColumn id="2" xr3:uid="{AF0E8B61-A552-45E9-9E27-1FF21CB1FE29}" name="Propietario" dataDxfId="14"/>
    <tableColumn id="3" xr3:uid="{4D08D254-0270-4EFA-8A27-412A472D1E70}" name="ROL" dataDxfId="13"/>
    <tableColumn id="4" xr3:uid="{B0D58CE6-0D72-4437-9932-ACF90B9EA26B}" name="Fecha" dataDxfId="12"/>
    <tableColumn id="5" xr3:uid="{464279DB-AA31-42B9-9E9C-C68933A9F0E6}" name="Horario de Inicio" dataDxfId="11"/>
    <tableColumn id="6" xr3:uid="{08208D3D-7232-4A03-A545-570D7675C0DB}" name="Horario de Fin" dataDxfId="10"/>
    <tableColumn id="7" xr3:uid="{7E7CDDDC-8221-4EE8-9632-06152A09DC89}" name="Preboot" dataDxfId="9"/>
    <tableColumn id="8" xr3:uid="{E991B0C1-30E4-40C5-ABB5-2AABDC261FF2}" name="Status Preboot" dataDxfId="8"/>
    <tableColumn id="9" xr3:uid="{C4BF4FA3-873F-47E6-A4DC-D499901AFCEA}" name="PostBoot" dataDxfId="7"/>
    <tableColumn id="10" xr3:uid="{676F8E2F-B37A-4983-8AC7-D8666D5F7637}" name="Status PostBoot" dataDxfId="6"/>
    <tableColumn id="11" xr3:uid="{72ACA4F0-6025-41F5-BAF8-0E26C9362950}" name="Observaciones" dataDxfId="5"/>
    <tableColumn id="12" xr3:uid="{A365474C-BBAB-4EF2-BF71-21386B7C53BA}" name="Ticket" dataDxfId="4"/>
    <tableColumn id="13" xr3:uid="{35C1C12F-72FF-4821-8DB0-C8D0F01AF019}" name="Ejecutor" dataDxfId="3"/>
    <tableColumn id="14" xr3:uid="{7F2A49DB-E6FE-411F-9C45-6C11837C439D}" name="Status Final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80B8F-EAB1-4D46-B105-6DC991743008}">
  <sheetPr codeName="Hoja1"/>
  <dimension ref="A1:AB176"/>
  <sheetViews>
    <sheetView zoomScale="70" zoomScaleNormal="70" workbookViewId="0">
      <selection sqref="A1:XFD1048576"/>
    </sheetView>
  </sheetViews>
  <sheetFormatPr baseColWidth="10" defaultColWidth="11.42578125" defaultRowHeight="15"/>
  <cols>
    <col min="1" max="1" width="43" style="1" bestFit="1" customWidth="1"/>
    <col min="2" max="2" width="29.7109375" style="1" bestFit="1" customWidth="1"/>
    <col min="3" max="3" width="77.7109375" style="1" bestFit="1" customWidth="1"/>
    <col min="4" max="4" width="11.42578125" style="24"/>
    <col min="5" max="5" width="11.42578125" style="25"/>
    <col min="6" max="6" width="11.42578125" style="1"/>
    <col min="7" max="7" width="123.140625" style="1" customWidth="1"/>
    <col min="8" max="8" width="16.7109375" style="1" customWidth="1"/>
    <col min="9" max="9" width="131.42578125" style="1" customWidth="1"/>
    <col min="10" max="10" width="23.5703125" style="1" customWidth="1"/>
    <col min="11" max="11" width="30.42578125" style="1" customWidth="1"/>
    <col min="12" max="12" width="18.42578125" style="1" customWidth="1"/>
    <col min="13" max="13" width="11.42578125" style="1"/>
    <col min="14" max="14" width="19.28515625" style="1" customWidth="1"/>
    <col min="15" max="16384" width="11.42578125" style="1"/>
  </cols>
  <sheetData>
    <row r="1" spans="1:28" s="2" customFormat="1" ht="42.75" customHeight="1" thickBot="1">
      <c r="A1" s="8" t="s">
        <v>0</v>
      </c>
      <c r="B1" s="9">
        <v>45456</v>
      </c>
      <c r="C1" s="10" t="s">
        <v>1</v>
      </c>
      <c r="D1" s="11"/>
      <c r="E1" s="12"/>
      <c r="G1" s="13"/>
      <c r="H1" s="13"/>
      <c r="I1" s="13"/>
      <c r="J1" s="1"/>
      <c r="L1" s="3"/>
      <c r="Q1" s="4"/>
    </row>
    <row r="2" spans="1:28" s="2" customFormat="1" ht="30">
      <c r="A2" s="14" t="s">
        <v>2</v>
      </c>
      <c r="B2" s="14" t="s">
        <v>3</v>
      </c>
      <c r="C2" s="14" t="s">
        <v>4</v>
      </c>
      <c r="D2" s="15" t="s">
        <v>5</v>
      </c>
      <c r="E2" s="16" t="s">
        <v>6</v>
      </c>
      <c r="F2" s="14" t="s">
        <v>7</v>
      </c>
      <c r="G2" s="17" t="s">
        <v>8</v>
      </c>
      <c r="H2" s="18" t="s">
        <v>9</v>
      </c>
      <c r="I2" s="17" t="s">
        <v>10</v>
      </c>
      <c r="J2" s="18" t="s">
        <v>11</v>
      </c>
      <c r="K2" s="14" t="s">
        <v>12</v>
      </c>
      <c r="L2" s="14" t="s">
        <v>13</v>
      </c>
      <c r="M2" s="14" t="s">
        <v>14</v>
      </c>
      <c r="N2" s="14" t="s">
        <v>15</v>
      </c>
      <c r="O2" s="14" t="s">
        <v>16</v>
      </c>
      <c r="AB2" s="27" t="s">
        <v>17</v>
      </c>
    </row>
    <row r="3" spans="1:28">
      <c r="A3" s="4"/>
      <c r="B3" s="4"/>
      <c r="C3" s="4"/>
      <c r="D3" s="19"/>
      <c r="E3" s="20"/>
      <c r="F3" s="20"/>
      <c r="G3" s="20"/>
      <c r="H3" s="4"/>
      <c r="I3" s="20"/>
      <c r="J3" s="4"/>
      <c r="K3" s="4"/>
      <c r="L3" s="7"/>
      <c r="M3" s="4"/>
      <c r="N3" s="4"/>
      <c r="O3" s="4"/>
      <c r="AB3" t="s">
        <v>18</v>
      </c>
    </row>
    <row r="4" spans="1:28" ht="18.75" customHeight="1">
      <c r="A4" s="5" t="s">
        <v>19</v>
      </c>
      <c r="B4" s="5" t="s">
        <v>20</v>
      </c>
      <c r="C4" s="5" t="s">
        <v>21</v>
      </c>
      <c r="D4" s="21">
        <f>$B$1+17</f>
        <v>45473</v>
      </c>
      <c r="E4" s="22">
        <v>0.95833333333333337</v>
      </c>
      <c r="F4" s="22">
        <v>4.1666666666666664E-2</v>
      </c>
      <c r="G4" s="22" t="s">
        <v>22</v>
      </c>
      <c r="H4" s="5"/>
      <c r="I4" s="22" t="s">
        <v>23</v>
      </c>
      <c r="J4" s="5"/>
      <c r="K4" s="5"/>
      <c r="L4" s="26"/>
      <c r="M4" s="4"/>
      <c r="N4" s="5"/>
      <c r="O4" s="5">
        <v>292948</v>
      </c>
      <c r="AB4"/>
    </row>
    <row r="5" spans="1:28" ht="30">
      <c r="A5" s="4" t="s">
        <v>24</v>
      </c>
      <c r="B5" s="4" t="s">
        <v>20</v>
      </c>
      <c r="C5" s="4" t="s">
        <v>21</v>
      </c>
      <c r="D5" s="19">
        <f>$B$1+11</f>
        <v>45467</v>
      </c>
      <c r="E5" s="20">
        <v>0</v>
      </c>
      <c r="F5" s="20">
        <v>8.3333333333333329E-2</v>
      </c>
      <c r="G5" s="20" t="s">
        <v>25</v>
      </c>
      <c r="H5" s="4" t="s">
        <v>18</v>
      </c>
      <c r="I5" s="29" t="s">
        <v>26</v>
      </c>
      <c r="J5" s="4" t="s">
        <v>18</v>
      </c>
      <c r="K5" s="4" t="s">
        <v>27</v>
      </c>
      <c r="L5" s="6"/>
      <c r="M5" s="4" t="s">
        <v>28</v>
      </c>
      <c r="N5" s="4" t="s">
        <v>18</v>
      </c>
      <c r="O5" s="4">
        <v>292394</v>
      </c>
      <c r="AB5" t="s">
        <v>29</v>
      </c>
    </row>
    <row r="6" spans="1:28">
      <c r="A6" s="5" t="s">
        <v>30</v>
      </c>
      <c r="B6" s="5" t="s">
        <v>31</v>
      </c>
      <c r="C6" s="5" t="s">
        <v>21</v>
      </c>
      <c r="D6" s="21">
        <f>$B$1+17</f>
        <v>45473</v>
      </c>
      <c r="E6" s="22">
        <v>0.95833333333333337</v>
      </c>
      <c r="F6" s="22">
        <v>4.1666666666666664E-2</v>
      </c>
      <c r="G6" s="22" t="s">
        <v>22</v>
      </c>
      <c r="H6" s="5"/>
      <c r="I6" s="22" t="s">
        <v>32</v>
      </c>
      <c r="J6" s="5"/>
      <c r="K6" s="5"/>
      <c r="L6" s="23"/>
      <c r="M6" s="4"/>
      <c r="N6" s="5"/>
      <c r="O6" s="5"/>
      <c r="AB6" t="s">
        <v>33</v>
      </c>
    </row>
    <row r="7" spans="1:28">
      <c r="A7" s="4"/>
      <c r="B7" s="4"/>
      <c r="C7" s="4"/>
      <c r="D7" s="19"/>
      <c r="E7" s="20"/>
      <c r="F7" s="20"/>
      <c r="G7" s="20"/>
      <c r="H7" s="4"/>
      <c r="I7" s="20"/>
      <c r="J7" s="4"/>
      <c r="K7" s="5"/>
      <c r="L7" s="6"/>
      <c r="M7" s="4"/>
      <c r="N7" s="4"/>
      <c r="O7" s="4"/>
      <c r="AB7" t="s">
        <v>34</v>
      </c>
    </row>
    <row r="8" spans="1:28">
      <c r="A8" s="5" t="s">
        <v>35</v>
      </c>
      <c r="B8" s="5" t="s">
        <v>20</v>
      </c>
      <c r="C8" s="5" t="s">
        <v>21</v>
      </c>
      <c r="D8" s="21">
        <f>$B$1+14</f>
        <v>45470</v>
      </c>
      <c r="E8" s="22">
        <v>0.95833333333333337</v>
      </c>
      <c r="F8" s="22">
        <v>4.1666666666666664E-2</v>
      </c>
      <c r="G8" s="22" t="s">
        <v>22</v>
      </c>
      <c r="H8" s="5"/>
      <c r="I8" s="22" t="s">
        <v>32</v>
      </c>
      <c r="J8" s="5"/>
      <c r="L8" s="26"/>
      <c r="M8" s="5"/>
      <c r="N8" s="5"/>
      <c r="O8" s="5">
        <v>222831</v>
      </c>
      <c r="AB8" t="s">
        <v>36</v>
      </c>
    </row>
    <row r="9" spans="1:28">
      <c r="A9" s="4" t="s">
        <v>37</v>
      </c>
      <c r="B9" s="4" t="s">
        <v>20</v>
      </c>
      <c r="C9" s="4" t="s">
        <v>21</v>
      </c>
      <c r="D9" s="19">
        <f>$B$1+17</f>
        <v>45473</v>
      </c>
      <c r="E9" s="20">
        <v>0.95833333333333337</v>
      </c>
      <c r="F9" s="20">
        <v>4.1666666666666664E-2</v>
      </c>
      <c r="G9" s="20" t="s">
        <v>22</v>
      </c>
      <c r="H9" s="4"/>
      <c r="I9" s="20" t="s">
        <v>32</v>
      </c>
      <c r="J9" s="4"/>
      <c r="K9" s="4"/>
      <c r="L9" s="6"/>
      <c r="M9" s="4"/>
      <c r="N9" s="4"/>
      <c r="O9" s="4"/>
      <c r="AB9" t="s">
        <v>38</v>
      </c>
    </row>
    <row r="10" spans="1:28">
      <c r="A10" s="5" t="s">
        <v>39</v>
      </c>
      <c r="B10" s="5" t="s">
        <v>40</v>
      </c>
      <c r="C10" s="5" t="s">
        <v>21</v>
      </c>
      <c r="D10" s="21">
        <f>$B$1+15</f>
        <v>45471</v>
      </c>
      <c r="E10" s="22">
        <v>8.3333333333333329E-2</v>
      </c>
      <c r="F10" s="22">
        <v>0.25</v>
      </c>
      <c r="G10" s="22" t="s">
        <v>41</v>
      </c>
      <c r="H10" s="5"/>
      <c r="I10" s="22" t="s">
        <v>42</v>
      </c>
      <c r="J10" s="5"/>
      <c r="K10" s="5"/>
      <c r="L10" s="23"/>
      <c r="M10" s="5"/>
      <c r="N10" s="5"/>
      <c r="O10" s="5"/>
      <c r="AB10" t="s">
        <v>43</v>
      </c>
    </row>
    <row r="11" spans="1:28">
      <c r="A11" s="4" t="s">
        <v>44</v>
      </c>
      <c r="B11" s="4" t="s">
        <v>40</v>
      </c>
      <c r="C11" s="4" t="s">
        <v>21</v>
      </c>
      <c r="D11" s="19">
        <f>$B$1+15</f>
        <v>45471</v>
      </c>
      <c r="E11" s="20">
        <v>8.3333333333333329E-2</v>
      </c>
      <c r="F11" s="20">
        <v>0.25</v>
      </c>
      <c r="G11" s="20" t="s">
        <v>45</v>
      </c>
      <c r="H11" s="5"/>
      <c r="I11" s="20" t="s">
        <v>46</v>
      </c>
      <c r="J11" s="5"/>
      <c r="K11" s="4"/>
      <c r="L11" s="6"/>
      <c r="M11" s="5"/>
      <c r="N11" s="5"/>
      <c r="O11" s="4"/>
      <c r="AB11" t="s">
        <v>28</v>
      </c>
    </row>
    <row r="12" spans="1:28">
      <c r="A12" s="5" t="s">
        <v>47</v>
      </c>
      <c r="B12" s="5" t="s">
        <v>40</v>
      </c>
      <c r="C12" s="5" t="s">
        <v>48</v>
      </c>
      <c r="D12" s="21">
        <f t="shared" ref="D12:D14" si="0">$B$1+15</f>
        <v>45471</v>
      </c>
      <c r="E12" s="22">
        <v>8.3333333333333329E-2</v>
      </c>
      <c r="F12" s="22">
        <v>0.25</v>
      </c>
      <c r="G12" s="22" t="s">
        <v>49</v>
      </c>
      <c r="H12" s="5"/>
      <c r="I12" s="22" t="s">
        <v>50</v>
      </c>
      <c r="J12" s="5"/>
      <c r="K12" s="5"/>
      <c r="L12" s="23"/>
      <c r="M12" s="5"/>
      <c r="N12" s="5"/>
      <c r="O12" s="5"/>
    </row>
    <row r="13" spans="1:28">
      <c r="A13" s="4" t="s">
        <v>51</v>
      </c>
      <c r="B13" s="4" t="s">
        <v>40</v>
      </c>
      <c r="C13" s="4" t="s">
        <v>48</v>
      </c>
      <c r="D13" s="19">
        <f t="shared" si="0"/>
        <v>45471</v>
      </c>
      <c r="E13" s="20">
        <v>8.3333333333333329E-2</v>
      </c>
      <c r="F13" s="20">
        <v>0.25</v>
      </c>
      <c r="G13" s="20" t="s">
        <v>49</v>
      </c>
      <c r="H13" s="5"/>
      <c r="I13" s="20" t="s">
        <v>52</v>
      </c>
      <c r="J13" s="5"/>
      <c r="K13" s="4"/>
      <c r="L13" s="6"/>
      <c r="M13" s="5"/>
      <c r="N13" s="5"/>
      <c r="O13" s="4"/>
    </row>
    <row r="14" spans="1:28" ht="19.5" customHeight="1">
      <c r="A14" s="5" t="s">
        <v>53</v>
      </c>
      <c r="B14" s="5" t="s">
        <v>40</v>
      </c>
      <c r="C14" s="5" t="s">
        <v>21</v>
      </c>
      <c r="D14" s="21">
        <f t="shared" si="0"/>
        <v>45471</v>
      </c>
      <c r="E14" s="22">
        <v>8.3333333333333329E-2</v>
      </c>
      <c r="F14" s="22">
        <v>0.25</v>
      </c>
      <c r="G14" s="22" t="s">
        <v>54</v>
      </c>
      <c r="H14" s="5"/>
      <c r="I14" s="22" t="s">
        <v>55</v>
      </c>
      <c r="J14" s="5"/>
      <c r="K14" s="5"/>
      <c r="L14" s="23"/>
      <c r="M14" s="5"/>
      <c r="N14" s="5"/>
      <c r="O14" s="5"/>
    </row>
    <row r="15" spans="1:28">
      <c r="A15" s="4" t="s">
        <v>56</v>
      </c>
      <c r="B15" s="4" t="s">
        <v>40</v>
      </c>
      <c r="C15" s="4" t="s">
        <v>21</v>
      </c>
      <c r="D15" s="19">
        <f>$B$1+15</f>
        <v>45471</v>
      </c>
      <c r="E15" s="20">
        <v>8.3333333333333329E-2</v>
      </c>
      <c r="F15" s="20">
        <v>0.25</v>
      </c>
      <c r="G15" s="20" t="s">
        <v>54</v>
      </c>
      <c r="H15" s="5"/>
      <c r="I15" s="20" t="s">
        <v>55</v>
      </c>
      <c r="J15" s="5"/>
      <c r="K15" s="4"/>
      <c r="L15" s="6"/>
      <c r="M15" s="5"/>
      <c r="N15" s="5"/>
      <c r="O15" s="4"/>
    </row>
    <row r="16" spans="1:28">
      <c r="A16" s="5" t="s">
        <v>57</v>
      </c>
      <c r="B16" s="5" t="s">
        <v>40</v>
      </c>
      <c r="C16" s="5" t="s">
        <v>58</v>
      </c>
      <c r="D16" s="21">
        <f>$B$1+11</f>
        <v>45467</v>
      </c>
      <c r="E16" s="22">
        <v>0</v>
      </c>
      <c r="F16" s="22">
        <v>8.3333333333333329E-2</v>
      </c>
      <c r="G16" s="22" t="s">
        <v>59</v>
      </c>
      <c r="H16" s="5" t="s">
        <v>17</v>
      </c>
      <c r="I16" s="22" t="s">
        <v>60</v>
      </c>
      <c r="J16" s="5" t="s">
        <v>17</v>
      </c>
      <c r="K16" s="5"/>
      <c r="L16" s="23"/>
      <c r="M16" s="5" t="s">
        <v>28</v>
      </c>
      <c r="N16" s="5" t="s">
        <v>17</v>
      </c>
      <c r="O16" s="5"/>
    </row>
    <row r="17" spans="1:15" ht="16.5">
      <c r="A17" s="28" t="s">
        <v>61</v>
      </c>
      <c r="B17" s="4" t="s">
        <v>40</v>
      </c>
      <c r="C17" s="4" t="s">
        <v>21</v>
      </c>
      <c r="D17" s="19">
        <f>$B$1+14</f>
        <v>45470</v>
      </c>
      <c r="E17" s="20">
        <v>8.3333333333333329E-2</v>
      </c>
      <c r="F17" s="20">
        <v>0.25</v>
      </c>
      <c r="G17" s="20" t="s">
        <v>62</v>
      </c>
      <c r="H17" s="4" t="s">
        <v>17</v>
      </c>
      <c r="I17" s="20" t="s">
        <v>63</v>
      </c>
      <c r="J17" s="4" t="s">
        <v>17</v>
      </c>
      <c r="K17" s="4"/>
      <c r="L17" s="6"/>
      <c r="M17" s="4" t="s">
        <v>33</v>
      </c>
      <c r="N17" s="4" t="s">
        <v>17</v>
      </c>
      <c r="O17" s="4"/>
    </row>
    <row r="18" spans="1:15" ht="45">
      <c r="A18" s="5" t="s">
        <v>64</v>
      </c>
      <c r="B18" s="5" t="s">
        <v>40</v>
      </c>
      <c r="C18" s="5" t="s">
        <v>21</v>
      </c>
      <c r="D18" s="21">
        <f>$B$1+14</f>
        <v>45470</v>
      </c>
      <c r="E18" s="22">
        <v>8.3333333333333329E-2</v>
      </c>
      <c r="F18" s="22">
        <v>0.25</v>
      </c>
      <c r="G18" s="22" t="s">
        <v>65</v>
      </c>
      <c r="H18" s="5" t="s">
        <v>17</v>
      </c>
      <c r="I18" s="30" t="s">
        <v>66</v>
      </c>
      <c r="J18" s="5" t="s">
        <v>17</v>
      </c>
      <c r="K18" s="5"/>
      <c r="L18" s="23"/>
      <c r="M18" s="4" t="s">
        <v>33</v>
      </c>
      <c r="N18" s="5" t="s">
        <v>17</v>
      </c>
      <c r="O18" s="5"/>
    </row>
    <row r="19" spans="1:15" ht="14.25" customHeight="1">
      <c r="A19" s="5" t="s">
        <v>67</v>
      </c>
      <c r="B19" s="5" t="s">
        <v>40</v>
      </c>
      <c r="C19" s="5" t="s">
        <v>21</v>
      </c>
      <c r="D19" s="21">
        <f t="shared" ref="D19" si="1">$B$1+13</f>
        <v>45469</v>
      </c>
      <c r="E19" s="22">
        <v>0.95833333333333337</v>
      </c>
      <c r="F19" s="22">
        <v>4.1666666666666664E-2</v>
      </c>
      <c r="G19" s="22" t="s">
        <v>68</v>
      </c>
      <c r="H19" s="5" t="s">
        <v>17</v>
      </c>
      <c r="I19" s="22" t="s">
        <v>69</v>
      </c>
      <c r="J19" s="5" t="s">
        <v>17</v>
      </c>
      <c r="K19" s="5"/>
      <c r="L19" s="23"/>
      <c r="M19" s="5" t="s">
        <v>36</v>
      </c>
      <c r="N19" s="5" t="s">
        <v>17</v>
      </c>
      <c r="O19" s="5"/>
    </row>
    <row r="20" spans="1:15">
      <c r="A20" s="4" t="s">
        <v>70</v>
      </c>
      <c r="B20" s="4" t="s">
        <v>40</v>
      </c>
      <c r="C20" s="4" t="s">
        <v>21</v>
      </c>
      <c r="D20" s="19">
        <f>$B$1+13</f>
        <v>45469</v>
      </c>
      <c r="E20" s="20">
        <v>0.95833333333333337</v>
      </c>
      <c r="F20" s="20">
        <v>4.1666666666666664E-2</v>
      </c>
      <c r="G20" s="20" t="s">
        <v>68</v>
      </c>
      <c r="H20" s="4" t="s">
        <v>17</v>
      </c>
      <c r="I20" s="20" t="s">
        <v>69</v>
      </c>
      <c r="J20" s="4" t="s">
        <v>17</v>
      </c>
      <c r="K20" s="4"/>
      <c r="L20" s="6"/>
      <c r="M20" s="4" t="s">
        <v>36</v>
      </c>
      <c r="N20" s="4" t="s">
        <v>17</v>
      </c>
      <c r="O20" s="4"/>
    </row>
    <row r="21" spans="1:15">
      <c r="A21" s="5" t="s">
        <v>71</v>
      </c>
      <c r="B21" s="5" t="s">
        <v>40</v>
      </c>
      <c r="C21" s="5" t="s">
        <v>21</v>
      </c>
      <c r="D21" s="21">
        <f t="shared" ref="D21" si="2">$B$1+14</f>
        <v>45470</v>
      </c>
      <c r="E21" s="22">
        <v>0.95833333333333337</v>
      </c>
      <c r="F21" s="22">
        <v>4.1666666666666664E-2</v>
      </c>
      <c r="G21" s="22" t="s">
        <v>68</v>
      </c>
      <c r="H21" s="5"/>
      <c r="I21" s="22" t="s">
        <v>69</v>
      </c>
      <c r="J21" s="5"/>
      <c r="K21" s="5"/>
      <c r="L21" s="23"/>
      <c r="M21" s="5"/>
      <c r="N21" s="5"/>
      <c r="O21" s="5"/>
    </row>
    <row r="22" spans="1:15">
      <c r="A22" s="4" t="s">
        <v>72</v>
      </c>
      <c r="B22" s="4" t="s">
        <v>40</v>
      </c>
      <c r="C22" s="4" t="s">
        <v>21</v>
      </c>
      <c r="D22" s="19">
        <f>$B$1+14</f>
        <v>45470</v>
      </c>
      <c r="E22" s="20">
        <v>0.95833333333333337</v>
      </c>
      <c r="F22" s="20">
        <v>4.1666666666666664E-2</v>
      </c>
      <c r="G22" s="20" t="s">
        <v>68</v>
      </c>
      <c r="H22" s="4"/>
      <c r="I22" s="20" t="s">
        <v>69</v>
      </c>
      <c r="J22" s="4"/>
      <c r="K22" s="4"/>
      <c r="L22" s="6"/>
      <c r="M22" s="4"/>
      <c r="N22" s="4"/>
      <c r="O22" s="4"/>
    </row>
    <row r="23" spans="1:15">
      <c r="A23" s="5" t="s">
        <v>73</v>
      </c>
      <c r="B23" s="5" t="s">
        <v>40</v>
      </c>
      <c r="C23" s="5" t="s">
        <v>48</v>
      </c>
      <c r="D23" s="21">
        <f>$B$1+15</f>
        <v>45471</v>
      </c>
      <c r="E23" s="22">
        <v>8.3333333333333329E-2</v>
      </c>
      <c r="F23" s="22">
        <v>0.25</v>
      </c>
      <c r="G23" s="22" t="s">
        <v>49</v>
      </c>
      <c r="H23" s="5"/>
      <c r="I23" s="22" t="s">
        <v>74</v>
      </c>
      <c r="J23" s="5"/>
      <c r="K23" s="5"/>
      <c r="L23" s="23"/>
      <c r="M23" s="5"/>
      <c r="N23" s="5"/>
      <c r="O23" s="5"/>
    </row>
    <row r="24" spans="1:15">
      <c r="A24" s="4" t="s">
        <v>75</v>
      </c>
      <c r="B24" s="4" t="s">
        <v>76</v>
      </c>
      <c r="C24" s="4" t="s">
        <v>21</v>
      </c>
      <c r="D24" s="19">
        <f>$B$1+5</f>
        <v>45461</v>
      </c>
      <c r="E24" s="20">
        <v>0.91666666666666663</v>
      </c>
      <c r="F24" s="20">
        <v>0</v>
      </c>
      <c r="G24" s="20" t="s">
        <v>68</v>
      </c>
      <c r="H24" s="4" t="s">
        <v>17</v>
      </c>
      <c r="I24" s="20" t="s">
        <v>69</v>
      </c>
      <c r="J24" s="5" t="s">
        <v>17</v>
      </c>
      <c r="K24" s="4"/>
      <c r="L24" s="6"/>
      <c r="M24" s="4" t="s">
        <v>34</v>
      </c>
      <c r="N24" s="4" t="s">
        <v>17</v>
      </c>
      <c r="O24" s="4"/>
    </row>
    <row r="25" spans="1:15">
      <c r="A25" s="5" t="s">
        <v>77</v>
      </c>
      <c r="B25" s="5" t="s">
        <v>76</v>
      </c>
      <c r="C25" s="5" t="s">
        <v>21</v>
      </c>
      <c r="D25" s="21">
        <f>$B$1+5</f>
        <v>45461</v>
      </c>
      <c r="E25" s="22">
        <v>0.91666666666666663</v>
      </c>
      <c r="F25" s="22">
        <v>0</v>
      </c>
      <c r="G25" s="22" t="s">
        <v>68</v>
      </c>
      <c r="H25" s="5" t="s">
        <v>17</v>
      </c>
      <c r="I25" s="22" t="s">
        <v>69</v>
      </c>
      <c r="J25" s="5" t="s">
        <v>17</v>
      </c>
      <c r="K25" s="5"/>
      <c r="L25" s="23"/>
      <c r="M25" s="5" t="s">
        <v>34</v>
      </c>
      <c r="N25" s="5" t="s">
        <v>17</v>
      </c>
      <c r="O25" s="5"/>
    </row>
    <row r="26" spans="1:15">
      <c r="A26" s="4" t="s">
        <v>78</v>
      </c>
      <c r="B26" s="4" t="s">
        <v>76</v>
      </c>
      <c r="C26" s="4" t="s">
        <v>21</v>
      </c>
      <c r="D26" s="19">
        <f>$B$1+5</f>
        <v>45461</v>
      </c>
      <c r="E26" s="20">
        <v>0.91666666666666663</v>
      </c>
      <c r="F26" s="20">
        <v>0</v>
      </c>
      <c r="G26" s="20" t="s">
        <v>68</v>
      </c>
      <c r="H26" s="4" t="s">
        <v>17</v>
      </c>
      <c r="I26" s="20" t="s">
        <v>69</v>
      </c>
      <c r="J26" s="4" t="s">
        <v>17</v>
      </c>
      <c r="K26" s="4"/>
      <c r="L26" s="6"/>
      <c r="M26" s="4" t="s">
        <v>34</v>
      </c>
      <c r="N26" s="4" t="s">
        <v>17</v>
      </c>
      <c r="O26" s="4"/>
    </row>
    <row r="27" spans="1:15">
      <c r="A27" s="5" t="s">
        <v>79</v>
      </c>
      <c r="B27" s="5" t="s">
        <v>76</v>
      </c>
      <c r="C27" s="5" t="s">
        <v>48</v>
      </c>
      <c r="D27" s="21">
        <f>$B$1+5</f>
        <v>45461</v>
      </c>
      <c r="E27" s="22">
        <v>0.91666666666666663</v>
      </c>
      <c r="F27" s="22">
        <v>0</v>
      </c>
      <c r="G27" s="22" t="s">
        <v>22</v>
      </c>
      <c r="H27" s="5" t="s">
        <v>17</v>
      </c>
      <c r="I27" s="22" t="s">
        <v>23</v>
      </c>
      <c r="J27" s="5" t="s">
        <v>17</v>
      </c>
      <c r="K27" s="5"/>
      <c r="L27" s="23"/>
      <c r="M27" s="5" t="s">
        <v>34</v>
      </c>
      <c r="N27" s="5" t="s">
        <v>17</v>
      </c>
      <c r="O27" s="5"/>
    </row>
    <row r="28" spans="1:15">
      <c r="A28" s="4" t="s">
        <v>80</v>
      </c>
      <c r="B28" s="4" t="s">
        <v>76</v>
      </c>
      <c r="C28" s="4" t="s">
        <v>58</v>
      </c>
      <c r="D28" s="19">
        <f>$B$1+6</f>
        <v>45462</v>
      </c>
      <c r="E28" s="20">
        <v>0</v>
      </c>
      <c r="F28" s="20">
        <v>0.16666666666666666</v>
      </c>
      <c r="G28" s="20" t="s">
        <v>59</v>
      </c>
      <c r="H28" s="4" t="s">
        <v>17</v>
      </c>
      <c r="I28" s="20" t="s">
        <v>81</v>
      </c>
      <c r="J28" s="4" t="s">
        <v>17</v>
      </c>
      <c r="K28" s="4"/>
      <c r="L28" s="6"/>
      <c r="M28" s="4" t="s">
        <v>28</v>
      </c>
      <c r="N28" s="4" t="s">
        <v>17</v>
      </c>
      <c r="O28" s="4"/>
    </row>
    <row r="29" spans="1:15">
      <c r="A29" s="5" t="s">
        <v>82</v>
      </c>
      <c r="B29" s="5" t="s">
        <v>76</v>
      </c>
      <c r="C29" s="5" t="s">
        <v>48</v>
      </c>
      <c r="D29" s="21">
        <f>$B$1+6</f>
        <v>45462</v>
      </c>
      <c r="E29" s="22">
        <v>0</v>
      </c>
      <c r="F29" s="22">
        <v>0.16666666666666666</v>
      </c>
      <c r="G29" s="22" t="s">
        <v>83</v>
      </c>
      <c r="H29" s="5" t="s">
        <v>17</v>
      </c>
      <c r="I29" s="22" t="s">
        <v>84</v>
      </c>
      <c r="J29" s="5" t="s">
        <v>17</v>
      </c>
      <c r="K29" s="5"/>
      <c r="L29" s="23"/>
      <c r="M29" s="4" t="s">
        <v>28</v>
      </c>
      <c r="N29" s="5" t="s">
        <v>17</v>
      </c>
      <c r="O29" s="5"/>
    </row>
    <row r="30" spans="1:15">
      <c r="A30" s="4" t="s">
        <v>85</v>
      </c>
      <c r="B30" s="4" t="s">
        <v>76</v>
      </c>
      <c r="C30" s="4" t="s">
        <v>21</v>
      </c>
      <c r="D30" s="19">
        <f>$B$1+5</f>
        <v>45461</v>
      </c>
      <c r="E30" s="20">
        <v>0.91666666666666663</v>
      </c>
      <c r="F30" s="20">
        <v>0</v>
      </c>
      <c r="G30" s="20" t="s">
        <v>68</v>
      </c>
      <c r="H30" s="4" t="s">
        <v>17</v>
      </c>
      <c r="I30" s="20" t="s">
        <v>69</v>
      </c>
      <c r="J30" s="4" t="s">
        <v>17</v>
      </c>
      <c r="K30" s="4"/>
      <c r="L30" s="6"/>
      <c r="M30" s="4" t="s">
        <v>34</v>
      </c>
      <c r="N30" s="4" t="s">
        <v>17</v>
      </c>
      <c r="O30" s="4"/>
    </row>
    <row r="31" spans="1:15">
      <c r="A31" s="5" t="s">
        <v>86</v>
      </c>
      <c r="B31" s="5" t="s">
        <v>76</v>
      </c>
      <c r="C31" s="5" t="s">
        <v>21</v>
      </c>
      <c r="D31" s="21">
        <f>$B$1+6</f>
        <v>45462</v>
      </c>
      <c r="E31" s="22">
        <v>0</v>
      </c>
      <c r="F31" s="22">
        <v>0.16666666666666666</v>
      </c>
      <c r="G31" s="22" t="s">
        <v>62</v>
      </c>
      <c r="H31" s="5" t="s">
        <v>17</v>
      </c>
      <c r="I31" s="22" t="s">
        <v>63</v>
      </c>
      <c r="J31" s="5" t="s">
        <v>17</v>
      </c>
      <c r="K31" s="5" t="s">
        <v>87</v>
      </c>
      <c r="L31" s="26">
        <v>296487</v>
      </c>
      <c r="M31" s="4" t="s">
        <v>28</v>
      </c>
      <c r="N31" s="5" t="s">
        <v>18</v>
      </c>
      <c r="O31" s="5"/>
    </row>
    <row r="32" spans="1:15">
      <c r="A32" s="4" t="s">
        <v>88</v>
      </c>
      <c r="B32" s="4" t="s">
        <v>76</v>
      </c>
      <c r="C32" s="4" t="s">
        <v>21</v>
      </c>
      <c r="D32" s="19">
        <f>$B$1+6</f>
        <v>45462</v>
      </c>
      <c r="E32" s="20">
        <v>0</v>
      </c>
      <c r="F32" s="20">
        <v>0.16666666666666666</v>
      </c>
      <c r="G32" s="20" t="s">
        <v>62</v>
      </c>
      <c r="H32" s="4" t="s">
        <v>17</v>
      </c>
      <c r="I32" s="20" t="s">
        <v>63</v>
      </c>
      <c r="J32" s="4" t="s">
        <v>17</v>
      </c>
      <c r="K32" s="4"/>
      <c r="L32" s="6"/>
      <c r="M32" s="4" t="s">
        <v>28</v>
      </c>
      <c r="N32" s="4" t="s">
        <v>17</v>
      </c>
      <c r="O32" s="4"/>
    </row>
    <row r="33" spans="1:15" ht="30">
      <c r="A33" s="5" t="s">
        <v>89</v>
      </c>
      <c r="B33" s="5" t="s">
        <v>76</v>
      </c>
      <c r="C33" s="5" t="s">
        <v>21</v>
      </c>
      <c r="D33" s="21">
        <f>$B$1+6</f>
        <v>45462</v>
      </c>
      <c r="E33" s="22">
        <v>0</v>
      </c>
      <c r="F33" s="22">
        <v>0.16666666666666666</v>
      </c>
      <c r="G33" s="22" t="s">
        <v>22</v>
      </c>
      <c r="H33" s="5" t="s">
        <v>17</v>
      </c>
      <c r="I33" s="30" t="s">
        <v>90</v>
      </c>
      <c r="J33" s="5" t="s">
        <v>17</v>
      </c>
      <c r="K33" s="5"/>
      <c r="L33" s="23"/>
      <c r="M33" s="4" t="s">
        <v>28</v>
      </c>
      <c r="N33" s="5" t="s">
        <v>17</v>
      </c>
      <c r="O33" s="5"/>
    </row>
    <row r="34" spans="1:15">
      <c r="A34" s="5" t="s">
        <v>91</v>
      </c>
      <c r="B34" s="5" t="s">
        <v>76</v>
      </c>
      <c r="C34" s="5" t="s">
        <v>21</v>
      </c>
      <c r="D34" s="21">
        <f>$B$1+5</f>
        <v>45461</v>
      </c>
      <c r="E34" s="22">
        <v>0.91666666666666663</v>
      </c>
      <c r="F34" s="22">
        <v>0</v>
      </c>
      <c r="G34" s="22" t="s">
        <v>68</v>
      </c>
      <c r="H34" s="5" t="s">
        <v>17</v>
      </c>
      <c r="I34" s="22" t="s">
        <v>69</v>
      </c>
      <c r="J34" s="5" t="s">
        <v>17</v>
      </c>
      <c r="K34" s="5"/>
      <c r="L34" s="23"/>
      <c r="M34" s="5" t="s">
        <v>34</v>
      </c>
      <c r="N34" s="5" t="s">
        <v>17</v>
      </c>
      <c r="O34" s="5"/>
    </row>
    <row r="35" spans="1:15">
      <c r="A35" s="4" t="s">
        <v>92</v>
      </c>
      <c r="B35" s="4" t="s">
        <v>76</v>
      </c>
      <c r="C35" s="4" t="s">
        <v>93</v>
      </c>
      <c r="D35" s="19">
        <f>$B$1+6</f>
        <v>45462</v>
      </c>
      <c r="E35" s="20">
        <v>0</v>
      </c>
      <c r="F35" s="20">
        <v>0.16666666666666666</v>
      </c>
      <c r="G35" s="20" t="s">
        <v>94</v>
      </c>
      <c r="H35" s="4" t="s">
        <v>17</v>
      </c>
      <c r="I35" s="20" t="s">
        <v>95</v>
      </c>
      <c r="J35" s="4" t="s">
        <v>17</v>
      </c>
      <c r="K35" s="4"/>
      <c r="L35" s="6"/>
      <c r="M35" s="4" t="s">
        <v>28</v>
      </c>
      <c r="N35" s="4" t="s">
        <v>17</v>
      </c>
      <c r="O35" s="4"/>
    </row>
    <row r="36" spans="1:15">
      <c r="A36" s="5" t="s">
        <v>96</v>
      </c>
      <c r="B36" s="5" t="s">
        <v>76</v>
      </c>
      <c r="C36" s="5" t="s">
        <v>48</v>
      </c>
      <c r="D36" s="21">
        <f>$B$1+6</f>
        <v>45462</v>
      </c>
      <c r="E36" s="22">
        <v>0</v>
      </c>
      <c r="F36" s="22">
        <v>0.16666666666666666</v>
      </c>
      <c r="G36" s="22" t="s">
        <v>49</v>
      </c>
      <c r="H36" s="5" t="s">
        <v>17</v>
      </c>
      <c r="I36" s="22" t="s">
        <v>97</v>
      </c>
      <c r="J36" s="5" t="s">
        <v>17</v>
      </c>
      <c r="K36" s="5"/>
      <c r="L36" s="23"/>
      <c r="M36" s="4" t="s">
        <v>28</v>
      </c>
      <c r="N36" s="5" t="s">
        <v>17</v>
      </c>
      <c r="O36" s="5"/>
    </row>
    <row r="37" spans="1:15">
      <c r="A37" s="4" t="s">
        <v>98</v>
      </c>
      <c r="B37" s="4" t="s">
        <v>99</v>
      </c>
      <c r="C37" s="4" t="s">
        <v>21</v>
      </c>
      <c r="D37" s="19">
        <f t="shared" ref="D37:D44" si="3">$B$1+18</f>
        <v>45474</v>
      </c>
      <c r="E37" s="20">
        <v>0.125</v>
      </c>
      <c r="F37" s="20">
        <v>0.16666666666666666</v>
      </c>
      <c r="G37" s="20" t="s">
        <v>22</v>
      </c>
      <c r="H37" s="4"/>
      <c r="I37" s="20" t="s">
        <v>32</v>
      </c>
      <c r="J37" s="4"/>
      <c r="K37" s="4"/>
      <c r="L37" s="6"/>
      <c r="M37" s="5"/>
      <c r="N37" s="5"/>
      <c r="O37" s="4"/>
    </row>
    <row r="38" spans="1:15">
      <c r="A38" s="4" t="s">
        <v>100</v>
      </c>
      <c r="B38" s="4" t="s">
        <v>99</v>
      </c>
      <c r="C38" s="4" t="s">
        <v>21</v>
      </c>
      <c r="D38" s="19">
        <f t="shared" si="3"/>
        <v>45474</v>
      </c>
      <c r="E38" s="20">
        <v>0.125</v>
      </c>
      <c r="F38" s="20">
        <v>0.16666666666666666</v>
      </c>
      <c r="G38" s="20" t="s">
        <v>22</v>
      </c>
      <c r="H38" s="4"/>
      <c r="I38" s="20" t="s">
        <v>32</v>
      </c>
      <c r="J38" s="4"/>
      <c r="K38" s="4"/>
      <c r="L38" s="6"/>
      <c r="M38" s="5"/>
      <c r="N38" s="5"/>
      <c r="O38" s="4"/>
    </row>
    <row r="39" spans="1:15">
      <c r="A39" s="5" t="s">
        <v>101</v>
      </c>
      <c r="B39" s="5" t="s">
        <v>99</v>
      </c>
      <c r="C39" s="5" t="s">
        <v>21</v>
      </c>
      <c r="D39" s="21">
        <f t="shared" si="3"/>
        <v>45474</v>
      </c>
      <c r="E39" s="22">
        <v>0</v>
      </c>
      <c r="F39" s="22">
        <v>0.16666666666666666</v>
      </c>
      <c r="G39" s="22" t="s">
        <v>22</v>
      </c>
      <c r="H39" s="5"/>
      <c r="I39" s="22" t="s">
        <v>32</v>
      </c>
      <c r="J39" s="5"/>
      <c r="K39" s="5"/>
      <c r="L39" s="23"/>
      <c r="M39" s="5"/>
      <c r="N39" s="5"/>
      <c r="O39" s="5"/>
    </row>
    <row r="40" spans="1:15">
      <c r="A40" s="4" t="s">
        <v>102</v>
      </c>
      <c r="B40" s="4" t="s">
        <v>99</v>
      </c>
      <c r="C40" s="4" t="s">
        <v>21</v>
      </c>
      <c r="D40" s="19">
        <f t="shared" si="3"/>
        <v>45474</v>
      </c>
      <c r="E40" s="20">
        <v>0</v>
      </c>
      <c r="F40" s="20">
        <v>0.16666666666666666</v>
      </c>
      <c r="G40" s="20" t="s">
        <v>22</v>
      </c>
      <c r="H40" s="4"/>
      <c r="I40" s="20" t="s">
        <v>32</v>
      </c>
      <c r="J40" s="4"/>
      <c r="K40" s="4"/>
      <c r="L40" s="6"/>
      <c r="M40" s="4"/>
      <c r="N40" s="4"/>
      <c r="O40" s="4"/>
    </row>
    <row r="41" spans="1:15">
      <c r="A41" s="5" t="s">
        <v>103</v>
      </c>
      <c r="B41" s="5" t="s">
        <v>99</v>
      </c>
      <c r="C41" s="5" t="s">
        <v>21</v>
      </c>
      <c r="D41" s="21">
        <f t="shared" si="3"/>
        <v>45474</v>
      </c>
      <c r="E41" s="22">
        <v>0</v>
      </c>
      <c r="F41" s="22">
        <v>0.16666666666666666</v>
      </c>
      <c r="G41" s="22" t="s">
        <v>22</v>
      </c>
      <c r="H41" s="5"/>
      <c r="I41" s="22" t="s">
        <v>32</v>
      </c>
      <c r="J41" s="5"/>
      <c r="K41" s="5"/>
      <c r="L41" s="23"/>
      <c r="M41" s="5"/>
      <c r="N41" s="5"/>
      <c r="O41" s="5"/>
    </row>
    <row r="42" spans="1:15">
      <c r="A42" s="4" t="s">
        <v>104</v>
      </c>
      <c r="B42" s="4" t="s">
        <v>99</v>
      </c>
      <c r="C42" s="4" t="s">
        <v>21</v>
      </c>
      <c r="D42" s="19">
        <f t="shared" si="3"/>
        <v>45474</v>
      </c>
      <c r="E42" s="20">
        <v>0.125</v>
      </c>
      <c r="F42" s="20">
        <v>0.16666666666666666</v>
      </c>
      <c r="G42" s="20" t="s">
        <v>22</v>
      </c>
      <c r="H42" s="4"/>
      <c r="I42" s="20" t="s">
        <v>32</v>
      </c>
      <c r="J42" s="4"/>
      <c r="K42" s="4"/>
      <c r="L42" s="6"/>
      <c r="M42" s="5"/>
      <c r="N42" s="5"/>
      <c r="O42" s="4"/>
    </row>
    <row r="43" spans="1:15">
      <c r="A43" s="5" t="s">
        <v>105</v>
      </c>
      <c r="B43" s="5" t="s">
        <v>99</v>
      </c>
      <c r="C43" s="5" t="s">
        <v>21</v>
      </c>
      <c r="D43" s="21">
        <f t="shared" si="3"/>
        <v>45474</v>
      </c>
      <c r="E43" s="22">
        <v>0</v>
      </c>
      <c r="F43" s="22">
        <v>0.16666666666666666</v>
      </c>
      <c r="G43" s="22" t="s">
        <v>22</v>
      </c>
      <c r="H43" s="5"/>
      <c r="I43" s="22" t="s">
        <v>32</v>
      </c>
      <c r="J43" s="5"/>
      <c r="K43" s="5"/>
      <c r="L43" s="23"/>
      <c r="M43" s="5"/>
      <c r="N43" s="5"/>
      <c r="O43" s="5"/>
    </row>
    <row r="44" spans="1:15">
      <c r="A44" s="4" t="s">
        <v>106</v>
      </c>
      <c r="B44" s="4" t="s">
        <v>99</v>
      </c>
      <c r="C44" s="4" t="s">
        <v>21</v>
      </c>
      <c r="D44" s="19">
        <f t="shared" si="3"/>
        <v>45474</v>
      </c>
      <c r="E44" s="20">
        <v>0</v>
      </c>
      <c r="F44" s="20">
        <v>0.16666666666666666</v>
      </c>
      <c r="G44" s="20" t="s">
        <v>62</v>
      </c>
      <c r="H44" s="4"/>
      <c r="I44" s="20" t="s">
        <v>63</v>
      </c>
      <c r="J44" s="4"/>
      <c r="K44" s="4"/>
      <c r="L44" s="6"/>
      <c r="M44" s="5"/>
      <c r="N44" s="5"/>
      <c r="O44" s="4"/>
    </row>
    <row r="45" spans="1:15">
      <c r="A45" s="5" t="s">
        <v>107</v>
      </c>
      <c r="B45" s="5" t="s">
        <v>99</v>
      </c>
      <c r="C45" s="5" t="s">
        <v>93</v>
      </c>
      <c r="D45" s="21">
        <f>$B$1+16</f>
        <v>45472</v>
      </c>
      <c r="E45" s="22">
        <v>0</v>
      </c>
      <c r="F45" s="22">
        <v>8.3333333333333329E-2</v>
      </c>
      <c r="G45" s="22" t="s">
        <v>94</v>
      </c>
      <c r="H45" s="5"/>
      <c r="I45" s="22" t="s">
        <v>95</v>
      </c>
      <c r="J45" s="5"/>
      <c r="K45" s="5"/>
      <c r="L45" s="23"/>
      <c r="M45" s="5"/>
      <c r="N45" s="5"/>
      <c r="O45" s="5"/>
    </row>
    <row r="46" spans="1:15">
      <c r="A46" s="4" t="s">
        <v>108</v>
      </c>
      <c r="B46" s="4" t="s">
        <v>31</v>
      </c>
      <c r="C46" s="4" t="s">
        <v>21</v>
      </c>
      <c r="D46" s="19">
        <f>$B$1+17</f>
        <v>45473</v>
      </c>
      <c r="E46" s="20">
        <v>0.95833333333333337</v>
      </c>
      <c r="F46" s="20">
        <v>4.1666666666666664E-2</v>
      </c>
      <c r="G46" s="20" t="s">
        <v>22</v>
      </c>
      <c r="H46" s="4"/>
      <c r="I46" s="20" t="s">
        <v>32</v>
      </c>
      <c r="J46" s="4"/>
      <c r="K46" s="4"/>
      <c r="L46" s="6"/>
      <c r="M46" s="4"/>
      <c r="N46" s="4"/>
      <c r="O46" s="4"/>
    </row>
    <row r="47" spans="1:15">
      <c r="A47" s="5" t="s">
        <v>109</v>
      </c>
      <c r="B47" s="5" t="s">
        <v>31</v>
      </c>
      <c r="C47" s="5" t="s">
        <v>48</v>
      </c>
      <c r="D47" s="21">
        <f>$B$1+17</f>
        <v>45473</v>
      </c>
      <c r="E47" s="22">
        <v>0.95833333333333337</v>
      </c>
      <c r="F47" s="22">
        <v>4.1666666666666664E-2</v>
      </c>
      <c r="G47" s="22" t="s">
        <v>49</v>
      </c>
      <c r="H47" s="5"/>
      <c r="I47" s="22" t="s">
        <v>32</v>
      </c>
      <c r="J47" s="5"/>
      <c r="K47" s="5"/>
      <c r="L47" s="23"/>
      <c r="M47" s="4"/>
      <c r="N47" s="5"/>
      <c r="O47" s="5"/>
    </row>
    <row r="48" spans="1:15">
      <c r="A48" s="4" t="s">
        <v>110</v>
      </c>
      <c r="B48" s="4" t="s">
        <v>20</v>
      </c>
      <c r="C48" s="4" t="s">
        <v>21</v>
      </c>
      <c r="D48" s="19">
        <f>$B$1+9</f>
        <v>45465</v>
      </c>
      <c r="E48" s="20">
        <v>0.66666666666666663</v>
      </c>
      <c r="F48" s="20">
        <v>0.79166666666666663</v>
      </c>
      <c r="G48" s="20" t="s">
        <v>22</v>
      </c>
      <c r="H48" s="4" t="s">
        <v>17</v>
      </c>
      <c r="I48" s="20" t="s">
        <v>32</v>
      </c>
      <c r="J48" s="4" t="s">
        <v>17</v>
      </c>
      <c r="K48" s="4"/>
      <c r="L48" s="6"/>
      <c r="M48" s="4" t="s">
        <v>33</v>
      </c>
      <c r="N48" s="4" t="s">
        <v>17</v>
      </c>
      <c r="O48" s="4"/>
    </row>
    <row r="49" spans="1:15">
      <c r="A49" s="5" t="s">
        <v>111</v>
      </c>
      <c r="B49" s="5" t="s">
        <v>20</v>
      </c>
      <c r="C49" s="5" t="s">
        <v>93</v>
      </c>
      <c r="D49" s="21">
        <f>$B$1+9</f>
        <v>45465</v>
      </c>
      <c r="E49" s="22">
        <v>0.66666666666666663</v>
      </c>
      <c r="F49" s="22">
        <v>0.79166666666666663</v>
      </c>
      <c r="G49" s="22" t="s">
        <v>59</v>
      </c>
      <c r="H49" s="5" t="s">
        <v>17</v>
      </c>
      <c r="I49" s="22" t="s">
        <v>112</v>
      </c>
      <c r="J49" s="5" t="s">
        <v>17</v>
      </c>
      <c r="K49" s="5"/>
      <c r="L49" s="23"/>
      <c r="M49" s="5" t="s">
        <v>33</v>
      </c>
      <c r="N49" s="5" t="s">
        <v>17</v>
      </c>
      <c r="O49" s="5"/>
    </row>
    <row r="50" spans="1:15">
      <c r="A50" s="4" t="s">
        <v>113</v>
      </c>
      <c r="B50" s="4" t="s">
        <v>20</v>
      </c>
      <c r="C50" s="4" t="s">
        <v>21</v>
      </c>
      <c r="D50" s="19">
        <f>$B$1+15</f>
        <v>45471</v>
      </c>
      <c r="E50" s="20">
        <v>8.3333333333333329E-2</v>
      </c>
      <c r="F50" s="20">
        <v>0.25</v>
      </c>
      <c r="G50" s="20" t="s">
        <v>114</v>
      </c>
      <c r="H50" s="5"/>
      <c r="I50" s="20" t="s">
        <v>115</v>
      </c>
      <c r="J50" s="5"/>
      <c r="K50" s="4"/>
      <c r="L50" s="6"/>
      <c r="M50" s="5"/>
      <c r="N50" s="5"/>
      <c r="O50" s="4"/>
    </row>
    <row r="51" spans="1:15">
      <c r="A51" s="5" t="s">
        <v>116</v>
      </c>
      <c r="B51" s="5" t="s">
        <v>20</v>
      </c>
      <c r="C51" s="5" t="s">
        <v>58</v>
      </c>
      <c r="D51" s="21">
        <f>$B$1+13</f>
        <v>45469</v>
      </c>
      <c r="E51" s="22">
        <v>8.3333333333333329E-2</v>
      </c>
      <c r="F51" s="22">
        <v>0.25</v>
      </c>
      <c r="G51" s="22" t="s">
        <v>59</v>
      </c>
      <c r="H51" s="5" t="s">
        <v>17</v>
      </c>
      <c r="I51" s="22" t="s">
        <v>117</v>
      </c>
      <c r="J51" s="5" t="s">
        <v>17</v>
      </c>
      <c r="K51" s="5"/>
      <c r="L51" s="23"/>
      <c r="M51" s="5" t="s">
        <v>34</v>
      </c>
      <c r="N51" s="5" t="s">
        <v>17</v>
      </c>
      <c r="O51" s="5"/>
    </row>
    <row r="52" spans="1:15">
      <c r="A52" s="4" t="s">
        <v>118</v>
      </c>
      <c r="B52" s="4" t="s">
        <v>20</v>
      </c>
      <c r="C52" s="4" t="s">
        <v>21</v>
      </c>
      <c r="D52" s="19">
        <f>$B$1+14</f>
        <v>45470</v>
      </c>
      <c r="E52" s="20">
        <v>8.3333333333333329E-2</v>
      </c>
      <c r="F52" s="20">
        <v>0.25</v>
      </c>
      <c r="G52" s="20" t="s">
        <v>62</v>
      </c>
      <c r="H52" s="4" t="s">
        <v>17</v>
      </c>
      <c r="I52" s="20" t="s">
        <v>32</v>
      </c>
      <c r="J52" s="4" t="s">
        <v>17</v>
      </c>
      <c r="K52" s="4"/>
      <c r="L52" s="6"/>
      <c r="M52" s="4" t="s">
        <v>33</v>
      </c>
      <c r="N52" s="4" t="s">
        <v>17</v>
      </c>
      <c r="O52" s="4"/>
    </row>
    <row r="53" spans="1:15">
      <c r="A53" s="5" t="s">
        <v>119</v>
      </c>
      <c r="B53" s="5" t="s">
        <v>20</v>
      </c>
      <c r="C53" s="5" t="s">
        <v>21</v>
      </c>
      <c r="D53" s="21">
        <f>$B$1+15</f>
        <v>45471</v>
      </c>
      <c r="E53" s="22">
        <v>8.3333333333333329E-2</v>
      </c>
      <c r="F53" s="22">
        <v>0.25</v>
      </c>
      <c r="G53" s="22" t="s">
        <v>22</v>
      </c>
      <c r="H53" s="5"/>
      <c r="I53" s="22" t="s">
        <v>23</v>
      </c>
      <c r="J53" s="5"/>
      <c r="K53" s="5"/>
      <c r="L53" s="23"/>
      <c r="M53" s="5"/>
      <c r="N53" s="5"/>
      <c r="O53" s="5"/>
    </row>
    <row r="54" spans="1:15">
      <c r="A54" s="5" t="s">
        <v>120</v>
      </c>
      <c r="B54" s="5" t="s">
        <v>20</v>
      </c>
      <c r="C54" s="5" t="s">
        <v>21</v>
      </c>
      <c r="D54" s="21">
        <f>$B$1+12</f>
        <v>45468</v>
      </c>
      <c r="E54" s="22">
        <v>0.83333333333333337</v>
      </c>
      <c r="F54" s="22">
        <v>0.91666666666666663</v>
      </c>
      <c r="G54" s="22" t="s">
        <v>22</v>
      </c>
      <c r="H54" s="5" t="s">
        <v>17</v>
      </c>
      <c r="I54" s="22" t="s">
        <v>23</v>
      </c>
      <c r="J54" s="5" t="s">
        <v>17</v>
      </c>
      <c r="K54" s="5"/>
      <c r="L54" s="23"/>
      <c r="M54" s="5" t="s">
        <v>29</v>
      </c>
      <c r="N54" s="5" t="s">
        <v>17</v>
      </c>
      <c r="O54" s="5"/>
    </row>
    <row r="55" spans="1:15">
      <c r="A55" s="4" t="s">
        <v>121</v>
      </c>
      <c r="B55" s="4" t="s">
        <v>20</v>
      </c>
      <c r="C55" s="4" t="s">
        <v>21</v>
      </c>
      <c r="D55" s="19">
        <f>$B$1+15</f>
        <v>45471</v>
      </c>
      <c r="E55" s="20">
        <v>8.3333333333333329E-2</v>
      </c>
      <c r="F55" s="20">
        <v>0.25</v>
      </c>
      <c r="G55" s="20" t="s">
        <v>22</v>
      </c>
      <c r="H55" s="5"/>
      <c r="I55" s="20" t="s">
        <v>23</v>
      </c>
      <c r="J55" s="5"/>
      <c r="K55" s="4"/>
      <c r="L55" s="6"/>
      <c r="M55" s="5"/>
      <c r="N55" s="5"/>
      <c r="O55" s="4"/>
    </row>
    <row r="56" spans="1:15">
      <c r="A56" s="5" t="s">
        <v>122</v>
      </c>
      <c r="B56" s="5" t="s">
        <v>20</v>
      </c>
      <c r="C56" s="5" t="s">
        <v>21</v>
      </c>
      <c r="D56" s="21">
        <f>$B$1+14</f>
        <v>45470</v>
      </c>
      <c r="E56" s="22">
        <v>0.95833333333333337</v>
      </c>
      <c r="F56" s="22">
        <v>4.1666666666666664E-2</v>
      </c>
      <c r="G56" s="22" t="s">
        <v>22</v>
      </c>
      <c r="H56" s="5"/>
      <c r="I56" s="22" t="s">
        <v>23</v>
      </c>
      <c r="J56" s="5"/>
      <c r="K56" s="5"/>
      <c r="L56" s="23"/>
      <c r="M56" s="5"/>
      <c r="N56" s="5"/>
      <c r="O56" s="5"/>
    </row>
    <row r="57" spans="1:15" ht="30">
      <c r="A57" s="4" t="s">
        <v>123</v>
      </c>
      <c r="B57" s="4" t="s">
        <v>20</v>
      </c>
      <c r="C57" s="4" t="s">
        <v>21</v>
      </c>
      <c r="D57" s="19">
        <f>$B$1+14</f>
        <v>45470</v>
      </c>
      <c r="E57" s="20">
        <v>8.3333333333333329E-2</v>
      </c>
      <c r="F57" s="20">
        <v>0.25</v>
      </c>
      <c r="G57" s="20" t="s">
        <v>22</v>
      </c>
      <c r="H57" s="4" t="s">
        <v>17</v>
      </c>
      <c r="I57" s="29" t="s">
        <v>124</v>
      </c>
      <c r="J57" s="4" t="s">
        <v>17</v>
      </c>
      <c r="K57" s="4"/>
      <c r="L57" s="6"/>
      <c r="M57" s="4" t="s">
        <v>33</v>
      </c>
      <c r="N57" s="4" t="s">
        <v>17</v>
      </c>
      <c r="O57" s="4"/>
    </row>
    <row r="58" spans="1:15">
      <c r="A58" s="4" t="s">
        <v>125</v>
      </c>
      <c r="B58" s="4" t="s">
        <v>20</v>
      </c>
      <c r="C58" s="4" t="s">
        <v>48</v>
      </c>
      <c r="D58" s="19">
        <f>$B$1+14</f>
        <v>45470</v>
      </c>
      <c r="E58" s="20">
        <v>8.3333333333333329E-2</v>
      </c>
      <c r="F58" s="20">
        <v>0.25</v>
      </c>
      <c r="G58" s="20" t="s">
        <v>22</v>
      </c>
      <c r="H58" s="4" t="s">
        <v>17</v>
      </c>
      <c r="I58" s="20" t="s">
        <v>23</v>
      </c>
      <c r="J58" s="4" t="s">
        <v>17</v>
      </c>
      <c r="K58" s="4"/>
      <c r="L58" s="31"/>
      <c r="M58" s="4" t="s">
        <v>28</v>
      </c>
      <c r="N58" s="4" t="s">
        <v>17</v>
      </c>
      <c r="O58" s="4"/>
    </row>
    <row r="59" spans="1:15">
      <c r="A59" s="5" t="s">
        <v>126</v>
      </c>
      <c r="B59" s="5" t="s">
        <v>20</v>
      </c>
      <c r="C59" s="5" t="s">
        <v>48</v>
      </c>
      <c r="D59" s="21">
        <f>$B$1+14</f>
        <v>45470</v>
      </c>
      <c r="E59" s="22">
        <v>0.95833333333333337</v>
      </c>
      <c r="F59" s="22">
        <v>4.1666666666666664E-2</v>
      </c>
      <c r="G59" s="22" t="s">
        <v>49</v>
      </c>
      <c r="H59" s="5"/>
      <c r="I59" s="22" t="s">
        <v>32</v>
      </c>
      <c r="J59" s="5"/>
      <c r="K59" s="5"/>
      <c r="L59" s="23"/>
      <c r="M59" s="5"/>
      <c r="N59" s="5"/>
      <c r="O59" s="5"/>
    </row>
    <row r="60" spans="1:15">
      <c r="A60" s="4" t="s">
        <v>127</v>
      </c>
      <c r="B60" s="4" t="s">
        <v>20</v>
      </c>
      <c r="C60" s="4" t="s">
        <v>48</v>
      </c>
      <c r="D60" s="19">
        <f>$B$1+13</f>
        <v>45469</v>
      </c>
      <c r="E60" s="20">
        <v>8.3333333333333329E-2</v>
      </c>
      <c r="F60" s="20">
        <v>0.25</v>
      </c>
      <c r="G60" s="20" t="s">
        <v>128</v>
      </c>
      <c r="H60" s="4" t="s">
        <v>17</v>
      </c>
      <c r="I60" s="20" t="s">
        <v>129</v>
      </c>
      <c r="J60" s="4" t="s">
        <v>17</v>
      </c>
      <c r="K60" s="4"/>
      <c r="L60" s="6"/>
      <c r="M60" s="5" t="s">
        <v>34</v>
      </c>
      <c r="N60" s="4" t="s">
        <v>17</v>
      </c>
      <c r="O60" s="4"/>
    </row>
    <row r="61" spans="1:15">
      <c r="A61" s="5" t="s">
        <v>130</v>
      </c>
      <c r="B61" s="5" t="s">
        <v>40</v>
      </c>
      <c r="C61" s="5" t="s">
        <v>21</v>
      </c>
      <c r="D61" s="21">
        <f>$B$1+15</f>
        <v>45471</v>
      </c>
      <c r="E61" s="22">
        <v>8.3333333333333329E-2</v>
      </c>
      <c r="F61" s="22">
        <v>0.25</v>
      </c>
      <c r="G61" s="22" t="s">
        <v>131</v>
      </c>
      <c r="H61" s="5"/>
      <c r="I61" s="22" t="s">
        <v>132</v>
      </c>
      <c r="J61" s="5"/>
      <c r="K61" s="5"/>
      <c r="L61" s="23"/>
      <c r="M61" s="5"/>
      <c r="N61" s="5"/>
      <c r="O61" s="5"/>
    </row>
    <row r="62" spans="1:15">
      <c r="A62" s="4" t="s">
        <v>133</v>
      </c>
      <c r="B62" s="4" t="s">
        <v>40</v>
      </c>
      <c r="C62" s="4" t="s">
        <v>21</v>
      </c>
      <c r="D62" s="19">
        <f>$B$1+15</f>
        <v>45471</v>
      </c>
      <c r="E62" s="20">
        <v>8.3333333333333329E-2</v>
      </c>
      <c r="F62" s="20">
        <v>0.25</v>
      </c>
      <c r="G62" s="20" t="s">
        <v>134</v>
      </c>
      <c r="H62" s="5"/>
      <c r="I62" s="20" t="s">
        <v>135</v>
      </c>
      <c r="J62" s="5"/>
      <c r="K62" s="4"/>
      <c r="L62" s="6"/>
      <c r="M62" s="5"/>
      <c r="N62" s="5"/>
      <c r="O62" s="4"/>
    </row>
    <row r="63" spans="1:15">
      <c r="A63" s="5" t="s">
        <v>136</v>
      </c>
      <c r="B63" s="5" t="s">
        <v>40</v>
      </c>
      <c r="C63" s="5" t="s">
        <v>48</v>
      </c>
      <c r="D63" s="21">
        <f>$B$1+15</f>
        <v>45471</v>
      </c>
      <c r="E63" s="22">
        <v>8.3333333333333329E-2</v>
      </c>
      <c r="F63" s="22">
        <v>0.25</v>
      </c>
      <c r="G63" s="22" t="s">
        <v>49</v>
      </c>
      <c r="H63" s="5"/>
      <c r="I63" s="22" t="s">
        <v>137</v>
      </c>
      <c r="J63" s="5"/>
      <c r="K63" s="5"/>
      <c r="L63" s="23"/>
      <c r="M63" s="5"/>
      <c r="N63" s="5"/>
      <c r="O63" s="5"/>
    </row>
    <row r="64" spans="1:15">
      <c r="A64" s="4" t="s">
        <v>138</v>
      </c>
      <c r="B64" s="4" t="s">
        <v>40</v>
      </c>
      <c r="C64" s="4" t="s">
        <v>48</v>
      </c>
      <c r="D64" s="19">
        <f>$B$1+15</f>
        <v>45471</v>
      </c>
      <c r="E64" s="20">
        <v>8.3333333333333329E-2</v>
      </c>
      <c r="F64" s="20">
        <v>0.25</v>
      </c>
      <c r="G64" s="20" t="s">
        <v>49</v>
      </c>
      <c r="H64" s="5"/>
      <c r="I64" s="20" t="s">
        <v>139</v>
      </c>
      <c r="J64" s="5"/>
      <c r="K64" s="4"/>
      <c r="L64" s="6"/>
      <c r="M64" s="5"/>
      <c r="N64" s="5"/>
      <c r="O64" s="4"/>
    </row>
    <row r="65" spans="1:15">
      <c r="A65" s="4" t="s">
        <v>140</v>
      </c>
      <c r="B65" s="4" t="s">
        <v>20</v>
      </c>
      <c r="C65" s="4" t="s">
        <v>21</v>
      </c>
      <c r="D65" s="19">
        <f>$B$1+11</f>
        <v>45467</v>
      </c>
      <c r="E65" s="20">
        <v>0</v>
      </c>
      <c r="F65" s="20">
        <v>8.3333333333333329E-2</v>
      </c>
      <c r="G65" s="20" t="s">
        <v>141</v>
      </c>
      <c r="H65" s="4" t="s">
        <v>17</v>
      </c>
      <c r="I65" s="20" t="s">
        <v>141</v>
      </c>
      <c r="J65" s="4" t="s">
        <v>17</v>
      </c>
      <c r="K65" s="4"/>
      <c r="L65" s="6"/>
      <c r="M65" s="5" t="s">
        <v>28</v>
      </c>
      <c r="N65" s="4" t="s">
        <v>17</v>
      </c>
      <c r="O65" s="4"/>
    </row>
    <row r="66" spans="1:15">
      <c r="A66" s="5" t="s">
        <v>142</v>
      </c>
      <c r="B66" s="5" t="s">
        <v>20</v>
      </c>
      <c r="C66" s="5" t="s">
        <v>21</v>
      </c>
      <c r="D66" s="21">
        <f>$B$1+14</f>
        <v>45470</v>
      </c>
      <c r="E66" s="22">
        <v>8.3333333333333329E-2</v>
      </c>
      <c r="F66" s="22">
        <v>0.25</v>
      </c>
      <c r="G66" s="22" t="s">
        <v>143</v>
      </c>
      <c r="H66" s="5" t="s">
        <v>17</v>
      </c>
      <c r="I66" s="22" t="s">
        <v>144</v>
      </c>
      <c r="J66" s="5" t="s">
        <v>17</v>
      </c>
      <c r="K66" s="5" t="s">
        <v>145</v>
      </c>
      <c r="L66" s="26">
        <v>296915</v>
      </c>
      <c r="M66" s="5" t="s">
        <v>28</v>
      </c>
      <c r="N66" s="5" t="s">
        <v>17</v>
      </c>
      <c r="O66" s="5"/>
    </row>
    <row r="67" spans="1:15" ht="10.5" customHeight="1">
      <c r="A67" s="4" t="s">
        <v>146</v>
      </c>
      <c r="B67" s="4" t="s">
        <v>20</v>
      </c>
      <c r="C67" s="4" t="s">
        <v>21</v>
      </c>
      <c r="D67" s="19">
        <f>$B$1+15</f>
        <v>45471</v>
      </c>
      <c r="E67" s="20">
        <v>8.3333333333333329E-2</v>
      </c>
      <c r="F67" s="20">
        <v>0.25</v>
      </c>
      <c r="G67" s="20" t="s">
        <v>22</v>
      </c>
      <c r="H67" s="5"/>
      <c r="I67" s="20" t="s">
        <v>32</v>
      </c>
      <c r="J67" s="5"/>
      <c r="K67" s="4"/>
      <c r="L67" s="6"/>
      <c r="M67" s="5"/>
      <c r="N67" s="5"/>
      <c r="O67" s="4"/>
    </row>
    <row r="68" spans="1:15" ht="22.5" customHeight="1">
      <c r="A68" s="4" t="s">
        <v>147</v>
      </c>
      <c r="B68" s="4" t="s">
        <v>20</v>
      </c>
      <c r="C68" s="4" t="s">
        <v>21</v>
      </c>
      <c r="D68" s="19">
        <f>$B$1+10</f>
        <v>45466</v>
      </c>
      <c r="E68" s="20">
        <v>0.91666666666666663</v>
      </c>
      <c r="F68" s="20">
        <v>0</v>
      </c>
      <c r="G68" s="20" t="s">
        <v>59</v>
      </c>
      <c r="H68" s="4" t="s">
        <v>17</v>
      </c>
      <c r="I68" s="20" t="s">
        <v>32</v>
      </c>
      <c r="J68" s="4" t="s">
        <v>17</v>
      </c>
      <c r="K68" s="4"/>
      <c r="L68" s="6"/>
      <c r="M68" s="4" t="s">
        <v>28</v>
      </c>
      <c r="N68" s="4" t="s">
        <v>17</v>
      </c>
      <c r="O68" s="4"/>
    </row>
    <row r="69" spans="1:15">
      <c r="A69" s="4" t="s">
        <v>148</v>
      </c>
      <c r="B69" s="4" t="s">
        <v>20</v>
      </c>
      <c r="C69" s="4" t="s">
        <v>93</v>
      </c>
      <c r="D69" s="19">
        <f>$B$1+3</f>
        <v>45459</v>
      </c>
      <c r="E69" s="20">
        <v>0.83333333333333337</v>
      </c>
      <c r="F69" s="20">
        <v>0.91666666666666663</v>
      </c>
      <c r="G69" s="20" t="s">
        <v>22</v>
      </c>
      <c r="H69" s="4" t="s">
        <v>17</v>
      </c>
      <c r="I69" s="20" t="s">
        <v>23</v>
      </c>
      <c r="J69" s="4" t="s">
        <v>17</v>
      </c>
      <c r="K69" s="4"/>
      <c r="L69" s="6"/>
      <c r="M69" s="4" t="s">
        <v>29</v>
      </c>
      <c r="N69" s="4" t="s">
        <v>17</v>
      </c>
      <c r="O69" s="4"/>
    </row>
    <row r="70" spans="1:15">
      <c r="A70" s="5" t="s">
        <v>149</v>
      </c>
      <c r="B70" s="5" t="s">
        <v>20</v>
      </c>
      <c r="C70" s="5" t="s">
        <v>93</v>
      </c>
      <c r="D70" s="21">
        <f>$B$1+14</f>
        <v>45470</v>
      </c>
      <c r="E70" s="22">
        <v>0.95833333333333337</v>
      </c>
      <c r="F70" s="22">
        <v>4.1666666666666664E-2</v>
      </c>
      <c r="G70" s="22" t="s">
        <v>59</v>
      </c>
      <c r="H70" s="5"/>
      <c r="I70" s="22" t="s">
        <v>112</v>
      </c>
      <c r="J70" s="5"/>
      <c r="K70" s="5"/>
      <c r="L70" s="23"/>
      <c r="M70" s="5"/>
      <c r="N70" s="5"/>
      <c r="O70" s="5"/>
    </row>
    <row r="71" spans="1:15">
      <c r="A71" s="4" t="s">
        <v>150</v>
      </c>
      <c r="B71" s="4" t="s">
        <v>20</v>
      </c>
      <c r="C71" s="4" t="s">
        <v>48</v>
      </c>
      <c r="D71" s="19">
        <f>$B$1+15</f>
        <v>45471</v>
      </c>
      <c r="E71" s="20">
        <v>8.3333333333333329E-2</v>
      </c>
      <c r="F71" s="20">
        <v>0.25</v>
      </c>
      <c r="G71" s="20" t="s">
        <v>49</v>
      </c>
      <c r="H71" s="5"/>
      <c r="I71" s="20" t="s">
        <v>151</v>
      </c>
      <c r="J71" s="5"/>
      <c r="K71" s="4"/>
      <c r="L71" s="6"/>
      <c r="M71" s="5"/>
      <c r="N71" s="5"/>
      <c r="O71" s="4"/>
    </row>
    <row r="72" spans="1:15">
      <c r="A72" s="5" t="s">
        <v>152</v>
      </c>
      <c r="B72" s="5" t="s">
        <v>20</v>
      </c>
      <c r="C72" s="5" t="s">
        <v>21</v>
      </c>
      <c r="D72" s="21">
        <f>$B$1+11</f>
        <v>45467</v>
      </c>
      <c r="E72" s="22">
        <v>0</v>
      </c>
      <c r="F72" s="22">
        <v>8.3333333333333329E-2</v>
      </c>
      <c r="G72" s="22" t="s">
        <v>62</v>
      </c>
      <c r="H72" s="5" t="s">
        <v>17</v>
      </c>
      <c r="I72" s="22" t="s">
        <v>63</v>
      </c>
      <c r="J72" s="5" t="s">
        <v>17</v>
      </c>
      <c r="K72" s="5"/>
      <c r="L72" s="23"/>
      <c r="M72" s="5" t="s">
        <v>28</v>
      </c>
      <c r="N72" s="5" t="s">
        <v>17</v>
      </c>
      <c r="O72" s="5"/>
    </row>
    <row r="73" spans="1:15" ht="30">
      <c r="A73" s="4" t="s">
        <v>153</v>
      </c>
      <c r="B73" s="4" t="s">
        <v>154</v>
      </c>
      <c r="C73" s="4" t="s">
        <v>21</v>
      </c>
      <c r="D73" s="19">
        <f>$B$1+14</f>
        <v>45470</v>
      </c>
      <c r="E73" s="20">
        <v>8.3333333333333329E-2</v>
      </c>
      <c r="F73" s="20">
        <v>0.25</v>
      </c>
      <c r="G73" s="20" t="s">
        <v>25</v>
      </c>
      <c r="H73" s="4" t="s">
        <v>17</v>
      </c>
      <c r="I73" s="29" t="s">
        <v>155</v>
      </c>
      <c r="J73" s="4" t="s">
        <v>17</v>
      </c>
      <c r="K73" s="4"/>
      <c r="L73" s="6"/>
      <c r="M73" s="4" t="s">
        <v>28</v>
      </c>
      <c r="N73" s="4" t="s">
        <v>17</v>
      </c>
      <c r="O73" s="4"/>
    </row>
    <row r="74" spans="1:15" ht="30">
      <c r="A74" s="5" t="s">
        <v>156</v>
      </c>
      <c r="B74" s="5" t="s">
        <v>40</v>
      </c>
      <c r="C74" s="5" t="s">
        <v>21</v>
      </c>
      <c r="D74" s="21">
        <f>$B$1+18</f>
        <v>45474</v>
      </c>
      <c r="E74" s="22">
        <v>8.3333333333333329E-2</v>
      </c>
      <c r="F74" s="22">
        <v>0.25</v>
      </c>
      <c r="G74" s="22" t="s">
        <v>22</v>
      </c>
      <c r="H74" s="5"/>
      <c r="I74" s="30" t="s">
        <v>90</v>
      </c>
      <c r="J74" s="5"/>
      <c r="K74" s="5"/>
      <c r="L74" s="23"/>
      <c r="M74" s="5"/>
      <c r="N74" s="5"/>
      <c r="O74" s="5"/>
    </row>
    <row r="75" spans="1:15">
      <c r="A75" s="4" t="s">
        <v>157</v>
      </c>
      <c r="B75" s="4" t="s">
        <v>99</v>
      </c>
      <c r="C75" s="4" t="s">
        <v>58</v>
      </c>
      <c r="D75" s="19">
        <f>$B$1+20</f>
        <v>45476</v>
      </c>
      <c r="E75" s="20">
        <v>0.91666666666666663</v>
      </c>
      <c r="F75" s="20">
        <v>0</v>
      </c>
      <c r="G75" s="20" t="s">
        <v>59</v>
      </c>
      <c r="H75" s="4"/>
      <c r="I75" s="20" t="s">
        <v>158</v>
      </c>
      <c r="J75" s="4"/>
      <c r="K75" s="4"/>
      <c r="L75" s="6"/>
      <c r="M75" s="4"/>
      <c r="N75" s="4"/>
      <c r="O75" s="4"/>
    </row>
    <row r="76" spans="1:15">
      <c r="A76" s="5" t="s">
        <v>159</v>
      </c>
      <c r="B76" s="5" t="s">
        <v>99</v>
      </c>
      <c r="C76" s="5" t="s">
        <v>21</v>
      </c>
      <c r="D76" s="21">
        <f>$B$1+18</f>
        <v>45474</v>
      </c>
      <c r="E76" s="22">
        <v>0.125</v>
      </c>
      <c r="F76" s="22">
        <v>0.16666666666666666</v>
      </c>
      <c r="G76" s="22" t="s">
        <v>22</v>
      </c>
      <c r="H76" s="5"/>
      <c r="I76" s="22" t="s">
        <v>32</v>
      </c>
      <c r="J76" s="5"/>
      <c r="K76" s="5"/>
      <c r="L76" s="23"/>
      <c r="M76" s="5"/>
      <c r="N76" s="5"/>
      <c r="O76" s="5"/>
    </row>
    <row r="77" spans="1:15">
      <c r="A77" s="4" t="s">
        <v>160</v>
      </c>
      <c r="B77" s="4" t="s">
        <v>99</v>
      </c>
      <c r="C77" s="4" t="s">
        <v>21</v>
      </c>
      <c r="D77" s="19">
        <f>$B$1+19</f>
        <v>45475</v>
      </c>
      <c r="E77" s="20">
        <v>0.125</v>
      </c>
      <c r="F77" s="20">
        <v>0.16666666666666666</v>
      </c>
      <c r="G77" s="20" t="s">
        <v>22</v>
      </c>
      <c r="H77" s="4"/>
      <c r="I77" s="20" t="s">
        <v>32</v>
      </c>
      <c r="J77" s="4"/>
      <c r="K77" s="4"/>
      <c r="L77" s="6"/>
      <c r="M77" s="4"/>
      <c r="N77" s="4"/>
      <c r="O77" s="4"/>
    </row>
    <row r="78" spans="1:15">
      <c r="A78" s="5" t="s">
        <v>161</v>
      </c>
      <c r="B78" s="5" t="s">
        <v>20</v>
      </c>
      <c r="C78" s="5" t="s">
        <v>21</v>
      </c>
      <c r="D78" s="21">
        <f>$B$1+15</f>
        <v>45471</v>
      </c>
      <c r="E78" s="22">
        <v>8.3333333333333329E-2</v>
      </c>
      <c r="F78" s="22">
        <v>0.25</v>
      </c>
      <c r="G78" s="22" t="s">
        <v>162</v>
      </c>
      <c r="H78" s="5"/>
      <c r="I78" s="22" t="s">
        <v>163</v>
      </c>
      <c r="J78" s="5"/>
      <c r="K78" s="5"/>
      <c r="L78" s="23"/>
      <c r="M78" s="5"/>
      <c r="N78" s="5"/>
      <c r="O78" s="5"/>
    </row>
    <row r="79" spans="1:15">
      <c r="A79" s="4" t="s">
        <v>164</v>
      </c>
      <c r="B79" s="4" t="s">
        <v>20</v>
      </c>
      <c r="C79" s="4" t="s">
        <v>21</v>
      </c>
      <c r="D79" s="19">
        <f>$B$1+15</f>
        <v>45471</v>
      </c>
      <c r="E79" s="20">
        <v>8.3333333333333329E-2</v>
      </c>
      <c r="F79" s="20">
        <v>0.25</v>
      </c>
      <c r="G79" s="20" t="s">
        <v>165</v>
      </c>
      <c r="H79" s="5"/>
      <c r="I79" s="20" t="s">
        <v>166</v>
      </c>
      <c r="J79" s="5"/>
      <c r="K79" s="4"/>
      <c r="L79" s="6"/>
      <c r="M79" s="5"/>
      <c r="N79" s="5"/>
      <c r="O79" s="4"/>
    </row>
    <row r="80" spans="1:15">
      <c r="A80" s="5" t="s">
        <v>167</v>
      </c>
      <c r="B80" s="5" t="s">
        <v>20</v>
      </c>
      <c r="C80" s="5" t="s">
        <v>21</v>
      </c>
      <c r="D80" s="21">
        <f>$B$1+15</f>
        <v>45471</v>
      </c>
      <c r="E80" s="22">
        <v>8.3333333333333329E-2</v>
      </c>
      <c r="F80" s="22">
        <v>0.25</v>
      </c>
      <c r="G80" s="22" t="s">
        <v>168</v>
      </c>
      <c r="H80" s="5"/>
      <c r="I80" s="22" t="s">
        <v>169</v>
      </c>
      <c r="J80" s="5"/>
      <c r="K80" s="5"/>
      <c r="L80" s="23"/>
      <c r="M80" s="5"/>
      <c r="N80" s="5"/>
      <c r="O80" s="5"/>
    </row>
    <row r="81" spans="1:15">
      <c r="A81" s="5" t="s">
        <v>170</v>
      </c>
      <c r="B81" s="5" t="s">
        <v>76</v>
      </c>
      <c r="C81" s="5" t="s">
        <v>21</v>
      </c>
      <c r="D81" s="21">
        <f>$B$1+19</f>
        <v>45475</v>
      </c>
      <c r="E81" s="22">
        <v>8.3333333333333329E-2</v>
      </c>
      <c r="F81" s="22">
        <v>0.25</v>
      </c>
      <c r="G81" s="22" t="s">
        <v>22</v>
      </c>
      <c r="H81" s="5"/>
      <c r="I81" s="22" t="s">
        <v>23</v>
      </c>
      <c r="J81" s="5"/>
      <c r="K81" s="5"/>
      <c r="L81" s="23"/>
      <c r="M81" s="5"/>
      <c r="N81" s="5"/>
      <c r="O81" s="5"/>
    </row>
    <row r="82" spans="1:15">
      <c r="A82" s="4" t="s">
        <v>171</v>
      </c>
      <c r="B82" s="4" t="s">
        <v>76</v>
      </c>
      <c r="C82" s="4" t="s">
        <v>21</v>
      </c>
      <c r="D82" s="19">
        <f>$B$1+18</f>
        <v>45474</v>
      </c>
      <c r="E82" s="20">
        <v>8.3333333333333329E-2</v>
      </c>
      <c r="F82" s="20">
        <v>0.25</v>
      </c>
      <c r="G82" s="20" t="s">
        <v>22</v>
      </c>
      <c r="H82" s="4"/>
      <c r="I82" s="20" t="s">
        <v>23</v>
      </c>
      <c r="J82" s="4"/>
      <c r="K82" s="4"/>
      <c r="L82" s="6"/>
      <c r="M82" s="5"/>
      <c r="N82" s="5"/>
      <c r="O82" s="4"/>
    </row>
    <row r="83" spans="1:15">
      <c r="A83" s="4" t="s">
        <v>172</v>
      </c>
      <c r="B83" s="4" t="s">
        <v>99</v>
      </c>
      <c r="C83" s="4" t="s">
        <v>21</v>
      </c>
      <c r="D83" s="19">
        <f>$B$1+17</f>
        <v>45473</v>
      </c>
      <c r="E83" s="20">
        <v>0.125</v>
      </c>
      <c r="F83" s="20">
        <v>0.16666666666666666</v>
      </c>
      <c r="G83" s="20" t="s">
        <v>22</v>
      </c>
      <c r="H83" s="5"/>
      <c r="I83" s="20" t="s">
        <v>32</v>
      </c>
      <c r="J83" s="5"/>
      <c r="K83" s="4"/>
      <c r="L83" s="6"/>
      <c r="M83" s="5"/>
      <c r="N83" s="5"/>
      <c r="O83" s="4"/>
    </row>
    <row r="84" spans="1:15">
      <c r="A84" s="5" t="s">
        <v>173</v>
      </c>
      <c r="B84" s="5" t="s">
        <v>20</v>
      </c>
      <c r="C84" s="5" t="s">
        <v>21</v>
      </c>
      <c r="D84" s="21">
        <f>$B$1+15</f>
        <v>45471</v>
      </c>
      <c r="E84" s="22">
        <v>8.3333333333333329E-2</v>
      </c>
      <c r="F84" s="22">
        <v>0.25</v>
      </c>
      <c r="G84" s="22" t="s">
        <v>22</v>
      </c>
      <c r="H84" s="5"/>
      <c r="I84" s="22" t="s">
        <v>32</v>
      </c>
      <c r="J84" s="5"/>
      <c r="K84" s="5"/>
      <c r="L84" s="23"/>
      <c r="M84" s="5"/>
      <c r="N84" s="5"/>
      <c r="O84" s="5"/>
    </row>
    <row r="85" spans="1:15">
      <c r="A85" s="4" t="s">
        <v>174</v>
      </c>
      <c r="B85" s="4" t="s">
        <v>20</v>
      </c>
      <c r="C85" s="4" t="s">
        <v>21</v>
      </c>
      <c r="D85" s="19">
        <f>$B$1+15</f>
        <v>45471</v>
      </c>
      <c r="E85" s="20">
        <v>8.3333333333333329E-2</v>
      </c>
      <c r="F85" s="20">
        <v>0.25</v>
      </c>
      <c r="G85" s="20" t="s">
        <v>175</v>
      </c>
      <c r="H85" s="5"/>
      <c r="I85" s="20" t="s">
        <v>176</v>
      </c>
      <c r="J85" s="5"/>
      <c r="K85" s="4"/>
      <c r="L85" s="6"/>
      <c r="M85" s="5"/>
      <c r="N85" s="5"/>
      <c r="O85" s="4"/>
    </row>
    <row r="86" spans="1:15">
      <c r="A86" s="5" t="s">
        <v>177</v>
      </c>
      <c r="B86" s="5" t="s">
        <v>20</v>
      </c>
      <c r="C86" s="5" t="s">
        <v>21</v>
      </c>
      <c r="D86" s="21">
        <f>$B$1+15</f>
        <v>45471</v>
      </c>
      <c r="E86" s="22">
        <v>8.3333333333333329E-2</v>
      </c>
      <c r="F86" s="22">
        <v>0.25</v>
      </c>
      <c r="G86" s="22" t="s">
        <v>22</v>
      </c>
      <c r="H86" s="5"/>
      <c r="I86" s="22" t="s">
        <v>32</v>
      </c>
      <c r="K86" s="5"/>
      <c r="L86" s="23"/>
      <c r="M86" s="5"/>
      <c r="N86" s="5"/>
      <c r="O86" s="5"/>
    </row>
    <row r="87" spans="1:15">
      <c r="A87" s="4" t="s">
        <v>178</v>
      </c>
      <c r="B87" s="4" t="s">
        <v>179</v>
      </c>
      <c r="C87" s="4" t="s">
        <v>21</v>
      </c>
      <c r="D87" s="19">
        <f>$B$1+11</f>
        <v>45467</v>
      </c>
      <c r="E87" s="20">
        <v>0</v>
      </c>
      <c r="F87" s="20">
        <v>0.16666666666666666</v>
      </c>
      <c r="G87" s="20" t="s">
        <v>22</v>
      </c>
      <c r="H87" s="4" t="s">
        <v>18</v>
      </c>
      <c r="I87" s="20" t="s">
        <v>32</v>
      </c>
      <c r="J87" s="4" t="s">
        <v>18</v>
      </c>
      <c r="K87" s="4" t="s">
        <v>180</v>
      </c>
      <c r="L87" s="31">
        <v>296605</v>
      </c>
      <c r="M87" s="4" t="s">
        <v>28</v>
      </c>
      <c r="N87" s="4" t="s">
        <v>18</v>
      </c>
      <c r="O87" s="4"/>
    </row>
    <row r="88" spans="1:15">
      <c r="A88" s="5" t="s">
        <v>181</v>
      </c>
      <c r="B88" s="5" t="s">
        <v>20</v>
      </c>
      <c r="C88" s="5" t="s">
        <v>58</v>
      </c>
      <c r="D88" s="21">
        <f>$B$1+11</f>
        <v>45467</v>
      </c>
      <c r="E88" s="22">
        <v>0</v>
      </c>
      <c r="F88" s="22">
        <v>0.16666666666666666</v>
      </c>
      <c r="G88" s="22" t="s">
        <v>59</v>
      </c>
      <c r="H88" s="5" t="s">
        <v>17</v>
      </c>
      <c r="I88" s="22" t="s">
        <v>182</v>
      </c>
      <c r="J88" s="5" t="s">
        <v>17</v>
      </c>
      <c r="K88" s="5"/>
      <c r="L88" s="23"/>
      <c r="M88" s="5" t="s">
        <v>28</v>
      </c>
      <c r="N88" s="5" t="s">
        <v>17</v>
      </c>
      <c r="O88" s="5"/>
    </row>
    <row r="89" spans="1:15">
      <c r="A89" s="4" t="s">
        <v>183</v>
      </c>
      <c r="B89" s="4" t="s">
        <v>20</v>
      </c>
      <c r="C89" s="4" t="s">
        <v>21</v>
      </c>
      <c r="D89" s="19">
        <f>$B$1+15</f>
        <v>45471</v>
      </c>
      <c r="E89" s="20">
        <v>8.3333333333333329E-2</v>
      </c>
      <c r="F89" s="20">
        <v>0.25</v>
      </c>
      <c r="G89" s="20" t="s">
        <v>22</v>
      </c>
      <c r="H89" s="5"/>
      <c r="I89" s="20" t="s">
        <v>32</v>
      </c>
      <c r="J89" s="5"/>
      <c r="K89" s="4"/>
      <c r="L89" s="6"/>
      <c r="M89" s="5"/>
      <c r="N89" s="5"/>
      <c r="O89" s="4"/>
    </row>
    <row r="90" spans="1:15">
      <c r="A90" s="5" t="s">
        <v>184</v>
      </c>
      <c r="B90" s="5" t="s">
        <v>20</v>
      </c>
      <c r="C90" s="5" t="s">
        <v>21</v>
      </c>
      <c r="D90" s="21">
        <f>$B$1+14</f>
        <v>45470</v>
      </c>
      <c r="E90" s="22">
        <v>0.95833333333333337</v>
      </c>
      <c r="F90" s="22">
        <v>4.1666666666666664E-2</v>
      </c>
      <c r="G90" s="22" t="s">
        <v>22</v>
      </c>
      <c r="H90" s="5"/>
      <c r="I90" s="22" t="s">
        <v>23</v>
      </c>
      <c r="J90" s="5"/>
      <c r="K90" s="5"/>
      <c r="L90" s="23"/>
      <c r="M90" s="5"/>
      <c r="N90" s="5"/>
      <c r="O90" s="5"/>
    </row>
    <row r="91" spans="1:15">
      <c r="A91" s="5" t="s">
        <v>185</v>
      </c>
      <c r="B91" s="5" t="s">
        <v>20</v>
      </c>
      <c r="C91" s="5" t="s">
        <v>21</v>
      </c>
      <c r="D91" s="21">
        <f>$B$1+14</f>
        <v>45470</v>
      </c>
      <c r="E91" s="22">
        <v>8.3333333333333329E-2</v>
      </c>
      <c r="F91" s="22">
        <v>0.25</v>
      </c>
      <c r="G91" s="22" t="s">
        <v>22</v>
      </c>
      <c r="H91" s="5" t="s">
        <v>18</v>
      </c>
      <c r="I91" s="22" t="s">
        <v>32</v>
      </c>
      <c r="J91" s="5" t="s">
        <v>18</v>
      </c>
      <c r="K91" s="5" t="s">
        <v>186</v>
      </c>
      <c r="L91" s="23"/>
      <c r="M91" s="5" t="s">
        <v>28</v>
      </c>
      <c r="N91" s="5" t="s">
        <v>18</v>
      </c>
      <c r="O91" s="5">
        <v>284360</v>
      </c>
    </row>
    <row r="92" spans="1:15">
      <c r="A92" s="4" t="s">
        <v>187</v>
      </c>
      <c r="B92" s="4" t="s">
        <v>188</v>
      </c>
      <c r="C92" s="4" t="s">
        <v>21</v>
      </c>
      <c r="D92" s="19">
        <f t="shared" ref="D92:D97" si="4">$B$1+8</f>
        <v>45464</v>
      </c>
      <c r="E92" s="20">
        <v>4.1666666666666664E-2</v>
      </c>
      <c r="F92" s="20">
        <v>0.125</v>
      </c>
      <c r="G92" s="20" t="s">
        <v>68</v>
      </c>
      <c r="H92" s="5" t="s">
        <v>17</v>
      </c>
      <c r="I92" s="20" t="s">
        <v>189</v>
      </c>
      <c r="J92" s="5" t="s">
        <v>17</v>
      </c>
      <c r="K92" s="4"/>
      <c r="L92" s="6"/>
      <c r="M92" s="4" t="s">
        <v>34</v>
      </c>
      <c r="N92" s="5" t="s">
        <v>17</v>
      </c>
      <c r="O92" s="4"/>
    </row>
    <row r="93" spans="1:15">
      <c r="A93" s="5" t="s">
        <v>190</v>
      </c>
      <c r="B93" s="5" t="s">
        <v>188</v>
      </c>
      <c r="C93" s="5" t="s">
        <v>21</v>
      </c>
      <c r="D93" s="21">
        <f t="shared" si="4"/>
        <v>45464</v>
      </c>
      <c r="E93" s="22">
        <v>4.1666666666666664E-2</v>
      </c>
      <c r="F93" s="22">
        <v>0.125</v>
      </c>
      <c r="G93" s="22" t="s">
        <v>22</v>
      </c>
      <c r="H93" s="5" t="s">
        <v>17</v>
      </c>
      <c r="I93" s="22" t="s">
        <v>23</v>
      </c>
      <c r="J93" s="5" t="s">
        <v>17</v>
      </c>
      <c r="K93" s="5"/>
      <c r="L93" s="23"/>
      <c r="M93" s="4" t="s">
        <v>34</v>
      </c>
      <c r="N93" s="5" t="s">
        <v>17</v>
      </c>
      <c r="O93" s="5"/>
    </row>
    <row r="94" spans="1:15">
      <c r="A94" s="4" t="s">
        <v>191</v>
      </c>
      <c r="B94" s="4" t="s">
        <v>188</v>
      </c>
      <c r="C94" s="4" t="s">
        <v>21</v>
      </c>
      <c r="D94" s="19">
        <f t="shared" si="4"/>
        <v>45464</v>
      </c>
      <c r="E94" s="20">
        <v>8.3333333333333329E-2</v>
      </c>
      <c r="F94" s="20">
        <v>0.16666666666666666</v>
      </c>
      <c r="G94" s="20" t="s">
        <v>22</v>
      </c>
      <c r="H94" s="5" t="s">
        <v>17</v>
      </c>
      <c r="I94" s="20" t="s">
        <v>23</v>
      </c>
      <c r="J94" s="5" t="s">
        <v>17</v>
      </c>
      <c r="K94" s="4"/>
      <c r="L94" s="6"/>
      <c r="M94" s="4" t="s">
        <v>34</v>
      </c>
      <c r="N94" s="5" t="s">
        <v>17</v>
      </c>
      <c r="O94" s="4"/>
    </row>
    <row r="95" spans="1:15">
      <c r="A95" s="5" t="s">
        <v>192</v>
      </c>
      <c r="B95" s="5" t="s">
        <v>188</v>
      </c>
      <c r="C95" s="5" t="s">
        <v>21</v>
      </c>
      <c r="D95" s="21">
        <f t="shared" si="4"/>
        <v>45464</v>
      </c>
      <c r="E95" s="22">
        <v>8.3333333333333329E-2</v>
      </c>
      <c r="F95" s="22">
        <v>0.16666666666666666</v>
      </c>
      <c r="G95" s="22" t="s">
        <v>22</v>
      </c>
      <c r="H95" s="5" t="s">
        <v>17</v>
      </c>
      <c r="I95" s="22" t="s">
        <v>23</v>
      </c>
      <c r="J95" s="5" t="s">
        <v>17</v>
      </c>
      <c r="K95" s="5"/>
      <c r="L95" s="23"/>
      <c r="M95" s="4" t="s">
        <v>34</v>
      </c>
      <c r="N95" s="5" t="s">
        <v>17</v>
      </c>
      <c r="O95" s="5"/>
    </row>
    <row r="96" spans="1:15">
      <c r="A96" s="4" t="s">
        <v>193</v>
      </c>
      <c r="B96" s="4" t="s">
        <v>188</v>
      </c>
      <c r="C96" s="4" t="s">
        <v>21</v>
      </c>
      <c r="D96" s="19">
        <f t="shared" si="4"/>
        <v>45464</v>
      </c>
      <c r="E96" s="20">
        <v>0.125</v>
      </c>
      <c r="F96" s="20">
        <v>0.20833333333333334</v>
      </c>
      <c r="G96" s="20" t="s">
        <v>22</v>
      </c>
      <c r="H96" s="5" t="s">
        <v>17</v>
      </c>
      <c r="I96" s="20" t="s">
        <v>23</v>
      </c>
      <c r="J96" s="5" t="s">
        <v>17</v>
      </c>
      <c r="K96" s="4"/>
      <c r="L96" s="6"/>
      <c r="M96" s="4" t="s">
        <v>34</v>
      </c>
      <c r="N96" s="5" t="s">
        <v>17</v>
      </c>
    </row>
    <row r="97" spans="1:16">
      <c r="A97" s="5" t="s">
        <v>194</v>
      </c>
      <c r="B97" s="5" t="s">
        <v>188</v>
      </c>
      <c r="C97" s="5" t="s">
        <v>21</v>
      </c>
      <c r="D97" s="21">
        <f t="shared" si="4"/>
        <v>45464</v>
      </c>
      <c r="E97" s="22">
        <v>0.125</v>
      </c>
      <c r="F97" s="22">
        <v>0.20833333333333334</v>
      </c>
      <c r="G97" s="22" t="s">
        <v>22</v>
      </c>
      <c r="H97" s="5" t="s">
        <v>17</v>
      </c>
      <c r="I97" s="22" t="s">
        <v>23</v>
      </c>
      <c r="J97" s="5" t="s">
        <v>17</v>
      </c>
      <c r="K97" s="5"/>
      <c r="L97" s="23"/>
      <c r="M97" s="4" t="s">
        <v>34</v>
      </c>
      <c r="N97" s="5" t="s">
        <v>17</v>
      </c>
      <c r="O97" s="5"/>
    </row>
    <row r="98" spans="1:16">
      <c r="A98" s="4" t="s">
        <v>195</v>
      </c>
      <c r="B98" s="4" t="s">
        <v>188</v>
      </c>
      <c r="C98" s="4" t="s">
        <v>21</v>
      </c>
      <c r="D98" s="19">
        <f t="shared" ref="D98:D105" si="5">$B$1+9</f>
        <v>45465</v>
      </c>
      <c r="E98" s="20">
        <v>4.1666666666666664E-2</v>
      </c>
      <c r="F98" s="20">
        <v>0.125</v>
      </c>
      <c r="G98" s="20" t="s">
        <v>22</v>
      </c>
      <c r="H98" s="4" t="s">
        <v>17</v>
      </c>
      <c r="I98" s="20" t="s">
        <v>23</v>
      </c>
      <c r="J98" s="4" t="s">
        <v>17</v>
      </c>
      <c r="K98" s="4"/>
      <c r="L98" s="6"/>
      <c r="M98" s="4" t="s">
        <v>33</v>
      </c>
      <c r="N98" s="4" t="s">
        <v>17</v>
      </c>
      <c r="O98" s="4"/>
    </row>
    <row r="99" spans="1:16">
      <c r="A99" s="5" t="s">
        <v>196</v>
      </c>
      <c r="B99" s="5" t="s">
        <v>188</v>
      </c>
      <c r="C99" s="5" t="s">
        <v>21</v>
      </c>
      <c r="D99" s="21">
        <f t="shared" si="5"/>
        <v>45465</v>
      </c>
      <c r="E99" s="22">
        <v>4.1666666666666664E-2</v>
      </c>
      <c r="F99" s="22">
        <v>0.125</v>
      </c>
      <c r="G99" s="22" t="s">
        <v>22</v>
      </c>
      <c r="H99" s="5" t="s">
        <v>17</v>
      </c>
      <c r="I99" s="22" t="s">
        <v>23</v>
      </c>
      <c r="J99" s="4" t="s">
        <v>17</v>
      </c>
      <c r="K99" s="5"/>
      <c r="L99" s="23"/>
      <c r="M99" s="5" t="s">
        <v>33</v>
      </c>
      <c r="N99" s="5" t="s">
        <v>17</v>
      </c>
      <c r="O99" s="5"/>
    </row>
    <row r="100" spans="1:16">
      <c r="A100" s="4" t="s">
        <v>197</v>
      </c>
      <c r="B100" s="4" t="s">
        <v>188</v>
      </c>
      <c r="C100" s="4" t="s">
        <v>21</v>
      </c>
      <c r="D100" s="19">
        <f t="shared" si="5"/>
        <v>45465</v>
      </c>
      <c r="E100" s="20">
        <v>8.3333333333333329E-2</v>
      </c>
      <c r="F100" s="20">
        <v>0.16666666666666666</v>
      </c>
      <c r="G100" s="20" t="s">
        <v>22</v>
      </c>
      <c r="H100" s="4" t="s">
        <v>17</v>
      </c>
      <c r="I100" s="20" t="s">
        <v>23</v>
      </c>
      <c r="J100" s="1" t="s">
        <v>17</v>
      </c>
      <c r="K100" s="4"/>
      <c r="L100" s="6"/>
      <c r="M100" s="4" t="s">
        <v>33</v>
      </c>
      <c r="N100" s="4" t="s">
        <v>17</v>
      </c>
      <c r="O100" s="4"/>
    </row>
    <row r="101" spans="1:16">
      <c r="A101" s="5" t="s">
        <v>198</v>
      </c>
      <c r="B101" s="5" t="s">
        <v>188</v>
      </c>
      <c r="C101" s="5" t="s">
        <v>21</v>
      </c>
      <c r="D101" s="21">
        <f t="shared" si="5"/>
        <v>45465</v>
      </c>
      <c r="E101" s="22">
        <v>8.3333333333333329E-2</v>
      </c>
      <c r="F101" s="22">
        <v>0.16666666666666666</v>
      </c>
      <c r="G101" s="22" t="s">
        <v>22</v>
      </c>
      <c r="H101" s="5" t="s">
        <v>17</v>
      </c>
      <c r="I101" s="22" t="s">
        <v>23</v>
      </c>
      <c r="J101" s="5" t="s">
        <v>17</v>
      </c>
      <c r="K101" s="5"/>
      <c r="L101" s="23"/>
      <c r="M101" s="5" t="s">
        <v>33</v>
      </c>
      <c r="N101" s="5" t="s">
        <v>17</v>
      </c>
      <c r="O101" s="5"/>
    </row>
    <row r="102" spans="1:16">
      <c r="A102" s="4" t="s">
        <v>199</v>
      </c>
      <c r="B102" s="4" t="s">
        <v>188</v>
      </c>
      <c r="C102" s="4" t="s">
        <v>21</v>
      </c>
      <c r="D102" s="19">
        <f t="shared" si="5"/>
        <v>45465</v>
      </c>
      <c r="E102" s="20">
        <v>0.125</v>
      </c>
      <c r="F102" s="20">
        <v>0.20833333333333334</v>
      </c>
      <c r="G102" s="20" t="s">
        <v>22</v>
      </c>
      <c r="H102" s="4" t="s">
        <v>17</v>
      </c>
      <c r="I102" s="20" t="s">
        <v>23</v>
      </c>
      <c r="J102" s="4" t="s">
        <v>17</v>
      </c>
      <c r="K102" s="4"/>
      <c r="L102" s="6"/>
      <c r="M102" s="4" t="s">
        <v>33</v>
      </c>
      <c r="N102" s="4" t="s">
        <v>17</v>
      </c>
      <c r="O102" s="4"/>
    </row>
    <row r="103" spans="1:16">
      <c r="A103" s="5" t="s">
        <v>200</v>
      </c>
      <c r="B103" s="5" t="s">
        <v>188</v>
      </c>
      <c r="C103" s="5" t="s">
        <v>21</v>
      </c>
      <c r="D103" s="21">
        <f t="shared" si="5"/>
        <v>45465</v>
      </c>
      <c r="E103" s="22">
        <v>0.125</v>
      </c>
      <c r="F103" s="22">
        <v>0.20833333333333334</v>
      </c>
      <c r="G103" s="22" t="s">
        <v>22</v>
      </c>
      <c r="H103" s="5" t="s">
        <v>17</v>
      </c>
      <c r="I103" s="22" t="s">
        <v>23</v>
      </c>
      <c r="J103" s="5" t="s">
        <v>17</v>
      </c>
      <c r="K103" s="5"/>
      <c r="L103" s="23"/>
      <c r="M103" s="5" t="s">
        <v>33</v>
      </c>
      <c r="N103" s="5" t="s">
        <v>17</v>
      </c>
      <c r="O103" s="5"/>
    </row>
    <row r="104" spans="1:16">
      <c r="A104" s="5" t="s">
        <v>201</v>
      </c>
      <c r="B104" s="5" t="s">
        <v>188</v>
      </c>
      <c r="C104" s="5" t="s">
        <v>21</v>
      </c>
      <c r="D104" s="21">
        <f>$B$1+9</f>
        <v>45465</v>
      </c>
      <c r="E104" s="22">
        <v>0.125</v>
      </c>
      <c r="F104" s="22">
        <v>0.20833333333333334</v>
      </c>
      <c r="G104" s="22" t="s">
        <v>22</v>
      </c>
      <c r="H104" s="5" t="s">
        <v>17</v>
      </c>
      <c r="I104" s="22" t="s">
        <v>23</v>
      </c>
      <c r="J104" s="5" t="s">
        <v>17</v>
      </c>
      <c r="K104" s="5"/>
      <c r="L104" s="23"/>
      <c r="M104" s="5" t="s">
        <v>33</v>
      </c>
      <c r="N104" s="5" t="s">
        <v>17</v>
      </c>
      <c r="O104" s="5"/>
    </row>
    <row r="105" spans="1:16" ht="22.5" customHeight="1">
      <c r="A105" s="4" t="s">
        <v>202</v>
      </c>
      <c r="B105" s="4" t="s">
        <v>188</v>
      </c>
      <c r="C105" s="4" t="s">
        <v>21</v>
      </c>
      <c r="D105" s="19">
        <f t="shared" si="5"/>
        <v>45465</v>
      </c>
      <c r="E105" s="20">
        <v>0</v>
      </c>
      <c r="F105" s="20">
        <v>0.20833333333333334</v>
      </c>
      <c r="G105" s="20" t="s">
        <v>22</v>
      </c>
      <c r="H105" s="4" t="s">
        <v>17</v>
      </c>
      <c r="I105" s="20" t="s">
        <v>23</v>
      </c>
      <c r="J105" s="4" t="s">
        <v>17</v>
      </c>
      <c r="K105" s="4"/>
      <c r="L105" s="6"/>
      <c r="M105" s="4" t="s">
        <v>33</v>
      </c>
      <c r="N105" s="4" t="s">
        <v>17</v>
      </c>
      <c r="O105" s="4"/>
    </row>
    <row r="106" spans="1:16">
      <c r="A106" s="5" t="s">
        <v>203</v>
      </c>
      <c r="B106" s="5" t="s">
        <v>188</v>
      </c>
      <c r="C106" s="5" t="s">
        <v>21</v>
      </c>
      <c r="D106" s="21">
        <f>$B$1+10</f>
        <v>45466</v>
      </c>
      <c r="E106" s="22">
        <v>0.95833333333333337</v>
      </c>
      <c r="F106" s="22">
        <v>4.1666666666666664E-2</v>
      </c>
      <c r="G106" s="22" t="s">
        <v>22</v>
      </c>
      <c r="H106" s="5" t="s">
        <v>17</v>
      </c>
      <c r="I106" s="22" t="s">
        <v>23</v>
      </c>
      <c r="J106" s="5" t="s">
        <v>17</v>
      </c>
      <c r="K106" s="5" t="s">
        <v>204</v>
      </c>
      <c r="L106" s="26">
        <v>296606</v>
      </c>
      <c r="M106" s="5" t="s">
        <v>28</v>
      </c>
      <c r="N106" s="5" t="s">
        <v>17</v>
      </c>
      <c r="O106" s="5"/>
      <c r="P106" s="1" t="s">
        <v>205</v>
      </c>
    </row>
    <row r="107" spans="1:16">
      <c r="A107" s="5" t="s">
        <v>206</v>
      </c>
      <c r="B107" s="5" t="s">
        <v>188</v>
      </c>
      <c r="C107" s="5" t="s">
        <v>21</v>
      </c>
      <c r="D107" s="21">
        <f>$B$1+10</f>
        <v>45466</v>
      </c>
      <c r="E107" s="22">
        <v>0.95833333333333337</v>
      </c>
      <c r="F107" s="22">
        <v>4.1666666666666664E-2</v>
      </c>
      <c r="G107" s="22" t="s">
        <v>207</v>
      </c>
      <c r="H107" s="5" t="s">
        <v>17</v>
      </c>
      <c r="I107" s="22" t="s">
        <v>208</v>
      </c>
      <c r="J107" s="5" t="s">
        <v>17</v>
      </c>
      <c r="K107" s="5" t="s">
        <v>209</v>
      </c>
      <c r="L107" s="26">
        <v>296604</v>
      </c>
      <c r="M107" s="5" t="s">
        <v>28</v>
      </c>
      <c r="N107" s="5" t="s">
        <v>17</v>
      </c>
      <c r="O107" s="5"/>
      <c r="P107" s="1" t="s">
        <v>205</v>
      </c>
    </row>
    <row r="108" spans="1:16">
      <c r="A108" s="5" t="s">
        <v>210</v>
      </c>
      <c r="B108" s="5" t="s">
        <v>188</v>
      </c>
      <c r="C108" s="5" t="s">
        <v>21</v>
      </c>
      <c r="D108" s="21">
        <f>$B$1+10</f>
        <v>45466</v>
      </c>
      <c r="E108" s="22">
        <v>0.95833333333333337</v>
      </c>
      <c r="F108" s="22">
        <v>4.1666666666666664E-2</v>
      </c>
      <c r="G108" s="22" t="s">
        <v>207</v>
      </c>
      <c r="H108" s="5" t="s">
        <v>17</v>
      </c>
      <c r="I108" s="22" t="s">
        <v>208</v>
      </c>
      <c r="J108" s="5" t="s">
        <v>17</v>
      </c>
      <c r="K108" s="5"/>
      <c r="L108" s="23"/>
      <c r="M108" s="5" t="s">
        <v>28</v>
      </c>
      <c r="N108" s="5" t="s">
        <v>17</v>
      </c>
      <c r="O108" s="5"/>
    </row>
    <row r="109" spans="1:16">
      <c r="A109" s="4" t="s">
        <v>211</v>
      </c>
      <c r="B109" s="4" t="s">
        <v>188</v>
      </c>
      <c r="C109" s="4" t="s">
        <v>21</v>
      </c>
      <c r="D109" s="19">
        <f>$B$1+1</f>
        <v>45457</v>
      </c>
      <c r="E109" s="20">
        <v>0.91666666666666663</v>
      </c>
      <c r="F109" s="20">
        <v>0.25</v>
      </c>
      <c r="G109" s="20" t="s">
        <v>22</v>
      </c>
      <c r="H109" s="4" t="s">
        <v>17</v>
      </c>
      <c r="I109" s="20" t="s">
        <v>23</v>
      </c>
      <c r="J109" s="4" t="s">
        <v>17</v>
      </c>
      <c r="K109" s="4"/>
      <c r="L109" s="6"/>
      <c r="M109" s="4" t="s">
        <v>36</v>
      </c>
      <c r="N109" s="4" t="s">
        <v>17</v>
      </c>
      <c r="O109" s="4"/>
    </row>
    <row r="110" spans="1:16">
      <c r="A110" t="s">
        <v>212</v>
      </c>
      <c r="B110" s="4" t="s">
        <v>188</v>
      </c>
      <c r="C110" s="4" t="s">
        <v>21</v>
      </c>
      <c r="D110" s="19">
        <f>$B$1+1</f>
        <v>45457</v>
      </c>
      <c r="E110" s="20">
        <v>0.91666666666666663</v>
      </c>
      <c r="F110" s="20">
        <v>0.25</v>
      </c>
      <c r="G110" s="20" t="s">
        <v>25</v>
      </c>
      <c r="H110" s="4" t="s">
        <v>17</v>
      </c>
      <c r="I110" s="20"/>
      <c r="J110" s="4" t="s">
        <v>17</v>
      </c>
      <c r="K110" s="4"/>
      <c r="L110" s="6"/>
      <c r="M110" s="4" t="s">
        <v>36</v>
      </c>
      <c r="N110" s="4" t="s">
        <v>17</v>
      </c>
      <c r="O110" s="4"/>
    </row>
    <row r="111" spans="1:16">
      <c r="A111" t="s">
        <v>213</v>
      </c>
      <c r="B111" s="4" t="s">
        <v>188</v>
      </c>
      <c r="C111" s="4" t="s">
        <v>21</v>
      </c>
      <c r="D111" s="19">
        <f>$B$1+1</f>
        <v>45457</v>
      </c>
      <c r="E111" s="20">
        <v>0.91666666666666663</v>
      </c>
      <c r="F111" s="20">
        <v>0.25</v>
      </c>
      <c r="G111" s="20" t="s">
        <v>25</v>
      </c>
      <c r="H111" s="4" t="s">
        <v>17</v>
      </c>
      <c r="I111" s="20"/>
      <c r="J111" s="4" t="s">
        <v>17</v>
      </c>
      <c r="K111" s="4"/>
      <c r="L111" s="6"/>
      <c r="M111" s="4" t="s">
        <v>36</v>
      </c>
      <c r="N111" s="4" t="s">
        <v>17</v>
      </c>
      <c r="O111" s="4"/>
    </row>
    <row r="112" spans="1:16">
      <c r="A112" s="5" t="s">
        <v>214</v>
      </c>
      <c r="B112" s="5" t="s">
        <v>188</v>
      </c>
      <c r="C112" s="5" t="s">
        <v>21</v>
      </c>
      <c r="D112" s="21">
        <v>45466</v>
      </c>
      <c r="E112" s="22">
        <v>0.91666666666666663</v>
      </c>
      <c r="F112" s="22">
        <v>0</v>
      </c>
      <c r="G112" s="22" t="s">
        <v>68</v>
      </c>
      <c r="H112" s="5" t="s">
        <v>17</v>
      </c>
      <c r="I112" s="22" t="s">
        <v>32</v>
      </c>
      <c r="J112" s="5" t="s">
        <v>17</v>
      </c>
      <c r="K112" s="5"/>
      <c r="L112" s="23"/>
      <c r="M112" s="5" t="s">
        <v>28</v>
      </c>
      <c r="N112" s="5" t="s">
        <v>17</v>
      </c>
      <c r="O112" s="5"/>
    </row>
    <row r="113" spans="1:15">
      <c r="A113" s="4" t="s">
        <v>215</v>
      </c>
      <c r="B113" s="4" t="s">
        <v>188</v>
      </c>
      <c r="C113" s="4" t="s">
        <v>21</v>
      </c>
      <c r="D113" s="19">
        <f>$B$1+4</f>
        <v>45460</v>
      </c>
      <c r="E113" s="20">
        <v>4.1666666666666664E-2</v>
      </c>
      <c r="F113" s="20">
        <v>0.125</v>
      </c>
      <c r="G113" s="20" t="s">
        <v>22</v>
      </c>
      <c r="H113" s="4" t="s">
        <v>17</v>
      </c>
      <c r="I113" s="20" t="s">
        <v>23</v>
      </c>
      <c r="J113" s="4" t="s">
        <v>17</v>
      </c>
      <c r="K113" s="4"/>
      <c r="L113" s="6"/>
      <c r="M113" s="4" t="s">
        <v>28</v>
      </c>
      <c r="N113" s="4" t="s">
        <v>17</v>
      </c>
      <c r="O113" s="4"/>
    </row>
    <row r="114" spans="1:15">
      <c r="A114" s="5" t="s">
        <v>216</v>
      </c>
      <c r="B114" s="5" t="s">
        <v>188</v>
      </c>
      <c r="C114" s="5" t="s">
        <v>21</v>
      </c>
      <c r="D114" s="21">
        <f>$B$1+4</f>
        <v>45460</v>
      </c>
      <c r="E114" s="22">
        <v>8.3333333333333329E-2</v>
      </c>
      <c r="F114" s="22">
        <v>0.16666666666666666</v>
      </c>
      <c r="G114" s="22" t="s">
        <v>22</v>
      </c>
      <c r="H114" s="5" t="s">
        <v>17</v>
      </c>
      <c r="I114" s="22" t="s">
        <v>23</v>
      </c>
      <c r="J114" s="5" t="s">
        <v>17</v>
      </c>
      <c r="K114" s="5"/>
      <c r="L114" s="23"/>
      <c r="M114" s="4" t="s">
        <v>28</v>
      </c>
      <c r="N114" s="5" t="s">
        <v>17</v>
      </c>
      <c r="O114" s="5"/>
    </row>
    <row r="115" spans="1:15">
      <c r="A115" s="4" t="s">
        <v>217</v>
      </c>
      <c r="B115" s="4" t="s">
        <v>188</v>
      </c>
      <c r="C115" s="4" t="s">
        <v>21</v>
      </c>
      <c r="D115" s="19">
        <f>$B$1+4</f>
        <v>45460</v>
      </c>
      <c r="E115" s="20">
        <v>0.125</v>
      </c>
      <c r="F115" s="20">
        <v>0.20833333333333334</v>
      </c>
      <c r="G115" s="20" t="s">
        <v>22</v>
      </c>
      <c r="H115" s="4" t="s">
        <v>17</v>
      </c>
      <c r="I115" s="20" t="s">
        <v>23</v>
      </c>
      <c r="J115" s="4" t="s">
        <v>17</v>
      </c>
      <c r="K115" s="4"/>
      <c r="L115" s="6"/>
      <c r="M115" s="4" t="s">
        <v>28</v>
      </c>
      <c r="N115" s="4" t="s">
        <v>17</v>
      </c>
      <c r="O115" s="4"/>
    </row>
    <row r="116" spans="1:15">
      <c r="A116" s="5" t="s">
        <v>218</v>
      </c>
      <c r="B116" s="5" t="s">
        <v>188</v>
      </c>
      <c r="C116" s="5" t="s">
        <v>21</v>
      </c>
      <c r="D116" s="21">
        <f>$B$1+8</f>
        <v>45464</v>
      </c>
      <c r="E116" s="22">
        <v>0.95833333333333337</v>
      </c>
      <c r="F116" s="22">
        <v>4.1666666666666664E-2</v>
      </c>
      <c r="G116" s="22" t="s">
        <v>22</v>
      </c>
      <c r="H116" s="5" t="s">
        <v>17</v>
      </c>
      <c r="I116" s="22" t="s">
        <v>32</v>
      </c>
      <c r="J116" s="5" t="s">
        <v>17</v>
      </c>
      <c r="K116" s="5"/>
      <c r="L116" s="23"/>
      <c r="M116" s="5" t="s">
        <v>36</v>
      </c>
      <c r="N116" s="5" t="s">
        <v>17</v>
      </c>
      <c r="O116" s="5"/>
    </row>
    <row r="117" spans="1:15">
      <c r="A117" s="4" t="s">
        <v>219</v>
      </c>
      <c r="B117" s="4" t="s">
        <v>188</v>
      </c>
      <c r="C117" s="4" t="s">
        <v>21</v>
      </c>
      <c r="D117" s="19">
        <f>$B$1+8</f>
        <v>45464</v>
      </c>
      <c r="E117" s="20">
        <v>0.95833333333333337</v>
      </c>
      <c r="F117" s="20">
        <v>4.1666666666666664E-2</v>
      </c>
      <c r="G117" s="20" t="s">
        <v>22</v>
      </c>
      <c r="H117" s="4" t="s">
        <v>17</v>
      </c>
      <c r="I117" s="20" t="s">
        <v>32</v>
      </c>
      <c r="J117" s="4" t="s">
        <v>17</v>
      </c>
      <c r="K117" s="4"/>
      <c r="L117" s="6"/>
      <c r="M117" s="4" t="s">
        <v>36</v>
      </c>
      <c r="N117" s="4" t="s">
        <v>17</v>
      </c>
      <c r="O117" s="4"/>
    </row>
    <row r="118" spans="1:15">
      <c r="A118" s="5" t="s">
        <v>220</v>
      </c>
      <c r="B118" s="5" t="s">
        <v>188</v>
      </c>
      <c r="C118" s="5" t="s">
        <v>21</v>
      </c>
      <c r="D118" s="21">
        <f>$B$1+8</f>
        <v>45464</v>
      </c>
      <c r="E118" s="22">
        <v>0.95833333333333337</v>
      </c>
      <c r="F118" s="22">
        <v>4.1666666666666664E-2</v>
      </c>
      <c r="G118" s="22" t="s">
        <v>22</v>
      </c>
      <c r="H118" s="5" t="s">
        <v>17</v>
      </c>
      <c r="I118" s="22" t="s">
        <v>32</v>
      </c>
      <c r="J118" s="5" t="s">
        <v>17</v>
      </c>
      <c r="K118" s="5"/>
      <c r="L118" s="23"/>
      <c r="M118" s="5" t="s">
        <v>36</v>
      </c>
      <c r="N118" s="5" t="s">
        <v>17</v>
      </c>
      <c r="O118" s="5"/>
    </row>
    <row r="119" spans="1:15">
      <c r="A119" s="4" t="s">
        <v>221</v>
      </c>
      <c r="B119" s="4" t="s">
        <v>188</v>
      </c>
      <c r="C119" s="4" t="s">
        <v>21</v>
      </c>
      <c r="D119" s="19">
        <f>$B$1+3</f>
        <v>45459</v>
      </c>
      <c r="E119" s="20">
        <v>0.95833333333333337</v>
      </c>
      <c r="F119" s="20">
        <v>4.1666666666666664E-2</v>
      </c>
      <c r="G119" s="20" t="s">
        <v>94</v>
      </c>
      <c r="H119" s="4" t="s">
        <v>17</v>
      </c>
      <c r="I119" s="20" t="s">
        <v>95</v>
      </c>
      <c r="J119" s="4" t="s">
        <v>17</v>
      </c>
      <c r="K119" s="4"/>
      <c r="L119" s="6"/>
      <c r="M119" s="4" t="s">
        <v>28</v>
      </c>
      <c r="N119" s="4" t="s">
        <v>17</v>
      </c>
      <c r="O119" s="4"/>
    </row>
    <row r="120" spans="1:15">
      <c r="A120" s="5" t="s">
        <v>222</v>
      </c>
      <c r="B120" s="5" t="s">
        <v>188</v>
      </c>
      <c r="C120" s="5" t="s">
        <v>21</v>
      </c>
      <c r="D120" s="21">
        <f>$B$1+4</f>
        <v>45460</v>
      </c>
      <c r="E120" s="22">
        <v>0.16666666666666666</v>
      </c>
      <c r="F120" s="22">
        <v>0.25</v>
      </c>
      <c r="G120" s="22" t="s">
        <v>49</v>
      </c>
      <c r="H120" s="5" t="s">
        <v>17</v>
      </c>
      <c r="I120" s="22" t="s">
        <v>223</v>
      </c>
      <c r="J120" s="5" t="s">
        <v>17</v>
      </c>
      <c r="K120" s="5"/>
      <c r="L120" s="23"/>
      <c r="M120" s="4" t="s">
        <v>28</v>
      </c>
      <c r="N120" s="5" t="s">
        <v>17</v>
      </c>
      <c r="O120" s="5"/>
    </row>
    <row r="121" spans="1:15">
      <c r="A121" s="4" t="s">
        <v>224</v>
      </c>
      <c r="B121" s="4" t="s">
        <v>188</v>
      </c>
      <c r="C121" s="4" t="s">
        <v>21</v>
      </c>
      <c r="D121" s="19">
        <f>$B$1+4</f>
        <v>45460</v>
      </c>
      <c r="E121" s="20">
        <v>0.16666666666666666</v>
      </c>
      <c r="F121" s="20">
        <v>0.25</v>
      </c>
      <c r="G121" s="20" t="s">
        <v>49</v>
      </c>
      <c r="H121" s="4" t="s">
        <v>17</v>
      </c>
      <c r="I121" s="20" t="s">
        <v>23</v>
      </c>
      <c r="J121" s="4" t="s">
        <v>17</v>
      </c>
      <c r="K121" s="4"/>
      <c r="L121" s="6"/>
      <c r="M121" s="4" t="s">
        <v>28</v>
      </c>
      <c r="N121" s="4" t="s">
        <v>17</v>
      </c>
      <c r="O121" s="4"/>
    </row>
    <row r="122" spans="1:15">
      <c r="A122" s="5" t="s">
        <v>225</v>
      </c>
      <c r="B122" s="5" t="s">
        <v>226</v>
      </c>
      <c r="C122" s="5" t="s">
        <v>21</v>
      </c>
      <c r="D122" s="21">
        <f>$B$1+20</f>
        <v>45476</v>
      </c>
      <c r="E122" s="22">
        <v>0.91666666666666663</v>
      </c>
      <c r="F122" s="22">
        <v>0</v>
      </c>
      <c r="G122" s="22" t="s">
        <v>22</v>
      </c>
      <c r="H122" s="5"/>
      <c r="I122" s="22" t="s">
        <v>32</v>
      </c>
      <c r="J122" s="5"/>
      <c r="K122" s="5"/>
      <c r="L122" s="23"/>
      <c r="M122" s="5"/>
      <c r="N122" s="5"/>
      <c r="O122" s="5"/>
    </row>
    <row r="123" spans="1:15">
      <c r="A123" s="4" t="s">
        <v>227</v>
      </c>
      <c r="B123" s="4" t="s">
        <v>226</v>
      </c>
      <c r="C123" s="4" t="s">
        <v>21</v>
      </c>
      <c r="D123" s="19">
        <f t="shared" ref="D123:D127" si="6">$B$1+17</f>
        <v>45473</v>
      </c>
      <c r="E123" s="20">
        <v>0.125</v>
      </c>
      <c r="F123" s="20">
        <v>0.25</v>
      </c>
      <c r="G123" s="20" t="s">
        <v>228</v>
      </c>
      <c r="H123" s="5"/>
      <c r="I123" s="20" t="s">
        <v>229</v>
      </c>
      <c r="J123" s="5"/>
      <c r="K123" s="4"/>
      <c r="L123" s="6"/>
      <c r="M123" s="5"/>
      <c r="N123" s="5"/>
      <c r="O123" s="4"/>
    </row>
    <row r="124" spans="1:15">
      <c r="A124" s="5" t="s">
        <v>230</v>
      </c>
      <c r="B124" s="5" t="s">
        <v>226</v>
      </c>
      <c r="C124" s="5" t="s">
        <v>21</v>
      </c>
      <c r="D124" s="21">
        <f t="shared" si="6"/>
        <v>45473</v>
      </c>
      <c r="E124" s="22">
        <v>0.125</v>
      </c>
      <c r="F124" s="22">
        <v>0.25</v>
      </c>
      <c r="G124" s="22" t="s">
        <v>22</v>
      </c>
      <c r="H124" s="5"/>
      <c r="I124" s="22" t="s">
        <v>32</v>
      </c>
      <c r="J124" s="5"/>
      <c r="K124" s="5"/>
      <c r="L124" s="23"/>
      <c r="M124" s="5"/>
      <c r="N124" s="5"/>
      <c r="O124" s="5"/>
    </row>
    <row r="125" spans="1:15">
      <c r="A125" s="4" t="s">
        <v>231</v>
      </c>
      <c r="B125" s="4" t="s">
        <v>226</v>
      </c>
      <c r="C125" s="4" t="s">
        <v>21</v>
      </c>
      <c r="D125" s="19">
        <f t="shared" si="6"/>
        <v>45473</v>
      </c>
      <c r="E125" s="20">
        <v>0</v>
      </c>
      <c r="F125" s="20">
        <v>0.16666666666666666</v>
      </c>
      <c r="G125" s="20" t="s">
        <v>232</v>
      </c>
      <c r="H125" s="5"/>
      <c r="I125" s="20" t="s">
        <v>233</v>
      </c>
      <c r="J125" s="5"/>
      <c r="K125" s="4"/>
      <c r="L125" s="6"/>
      <c r="M125" s="5"/>
      <c r="N125" s="5"/>
      <c r="O125" s="4"/>
    </row>
    <row r="126" spans="1:15">
      <c r="A126" s="5" t="s">
        <v>234</v>
      </c>
      <c r="B126" s="5" t="s">
        <v>226</v>
      </c>
      <c r="C126" s="5" t="s">
        <v>21</v>
      </c>
      <c r="D126" s="21">
        <f t="shared" si="6"/>
        <v>45473</v>
      </c>
      <c r="E126" s="22">
        <v>0</v>
      </c>
      <c r="F126" s="22">
        <v>0.16666666666666666</v>
      </c>
      <c r="G126" s="22" t="s">
        <v>22</v>
      </c>
      <c r="H126" s="5"/>
      <c r="I126" s="22" t="s">
        <v>32</v>
      </c>
      <c r="J126" s="5"/>
      <c r="K126" s="5"/>
      <c r="L126" s="23"/>
      <c r="M126" s="5"/>
      <c r="N126" s="5"/>
      <c r="O126" s="5"/>
    </row>
    <row r="127" spans="1:15">
      <c r="A127" s="4" t="s">
        <v>235</v>
      </c>
      <c r="B127" s="4" t="s">
        <v>226</v>
      </c>
      <c r="C127" s="4" t="s">
        <v>21</v>
      </c>
      <c r="D127" s="19">
        <f t="shared" si="6"/>
        <v>45473</v>
      </c>
      <c r="E127" s="20">
        <v>0</v>
      </c>
      <c r="F127" s="20">
        <v>0.16666666666666666</v>
      </c>
      <c r="G127" s="20" t="s">
        <v>22</v>
      </c>
      <c r="H127" s="5"/>
      <c r="I127" s="20" t="s">
        <v>32</v>
      </c>
      <c r="J127" s="5"/>
      <c r="K127" s="4"/>
      <c r="L127" s="6"/>
      <c r="M127" s="5"/>
      <c r="N127" s="5"/>
      <c r="O127" s="4"/>
    </row>
    <row r="128" spans="1:15">
      <c r="A128" s="5" t="s">
        <v>236</v>
      </c>
      <c r="B128" s="5" t="s">
        <v>226</v>
      </c>
      <c r="C128" s="5" t="s">
        <v>21</v>
      </c>
      <c r="D128" s="21">
        <f>$B$1+17</f>
        <v>45473</v>
      </c>
      <c r="E128" s="22">
        <v>0</v>
      </c>
      <c r="F128" s="22">
        <v>0.16666666666666666</v>
      </c>
      <c r="G128" s="22" t="s">
        <v>237</v>
      </c>
      <c r="H128" s="5"/>
      <c r="I128" s="22" t="s">
        <v>238</v>
      </c>
      <c r="J128" s="5"/>
      <c r="K128" s="5"/>
      <c r="L128" s="23"/>
      <c r="M128" s="5"/>
      <c r="N128" s="5"/>
      <c r="O128" s="5"/>
    </row>
    <row r="129" spans="1:15">
      <c r="A129" s="4" t="s">
        <v>239</v>
      </c>
      <c r="B129" s="4" t="s">
        <v>226</v>
      </c>
      <c r="C129" s="4" t="s">
        <v>21</v>
      </c>
      <c r="D129" s="19">
        <v>45447</v>
      </c>
      <c r="E129" s="20">
        <v>0</v>
      </c>
      <c r="F129" s="20">
        <v>0.16666666666666666</v>
      </c>
      <c r="G129" s="20" t="s">
        <v>22</v>
      </c>
      <c r="H129" s="4" t="s">
        <v>240</v>
      </c>
      <c r="I129" s="20" t="s">
        <v>32</v>
      </c>
      <c r="J129" s="4" t="s">
        <v>240</v>
      </c>
      <c r="K129" s="4"/>
      <c r="L129" s="6"/>
      <c r="M129" s="4" t="s">
        <v>34</v>
      </c>
      <c r="N129" s="4" t="s">
        <v>240</v>
      </c>
      <c r="O129" s="4"/>
    </row>
    <row r="130" spans="1:15">
      <c r="A130" s="5" t="s">
        <v>241</v>
      </c>
      <c r="B130" s="5" t="s">
        <v>226</v>
      </c>
      <c r="C130" s="5" t="s">
        <v>21</v>
      </c>
      <c r="D130" s="21">
        <f>$B$1+20</f>
        <v>45476</v>
      </c>
      <c r="E130" s="22">
        <v>0.125</v>
      </c>
      <c r="F130" s="22">
        <v>0.25</v>
      </c>
      <c r="G130" s="22" t="s">
        <v>22</v>
      </c>
      <c r="H130" s="5"/>
      <c r="I130" s="22" t="s">
        <v>32</v>
      </c>
      <c r="J130" s="5"/>
      <c r="K130" s="5"/>
      <c r="L130" s="23"/>
      <c r="M130" s="5"/>
      <c r="N130" s="5"/>
      <c r="O130" s="5"/>
    </row>
    <row r="131" spans="1:15">
      <c r="A131" s="4" t="s">
        <v>242</v>
      </c>
      <c r="B131" s="4" t="s">
        <v>226</v>
      </c>
      <c r="C131" s="4" t="s">
        <v>58</v>
      </c>
      <c r="D131" s="19">
        <f>$B$1+20</f>
        <v>45476</v>
      </c>
      <c r="E131" s="20">
        <v>0.91666666666666663</v>
      </c>
      <c r="F131" s="20">
        <v>0</v>
      </c>
      <c r="G131" s="20" t="s">
        <v>59</v>
      </c>
      <c r="H131" s="4"/>
      <c r="I131" s="20" t="s">
        <v>243</v>
      </c>
      <c r="J131" s="4"/>
      <c r="K131" s="4"/>
      <c r="L131" s="6"/>
      <c r="M131" s="4"/>
      <c r="N131" s="4"/>
      <c r="O131" s="4"/>
    </row>
    <row r="132" spans="1:15">
      <c r="A132" s="5" t="s">
        <v>244</v>
      </c>
      <c r="B132" s="5" t="s">
        <v>226</v>
      </c>
      <c r="C132" s="5" t="s">
        <v>21</v>
      </c>
      <c r="D132" s="21">
        <f>$B$1+19</f>
        <v>45475</v>
      </c>
      <c r="E132" s="22">
        <v>0.125</v>
      </c>
      <c r="F132" s="22">
        <v>0.20833333333333334</v>
      </c>
      <c r="G132" s="22" t="s">
        <v>245</v>
      </c>
      <c r="H132" s="5"/>
      <c r="I132" s="22" t="s">
        <v>246</v>
      </c>
      <c r="J132" s="5"/>
      <c r="K132" s="5"/>
      <c r="L132" s="23"/>
      <c r="M132" s="5"/>
      <c r="N132" s="5"/>
      <c r="O132" s="5"/>
    </row>
    <row r="133" spans="1:15">
      <c r="A133" s="4" t="s">
        <v>247</v>
      </c>
      <c r="B133" s="4" t="s">
        <v>226</v>
      </c>
      <c r="C133" s="4" t="s">
        <v>21</v>
      </c>
      <c r="D133" s="19">
        <f>$B$1+19</f>
        <v>45475</v>
      </c>
      <c r="E133" s="20">
        <v>0.16666666666666666</v>
      </c>
      <c r="F133" s="20">
        <v>0.25</v>
      </c>
      <c r="G133" s="20" t="s">
        <v>248</v>
      </c>
      <c r="H133" s="4"/>
      <c r="I133" s="20" t="s">
        <v>249</v>
      </c>
      <c r="J133" s="4"/>
      <c r="K133" s="4"/>
      <c r="L133" s="6"/>
      <c r="M133" s="4"/>
      <c r="N133" s="4"/>
      <c r="O133" s="4"/>
    </row>
    <row r="134" spans="1:15" ht="24" customHeight="1">
      <c r="A134" s="4" t="s">
        <v>250</v>
      </c>
      <c r="B134" s="4" t="s">
        <v>226</v>
      </c>
      <c r="C134" s="4" t="s">
        <v>21</v>
      </c>
      <c r="D134" s="19">
        <f>$B$1+19</f>
        <v>45475</v>
      </c>
      <c r="E134" s="20">
        <v>0.16666666666666666</v>
      </c>
      <c r="F134" s="20">
        <v>0.25</v>
      </c>
      <c r="G134" s="20" t="s">
        <v>248</v>
      </c>
      <c r="H134" s="4"/>
      <c r="I134" s="20" t="s">
        <v>249</v>
      </c>
      <c r="J134" s="4"/>
      <c r="K134" s="4"/>
      <c r="L134" s="6"/>
      <c r="M134" s="4"/>
      <c r="N134" s="4"/>
      <c r="O134" s="4"/>
    </row>
    <row r="135" spans="1:15">
      <c r="A135" s="5" t="s">
        <v>251</v>
      </c>
      <c r="B135" s="5" t="s">
        <v>226</v>
      </c>
      <c r="C135" s="5" t="s">
        <v>21</v>
      </c>
      <c r="D135" s="21">
        <f>$B$1+19</f>
        <v>45475</v>
      </c>
      <c r="E135" s="22">
        <v>0</v>
      </c>
      <c r="F135" s="22">
        <v>0.16666666666666666</v>
      </c>
      <c r="G135" s="22" t="s">
        <v>22</v>
      </c>
      <c r="H135" s="5"/>
      <c r="I135" s="22" t="s">
        <v>32</v>
      </c>
      <c r="J135" s="5"/>
      <c r="K135" s="5"/>
      <c r="L135" s="23"/>
      <c r="M135" s="5"/>
      <c r="N135" s="5"/>
      <c r="O135" s="5"/>
    </row>
    <row r="136" spans="1:15">
      <c r="A136" s="4" t="s">
        <v>252</v>
      </c>
      <c r="B136" s="4" t="s">
        <v>226</v>
      </c>
      <c r="C136" s="4" t="s">
        <v>21</v>
      </c>
      <c r="D136" s="19">
        <f>$B$1+19</f>
        <v>45475</v>
      </c>
      <c r="E136" s="20">
        <v>0.125</v>
      </c>
      <c r="F136" s="20">
        <v>0.25</v>
      </c>
      <c r="G136" s="20" t="s">
        <v>253</v>
      </c>
      <c r="H136" s="4"/>
      <c r="I136" s="20" t="s">
        <v>254</v>
      </c>
      <c r="J136" s="4"/>
      <c r="K136" s="4"/>
      <c r="L136" s="6"/>
      <c r="M136" s="4"/>
      <c r="N136" s="4"/>
      <c r="O136" s="4"/>
    </row>
    <row r="137" spans="1:15">
      <c r="A137" s="5" t="s">
        <v>255</v>
      </c>
      <c r="B137" s="5" t="s">
        <v>226</v>
      </c>
      <c r="C137" s="5" t="s">
        <v>21</v>
      </c>
      <c r="D137" s="21">
        <f>$B$1+18</f>
        <v>45474</v>
      </c>
      <c r="E137" s="22">
        <v>0</v>
      </c>
      <c r="F137" s="22">
        <v>0.16666666666666666</v>
      </c>
      <c r="G137" s="22" t="s">
        <v>62</v>
      </c>
      <c r="H137" s="5"/>
      <c r="I137" s="22" t="s">
        <v>63</v>
      </c>
      <c r="J137" s="5"/>
      <c r="K137" s="5"/>
      <c r="L137" s="23"/>
      <c r="M137" s="5"/>
      <c r="N137" s="5"/>
      <c r="O137" s="5"/>
    </row>
    <row r="138" spans="1:15">
      <c r="A138" s="4" t="s">
        <v>256</v>
      </c>
      <c r="B138" s="4" t="s">
        <v>226</v>
      </c>
      <c r="C138" s="4" t="s">
        <v>58</v>
      </c>
      <c r="D138" s="19">
        <f>$B$1+18</f>
        <v>45474</v>
      </c>
      <c r="E138" s="20">
        <v>0.91666666666666663</v>
      </c>
      <c r="F138" s="20">
        <v>0</v>
      </c>
      <c r="G138" s="20" t="s">
        <v>59</v>
      </c>
      <c r="H138" s="4"/>
      <c r="I138" s="20" t="s">
        <v>257</v>
      </c>
      <c r="J138" s="4"/>
      <c r="K138" s="4"/>
      <c r="L138" s="6"/>
      <c r="M138" s="5"/>
      <c r="N138" s="5"/>
      <c r="O138" s="4"/>
    </row>
    <row r="139" spans="1:15">
      <c r="A139" s="4" t="s">
        <v>258</v>
      </c>
      <c r="B139" s="4" t="s">
        <v>226</v>
      </c>
      <c r="C139" s="4" t="s">
        <v>21</v>
      </c>
      <c r="D139" s="19">
        <f>$B$1+20</f>
        <v>45476</v>
      </c>
      <c r="E139" s="20">
        <v>0.91666666666666663</v>
      </c>
      <c r="F139" s="20">
        <v>0</v>
      </c>
      <c r="G139" s="20" t="s">
        <v>259</v>
      </c>
      <c r="H139" s="4"/>
      <c r="I139" s="20" t="s">
        <v>260</v>
      </c>
      <c r="J139" s="4"/>
      <c r="K139" s="4"/>
      <c r="L139" s="6"/>
      <c r="M139" s="4"/>
      <c r="N139" s="4"/>
      <c r="O139" s="4"/>
    </row>
    <row r="140" spans="1:15">
      <c r="A140" s="5" t="s">
        <v>261</v>
      </c>
      <c r="B140" s="5" t="s">
        <v>226</v>
      </c>
      <c r="C140" s="5" t="s">
        <v>21</v>
      </c>
      <c r="D140" s="21">
        <f>$B$1+18</f>
        <v>45474</v>
      </c>
      <c r="E140" s="22">
        <v>8.3333333333333329E-2</v>
      </c>
      <c r="F140" s="22">
        <v>0.25</v>
      </c>
      <c r="G140" s="22" t="s">
        <v>262</v>
      </c>
      <c r="H140" s="5"/>
      <c r="I140" s="22" t="s">
        <v>263</v>
      </c>
      <c r="J140" s="5"/>
      <c r="K140" s="5"/>
      <c r="L140" s="23"/>
      <c r="M140" s="5"/>
      <c r="N140" s="5"/>
      <c r="O140" s="5"/>
    </row>
    <row r="141" spans="1:15">
      <c r="A141" s="4" t="s">
        <v>264</v>
      </c>
      <c r="B141" s="4" t="s">
        <v>226</v>
      </c>
      <c r="C141" s="4" t="s">
        <v>21</v>
      </c>
      <c r="D141" s="19">
        <f>$B$1+20</f>
        <v>45476</v>
      </c>
      <c r="E141" s="20">
        <v>8.3333333333333329E-2</v>
      </c>
      <c r="F141" s="20">
        <v>0.25</v>
      </c>
      <c r="G141" s="20" t="s">
        <v>22</v>
      </c>
      <c r="H141" s="4"/>
      <c r="I141" s="20" t="s">
        <v>32</v>
      </c>
      <c r="J141" s="4"/>
      <c r="K141" s="4"/>
      <c r="L141" s="6"/>
      <c r="M141" s="4"/>
      <c r="N141" s="4"/>
      <c r="O141" s="4"/>
    </row>
    <row r="142" spans="1:15">
      <c r="A142" s="4" t="s">
        <v>265</v>
      </c>
      <c r="B142" s="4" t="s">
        <v>226</v>
      </c>
      <c r="C142" s="4" t="s">
        <v>21</v>
      </c>
      <c r="D142" s="19">
        <f>$B$1+20</f>
        <v>45476</v>
      </c>
      <c r="E142" s="20">
        <v>0.125</v>
      </c>
      <c r="F142" s="20">
        <v>0.25</v>
      </c>
      <c r="G142" s="20" t="s">
        <v>22</v>
      </c>
      <c r="H142" s="4"/>
      <c r="I142" s="20" t="s">
        <v>32</v>
      </c>
      <c r="J142" s="4"/>
      <c r="K142" s="4"/>
      <c r="L142" s="6"/>
      <c r="M142" s="4"/>
      <c r="N142" s="4"/>
      <c r="O142" s="4"/>
    </row>
    <row r="143" spans="1:15">
      <c r="A143" s="5" t="s">
        <v>266</v>
      </c>
      <c r="B143" s="5" t="s">
        <v>226</v>
      </c>
      <c r="C143" s="5" t="s">
        <v>21</v>
      </c>
      <c r="D143" s="21">
        <f>$B$1+19</f>
        <v>45475</v>
      </c>
      <c r="E143" s="22">
        <v>0</v>
      </c>
      <c r="F143" s="22">
        <v>0.16666666666666666</v>
      </c>
      <c r="G143" s="22" t="s">
        <v>267</v>
      </c>
      <c r="H143" s="5"/>
      <c r="I143" s="22" t="s">
        <v>268</v>
      </c>
      <c r="J143" s="5"/>
      <c r="K143" s="5"/>
      <c r="L143" s="23"/>
      <c r="M143" s="5"/>
      <c r="N143" s="5"/>
      <c r="O143" s="5"/>
    </row>
    <row r="144" spans="1:15" ht="30">
      <c r="A144" s="4" t="s">
        <v>269</v>
      </c>
      <c r="B144" s="4" t="s">
        <v>226</v>
      </c>
      <c r="C144" s="4" t="s">
        <v>21</v>
      </c>
      <c r="D144" s="19">
        <f>$B$1+20</f>
        <v>45476</v>
      </c>
      <c r="E144" s="20">
        <v>0.125</v>
      </c>
      <c r="F144" s="20">
        <v>0.25</v>
      </c>
      <c r="G144" s="20" t="s">
        <v>22</v>
      </c>
      <c r="H144" s="4"/>
      <c r="I144" s="29" t="s">
        <v>124</v>
      </c>
      <c r="J144" s="4"/>
      <c r="K144" s="4"/>
      <c r="L144" s="6"/>
      <c r="M144" s="4"/>
      <c r="N144" s="4"/>
      <c r="O144" s="4"/>
    </row>
    <row r="145" spans="1:15" ht="30">
      <c r="A145" s="5" t="s">
        <v>270</v>
      </c>
      <c r="B145" s="5" t="s">
        <v>226</v>
      </c>
      <c r="C145" s="5" t="s">
        <v>21</v>
      </c>
      <c r="D145" s="21">
        <f>$B$1+19</f>
        <v>45475</v>
      </c>
      <c r="E145" s="22">
        <v>0.125</v>
      </c>
      <c r="F145" s="22">
        <v>0.25</v>
      </c>
      <c r="G145" s="22" t="s">
        <v>22</v>
      </c>
      <c r="H145" s="5"/>
      <c r="I145" s="30" t="s">
        <v>124</v>
      </c>
      <c r="J145" s="5"/>
      <c r="K145" s="5"/>
      <c r="L145" s="23"/>
      <c r="M145" s="5"/>
      <c r="N145" s="5"/>
      <c r="O145" s="5"/>
    </row>
    <row r="146" spans="1:15">
      <c r="A146" s="4" t="s">
        <v>271</v>
      </c>
      <c r="B146" s="4" t="s">
        <v>226</v>
      </c>
      <c r="C146" s="4" t="s">
        <v>58</v>
      </c>
      <c r="D146" s="19">
        <f>$B$1+20</f>
        <v>45476</v>
      </c>
      <c r="E146" s="20">
        <v>0.91666666666666663</v>
      </c>
      <c r="F146" s="20">
        <v>0</v>
      </c>
      <c r="G146" s="20" t="s">
        <v>59</v>
      </c>
      <c r="H146" s="4"/>
      <c r="I146" s="20" t="s">
        <v>272</v>
      </c>
      <c r="J146" s="4"/>
      <c r="K146" s="4"/>
      <c r="L146" s="6"/>
      <c r="M146" s="4"/>
      <c r="O146" s="4"/>
    </row>
    <row r="147" spans="1:15">
      <c r="A147" s="5" t="s">
        <v>273</v>
      </c>
      <c r="B147" s="5" t="s">
        <v>226</v>
      </c>
      <c r="C147" s="5" t="s">
        <v>21</v>
      </c>
      <c r="D147" s="21">
        <f>$B$1+20</f>
        <v>45476</v>
      </c>
      <c r="E147" s="22">
        <v>0.58333333333333337</v>
      </c>
      <c r="F147" s="22">
        <v>0.66666666666666663</v>
      </c>
      <c r="G147" s="22" t="s">
        <v>22</v>
      </c>
      <c r="H147" s="5"/>
      <c r="I147" s="22" t="s">
        <v>32</v>
      </c>
      <c r="J147" s="5"/>
      <c r="K147" s="5"/>
      <c r="L147" s="23"/>
      <c r="M147" s="5"/>
      <c r="N147" s="5"/>
      <c r="O147" s="5"/>
    </row>
    <row r="148" spans="1:15">
      <c r="A148" s="4" t="s">
        <v>274</v>
      </c>
      <c r="B148" s="4" t="s">
        <v>226</v>
      </c>
      <c r="C148" s="4" t="s">
        <v>21</v>
      </c>
      <c r="D148" s="19">
        <f>$B$1+19</f>
        <v>45475</v>
      </c>
      <c r="E148" s="20">
        <v>0.125</v>
      </c>
      <c r="F148" s="20">
        <v>0.25</v>
      </c>
      <c r="G148" s="20" t="s">
        <v>22</v>
      </c>
      <c r="H148" s="4"/>
      <c r="I148" s="20" t="s">
        <v>32</v>
      </c>
      <c r="J148" s="4"/>
      <c r="K148" s="4"/>
      <c r="L148" s="6"/>
      <c r="M148" s="4"/>
      <c r="N148" s="4"/>
      <c r="O148" s="4"/>
    </row>
    <row r="149" spans="1:15">
      <c r="A149" s="5" t="s">
        <v>275</v>
      </c>
      <c r="B149" s="5" t="s">
        <v>226</v>
      </c>
      <c r="C149" s="5" t="s">
        <v>21</v>
      </c>
      <c r="D149" s="21">
        <f>$B$1+17</f>
        <v>45473</v>
      </c>
      <c r="E149" s="22">
        <v>0</v>
      </c>
      <c r="F149" s="22">
        <v>4.1666666666666664E-2</v>
      </c>
      <c r="G149" s="22" t="s">
        <v>22</v>
      </c>
      <c r="H149" s="5"/>
      <c r="I149" s="22" t="s">
        <v>32</v>
      </c>
      <c r="J149" s="5"/>
      <c r="K149" s="5"/>
      <c r="L149" s="23"/>
      <c r="M149" s="5"/>
      <c r="N149" s="5"/>
      <c r="O149" s="5"/>
    </row>
    <row r="150" spans="1:15">
      <c r="A150" s="4" t="s">
        <v>276</v>
      </c>
      <c r="B150" s="4" t="s">
        <v>226</v>
      </c>
      <c r="C150" s="4" t="s">
        <v>21</v>
      </c>
      <c r="D150" s="19">
        <f>$B$1+19</f>
        <v>45475</v>
      </c>
      <c r="E150" s="20">
        <v>4.1666666666666664E-2</v>
      </c>
      <c r="F150" s="20">
        <v>8.3333333333333329E-2</v>
      </c>
      <c r="G150" s="20" t="s">
        <v>22</v>
      </c>
      <c r="H150" s="4"/>
      <c r="I150" s="20" t="s">
        <v>32</v>
      </c>
      <c r="J150" s="4"/>
      <c r="K150" s="4"/>
      <c r="L150" s="6"/>
      <c r="M150" s="4"/>
      <c r="N150" s="4"/>
      <c r="O150" s="4"/>
    </row>
    <row r="151" spans="1:15">
      <c r="A151" s="5" t="s">
        <v>277</v>
      </c>
      <c r="B151" s="5" t="s">
        <v>226</v>
      </c>
      <c r="C151" s="5" t="s">
        <v>21</v>
      </c>
      <c r="D151" s="21">
        <f>$B$1+20</f>
        <v>45476</v>
      </c>
      <c r="E151" s="22">
        <v>0.125</v>
      </c>
      <c r="F151" s="22">
        <v>0.16666666666666666</v>
      </c>
      <c r="G151" s="22" t="s">
        <v>22</v>
      </c>
      <c r="H151" s="5"/>
      <c r="I151" s="22" t="s">
        <v>32</v>
      </c>
      <c r="J151" s="5"/>
      <c r="K151" s="5"/>
      <c r="L151" s="23"/>
      <c r="M151" s="5"/>
      <c r="N151" s="5"/>
      <c r="O151" s="5"/>
    </row>
    <row r="152" spans="1:15">
      <c r="A152" s="4" t="s">
        <v>278</v>
      </c>
      <c r="B152" s="4" t="s">
        <v>226</v>
      </c>
      <c r="C152" s="4" t="s">
        <v>21</v>
      </c>
      <c r="D152" s="19">
        <f>$B$1+17</f>
        <v>45473</v>
      </c>
      <c r="E152" s="20">
        <v>0.125</v>
      </c>
      <c r="F152" s="20">
        <v>0.16666666666666666</v>
      </c>
      <c r="G152" s="20" t="s">
        <v>22</v>
      </c>
      <c r="H152" s="5"/>
      <c r="I152" s="20" t="s">
        <v>32</v>
      </c>
      <c r="J152" s="5"/>
      <c r="K152" s="4"/>
      <c r="L152" s="6"/>
      <c r="M152" s="5"/>
      <c r="N152" s="5"/>
      <c r="O152" s="4"/>
    </row>
    <row r="153" spans="1:15">
      <c r="A153" s="5" t="s">
        <v>279</v>
      </c>
      <c r="B153" s="5" t="s">
        <v>226</v>
      </c>
      <c r="C153" s="5" t="s">
        <v>21</v>
      </c>
      <c r="D153" s="21">
        <f>$B$1+19</f>
        <v>45475</v>
      </c>
      <c r="E153" s="22">
        <v>0.95833333333333337</v>
      </c>
      <c r="F153" s="22">
        <v>0</v>
      </c>
      <c r="G153" s="22" t="s">
        <v>22</v>
      </c>
      <c r="H153" s="5"/>
      <c r="I153" s="22" t="s">
        <v>23</v>
      </c>
      <c r="J153" s="5"/>
      <c r="K153" s="5"/>
      <c r="L153" s="23"/>
      <c r="M153" s="5"/>
      <c r="N153" s="5"/>
      <c r="O153" s="5"/>
    </row>
    <row r="154" spans="1:15">
      <c r="A154" s="4" t="s">
        <v>280</v>
      </c>
      <c r="B154" s="4" t="s">
        <v>226</v>
      </c>
      <c r="C154" s="4" t="s">
        <v>93</v>
      </c>
      <c r="D154" s="19">
        <f>$B$1+16</f>
        <v>45472</v>
      </c>
      <c r="E154" s="20">
        <v>0</v>
      </c>
      <c r="F154" s="20">
        <v>8.3333333333333329E-2</v>
      </c>
      <c r="G154" s="20" t="s">
        <v>94</v>
      </c>
      <c r="H154" s="4"/>
      <c r="I154" s="20" t="s">
        <v>95</v>
      </c>
      <c r="J154" s="4"/>
      <c r="K154" s="4"/>
      <c r="L154" s="6"/>
      <c r="M154" s="4"/>
      <c r="N154" s="4"/>
      <c r="O154" s="4"/>
    </row>
    <row r="155" spans="1:15">
      <c r="A155" s="5" t="s">
        <v>281</v>
      </c>
      <c r="B155" s="5" t="s">
        <v>226</v>
      </c>
      <c r="C155" s="5" t="s">
        <v>48</v>
      </c>
      <c r="D155" s="21">
        <f>$B$1+16</f>
        <v>45472</v>
      </c>
      <c r="E155" s="22">
        <v>0.95833333333333337</v>
      </c>
      <c r="F155" s="22">
        <v>4.1666666666666664E-2</v>
      </c>
      <c r="G155" s="22" t="s">
        <v>49</v>
      </c>
      <c r="H155" s="4"/>
      <c r="I155" s="22" t="s">
        <v>282</v>
      </c>
      <c r="K155" s="4"/>
      <c r="L155" s="23"/>
      <c r="M155" s="5"/>
      <c r="N155" s="4"/>
      <c r="O155" s="5"/>
    </row>
    <row r="156" spans="1:15">
      <c r="A156" s="4" t="s">
        <v>283</v>
      </c>
      <c r="B156" s="4" t="s">
        <v>226</v>
      </c>
      <c r="C156" s="4" t="s">
        <v>21</v>
      </c>
      <c r="D156" s="19">
        <f>$B$1+19</f>
        <v>45475</v>
      </c>
      <c r="E156" s="20">
        <v>0.125</v>
      </c>
      <c r="F156" s="20">
        <v>0.25</v>
      </c>
      <c r="G156" s="20" t="s">
        <v>22</v>
      </c>
      <c r="H156" s="4"/>
      <c r="I156" s="20" t="s">
        <v>32</v>
      </c>
      <c r="J156" s="4"/>
      <c r="K156" s="4"/>
      <c r="L156" s="6"/>
      <c r="M156" s="4"/>
      <c r="N156" s="4"/>
      <c r="O156" s="4"/>
    </row>
    <row r="157" spans="1:15">
      <c r="A157" s="5" t="s">
        <v>284</v>
      </c>
      <c r="B157" s="5" t="s">
        <v>226</v>
      </c>
      <c r="C157" s="5" t="s">
        <v>21</v>
      </c>
      <c r="D157" s="21">
        <f t="shared" ref="D157:D163" si="7">$B$1+20</f>
        <v>45476</v>
      </c>
      <c r="E157" s="22">
        <v>0.58333333333333337</v>
      </c>
      <c r="F157" s="22">
        <v>0.66666666666666663</v>
      </c>
      <c r="G157" s="22" t="s">
        <v>22</v>
      </c>
      <c r="H157" s="5"/>
      <c r="I157" s="22" t="s">
        <v>32</v>
      </c>
      <c r="J157" s="5"/>
      <c r="K157" s="5"/>
      <c r="L157" s="23"/>
      <c r="M157" s="5"/>
      <c r="N157" s="5"/>
      <c r="O157" s="5"/>
    </row>
    <row r="158" spans="1:15">
      <c r="A158" s="4" t="s">
        <v>285</v>
      </c>
      <c r="B158" s="4" t="s">
        <v>226</v>
      </c>
      <c r="C158" s="4" t="s">
        <v>21</v>
      </c>
      <c r="D158" s="19">
        <f t="shared" si="7"/>
        <v>45476</v>
      </c>
      <c r="E158" s="20">
        <v>0.58333333333333337</v>
      </c>
      <c r="F158" s="20">
        <v>0.66666666666666663</v>
      </c>
      <c r="G158" s="20" t="s">
        <v>22</v>
      </c>
      <c r="H158" s="4"/>
      <c r="I158" s="20" t="s">
        <v>32</v>
      </c>
      <c r="J158" s="4"/>
      <c r="K158" s="4"/>
      <c r="L158" s="6"/>
      <c r="M158" s="4"/>
      <c r="N158" s="4"/>
      <c r="O158" s="4"/>
    </row>
    <row r="159" spans="1:15">
      <c r="A159" s="5" t="s">
        <v>286</v>
      </c>
      <c r="B159" s="5" t="s">
        <v>226</v>
      </c>
      <c r="C159" s="5" t="s">
        <v>21</v>
      </c>
      <c r="D159" s="21">
        <f t="shared" si="7"/>
        <v>45476</v>
      </c>
      <c r="E159" s="22">
        <v>0.58333333333333337</v>
      </c>
      <c r="F159" s="22">
        <v>0.66666666666666663</v>
      </c>
      <c r="G159" s="22" t="s">
        <v>22</v>
      </c>
      <c r="H159" s="5"/>
      <c r="I159" s="22" t="s">
        <v>32</v>
      </c>
      <c r="J159" s="5"/>
      <c r="K159" s="5"/>
      <c r="L159" s="23"/>
      <c r="M159" s="5"/>
      <c r="N159" s="5"/>
      <c r="O159" s="5"/>
    </row>
    <row r="160" spans="1:15">
      <c r="A160" s="4" t="s">
        <v>287</v>
      </c>
      <c r="B160" s="4" t="s">
        <v>226</v>
      </c>
      <c r="C160" s="4" t="s">
        <v>21</v>
      </c>
      <c r="D160" s="19">
        <f t="shared" si="7"/>
        <v>45476</v>
      </c>
      <c r="E160" s="20">
        <v>0.58333333333333337</v>
      </c>
      <c r="F160" s="20">
        <v>0.66666666666666663</v>
      </c>
      <c r="G160" s="20" t="s">
        <v>22</v>
      </c>
      <c r="H160" s="4"/>
      <c r="I160" s="20" t="s">
        <v>32</v>
      </c>
      <c r="J160" s="4"/>
      <c r="K160" s="4"/>
      <c r="L160" s="6"/>
      <c r="M160" s="4"/>
      <c r="N160" s="4"/>
      <c r="O160" s="4"/>
    </row>
    <row r="161" spans="1:15">
      <c r="A161" s="5" t="s">
        <v>288</v>
      </c>
      <c r="B161" s="5" t="s">
        <v>226</v>
      </c>
      <c r="C161" s="5" t="s">
        <v>21</v>
      </c>
      <c r="D161" s="21">
        <f t="shared" si="7"/>
        <v>45476</v>
      </c>
      <c r="E161" s="22">
        <v>0.58333333333333337</v>
      </c>
      <c r="F161" s="22">
        <v>0.66666666666666663</v>
      </c>
      <c r="G161" s="22" t="s">
        <v>22</v>
      </c>
      <c r="H161" s="5"/>
      <c r="I161" s="22" t="s">
        <v>32</v>
      </c>
      <c r="J161" s="5"/>
      <c r="K161" s="5"/>
      <c r="L161" s="23"/>
      <c r="M161" s="5"/>
      <c r="N161" s="5"/>
      <c r="O161" s="5"/>
    </row>
    <row r="162" spans="1:15">
      <c r="A162" s="4" t="s">
        <v>289</v>
      </c>
      <c r="B162" s="4" t="s">
        <v>226</v>
      </c>
      <c r="C162" s="4" t="s">
        <v>21</v>
      </c>
      <c r="D162" s="19">
        <f t="shared" si="7"/>
        <v>45476</v>
      </c>
      <c r="E162" s="20">
        <v>0.58333333333333337</v>
      </c>
      <c r="F162" s="20">
        <v>0.66666666666666663</v>
      </c>
      <c r="G162" s="20" t="s">
        <v>22</v>
      </c>
      <c r="H162" s="4"/>
      <c r="I162" s="20" t="s">
        <v>32</v>
      </c>
      <c r="J162" s="4"/>
      <c r="K162" s="4"/>
      <c r="L162" s="6"/>
      <c r="M162" s="4"/>
      <c r="N162" s="4"/>
      <c r="O162" s="4"/>
    </row>
    <row r="163" spans="1:15">
      <c r="A163" s="5" t="s">
        <v>290</v>
      </c>
      <c r="B163" s="5" t="s">
        <v>226</v>
      </c>
      <c r="C163" s="5" t="s">
        <v>21</v>
      </c>
      <c r="D163" s="21">
        <f t="shared" si="7"/>
        <v>45476</v>
      </c>
      <c r="E163" s="22">
        <v>0.58333333333333337</v>
      </c>
      <c r="F163" s="22">
        <v>0.66666666666666663</v>
      </c>
      <c r="G163" s="22" t="s">
        <v>22</v>
      </c>
      <c r="H163" s="5"/>
      <c r="I163" s="22" t="s">
        <v>32</v>
      </c>
      <c r="J163" s="5"/>
      <c r="K163" s="5"/>
      <c r="L163" s="23"/>
      <c r="M163" s="5"/>
      <c r="N163" s="5"/>
      <c r="O163" s="5"/>
    </row>
    <row r="164" spans="1:15">
      <c r="A164" s="4" t="s">
        <v>291</v>
      </c>
      <c r="B164" s="4" t="s">
        <v>226</v>
      </c>
      <c r="C164" s="4" t="s">
        <v>48</v>
      </c>
      <c r="D164" s="19">
        <f>$B$1+19</f>
        <v>45475</v>
      </c>
      <c r="E164" s="20">
        <v>0.95833333333333337</v>
      </c>
      <c r="F164" s="20">
        <v>0</v>
      </c>
      <c r="G164" s="20" t="s">
        <v>22</v>
      </c>
      <c r="H164" s="4"/>
      <c r="I164" s="20" t="s">
        <v>23</v>
      </c>
      <c r="J164" s="4"/>
      <c r="K164" s="4"/>
      <c r="L164" s="6"/>
      <c r="M164" s="4"/>
      <c r="N164" s="4"/>
      <c r="O164" s="4"/>
    </row>
    <row r="165" spans="1:15">
      <c r="A165" s="5" t="s">
        <v>292</v>
      </c>
      <c r="B165" s="5" t="s">
        <v>226</v>
      </c>
      <c r="C165" s="5" t="s">
        <v>48</v>
      </c>
      <c r="D165" s="21">
        <f>$B$1+20</f>
        <v>45476</v>
      </c>
      <c r="E165" s="22">
        <v>0.16666666666666666</v>
      </c>
      <c r="F165" s="22">
        <v>0.25</v>
      </c>
      <c r="G165" s="22" t="s">
        <v>22</v>
      </c>
      <c r="H165" s="5"/>
      <c r="I165" s="22" t="s">
        <v>23</v>
      </c>
      <c r="J165" s="5"/>
      <c r="K165" s="5"/>
      <c r="L165" s="23"/>
      <c r="M165" s="5"/>
      <c r="N165" s="5"/>
      <c r="O165" s="5"/>
    </row>
    <row r="166" spans="1:15">
      <c r="A166" s="4" t="s">
        <v>293</v>
      </c>
      <c r="B166" s="4" t="s">
        <v>226</v>
      </c>
      <c r="C166" s="4" t="s">
        <v>48</v>
      </c>
      <c r="D166" s="19">
        <f>$B$1+19</f>
        <v>45475</v>
      </c>
      <c r="E166" s="20">
        <v>0.125</v>
      </c>
      <c r="F166" s="20">
        <v>0.25</v>
      </c>
      <c r="G166" s="20" t="s">
        <v>49</v>
      </c>
      <c r="H166" s="4"/>
      <c r="I166" s="20" t="s">
        <v>294</v>
      </c>
      <c r="J166" s="4"/>
      <c r="K166" s="4"/>
      <c r="L166" s="6"/>
      <c r="M166" s="4"/>
      <c r="O166" s="4"/>
    </row>
    <row r="167" spans="1:15">
      <c r="A167" s="5" t="s">
        <v>295</v>
      </c>
      <c r="B167" s="5" t="s">
        <v>226</v>
      </c>
      <c r="C167" s="5" t="s">
        <v>48</v>
      </c>
      <c r="D167" s="21">
        <f>$B$1+20</f>
        <v>45476</v>
      </c>
      <c r="E167" s="22">
        <v>0.91666666666666663</v>
      </c>
      <c r="F167" s="22">
        <v>0</v>
      </c>
      <c r="G167" s="22" t="s">
        <v>49</v>
      </c>
      <c r="H167" s="5"/>
      <c r="I167" s="22" t="s">
        <v>296</v>
      </c>
      <c r="J167" s="5"/>
      <c r="K167" s="5"/>
      <c r="L167" s="23"/>
      <c r="M167" s="5"/>
      <c r="N167" s="5"/>
      <c r="O167" s="5"/>
    </row>
    <row r="168" spans="1:15">
      <c r="A168" s="4" t="s">
        <v>297</v>
      </c>
      <c r="B168" s="4" t="s">
        <v>226</v>
      </c>
      <c r="C168" s="4" t="s">
        <v>48</v>
      </c>
      <c r="D168" s="19">
        <f>$B$1+17</f>
        <v>45473</v>
      </c>
      <c r="E168" s="20">
        <v>8.3333333333333329E-2</v>
      </c>
      <c r="F168" s="20">
        <v>0.25</v>
      </c>
      <c r="G168" s="20" t="s">
        <v>22</v>
      </c>
      <c r="H168" s="5"/>
      <c r="I168" s="20" t="s">
        <v>23</v>
      </c>
      <c r="J168" s="5"/>
      <c r="K168" s="4"/>
      <c r="L168" s="6"/>
      <c r="M168" s="5"/>
      <c r="N168" s="5"/>
      <c r="O168" s="4"/>
    </row>
    <row r="169" spans="1:15">
      <c r="A169" s="5" t="s">
        <v>298</v>
      </c>
      <c r="B169" s="5" t="s">
        <v>226</v>
      </c>
      <c r="C169" s="5" t="s">
        <v>48</v>
      </c>
      <c r="D169" s="21">
        <f>$B$1+19</f>
        <v>45475</v>
      </c>
      <c r="E169" s="22">
        <v>8.3333333333333329E-2</v>
      </c>
      <c r="F169" s="22">
        <v>0.25</v>
      </c>
      <c r="G169" s="22" t="s">
        <v>49</v>
      </c>
      <c r="H169" s="5"/>
      <c r="I169" s="22" t="s">
        <v>296</v>
      </c>
      <c r="J169" s="5"/>
      <c r="K169" s="5"/>
      <c r="L169" s="23"/>
      <c r="M169" s="5"/>
      <c r="N169" s="5"/>
      <c r="O169" s="5"/>
    </row>
    <row r="170" spans="1:15">
      <c r="A170" s="4" t="s">
        <v>299</v>
      </c>
      <c r="B170" s="4" t="s">
        <v>226</v>
      </c>
      <c r="C170" s="4" t="s">
        <v>48</v>
      </c>
      <c r="D170" s="19">
        <f>$B$1+17</f>
        <v>45473</v>
      </c>
      <c r="E170" s="20">
        <v>0</v>
      </c>
      <c r="F170" s="20">
        <v>0.16666666666666666</v>
      </c>
      <c r="G170" s="20" t="s">
        <v>49</v>
      </c>
      <c r="H170" s="5"/>
      <c r="I170" s="20" t="s">
        <v>296</v>
      </c>
      <c r="J170" s="5"/>
      <c r="K170" s="4"/>
      <c r="L170" s="6"/>
      <c r="M170" s="5"/>
      <c r="N170" s="5"/>
      <c r="O170" s="4"/>
    </row>
    <row r="171" spans="1:15">
      <c r="A171" s="5" t="s">
        <v>300</v>
      </c>
      <c r="B171" s="5" t="s">
        <v>226</v>
      </c>
      <c r="C171" s="5" t="s">
        <v>21</v>
      </c>
      <c r="D171" s="21">
        <f>$B$1+17</f>
        <v>45473</v>
      </c>
      <c r="E171" s="22">
        <v>0</v>
      </c>
      <c r="F171" s="22">
        <v>0.16666666666666666</v>
      </c>
      <c r="G171" s="22" t="s">
        <v>22</v>
      </c>
      <c r="H171" s="5"/>
      <c r="I171" s="22" t="s">
        <v>32</v>
      </c>
      <c r="J171" s="5"/>
      <c r="K171" s="5"/>
      <c r="L171" s="23"/>
      <c r="M171" s="5"/>
      <c r="N171" s="5"/>
      <c r="O171" s="5"/>
    </row>
    <row r="172" spans="1:15">
      <c r="A172" s="4" t="s">
        <v>301</v>
      </c>
      <c r="B172" s="4" t="s">
        <v>226</v>
      </c>
      <c r="C172" s="4" t="s">
        <v>21</v>
      </c>
      <c r="D172" s="19">
        <f>$B$1+19</f>
        <v>45475</v>
      </c>
      <c r="E172" s="20">
        <v>0</v>
      </c>
      <c r="F172" s="20">
        <v>0.16666666666666666</v>
      </c>
      <c r="G172" s="20" t="s">
        <v>22</v>
      </c>
      <c r="H172" s="4"/>
      <c r="I172" s="20" t="s">
        <v>32</v>
      </c>
      <c r="J172" s="4"/>
      <c r="K172" s="4"/>
      <c r="L172" s="6"/>
      <c r="M172" s="4"/>
      <c r="N172" s="4"/>
      <c r="O172" s="4"/>
    </row>
    <row r="173" spans="1:15">
      <c r="A173" s="5" t="s">
        <v>302</v>
      </c>
      <c r="B173" s="5" t="s">
        <v>226</v>
      </c>
      <c r="C173" s="5" t="s">
        <v>21</v>
      </c>
      <c r="D173" s="21">
        <f>$B$1+16</f>
        <v>45472</v>
      </c>
      <c r="E173" s="22">
        <v>0.16666666666666666</v>
      </c>
      <c r="F173" s="22">
        <v>0.25</v>
      </c>
      <c r="G173" s="22" t="s">
        <v>22</v>
      </c>
      <c r="H173" s="4"/>
      <c r="I173" s="22" t="s">
        <v>23</v>
      </c>
      <c r="J173" s="4"/>
      <c r="K173" s="5"/>
      <c r="L173" s="23"/>
      <c r="M173" s="5"/>
      <c r="N173" s="4"/>
      <c r="O173" s="5"/>
    </row>
    <row r="174" spans="1:15">
      <c r="A174" s="4" t="s">
        <v>303</v>
      </c>
      <c r="B174" s="4" t="s">
        <v>226</v>
      </c>
      <c r="C174" s="4" t="s">
        <v>21</v>
      </c>
      <c r="D174" s="19">
        <f>$B$1+20</f>
        <v>45476</v>
      </c>
      <c r="E174" s="20">
        <v>0</v>
      </c>
      <c r="F174" s="20">
        <v>8.3333333333333329E-2</v>
      </c>
      <c r="G174" s="20" t="s">
        <v>22</v>
      </c>
      <c r="H174" s="4"/>
      <c r="I174" s="20" t="s">
        <v>23</v>
      </c>
      <c r="J174" s="4"/>
      <c r="K174" s="4"/>
      <c r="L174" s="6"/>
      <c r="M174" s="4"/>
      <c r="N174" s="4"/>
      <c r="O174" s="4"/>
    </row>
    <row r="175" spans="1:15">
      <c r="A175" s="5" t="s">
        <v>304</v>
      </c>
      <c r="B175" s="5" t="s">
        <v>226</v>
      </c>
      <c r="C175" s="5" t="s">
        <v>21</v>
      </c>
      <c r="D175" s="21">
        <f>$B$1+20</f>
        <v>45476</v>
      </c>
      <c r="E175" s="22">
        <v>4.1666666666666664E-2</v>
      </c>
      <c r="F175" s="22">
        <v>0.125</v>
      </c>
      <c r="G175" s="1" t="s">
        <v>22</v>
      </c>
      <c r="H175" s="5"/>
      <c r="I175" s="22" t="s">
        <v>23</v>
      </c>
      <c r="J175" s="5"/>
      <c r="K175" s="5"/>
      <c r="L175" s="23"/>
      <c r="M175" s="5"/>
      <c r="N175" s="5"/>
      <c r="O175" s="5"/>
    </row>
    <row r="176" spans="1:15" ht="18.75" customHeight="1"/>
  </sheetData>
  <sheetProtection algorithmName="SHA-512" hashValue="tZQprsn9vwrxVtBrHLLvCgm6jjxQa1b5h3He7g7rtjF+jjKH4d1xu8D9DQLQo1socL6Nf0c7DupyHv92DPcu2Q==" saltValue="+J2DK9WLaJGkHKnjGWg10g==" spinCount="100000" sheet="1" autoFilter="0"/>
  <autoFilter ref="A2:O176" xr:uid="{224E77E6-D8E1-44F4-BE24-798E47AE4D6F}"/>
  <conditionalFormatting sqref="A92:J97">
    <cfRule type="beginsWith" dxfId="38" priority="4" operator="beginsWith" text="OK">
      <formula>LEFT(A92,LEN("OK"))="OK"</formula>
    </cfRule>
  </conditionalFormatting>
  <conditionalFormatting sqref="A92:N97">
    <cfRule type="beginsWith" dxfId="37" priority="1" operator="beginsWith" text="ERROR">
      <formula>LEFT(A92,LEN("ERROR"))="ERROR"</formula>
    </cfRule>
  </conditionalFormatting>
  <conditionalFormatting sqref="A1:XFD7 A8:J8 L8:XFD8 A87:XFD91 K92:M95 O92:XFD95 M92:M97 A101:XFD109 A112:XFD145 A146:M146 O146:XFD146 A147:XFD154 A175:F175 H175:XFD175 A176:XFD1048576">
    <cfRule type="beginsWith" dxfId="36" priority="92" operator="beginsWith" text="OK">
      <formula>LEFT(A1,LEN("OK"))="OK"</formula>
    </cfRule>
  </conditionalFormatting>
  <conditionalFormatting sqref="A1:XFD7 M92:M97 A8:J8 L8:XFD8 A87:XFD91 O92:XFD95 A101:XFD109 A112:XFD145 A146:M146 O146:XFD146 A147:XFD154 A175:F175 H175:XFD175 A176:XFD1048576">
    <cfRule type="beginsWith" dxfId="35" priority="91" operator="beginsWith" text="ERROR">
      <formula>LEFT(A1,LEN("ERROR"))="ERROR"</formula>
    </cfRule>
  </conditionalFormatting>
  <conditionalFormatting sqref="A9:XFD85">
    <cfRule type="beginsWith" dxfId="34" priority="9" operator="beginsWith" text="ERROR">
      <formula>LEFT(A9,LEN("ERROR"))="ERROR"</formula>
    </cfRule>
    <cfRule type="beginsWith" dxfId="33" priority="10" operator="beginsWith" text="OK">
      <formula>LEFT(A9,LEN("OK"))="OK"</formula>
    </cfRule>
  </conditionalFormatting>
  <conditionalFormatting sqref="B110:XFD111">
    <cfRule type="beginsWith" dxfId="32" priority="11" operator="beginsWith" text="ERROR">
      <formula>LEFT(B110,LEN("ERROR"))="ERROR"</formula>
    </cfRule>
    <cfRule type="beginsWith" dxfId="31" priority="12" operator="beginsWith" text="OK">
      <formula>LEFT(B110,LEN("OK"))="OK"</formula>
    </cfRule>
  </conditionalFormatting>
  <conditionalFormatting sqref="N92:N97">
    <cfRule type="beginsWith" dxfId="30" priority="2" operator="beginsWith" text="OK">
      <formula>LEFT(N92,LEN("OK"))="OK"</formula>
    </cfRule>
  </conditionalFormatting>
  <conditionalFormatting sqref="Q1 A86:I86 K86:XFD86 P96:XFD96 O97:XFD97 A98:XFD99 A100:I100 K100:XFD100 A155:I155 K155:XFD155 A156:XFD165 A166:M166 O166:XFD166 A167:XFD174 K96:M97">
    <cfRule type="beginsWith" dxfId="29" priority="88" operator="beginsWith" text="OK">
      <formula>LEFT(A1,LEN("OK"))="OK"</formula>
    </cfRule>
  </conditionalFormatting>
  <conditionalFormatting sqref="Q1 A86:I86 K86:XFD86 P96:XFD96 O97:XFD97 A98:XFD99 A100:I100 K100:XFD100 A155:I155 K155:XFD155 A156:XFD165 A166:M166 O166:XFD166 A167:XFD174">
    <cfRule type="beginsWith" dxfId="28" priority="87" operator="beginsWith" text="ERROR">
      <formula>LEFT(A1,LEN("ERROR"))="ERROR"</formula>
    </cfRule>
  </conditionalFormatting>
  <dataValidations count="3">
    <dataValidation type="list" allowBlank="1" showInputMessage="1" showErrorMessage="1" sqref="K24 K86 O166 K155 O146 N147:N165 J3:J23 J87:J99 J156:J175 N167:N175 J25:J85 J101:J154 N3:N145 H3:H175" xr:uid="{1A0D0499-38A9-4C06-B374-38FFFD09235C}">
      <formula1>$AB$2:$AB$3</formula1>
    </dataValidation>
    <dataValidation type="whole" allowBlank="1" showInputMessage="1" showErrorMessage="1" sqref="L5:L7 L3 L9:L30 L108:L175 L88:L105 L32:L57 L59:L65 L67:L86" xr:uid="{19340A8A-7ADB-43AF-A860-82786F885C2F}">
      <formula1>1</formula1>
      <formula2>999999</formula2>
    </dataValidation>
    <dataValidation type="list" allowBlank="1" showInputMessage="1" showErrorMessage="1" sqref="M3:M175" xr:uid="{7E1D3AB0-1F42-4A25-A876-6334E5B5EE31}">
      <formula1>$AB$5:$AB$11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9DD25-1822-495F-AAE2-3AAB554CD4F7}">
  <sheetPr codeName="Hoja2"/>
  <dimension ref="A1:AB180"/>
  <sheetViews>
    <sheetView tabSelected="1" workbookViewId="0">
      <selection activeCell="I5" sqref="I5"/>
    </sheetView>
  </sheetViews>
  <sheetFormatPr baseColWidth="10" defaultColWidth="11.42578125" defaultRowHeight="15"/>
  <cols>
    <col min="1" max="1" width="10.42578125" customWidth="1"/>
    <col min="2" max="2" width="13.42578125" bestFit="1" customWidth="1"/>
    <col min="3" max="3" width="23.7109375" bestFit="1" customWidth="1"/>
    <col min="4" max="4" width="9.5703125" bestFit="1" customWidth="1"/>
    <col min="5" max="5" width="17.7109375" customWidth="1"/>
    <col min="6" max="6" width="15.5703125" customWidth="1"/>
    <col min="8" max="8" width="16.140625" customWidth="1"/>
    <col min="10" max="10" width="17" customWidth="1"/>
    <col min="11" max="11" width="16.140625" customWidth="1"/>
    <col min="14" max="14" width="13.28515625" customWidth="1"/>
  </cols>
  <sheetData>
    <row r="1" spans="1:28" ht="143.25">
      <c r="A1" s="8" t="s">
        <v>0</v>
      </c>
      <c r="B1" s="9">
        <v>45456</v>
      </c>
      <c r="C1" s="10" t="s">
        <v>1</v>
      </c>
      <c r="D1" s="11"/>
      <c r="E1" s="12"/>
      <c r="F1" s="2"/>
      <c r="G1" s="13"/>
      <c r="H1" s="13"/>
      <c r="I1" s="13"/>
      <c r="J1" s="1"/>
      <c r="K1" s="2"/>
      <c r="L1" s="3"/>
      <c r="M1" s="2"/>
      <c r="N1" s="2"/>
      <c r="O1" s="2"/>
      <c r="P1" s="2"/>
      <c r="Q1" s="4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spans="1:28" ht="30">
      <c r="A2" s="32" t="s">
        <v>2</v>
      </c>
      <c r="B2" s="32" t="s">
        <v>3</v>
      </c>
      <c r="C2" s="32" t="s">
        <v>4</v>
      </c>
      <c r="D2" s="33" t="s">
        <v>5</v>
      </c>
      <c r="E2" s="34" t="s">
        <v>6</v>
      </c>
      <c r="F2" s="32" t="s">
        <v>7</v>
      </c>
      <c r="G2" s="35" t="s">
        <v>8</v>
      </c>
      <c r="H2" s="36" t="s">
        <v>9</v>
      </c>
      <c r="I2" s="35" t="s">
        <v>10</v>
      </c>
      <c r="J2" s="36" t="s">
        <v>11</v>
      </c>
      <c r="K2" s="32" t="s">
        <v>12</v>
      </c>
      <c r="L2" s="32" t="s">
        <v>13</v>
      </c>
      <c r="M2" s="32" t="s">
        <v>14</v>
      </c>
      <c r="N2" s="32" t="s">
        <v>15</v>
      </c>
      <c r="O2" s="14" t="s">
        <v>16</v>
      </c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7" t="s">
        <v>17</v>
      </c>
    </row>
    <row r="3" spans="1:28">
      <c r="A3" s="37"/>
      <c r="B3" s="37"/>
      <c r="C3" s="37"/>
      <c r="D3" s="38"/>
      <c r="E3" s="39"/>
      <c r="F3" s="39"/>
      <c r="G3" s="39"/>
      <c r="H3" s="37"/>
      <c r="I3" s="39"/>
      <c r="J3" s="37"/>
      <c r="K3" s="37"/>
      <c r="L3" s="7"/>
      <c r="M3" s="37"/>
      <c r="N3" s="37"/>
      <c r="O3" s="4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t="s">
        <v>18</v>
      </c>
    </row>
    <row r="4" spans="1:28">
      <c r="A4" s="40" t="s">
        <v>19</v>
      </c>
      <c r="B4" s="40" t="s">
        <v>20</v>
      </c>
      <c r="C4" s="40" t="s">
        <v>21</v>
      </c>
      <c r="D4" s="41">
        <f>$B$1+17</f>
        <v>45473</v>
      </c>
      <c r="E4" s="42">
        <v>0.95833333333333337</v>
      </c>
      <c r="F4" s="42">
        <v>4.1666666666666664E-2</v>
      </c>
      <c r="G4" s="42" t="s">
        <v>22</v>
      </c>
      <c r="H4" s="40"/>
      <c r="I4" s="42" t="s">
        <v>23</v>
      </c>
      <c r="J4" s="40"/>
      <c r="K4" s="40"/>
      <c r="L4" s="26"/>
      <c r="M4" s="37"/>
      <c r="N4" s="40"/>
      <c r="O4" s="5">
        <v>292948</v>
      </c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8" ht="345">
      <c r="A5" s="37" t="s">
        <v>24</v>
      </c>
      <c r="B5" s="37" t="s">
        <v>20</v>
      </c>
      <c r="C5" s="37" t="s">
        <v>21</v>
      </c>
      <c r="D5" s="38">
        <f>$B$1+11</f>
        <v>45467</v>
      </c>
      <c r="E5" s="39">
        <v>0</v>
      </c>
      <c r="F5" s="39">
        <v>8.3333333333333329E-2</v>
      </c>
      <c r="G5" s="39" t="s">
        <v>25</v>
      </c>
      <c r="H5" s="37" t="s">
        <v>18</v>
      </c>
      <c r="I5" s="43" t="s">
        <v>26</v>
      </c>
      <c r="J5" s="37" t="s">
        <v>18</v>
      </c>
      <c r="K5" s="37" t="s">
        <v>27</v>
      </c>
      <c r="L5" s="6"/>
      <c r="M5" s="37" t="s">
        <v>28</v>
      </c>
      <c r="N5" s="37" t="s">
        <v>18</v>
      </c>
      <c r="O5" s="4">
        <v>292394</v>
      </c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t="s">
        <v>29</v>
      </c>
    </row>
    <row r="6" spans="1:28">
      <c r="A6" s="40" t="s">
        <v>30</v>
      </c>
      <c r="B6" s="40" t="s">
        <v>31</v>
      </c>
      <c r="C6" s="40" t="s">
        <v>21</v>
      </c>
      <c r="D6" s="41">
        <f>$B$1+17</f>
        <v>45473</v>
      </c>
      <c r="E6" s="42">
        <v>0.95833333333333337</v>
      </c>
      <c r="F6" s="42">
        <v>4.1666666666666664E-2</v>
      </c>
      <c r="G6" s="42" t="s">
        <v>22</v>
      </c>
      <c r="H6" s="40"/>
      <c r="I6" s="42" t="s">
        <v>32</v>
      </c>
      <c r="J6" s="40"/>
      <c r="K6" s="40"/>
      <c r="L6" s="23"/>
      <c r="M6" s="37"/>
      <c r="N6" s="40"/>
      <c r="O6" s="5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t="s">
        <v>33</v>
      </c>
    </row>
    <row r="7" spans="1:28">
      <c r="A7" s="37"/>
      <c r="B7" s="37"/>
      <c r="C7" s="37"/>
      <c r="D7" s="38"/>
      <c r="E7" s="39"/>
      <c r="F7" s="39"/>
      <c r="G7" s="39"/>
      <c r="H7" s="37"/>
      <c r="I7" s="39"/>
      <c r="J7" s="37"/>
      <c r="K7" s="40"/>
      <c r="L7" s="6"/>
      <c r="M7" s="37"/>
      <c r="N7" s="37"/>
      <c r="O7" s="4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t="s">
        <v>34</v>
      </c>
    </row>
    <row r="8" spans="1:28">
      <c r="A8" s="40" t="s">
        <v>35</v>
      </c>
      <c r="B8" s="40" t="s">
        <v>20</v>
      </c>
      <c r="C8" s="40" t="s">
        <v>21</v>
      </c>
      <c r="D8" s="41">
        <f>$B$1+14</f>
        <v>45470</v>
      </c>
      <c r="E8" s="42">
        <v>0.95833333333333337</v>
      </c>
      <c r="F8" s="42">
        <v>4.1666666666666664E-2</v>
      </c>
      <c r="G8" s="42" t="s">
        <v>22</v>
      </c>
      <c r="H8" s="40"/>
      <c r="I8" s="42" t="s">
        <v>32</v>
      </c>
      <c r="J8" s="40"/>
      <c r="K8" s="44"/>
      <c r="L8" s="26"/>
      <c r="M8" s="40"/>
      <c r="N8" s="40"/>
      <c r="O8" s="5">
        <v>222831</v>
      </c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t="s">
        <v>36</v>
      </c>
    </row>
    <row r="9" spans="1:28">
      <c r="A9" s="37" t="s">
        <v>37</v>
      </c>
      <c r="B9" s="37" t="s">
        <v>20</v>
      </c>
      <c r="C9" s="37" t="s">
        <v>21</v>
      </c>
      <c r="D9" s="38">
        <f>$B$1+17</f>
        <v>45473</v>
      </c>
      <c r="E9" s="39">
        <v>0.95833333333333337</v>
      </c>
      <c r="F9" s="39">
        <v>4.1666666666666664E-2</v>
      </c>
      <c r="G9" s="39" t="s">
        <v>22</v>
      </c>
      <c r="H9" s="37"/>
      <c r="I9" s="39" t="s">
        <v>32</v>
      </c>
      <c r="J9" s="37"/>
      <c r="K9" s="37"/>
      <c r="L9" s="6"/>
      <c r="M9" s="37"/>
      <c r="N9" s="37"/>
      <c r="O9" s="4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t="s">
        <v>38</v>
      </c>
    </row>
    <row r="10" spans="1:28">
      <c r="A10" s="40" t="s">
        <v>39</v>
      </c>
      <c r="B10" s="40" t="s">
        <v>40</v>
      </c>
      <c r="C10" s="40" t="s">
        <v>21</v>
      </c>
      <c r="D10" s="41">
        <f>$B$1+15</f>
        <v>45471</v>
      </c>
      <c r="E10" s="42">
        <v>8.3333333333333329E-2</v>
      </c>
      <c r="F10" s="42">
        <v>0.25</v>
      </c>
      <c r="G10" s="42" t="s">
        <v>41</v>
      </c>
      <c r="H10" s="40"/>
      <c r="I10" s="42" t="s">
        <v>42</v>
      </c>
      <c r="J10" s="40"/>
      <c r="K10" s="40"/>
      <c r="L10" s="23"/>
      <c r="M10" s="40"/>
      <c r="N10" s="40"/>
      <c r="O10" s="5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t="s">
        <v>43</v>
      </c>
    </row>
    <row r="11" spans="1:28">
      <c r="A11" s="37" t="s">
        <v>44</v>
      </c>
      <c r="B11" s="37" t="s">
        <v>40</v>
      </c>
      <c r="C11" s="37" t="s">
        <v>21</v>
      </c>
      <c r="D11" s="38">
        <f>$B$1+15</f>
        <v>45471</v>
      </c>
      <c r="E11" s="39">
        <v>8.3333333333333329E-2</v>
      </c>
      <c r="F11" s="39">
        <v>0.25</v>
      </c>
      <c r="G11" s="39" t="s">
        <v>45</v>
      </c>
      <c r="H11" s="40"/>
      <c r="I11" s="39" t="s">
        <v>46</v>
      </c>
      <c r="J11" s="40"/>
      <c r="K11" s="37"/>
      <c r="L11" s="6"/>
      <c r="M11" s="40"/>
      <c r="N11" s="40"/>
      <c r="O11" s="4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t="s">
        <v>28</v>
      </c>
    </row>
    <row r="12" spans="1:28">
      <c r="A12" s="40" t="s">
        <v>47</v>
      </c>
      <c r="B12" s="40" t="s">
        <v>40</v>
      </c>
      <c r="C12" s="40" t="s">
        <v>48</v>
      </c>
      <c r="D12" s="41">
        <f t="shared" ref="D12:D14" si="0">$B$1+15</f>
        <v>45471</v>
      </c>
      <c r="E12" s="42">
        <v>8.3333333333333329E-2</v>
      </c>
      <c r="F12" s="42">
        <v>0.25</v>
      </c>
      <c r="G12" s="42" t="s">
        <v>49</v>
      </c>
      <c r="H12" s="40"/>
      <c r="I12" s="42" t="s">
        <v>50</v>
      </c>
      <c r="J12" s="40"/>
      <c r="K12" s="40"/>
      <c r="L12" s="23"/>
      <c r="M12" s="40"/>
      <c r="N12" s="40"/>
      <c r="O12" s="5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 spans="1:28">
      <c r="A13" s="37" t="s">
        <v>51</v>
      </c>
      <c r="B13" s="37" t="s">
        <v>40</v>
      </c>
      <c r="C13" s="37" t="s">
        <v>48</v>
      </c>
      <c r="D13" s="38">
        <f t="shared" si="0"/>
        <v>45471</v>
      </c>
      <c r="E13" s="39">
        <v>8.3333333333333329E-2</v>
      </c>
      <c r="F13" s="39">
        <v>0.25</v>
      </c>
      <c r="G13" s="39" t="s">
        <v>49</v>
      </c>
      <c r="H13" s="40"/>
      <c r="I13" s="39" t="s">
        <v>52</v>
      </c>
      <c r="J13" s="40"/>
      <c r="K13" s="37"/>
      <c r="L13" s="6"/>
      <c r="M13" s="40"/>
      <c r="N13" s="40"/>
      <c r="O13" s="4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 spans="1:28">
      <c r="A14" s="40" t="s">
        <v>53</v>
      </c>
      <c r="B14" s="40" t="s">
        <v>40</v>
      </c>
      <c r="C14" s="40" t="s">
        <v>21</v>
      </c>
      <c r="D14" s="41">
        <f t="shared" si="0"/>
        <v>45471</v>
      </c>
      <c r="E14" s="42">
        <v>8.3333333333333329E-2</v>
      </c>
      <c r="F14" s="42">
        <v>0.25</v>
      </c>
      <c r="G14" s="42" t="s">
        <v>54</v>
      </c>
      <c r="H14" s="40"/>
      <c r="I14" s="42" t="s">
        <v>55</v>
      </c>
      <c r="J14" s="40"/>
      <c r="K14" s="40"/>
      <c r="L14" s="23"/>
      <c r="M14" s="40"/>
      <c r="N14" s="40"/>
      <c r="O14" s="5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 spans="1:28">
      <c r="A15" s="37" t="s">
        <v>56</v>
      </c>
      <c r="B15" s="37" t="s">
        <v>40</v>
      </c>
      <c r="C15" s="37" t="s">
        <v>21</v>
      </c>
      <c r="D15" s="38">
        <f>$B$1+15</f>
        <v>45471</v>
      </c>
      <c r="E15" s="39">
        <v>8.3333333333333329E-2</v>
      </c>
      <c r="F15" s="39">
        <v>0.25</v>
      </c>
      <c r="G15" s="39" t="s">
        <v>54</v>
      </c>
      <c r="H15" s="40"/>
      <c r="I15" s="39" t="s">
        <v>55</v>
      </c>
      <c r="J15" s="40"/>
      <c r="K15" s="37"/>
      <c r="L15" s="6"/>
      <c r="M15" s="40"/>
      <c r="N15" s="40"/>
      <c r="O15" s="4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 spans="1:28">
      <c r="A16" s="40" t="s">
        <v>57</v>
      </c>
      <c r="B16" s="40" t="s">
        <v>40</v>
      </c>
      <c r="C16" s="40" t="s">
        <v>58</v>
      </c>
      <c r="D16" s="41">
        <f>$B$1+11</f>
        <v>45467</v>
      </c>
      <c r="E16" s="42">
        <v>0</v>
      </c>
      <c r="F16" s="42">
        <v>8.3333333333333329E-2</v>
      </c>
      <c r="G16" s="42" t="s">
        <v>59</v>
      </c>
      <c r="H16" s="40" t="s">
        <v>17</v>
      </c>
      <c r="I16" s="42" t="s">
        <v>60</v>
      </c>
      <c r="J16" s="40" t="s">
        <v>17</v>
      </c>
      <c r="K16" s="40"/>
      <c r="L16" s="23"/>
      <c r="M16" s="40" t="s">
        <v>28</v>
      </c>
      <c r="N16" s="40" t="s">
        <v>17</v>
      </c>
      <c r="O16" s="5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 spans="1:28" ht="16.5">
      <c r="A17" s="28" t="s">
        <v>61</v>
      </c>
      <c r="B17" s="37" t="s">
        <v>40</v>
      </c>
      <c r="C17" s="37" t="s">
        <v>21</v>
      </c>
      <c r="D17" s="38">
        <f>$B$1+14</f>
        <v>45470</v>
      </c>
      <c r="E17" s="39">
        <v>8.3333333333333329E-2</v>
      </c>
      <c r="F17" s="39">
        <v>0.25</v>
      </c>
      <c r="G17" s="39" t="s">
        <v>62</v>
      </c>
      <c r="H17" s="37" t="s">
        <v>17</v>
      </c>
      <c r="I17" s="39" t="s">
        <v>63</v>
      </c>
      <c r="J17" s="37" t="s">
        <v>17</v>
      </c>
      <c r="K17" s="37"/>
      <c r="L17" s="6"/>
      <c r="M17" s="37" t="s">
        <v>33</v>
      </c>
      <c r="N17" s="37" t="s">
        <v>17</v>
      </c>
      <c r="O17" s="4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 spans="1:28" ht="285">
      <c r="A18" s="40" t="s">
        <v>64</v>
      </c>
      <c r="B18" s="40" t="s">
        <v>40</v>
      </c>
      <c r="C18" s="40" t="s">
        <v>21</v>
      </c>
      <c r="D18" s="41">
        <f>$B$1+14</f>
        <v>45470</v>
      </c>
      <c r="E18" s="42">
        <v>8.3333333333333329E-2</v>
      </c>
      <c r="F18" s="42">
        <v>0.25</v>
      </c>
      <c r="G18" s="42" t="s">
        <v>65</v>
      </c>
      <c r="H18" s="40" t="s">
        <v>17</v>
      </c>
      <c r="I18" s="45" t="s">
        <v>66</v>
      </c>
      <c r="J18" s="40" t="s">
        <v>17</v>
      </c>
      <c r="K18" s="40"/>
      <c r="L18" s="23"/>
      <c r="M18" s="37" t="s">
        <v>33</v>
      </c>
      <c r="N18" s="40" t="s">
        <v>17</v>
      </c>
      <c r="O18" s="5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 spans="1:28">
      <c r="A19" s="40" t="s">
        <v>67</v>
      </c>
      <c r="B19" s="40" t="s">
        <v>40</v>
      </c>
      <c r="C19" s="40" t="s">
        <v>21</v>
      </c>
      <c r="D19" s="41">
        <f t="shared" ref="D19" si="1">$B$1+13</f>
        <v>45469</v>
      </c>
      <c r="E19" s="42">
        <v>0.95833333333333337</v>
      </c>
      <c r="F19" s="42">
        <v>4.1666666666666664E-2</v>
      </c>
      <c r="G19" s="42" t="s">
        <v>68</v>
      </c>
      <c r="H19" s="40" t="s">
        <v>17</v>
      </c>
      <c r="I19" s="42" t="s">
        <v>69</v>
      </c>
      <c r="J19" s="40" t="s">
        <v>17</v>
      </c>
      <c r="K19" s="40"/>
      <c r="L19" s="23"/>
      <c r="M19" s="40" t="s">
        <v>36</v>
      </c>
      <c r="N19" s="40" t="s">
        <v>17</v>
      </c>
      <c r="O19" s="5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>
      <c r="A20" s="37" t="s">
        <v>70</v>
      </c>
      <c r="B20" s="37" t="s">
        <v>40</v>
      </c>
      <c r="C20" s="37" t="s">
        <v>21</v>
      </c>
      <c r="D20" s="38">
        <f>$B$1+13</f>
        <v>45469</v>
      </c>
      <c r="E20" s="39">
        <v>0.95833333333333337</v>
      </c>
      <c r="F20" s="39">
        <v>4.1666666666666664E-2</v>
      </c>
      <c r="G20" s="39" t="s">
        <v>68</v>
      </c>
      <c r="H20" s="37" t="s">
        <v>17</v>
      </c>
      <c r="I20" s="39" t="s">
        <v>69</v>
      </c>
      <c r="J20" s="37" t="s">
        <v>17</v>
      </c>
      <c r="K20" s="37"/>
      <c r="L20" s="6"/>
      <c r="M20" s="37" t="s">
        <v>36</v>
      </c>
      <c r="N20" s="37" t="s">
        <v>17</v>
      </c>
      <c r="O20" s="4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>
      <c r="A21" s="40" t="s">
        <v>71</v>
      </c>
      <c r="B21" s="40" t="s">
        <v>40</v>
      </c>
      <c r="C21" s="40" t="s">
        <v>21</v>
      </c>
      <c r="D21" s="41">
        <f t="shared" ref="D21" si="2">$B$1+14</f>
        <v>45470</v>
      </c>
      <c r="E21" s="42">
        <v>0.95833333333333337</v>
      </c>
      <c r="F21" s="42">
        <v>4.1666666666666664E-2</v>
      </c>
      <c r="G21" s="42" t="s">
        <v>68</v>
      </c>
      <c r="H21" s="40"/>
      <c r="I21" s="42" t="s">
        <v>69</v>
      </c>
      <c r="J21" s="40"/>
      <c r="K21" s="40"/>
      <c r="L21" s="23"/>
      <c r="M21" s="40"/>
      <c r="N21" s="40"/>
      <c r="O21" s="5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 spans="1:28">
      <c r="A22" s="37" t="s">
        <v>72</v>
      </c>
      <c r="B22" s="37" t="s">
        <v>40</v>
      </c>
      <c r="C22" s="37" t="s">
        <v>21</v>
      </c>
      <c r="D22" s="38">
        <f>$B$1+14</f>
        <v>45470</v>
      </c>
      <c r="E22" s="39">
        <v>0.95833333333333337</v>
      </c>
      <c r="F22" s="39">
        <v>4.1666666666666664E-2</v>
      </c>
      <c r="G22" s="39" t="s">
        <v>68</v>
      </c>
      <c r="H22" s="37"/>
      <c r="I22" s="39" t="s">
        <v>69</v>
      </c>
      <c r="J22" s="37"/>
      <c r="K22" s="37"/>
      <c r="L22" s="6"/>
      <c r="M22" s="37"/>
      <c r="N22" s="37"/>
      <c r="O22" s="4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spans="1:28">
      <c r="A23" s="40" t="s">
        <v>73</v>
      </c>
      <c r="B23" s="40" t="s">
        <v>40</v>
      </c>
      <c r="C23" s="40" t="s">
        <v>48</v>
      </c>
      <c r="D23" s="41">
        <f>$B$1+15</f>
        <v>45471</v>
      </c>
      <c r="E23" s="42">
        <v>8.3333333333333329E-2</v>
      </c>
      <c r="F23" s="42">
        <v>0.25</v>
      </c>
      <c r="G23" s="42" t="s">
        <v>49</v>
      </c>
      <c r="H23" s="40"/>
      <c r="I23" s="42" t="s">
        <v>74</v>
      </c>
      <c r="J23" s="40"/>
      <c r="K23" s="40"/>
      <c r="L23" s="23"/>
      <c r="M23" s="40"/>
      <c r="N23" s="40"/>
      <c r="O23" s="5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 spans="1:28">
      <c r="A24" s="37" t="s">
        <v>75</v>
      </c>
      <c r="B24" s="37" t="s">
        <v>76</v>
      </c>
      <c r="C24" s="37" t="s">
        <v>21</v>
      </c>
      <c r="D24" s="38">
        <f>$B$1+5</f>
        <v>45461</v>
      </c>
      <c r="E24" s="39">
        <v>0.91666666666666663</v>
      </c>
      <c r="F24" s="39">
        <v>0</v>
      </c>
      <c r="G24" s="39" t="s">
        <v>68</v>
      </c>
      <c r="H24" s="37" t="s">
        <v>17</v>
      </c>
      <c r="I24" s="39" t="s">
        <v>69</v>
      </c>
      <c r="J24" s="40" t="s">
        <v>17</v>
      </c>
      <c r="K24" s="37"/>
      <c r="L24" s="6"/>
      <c r="M24" s="37" t="s">
        <v>34</v>
      </c>
      <c r="N24" s="37" t="s">
        <v>17</v>
      </c>
      <c r="O24" s="4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 spans="1:28">
      <c r="A25" s="40" t="s">
        <v>77</v>
      </c>
      <c r="B25" s="40" t="s">
        <v>76</v>
      </c>
      <c r="C25" s="40" t="s">
        <v>21</v>
      </c>
      <c r="D25" s="41">
        <f>$B$1+5</f>
        <v>45461</v>
      </c>
      <c r="E25" s="42">
        <v>0.91666666666666663</v>
      </c>
      <c r="F25" s="42">
        <v>0</v>
      </c>
      <c r="G25" s="42" t="s">
        <v>68</v>
      </c>
      <c r="H25" s="40" t="s">
        <v>17</v>
      </c>
      <c r="I25" s="42" t="s">
        <v>69</v>
      </c>
      <c r="J25" s="40" t="s">
        <v>17</v>
      </c>
      <c r="K25" s="40"/>
      <c r="L25" s="23"/>
      <c r="M25" s="40" t="s">
        <v>34</v>
      </c>
      <c r="N25" s="40" t="s">
        <v>17</v>
      </c>
      <c r="O25" s="5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 spans="1:28">
      <c r="A26" s="37" t="s">
        <v>78</v>
      </c>
      <c r="B26" s="37" t="s">
        <v>76</v>
      </c>
      <c r="C26" s="37" t="s">
        <v>21</v>
      </c>
      <c r="D26" s="38">
        <f>$B$1+5</f>
        <v>45461</v>
      </c>
      <c r="E26" s="39">
        <v>0.91666666666666663</v>
      </c>
      <c r="F26" s="39">
        <v>0</v>
      </c>
      <c r="G26" s="39" t="s">
        <v>68</v>
      </c>
      <c r="H26" s="37" t="s">
        <v>17</v>
      </c>
      <c r="I26" s="39" t="s">
        <v>69</v>
      </c>
      <c r="J26" s="37" t="s">
        <v>17</v>
      </c>
      <c r="K26" s="37"/>
      <c r="L26" s="6"/>
      <c r="M26" s="37" t="s">
        <v>34</v>
      </c>
      <c r="N26" s="37" t="s">
        <v>17</v>
      </c>
      <c r="O26" s="4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1:28">
      <c r="A27" s="40" t="s">
        <v>79</v>
      </c>
      <c r="B27" s="40" t="s">
        <v>76</v>
      </c>
      <c r="C27" s="40" t="s">
        <v>48</v>
      </c>
      <c r="D27" s="41">
        <f>$B$1+5</f>
        <v>45461</v>
      </c>
      <c r="E27" s="42">
        <v>0.91666666666666663</v>
      </c>
      <c r="F27" s="42">
        <v>0</v>
      </c>
      <c r="G27" s="42" t="s">
        <v>22</v>
      </c>
      <c r="H27" s="40" t="s">
        <v>17</v>
      </c>
      <c r="I27" s="42" t="s">
        <v>23</v>
      </c>
      <c r="J27" s="40" t="s">
        <v>17</v>
      </c>
      <c r="K27" s="40"/>
      <c r="L27" s="23"/>
      <c r="M27" s="40" t="s">
        <v>34</v>
      </c>
      <c r="N27" s="40" t="s">
        <v>17</v>
      </c>
      <c r="O27" s="5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>
      <c r="A28" s="37" t="s">
        <v>80</v>
      </c>
      <c r="B28" s="37" t="s">
        <v>76</v>
      </c>
      <c r="C28" s="37" t="s">
        <v>58</v>
      </c>
      <c r="D28" s="38">
        <f>$B$1+6</f>
        <v>45462</v>
      </c>
      <c r="E28" s="39">
        <v>0</v>
      </c>
      <c r="F28" s="39">
        <v>0.16666666666666666</v>
      </c>
      <c r="G28" s="39" t="s">
        <v>59</v>
      </c>
      <c r="H28" s="37" t="s">
        <v>17</v>
      </c>
      <c r="I28" s="39" t="s">
        <v>81</v>
      </c>
      <c r="J28" s="37" t="s">
        <v>17</v>
      </c>
      <c r="K28" s="37"/>
      <c r="L28" s="6"/>
      <c r="M28" s="37" t="s">
        <v>28</v>
      </c>
      <c r="N28" s="37" t="s">
        <v>17</v>
      </c>
      <c r="O28" s="4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>
      <c r="A29" s="40" t="s">
        <v>82</v>
      </c>
      <c r="B29" s="40" t="s">
        <v>76</v>
      </c>
      <c r="C29" s="40" t="s">
        <v>48</v>
      </c>
      <c r="D29" s="41">
        <f>$B$1+6</f>
        <v>45462</v>
      </c>
      <c r="E29" s="42">
        <v>0</v>
      </c>
      <c r="F29" s="42">
        <v>0.16666666666666666</v>
      </c>
      <c r="G29" s="42" t="s">
        <v>83</v>
      </c>
      <c r="H29" s="40" t="s">
        <v>17</v>
      </c>
      <c r="I29" s="42" t="s">
        <v>84</v>
      </c>
      <c r="J29" s="40" t="s">
        <v>17</v>
      </c>
      <c r="K29" s="40"/>
      <c r="L29" s="23"/>
      <c r="M29" s="37" t="s">
        <v>28</v>
      </c>
      <c r="N29" s="40" t="s">
        <v>17</v>
      </c>
      <c r="O29" s="5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>
      <c r="A30" s="37" t="s">
        <v>85</v>
      </c>
      <c r="B30" s="37" t="s">
        <v>76</v>
      </c>
      <c r="C30" s="37" t="s">
        <v>21</v>
      </c>
      <c r="D30" s="38">
        <f>$B$1+5</f>
        <v>45461</v>
      </c>
      <c r="E30" s="39">
        <v>0.91666666666666663</v>
      </c>
      <c r="F30" s="39">
        <v>0</v>
      </c>
      <c r="G30" s="39" t="s">
        <v>68</v>
      </c>
      <c r="H30" s="37" t="s">
        <v>17</v>
      </c>
      <c r="I30" s="39" t="s">
        <v>69</v>
      </c>
      <c r="J30" s="37" t="s">
        <v>17</v>
      </c>
      <c r="K30" s="37"/>
      <c r="L30" s="6"/>
      <c r="M30" s="37" t="s">
        <v>34</v>
      </c>
      <c r="N30" s="37" t="s">
        <v>17</v>
      </c>
      <c r="O30" s="4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>
      <c r="A31" s="40" t="s">
        <v>86</v>
      </c>
      <c r="B31" s="40" t="s">
        <v>76</v>
      </c>
      <c r="C31" s="40" t="s">
        <v>21</v>
      </c>
      <c r="D31" s="41">
        <f>$B$1+6</f>
        <v>45462</v>
      </c>
      <c r="E31" s="42">
        <v>0</v>
      </c>
      <c r="F31" s="42">
        <v>0.16666666666666666</v>
      </c>
      <c r="G31" s="42" t="s">
        <v>62</v>
      </c>
      <c r="H31" s="40" t="s">
        <v>17</v>
      </c>
      <c r="I31" s="42" t="s">
        <v>63</v>
      </c>
      <c r="J31" s="40" t="s">
        <v>17</v>
      </c>
      <c r="K31" s="40" t="s">
        <v>87</v>
      </c>
      <c r="L31" s="26">
        <v>296487</v>
      </c>
      <c r="M31" s="37" t="s">
        <v>28</v>
      </c>
      <c r="N31" s="40" t="s">
        <v>18</v>
      </c>
      <c r="O31" s="5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>
      <c r="A32" s="37" t="s">
        <v>88</v>
      </c>
      <c r="B32" s="37" t="s">
        <v>76</v>
      </c>
      <c r="C32" s="37" t="s">
        <v>21</v>
      </c>
      <c r="D32" s="38">
        <f>$B$1+6</f>
        <v>45462</v>
      </c>
      <c r="E32" s="39">
        <v>0</v>
      </c>
      <c r="F32" s="39">
        <v>0.16666666666666666</v>
      </c>
      <c r="G32" s="39" t="s">
        <v>62</v>
      </c>
      <c r="H32" s="37" t="s">
        <v>17</v>
      </c>
      <c r="I32" s="39" t="s">
        <v>63</v>
      </c>
      <c r="J32" s="37" t="s">
        <v>17</v>
      </c>
      <c r="K32" s="37"/>
      <c r="L32" s="6"/>
      <c r="M32" s="37" t="s">
        <v>28</v>
      </c>
      <c r="N32" s="37" t="s">
        <v>17</v>
      </c>
      <c r="O32" s="4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1:28" ht="240">
      <c r="A33" s="40" t="s">
        <v>89</v>
      </c>
      <c r="B33" s="40" t="s">
        <v>76</v>
      </c>
      <c r="C33" s="40" t="s">
        <v>21</v>
      </c>
      <c r="D33" s="41">
        <f>$B$1+6</f>
        <v>45462</v>
      </c>
      <c r="E33" s="42">
        <v>0</v>
      </c>
      <c r="F33" s="42">
        <v>0.16666666666666666</v>
      </c>
      <c r="G33" s="42" t="s">
        <v>22</v>
      </c>
      <c r="H33" s="40" t="s">
        <v>17</v>
      </c>
      <c r="I33" s="45" t="s">
        <v>90</v>
      </c>
      <c r="J33" s="40" t="s">
        <v>17</v>
      </c>
      <c r="K33" s="40"/>
      <c r="L33" s="23"/>
      <c r="M33" s="37" t="s">
        <v>28</v>
      </c>
      <c r="N33" s="40" t="s">
        <v>17</v>
      </c>
      <c r="O33" s="5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1:28">
      <c r="A34" s="40" t="s">
        <v>91</v>
      </c>
      <c r="B34" s="40" t="s">
        <v>76</v>
      </c>
      <c r="C34" s="40" t="s">
        <v>21</v>
      </c>
      <c r="D34" s="41">
        <f>$B$1+5</f>
        <v>45461</v>
      </c>
      <c r="E34" s="42">
        <v>0.91666666666666663</v>
      </c>
      <c r="F34" s="42">
        <v>0</v>
      </c>
      <c r="G34" s="42" t="s">
        <v>68</v>
      </c>
      <c r="H34" s="40" t="s">
        <v>17</v>
      </c>
      <c r="I34" s="42" t="s">
        <v>69</v>
      </c>
      <c r="J34" s="40" t="s">
        <v>17</v>
      </c>
      <c r="K34" s="40"/>
      <c r="L34" s="23"/>
      <c r="M34" s="40" t="s">
        <v>34</v>
      </c>
      <c r="N34" s="40" t="s">
        <v>17</v>
      </c>
      <c r="O34" s="5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1:28">
      <c r="A35" s="37" t="s">
        <v>92</v>
      </c>
      <c r="B35" s="37" t="s">
        <v>76</v>
      </c>
      <c r="C35" s="37" t="s">
        <v>93</v>
      </c>
      <c r="D35" s="38">
        <f>$B$1+6</f>
        <v>45462</v>
      </c>
      <c r="E35" s="39">
        <v>0</v>
      </c>
      <c r="F35" s="39">
        <v>0.16666666666666666</v>
      </c>
      <c r="G35" s="39" t="s">
        <v>94</v>
      </c>
      <c r="H35" s="37" t="s">
        <v>17</v>
      </c>
      <c r="I35" s="39" t="s">
        <v>95</v>
      </c>
      <c r="J35" s="37" t="s">
        <v>17</v>
      </c>
      <c r="K35" s="37"/>
      <c r="L35" s="6"/>
      <c r="M35" s="37" t="s">
        <v>28</v>
      </c>
      <c r="N35" s="37" t="s">
        <v>17</v>
      </c>
      <c r="O35" s="4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1:28">
      <c r="A36" s="40" t="s">
        <v>96</v>
      </c>
      <c r="B36" s="40" t="s">
        <v>76</v>
      </c>
      <c r="C36" s="40" t="s">
        <v>48</v>
      </c>
      <c r="D36" s="41">
        <f>$B$1+6</f>
        <v>45462</v>
      </c>
      <c r="E36" s="42">
        <v>0</v>
      </c>
      <c r="F36" s="42">
        <v>0.16666666666666666</v>
      </c>
      <c r="G36" s="42" t="s">
        <v>49</v>
      </c>
      <c r="H36" s="40" t="s">
        <v>17</v>
      </c>
      <c r="I36" s="42" t="s">
        <v>97</v>
      </c>
      <c r="J36" s="40" t="s">
        <v>17</v>
      </c>
      <c r="K36" s="40"/>
      <c r="L36" s="23"/>
      <c r="M36" s="37" t="s">
        <v>28</v>
      </c>
      <c r="N36" s="40" t="s">
        <v>17</v>
      </c>
      <c r="O36" s="5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1:28">
      <c r="A37" s="37" t="s">
        <v>98</v>
      </c>
      <c r="B37" s="37" t="s">
        <v>99</v>
      </c>
      <c r="C37" s="37" t="s">
        <v>21</v>
      </c>
      <c r="D37" s="38">
        <f t="shared" ref="D37:D44" si="3">$B$1+18</f>
        <v>45474</v>
      </c>
      <c r="E37" s="39">
        <v>0.125</v>
      </c>
      <c r="F37" s="39">
        <v>0.16666666666666666</v>
      </c>
      <c r="G37" s="39" t="s">
        <v>22</v>
      </c>
      <c r="H37" s="37"/>
      <c r="I37" s="39" t="s">
        <v>32</v>
      </c>
      <c r="J37" s="37"/>
      <c r="K37" s="37"/>
      <c r="L37" s="6"/>
      <c r="M37" s="40"/>
      <c r="N37" s="40"/>
      <c r="O37" s="4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1:28">
      <c r="A38" s="37" t="s">
        <v>100</v>
      </c>
      <c r="B38" s="37" t="s">
        <v>99</v>
      </c>
      <c r="C38" s="37" t="s">
        <v>21</v>
      </c>
      <c r="D38" s="38">
        <f t="shared" si="3"/>
        <v>45474</v>
      </c>
      <c r="E38" s="39">
        <v>0.125</v>
      </c>
      <c r="F38" s="39">
        <v>0.16666666666666666</v>
      </c>
      <c r="G38" s="39" t="s">
        <v>22</v>
      </c>
      <c r="H38" s="37"/>
      <c r="I38" s="39" t="s">
        <v>32</v>
      </c>
      <c r="J38" s="37"/>
      <c r="K38" s="37"/>
      <c r="L38" s="6"/>
      <c r="M38" s="40"/>
      <c r="N38" s="40"/>
      <c r="O38" s="4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1:28">
      <c r="A39" s="40" t="s">
        <v>101</v>
      </c>
      <c r="B39" s="40" t="s">
        <v>99</v>
      </c>
      <c r="C39" s="40" t="s">
        <v>21</v>
      </c>
      <c r="D39" s="41">
        <f t="shared" si="3"/>
        <v>45474</v>
      </c>
      <c r="E39" s="42">
        <v>0</v>
      </c>
      <c r="F39" s="42">
        <v>0.16666666666666666</v>
      </c>
      <c r="G39" s="42" t="s">
        <v>22</v>
      </c>
      <c r="H39" s="40"/>
      <c r="I39" s="42" t="s">
        <v>32</v>
      </c>
      <c r="J39" s="40"/>
      <c r="K39" s="40"/>
      <c r="L39" s="23"/>
      <c r="M39" s="40"/>
      <c r="N39" s="40"/>
      <c r="O39" s="5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1:28">
      <c r="A40" s="37" t="s">
        <v>102</v>
      </c>
      <c r="B40" s="37" t="s">
        <v>99</v>
      </c>
      <c r="C40" s="37" t="s">
        <v>21</v>
      </c>
      <c r="D40" s="38">
        <f t="shared" si="3"/>
        <v>45474</v>
      </c>
      <c r="E40" s="39">
        <v>0</v>
      </c>
      <c r="F40" s="39">
        <v>0.16666666666666666</v>
      </c>
      <c r="G40" s="39" t="s">
        <v>22</v>
      </c>
      <c r="H40" s="37"/>
      <c r="I40" s="39" t="s">
        <v>32</v>
      </c>
      <c r="J40" s="37"/>
      <c r="K40" s="37"/>
      <c r="L40" s="6"/>
      <c r="M40" s="37"/>
      <c r="N40" s="37"/>
      <c r="O40" s="4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1:28">
      <c r="A41" s="40" t="s">
        <v>103</v>
      </c>
      <c r="B41" s="40" t="s">
        <v>99</v>
      </c>
      <c r="C41" s="40" t="s">
        <v>21</v>
      </c>
      <c r="D41" s="41">
        <f t="shared" si="3"/>
        <v>45474</v>
      </c>
      <c r="E41" s="42">
        <v>0</v>
      </c>
      <c r="F41" s="42">
        <v>0.16666666666666666</v>
      </c>
      <c r="G41" s="42" t="s">
        <v>22</v>
      </c>
      <c r="H41" s="40"/>
      <c r="I41" s="42" t="s">
        <v>32</v>
      </c>
      <c r="J41" s="40"/>
      <c r="K41" s="40"/>
      <c r="L41" s="23"/>
      <c r="M41" s="40"/>
      <c r="N41" s="40"/>
      <c r="O41" s="5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1:28">
      <c r="A42" s="37" t="s">
        <v>104</v>
      </c>
      <c r="B42" s="37" t="s">
        <v>99</v>
      </c>
      <c r="C42" s="37" t="s">
        <v>21</v>
      </c>
      <c r="D42" s="38">
        <f t="shared" si="3"/>
        <v>45474</v>
      </c>
      <c r="E42" s="39">
        <v>0.125</v>
      </c>
      <c r="F42" s="39">
        <v>0.16666666666666666</v>
      </c>
      <c r="G42" s="39" t="s">
        <v>22</v>
      </c>
      <c r="H42" s="37"/>
      <c r="I42" s="39" t="s">
        <v>32</v>
      </c>
      <c r="J42" s="37"/>
      <c r="K42" s="37"/>
      <c r="L42" s="6"/>
      <c r="M42" s="40"/>
      <c r="N42" s="40"/>
      <c r="O42" s="4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1:28">
      <c r="A43" s="40" t="s">
        <v>105</v>
      </c>
      <c r="B43" s="40" t="s">
        <v>99</v>
      </c>
      <c r="C43" s="40" t="s">
        <v>21</v>
      </c>
      <c r="D43" s="41">
        <f t="shared" si="3"/>
        <v>45474</v>
      </c>
      <c r="E43" s="42">
        <v>0</v>
      </c>
      <c r="F43" s="42">
        <v>0.16666666666666666</v>
      </c>
      <c r="G43" s="42" t="s">
        <v>22</v>
      </c>
      <c r="H43" s="40"/>
      <c r="I43" s="42" t="s">
        <v>32</v>
      </c>
      <c r="J43" s="40"/>
      <c r="K43" s="40"/>
      <c r="L43" s="23"/>
      <c r="M43" s="40"/>
      <c r="N43" s="40"/>
      <c r="O43" s="5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1:28">
      <c r="A44" s="37" t="s">
        <v>106</v>
      </c>
      <c r="B44" s="37" t="s">
        <v>99</v>
      </c>
      <c r="C44" s="37" t="s">
        <v>21</v>
      </c>
      <c r="D44" s="38">
        <f t="shared" si="3"/>
        <v>45474</v>
      </c>
      <c r="E44" s="39">
        <v>0</v>
      </c>
      <c r="F44" s="39">
        <v>0.16666666666666666</v>
      </c>
      <c r="G44" s="39" t="s">
        <v>62</v>
      </c>
      <c r="H44" s="37"/>
      <c r="I44" s="39" t="s">
        <v>63</v>
      </c>
      <c r="J44" s="37"/>
      <c r="K44" s="37"/>
      <c r="L44" s="6"/>
      <c r="M44" s="40"/>
      <c r="N44" s="40"/>
      <c r="O44" s="4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1:28">
      <c r="A45" s="40" t="s">
        <v>107</v>
      </c>
      <c r="B45" s="40" t="s">
        <v>99</v>
      </c>
      <c r="C45" s="40" t="s">
        <v>93</v>
      </c>
      <c r="D45" s="41">
        <f>$B$1+16</f>
        <v>45472</v>
      </c>
      <c r="E45" s="42">
        <v>0</v>
      </c>
      <c r="F45" s="42">
        <v>8.3333333333333329E-2</v>
      </c>
      <c r="G45" s="42" t="s">
        <v>94</v>
      </c>
      <c r="H45" s="40"/>
      <c r="I45" s="42" t="s">
        <v>95</v>
      </c>
      <c r="J45" s="40"/>
      <c r="K45" s="40"/>
      <c r="L45" s="23"/>
      <c r="M45" s="40"/>
      <c r="N45" s="40"/>
      <c r="O45" s="5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1:28">
      <c r="A46" s="37" t="s">
        <v>108</v>
      </c>
      <c r="B46" s="37" t="s">
        <v>31</v>
      </c>
      <c r="C46" s="37" t="s">
        <v>21</v>
      </c>
      <c r="D46" s="38">
        <f>$B$1+17</f>
        <v>45473</v>
      </c>
      <c r="E46" s="39">
        <v>0.95833333333333337</v>
      </c>
      <c r="F46" s="39">
        <v>4.1666666666666664E-2</v>
      </c>
      <c r="G46" s="39" t="s">
        <v>22</v>
      </c>
      <c r="H46" s="37"/>
      <c r="I46" s="39" t="s">
        <v>32</v>
      </c>
      <c r="J46" s="37"/>
      <c r="K46" s="37"/>
      <c r="L46" s="6"/>
      <c r="M46" s="37"/>
      <c r="N46" s="37"/>
      <c r="O46" s="4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1:28">
      <c r="A47" s="40" t="s">
        <v>109</v>
      </c>
      <c r="B47" s="40" t="s">
        <v>31</v>
      </c>
      <c r="C47" s="40" t="s">
        <v>48</v>
      </c>
      <c r="D47" s="41">
        <f>$B$1+17</f>
        <v>45473</v>
      </c>
      <c r="E47" s="42">
        <v>0.95833333333333337</v>
      </c>
      <c r="F47" s="42">
        <v>4.1666666666666664E-2</v>
      </c>
      <c r="G47" s="42" t="s">
        <v>49</v>
      </c>
      <c r="H47" s="40"/>
      <c r="I47" s="42" t="s">
        <v>32</v>
      </c>
      <c r="J47" s="40"/>
      <c r="K47" s="40"/>
      <c r="L47" s="23"/>
      <c r="M47" s="37"/>
      <c r="N47" s="40"/>
      <c r="O47" s="5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1:28">
      <c r="A48" s="37" t="s">
        <v>110</v>
      </c>
      <c r="B48" s="37" t="s">
        <v>20</v>
      </c>
      <c r="C48" s="37" t="s">
        <v>21</v>
      </c>
      <c r="D48" s="38">
        <f>$B$1+9</f>
        <v>45465</v>
      </c>
      <c r="E48" s="39">
        <v>0.66666666666666663</v>
      </c>
      <c r="F48" s="39">
        <v>0.79166666666666663</v>
      </c>
      <c r="G48" s="39" t="s">
        <v>22</v>
      </c>
      <c r="H48" s="37" t="s">
        <v>17</v>
      </c>
      <c r="I48" s="39" t="s">
        <v>32</v>
      </c>
      <c r="J48" s="37" t="s">
        <v>17</v>
      </c>
      <c r="K48" s="37"/>
      <c r="L48" s="6"/>
      <c r="M48" s="37" t="s">
        <v>33</v>
      </c>
      <c r="N48" s="37" t="s">
        <v>17</v>
      </c>
      <c r="O48" s="4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1:28">
      <c r="A49" s="40" t="s">
        <v>111</v>
      </c>
      <c r="B49" s="40" t="s">
        <v>20</v>
      </c>
      <c r="C49" s="40" t="s">
        <v>93</v>
      </c>
      <c r="D49" s="41">
        <f>$B$1+9</f>
        <v>45465</v>
      </c>
      <c r="E49" s="42">
        <v>0.66666666666666663</v>
      </c>
      <c r="F49" s="42">
        <v>0.79166666666666663</v>
      </c>
      <c r="G49" s="42" t="s">
        <v>59</v>
      </c>
      <c r="H49" s="40" t="s">
        <v>17</v>
      </c>
      <c r="I49" s="42" t="s">
        <v>112</v>
      </c>
      <c r="J49" s="40" t="s">
        <v>17</v>
      </c>
      <c r="K49" s="40"/>
      <c r="L49" s="23"/>
      <c r="M49" s="40" t="s">
        <v>33</v>
      </c>
      <c r="N49" s="40" t="s">
        <v>17</v>
      </c>
      <c r="O49" s="5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1:28">
      <c r="A50" s="37" t="s">
        <v>113</v>
      </c>
      <c r="B50" s="37" t="s">
        <v>20</v>
      </c>
      <c r="C50" s="37" t="s">
        <v>21</v>
      </c>
      <c r="D50" s="38">
        <f>$B$1+15</f>
        <v>45471</v>
      </c>
      <c r="E50" s="39">
        <v>8.3333333333333329E-2</v>
      </c>
      <c r="F50" s="39">
        <v>0.25</v>
      </c>
      <c r="G50" s="39" t="s">
        <v>114</v>
      </c>
      <c r="H50" s="40"/>
      <c r="I50" s="39" t="s">
        <v>115</v>
      </c>
      <c r="J50" s="40"/>
      <c r="K50" s="37"/>
      <c r="L50" s="6"/>
      <c r="M50" s="40"/>
      <c r="N50" s="40"/>
      <c r="O50" s="4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1:28">
      <c r="A51" s="40" t="s">
        <v>116</v>
      </c>
      <c r="B51" s="40" t="s">
        <v>20</v>
      </c>
      <c r="C51" s="40" t="s">
        <v>58</v>
      </c>
      <c r="D51" s="41">
        <f>$B$1+13</f>
        <v>45469</v>
      </c>
      <c r="E51" s="42">
        <v>8.3333333333333329E-2</v>
      </c>
      <c r="F51" s="42">
        <v>0.25</v>
      </c>
      <c r="G51" s="42" t="s">
        <v>59</v>
      </c>
      <c r="H51" s="40" t="s">
        <v>17</v>
      </c>
      <c r="I51" s="42" t="s">
        <v>117</v>
      </c>
      <c r="J51" s="40" t="s">
        <v>17</v>
      </c>
      <c r="K51" s="40"/>
      <c r="L51" s="23"/>
      <c r="M51" s="40" t="s">
        <v>34</v>
      </c>
      <c r="N51" s="40" t="s">
        <v>17</v>
      </c>
      <c r="O51" s="5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1:28">
      <c r="A52" s="37" t="s">
        <v>118</v>
      </c>
      <c r="B52" s="37" t="s">
        <v>20</v>
      </c>
      <c r="C52" s="37" t="s">
        <v>21</v>
      </c>
      <c r="D52" s="38">
        <f>$B$1+14</f>
        <v>45470</v>
      </c>
      <c r="E52" s="39">
        <v>8.3333333333333329E-2</v>
      </c>
      <c r="F52" s="39">
        <v>0.25</v>
      </c>
      <c r="G52" s="39" t="s">
        <v>62</v>
      </c>
      <c r="H52" s="37" t="s">
        <v>17</v>
      </c>
      <c r="I52" s="39" t="s">
        <v>32</v>
      </c>
      <c r="J52" s="37" t="s">
        <v>17</v>
      </c>
      <c r="K52" s="37"/>
      <c r="L52" s="6"/>
      <c r="M52" s="37" t="s">
        <v>33</v>
      </c>
      <c r="N52" s="37" t="s">
        <v>17</v>
      </c>
      <c r="O52" s="4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1:28">
      <c r="A53" s="40" t="s">
        <v>119</v>
      </c>
      <c r="B53" s="40" t="s">
        <v>20</v>
      </c>
      <c r="C53" s="40" t="s">
        <v>21</v>
      </c>
      <c r="D53" s="41">
        <f>$B$1+15</f>
        <v>45471</v>
      </c>
      <c r="E53" s="42">
        <v>8.3333333333333329E-2</v>
      </c>
      <c r="F53" s="42">
        <v>0.25</v>
      </c>
      <c r="G53" s="42" t="s">
        <v>22</v>
      </c>
      <c r="H53" s="40"/>
      <c r="I53" s="42" t="s">
        <v>23</v>
      </c>
      <c r="J53" s="40"/>
      <c r="K53" s="40"/>
      <c r="L53" s="23"/>
      <c r="M53" s="40"/>
      <c r="N53" s="40"/>
      <c r="O53" s="5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1:28">
      <c r="A54" s="40" t="s">
        <v>120</v>
      </c>
      <c r="B54" s="40" t="s">
        <v>20</v>
      </c>
      <c r="C54" s="40" t="s">
        <v>21</v>
      </c>
      <c r="D54" s="41">
        <f>$B$1+12</f>
        <v>45468</v>
      </c>
      <c r="E54" s="42">
        <v>0.83333333333333337</v>
      </c>
      <c r="F54" s="42">
        <v>0.91666666666666663</v>
      </c>
      <c r="G54" s="42" t="s">
        <v>22</v>
      </c>
      <c r="H54" s="40" t="s">
        <v>17</v>
      </c>
      <c r="I54" s="42" t="s">
        <v>23</v>
      </c>
      <c r="J54" s="40" t="s">
        <v>17</v>
      </c>
      <c r="K54" s="40"/>
      <c r="L54" s="23"/>
      <c r="M54" s="40" t="s">
        <v>29</v>
      </c>
      <c r="N54" s="40" t="s">
        <v>17</v>
      </c>
      <c r="O54" s="5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1:28">
      <c r="A55" s="37" t="s">
        <v>121</v>
      </c>
      <c r="B55" s="37" t="s">
        <v>20</v>
      </c>
      <c r="C55" s="37" t="s">
        <v>21</v>
      </c>
      <c r="D55" s="38">
        <f>$B$1+15</f>
        <v>45471</v>
      </c>
      <c r="E55" s="39">
        <v>8.3333333333333329E-2</v>
      </c>
      <c r="F55" s="39">
        <v>0.25</v>
      </c>
      <c r="G55" s="39" t="s">
        <v>22</v>
      </c>
      <c r="H55" s="40"/>
      <c r="I55" s="39" t="s">
        <v>23</v>
      </c>
      <c r="J55" s="40"/>
      <c r="K55" s="37"/>
      <c r="L55" s="6"/>
      <c r="M55" s="40"/>
      <c r="N55" s="40"/>
      <c r="O55" s="4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1:28">
      <c r="A56" s="40" t="s">
        <v>122</v>
      </c>
      <c r="B56" s="40" t="s">
        <v>20</v>
      </c>
      <c r="C56" s="40" t="s">
        <v>21</v>
      </c>
      <c r="D56" s="41">
        <f>$B$1+14</f>
        <v>45470</v>
      </c>
      <c r="E56" s="42">
        <v>0.95833333333333337</v>
      </c>
      <c r="F56" s="42">
        <v>4.1666666666666664E-2</v>
      </c>
      <c r="G56" s="42" t="s">
        <v>22</v>
      </c>
      <c r="H56" s="40"/>
      <c r="I56" s="42" t="s">
        <v>23</v>
      </c>
      <c r="J56" s="40"/>
      <c r="K56" s="40"/>
      <c r="L56" s="23"/>
      <c r="M56" s="40"/>
      <c r="N56" s="40"/>
      <c r="O56" s="5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1:28" ht="240">
      <c r="A57" s="37" t="s">
        <v>123</v>
      </c>
      <c r="B57" s="37" t="s">
        <v>20</v>
      </c>
      <c r="C57" s="37" t="s">
        <v>21</v>
      </c>
      <c r="D57" s="38">
        <f>$B$1+14</f>
        <v>45470</v>
      </c>
      <c r="E57" s="39">
        <v>8.3333333333333329E-2</v>
      </c>
      <c r="F57" s="39">
        <v>0.25</v>
      </c>
      <c r="G57" s="39" t="s">
        <v>22</v>
      </c>
      <c r="H57" s="37" t="s">
        <v>17</v>
      </c>
      <c r="I57" s="43" t="s">
        <v>124</v>
      </c>
      <c r="J57" s="37" t="s">
        <v>17</v>
      </c>
      <c r="K57" s="37"/>
      <c r="L57" s="6"/>
      <c r="M57" s="37" t="s">
        <v>33</v>
      </c>
      <c r="N57" s="37" t="s">
        <v>17</v>
      </c>
      <c r="O57" s="4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1:28">
      <c r="A58" s="37" t="s">
        <v>125</v>
      </c>
      <c r="B58" s="37" t="s">
        <v>20</v>
      </c>
      <c r="C58" s="37" t="s">
        <v>48</v>
      </c>
      <c r="D58" s="38">
        <f>$B$1+14</f>
        <v>45470</v>
      </c>
      <c r="E58" s="39">
        <v>8.3333333333333329E-2</v>
      </c>
      <c r="F58" s="39">
        <v>0.25</v>
      </c>
      <c r="G58" s="39" t="s">
        <v>22</v>
      </c>
      <c r="H58" s="37" t="s">
        <v>17</v>
      </c>
      <c r="I58" s="39" t="s">
        <v>23</v>
      </c>
      <c r="J58" s="37" t="s">
        <v>17</v>
      </c>
      <c r="K58" s="37"/>
      <c r="L58" s="31"/>
      <c r="M58" s="37" t="s">
        <v>28</v>
      </c>
      <c r="N58" s="37" t="s">
        <v>17</v>
      </c>
      <c r="O58" s="4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1:28">
      <c r="A59" s="40" t="s">
        <v>126</v>
      </c>
      <c r="B59" s="40" t="s">
        <v>20</v>
      </c>
      <c r="C59" s="40" t="s">
        <v>48</v>
      </c>
      <c r="D59" s="41">
        <f>$B$1+14</f>
        <v>45470</v>
      </c>
      <c r="E59" s="42">
        <v>0.95833333333333337</v>
      </c>
      <c r="F59" s="42">
        <v>4.1666666666666664E-2</v>
      </c>
      <c r="G59" s="42" t="s">
        <v>49</v>
      </c>
      <c r="H59" s="40"/>
      <c r="I59" s="42" t="s">
        <v>32</v>
      </c>
      <c r="J59" s="40"/>
      <c r="K59" s="40"/>
      <c r="L59" s="23"/>
      <c r="M59" s="40"/>
      <c r="N59" s="40"/>
      <c r="O59" s="5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1:28">
      <c r="A60" s="37" t="s">
        <v>127</v>
      </c>
      <c r="B60" s="37" t="s">
        <v>20</v>
      </c>
      <c r="C60" s="37" t="s">
        <v>48</v>
      </c>
      <c r="D60" s="38">
        <f>$B$1+13</f>
        <v>45469</v>
      </c>
      <c r="E60" s="39">
        <v>8.3333333333333329E-2</v>
      </c>
      <c r="F60" s="39">
        <v>0.25</v>
      </c>
      <c r="G60" s="39" t="s">
        <v>128</v>
      </c>
      <c r="H60" s="37" t="s">
        <v>17</v>
      </c>
      <c r="I60" s="39" t="s">
        <v>129</v>
      </c>
      <c r="J60" s="37" t="s">
        <v>17</v>
      </c>
      <c r="K60" s="37"/>
      <c r="L60" s="6"/>
      <c r="M60" s="40" t="s">
        <v>34</v>
      </c>
      <c r="N60" s="37" t="s">
        <v>17</v>
      </c>
      <c r="O60" s="4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1:28">
      <c r="A61" s="40" t="s">
        <v>130</v>
      </c>
      <c r="B61" s="40" t="s">
        <v>40</v>
      </c>
      <c r="C61" s="40" t="s">
        <v>21</v>
      </c>
      <c r="D61" s="41">
        <f>$B$1+15</f>
        <v>45471</v>
      </c>
      <c r="E61" s="42">
        <v>8.3333333333333329E-2</v>
      </c>
      <c r="F61" s="42">
        <v>0.25</v>
      </c>
      <c r="G61" s="42" t="s">
        <v>131</v>
      </c>
      <c r="H61" s="40"/>
      <c r="I61" s="42" t="s">
        <v>132</v>
      </c>
      <c r="J61" s="40"/>
      <c r="K61" s="40"/>
      <c r="L61" s="23"/>
      <c r="M61" s="40"/>
      <c r="N61" s="40"/>
      <c r="O61" s="5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1:28">
      <c r="A62" s="37" t="s">
        <v>133</v>
      </c>
      <c r="B62" s="37" t="s">
        <v>40</v>
      </c>
      <c r="C62" s="37" t="s">
        <v>21</v>
      </c>
      <c r="D62" s="38">
        <f>$B$1+15</f>
        <v>45471</v>
      </c>
      <c r="E62" s="39">
        <v>8.3333333333333329E-2</v>
      </c>
      <c r="F62" s="39">
        <v>0.25</v>
      </c>
      <c r="G62" s="39" t="s">
        <v>134</v>
      </c>
      <c r="H62" s="40"/>
      <c r="I62" s="39" t="s">
        <v>135</v>
      </c>
      <c r="J62" s="40"/>
      <c r="K62" s="37"/>
      <c r="L62" s="6"/>
      <c r="M62" s="40"/>
      <c r="N62" s="40"/>
      <c r="O62" s="4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1:28">
      <c r="A63" s="40" t="s">
        <v>136</v>
      </c>
      <c r="B63" s="40" t="s">
        <v>40</v>
      </c>
      <c r="C63" s="40" t="s">
        <v>48</v>
      </c>
      <c r="D63" s="41">
        <f>$B$1+15</f>
        <v>45471</v>
      </c>
      <c r="E63" s="42">
        <v>8.3333333333333329E-2</v>
      </c>
      <c r="F63" s="42">
        <v>0.25</v>
      </c>
      <c r="G63" s="42" t="s">
        <v>49</v>
      </c>
      <c r="H63" s="40"/>
      <c r="I63" s="42" t="s">
        <v>137</v>
      </c>
      <c r="J63" s="40"/>
      <c r="K63" s="40"/>
      <c r="L63" s="23"/>
      <c r="M63" s="40"/>
      <c r="N63" s="40"/>
      <c r="O63" s="5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1:28">
      <c r="A64" s="37" t="s">
        <v>138</v>
      </c>
      <c r="B64" s="37" t="s">
        <v>40</v>
      </c>
      <c r="C64" s="37" t="s">
        <v>48</v>
      </c>
      <c r="D64" s="38">
        <f>$B$1+15</f>
        <v>45471</v>
      </c>
      <c r="E64" s="39">
        <v>8.3333333333333329E-2</v>
      </c>
      <c r="F64" s="39">
        <v>0.25</v>
      </c>
      <c r="G64" s="39" t="s">
        <v>49</v>
      </c>
      <c r="H64" s="40"/>
      <c r="I64" s="39" t="s">
        <v>139</v>
      </c>
      <c r="J64" s="40"/>
      <c r="K64" s="37"/>
      <c r="L64" s="6"/>
      <c r="M64" s="40"/>
      <c r="N64" s="40"/>
      <c r="O64" s="4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1:28">
      <c r="A65" s="37" t="s">
        <v>140</v>
      </c>
      <c r="B65" s="37" t="s">
        <v>20</v>
      </c>
      <c r="C65" s="37" t="s">
        <v>21</v>
      </c>
      <c r="D65" s="38">
        <f>$B$1+11</f>
        <v>45467</v>
      </c>
      <c r="E65" s="39">
        <v>0</v>
      </c>
      <c r="F65" s="39">
        <v>8.3333333333333329E-2</v>
      </c>
      <c r="G65" s="39" t="s">
        <v>141</v>
      </c>
      <c r="H65" s="37" t="s">
        <v>17</v>
      </c>
      <c r="I65" s="39" t="s">
        <v>141</v>
      </c>
      <c r="J65" s="37" t="s">
        <v>17</v>
      </c>
      <c r="K65" s="37"/>
      <c r="L65" s="6"/>
      <c r="M65" s="40" t="s">
        <v>28</v>
      </c>
      <c r="N65" s="37" t="s">
        <v>17</v>
      </c>
      <c r="O65" s="4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1:28">
      <c r="A66" s="40" t="s">
        <v>142</v>
      </c>
      <c r="B66" s="40" t="s">
        <v>20</v>
      </c>
      <c r="C66" s="40" t="s">
        <v>21</v>
      </c>
      <c r="D66" s="41">
        <f>$B$1+14</f>
        <v>45470</v>
      </c>
      <c r="E66" s="42">
        <v>8.3333333333333329E-2</v>
      </c>
      <c r="F66" s="42">
        <v>0.25</v>
      </c>
      <c r="G66" s="42" t="s">
        <v>143</v>
      </c>
      <c r="H66" s="40" t="s">
        <v>17</v>
      </c>
      <c r="I66" s="42" t="s">
        <v>144</v>
      </c>
      <c r="J66" s="40" t="s">
        <v>17</v>
      </c>
      <c r="K66" s="40" t="s">
        <v>145</v>
      </c>
      <c r="L66" s="26">
        <v>296915</v>
      </c>
      <c r="M66" s="40" t="s">
        <v>28</v>
      </c>
      <c r="N66" s="40" t="s">
        <v>17</v>
      </c>
      <c r="O66" s="5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1:28">
      <c r="A67" s="37" t="s">
        <v>146</v>
      </c>
      <c r="B67" s="37" t="s">
        <v>20</v>
      </c>
      <c r="C67" s="37" t="s">
        <v>21</v>
      </c>
      <c r="D67" s="38">
        <f>$B$1+15</f>
        <v>45471</v>
      </c>
      <c r="E67" s="39">
        <v>8.3333333333333329E-2</v>
      </c>
      <c r="F67" s="39">
        <v>0.25</v>
      </c>
      <c r="G67" s="39" t="s">
        <v>22</v>
      </c>
      <c r="H67" s="40"/>
      <c r="I67" s="39" t="s">
        <v>32</v>
      </c>
      <c r="J67" s="40"/>
      <c r="K67" s="37"/>
      <c r="L67" s="6"/>
      <c r="M67" s="40"/>
      <c r="N67" s="40"/>
      <c r="O67" s="4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1:28">
      <c r="A68" s="37" t="s">
        <v>147</v>
      </c>
      <c r="B68" s="37" t="s">
        <v>20</v>
      </c>
      <c r="C68" s="37" t="s">
        <v>21</v>
      </c>
      <c r="D68" s="38">
        <f>$B$1+10</f>
        <v>45466</v>
      </c>
      <c r="E68" s="39">
        <v>0.91666666666666663</v>
      </c>
      <c r="F68" s="39">
        <v>0</v>
      </c>
      <c r="G68" s="39" t="s">
        <v>59</v>
      </c>
      <c r="H68" s="37" t="s">
        <v>17</v>
      </c>
      <c r="I68" s="39" t="s">
        <v>32</v>
      </c>
      <c r="J68" s="37" t="s">
        <v>17</v>
      </c>
      <c r="K68" s="37"/>
      <c r="L68" s="6"/>
      <c r="M68" s="37" t="s">
        <v>28</v>
      </c>
      <c r="N68" s="37" t="s">
        <v>17</v>
      </c>
      <c r="O68" s="4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1:28">
      <c r="A69" s="37" t="s">
        <v>148</v>
      </c>
      <c r="B69" s="37" t="s">
        <v>20</v>
      </c>
      <c r="C69" s="37" t="s">
        <v>93</v>
      </c>
      <c r="D69" s="38">
        <f>$B$1+3</f>
        <v>45459</v>
      </c>
      <c r="E69" s="39">
        <v>0.83333333333333337</v>
      </c>
      <c r="F69" s="39">
        <v>0.91666666666666663</v>
      </c>
      <c r="G69" s="39" t="s">
        <v>22</v>
      </c>
      <c r="H69" s="37" t="s">
        <v>17</v>
      </c>
      <c r="I69" s="39" t="s">
        <v>23</v>
      </c>
      <c r="J69" s="37" t="s">
        <v>17</v>
      </c>
      <c r="K69" s="37"/>
      <c r="L69" s="6"/>
      <c r="M69" s="37" t="s">
        <v>29</v>
      </c>
      <c r="N69" s="37" t="s">
        <v>17</v>
      </c>
      <c r="O69" s="4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1:28">
      <c r="A70" s="40" t="s">
        <v>149</v>
      </c>
      <c r="B70" s="40" t="s">
        <v>20</v>
      </c>
      <c r="C70" s="40" t="s">
        <v>93</v>
      </c>
      <c r="D70" s="41">
        <f>$B$1+14</f>
        <v>45470</v>
      </c>
      <c r="E70" s="42">
        <v>0.95833333333333337</v>
      </c>
      <c r="F70" s="42">
        <v>4.1666666666666664E-2</v>
      </c>
      <c r="G70" s="42" t="s">
        <v>59</v>
      </c>
      <c r="H70" s="40"/>
      <c r="I70" s="42" t="s">
        <v>112</v>
      </c>
      <c r="J70" s="40"/>
      <c r="K70" s="40"/>
      <c r="L70" s="23"/>
      <c r="M70" s="40"/>
      <c r="N70" s="40"/>
      <c r="O70" s="5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1:28">
      <c r="A71" s="37" t="s">
        <v>150</v>
      </c>
      <c r="B71" s="37" t="s">
        <v>20</v>
      </c>
      <c r="C71" s="37" t="s">
        <v>48</v>
      </c>
      <c r="D71" s="38">
        <f>$B$1+15</f>
        <v>45471</v>
      </c>
      <c r="E71" s="39">
        <v>8.3333333333333329E-2</v>
      </c>
      <c r="F71" s="39">
        <v>0.25</v>
      </c>
      <c r="G71" s="39" t="s">
        <v>49</v>
      </c>
      <c r="H71" s="40"/>
      <c r="I71" s="39" t="s">
        <v>151</v>
      </c>
      <c r="J71" s="40"/>
      <c r="K71" s="37"/>
      <c r="L71" s="6"/>
      <c r="M71" s="40"/>
      <c r="N71" s="40"/>
      <c r="O71" s="4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1:28">
      <c r="A72" s="40" t="s">
        <v>152</v>
      </c>
      <c r="B72" s="40" t="s">
        <v>20</v>
      </c>
      <c r="C72" s="40" t="s">
        <v>21</v>
      </c>
      <c r="D72" s="41">
        <f>$B$1+11</f>
        <v>45467</v>
      </c>
      <c r="E72" s="42">
        <v>0</v>
      </c>
      <c r="F72" s="42">
        <v>8.3333333333333329E-2</v>
      </c>
      <c r="G72" s="42" t="s">
        <v>62</v>
      </c>
      <c r="H72" s="40" t="s">
        <v>17</v>
      </c>
      <c r="I72" s="42" t="s">
        <v>63</v>
      </c>
      <c r="J72" s="40" t="s">
        <v>17</v>
      </c>
      <c r="K72" s="40"/>
      <c r="L72" s="23"/>
      <c r="M72" s="40" t="s">
        <v>28</v>
      </c>
      <c r="N72" s="40" t="s">
        <v>17</v>
      </c>
      <c r="O72" s="5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1:28" ht="360">
      <c r="A73" s="37" t="s">
        <v>153</v>
      </c>
      <c r="B73" s="37" t="s">
        <v>154</v>
      </c>
      <c r="C73" s="37" t="s">
        <v>21</v>
      </c>
      <c r="D73" s="38">
        <f>$B$1+14</f>
        <v>45470</v>
      </c>
      <c r="E73" s="39">
        <v>8.3333333333333329E-2</v>
      </c>
      <c r="F73" s="39">
        <v>0.25</v>
      </c>
      <c r="G73" s="39" t="s">
        <v>25</v>
      </c>
      <c r="H73" s="37" t="s">
        <v>17</v>
      </c>
      <c r="I73" s="43" t="s">
        <v>155</v>
      </c>
      <c r="J73" s="37" t="s">
        <v>17</v>
      </c>
      <c r="K73" s="37"/>
      <c r="L73" s="6"/>
      <c r="M73" s="37" t="s">
        <v>28</v>
      </c>
      <c r="N73" s="37" t="s">
        <v>17</v>
      </c>
      <c r="O73" s="4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1:28" ht="240">
      <c r="A74" s="40" t="s">
        <v>156</v>
      </c>
      <c r="B74" s="40" t="s">
        <v>40</v>
      </c>
      <c r="C74" s="40" t="s">
        <v>21</v>
      </c>
      <c r="D74" s="41">
        <f>$B$1+18</f>
        <v>45474</v>
      </c>
      <c r="E74" s="42">
        <v>8.3333333333333329E-2</v>
      </c>
      <c r="F74" s="42">
        <v>0.25</v>
      </c>
      <c r="G74" s="42" t="s">
        <v>22</v>
      </c>
      <c r="H74" s="40"/>
      <c r="I74" s="45" t="s">
        <v>90</v>
      </c>
      <c r="J74" s="40"/>
      <c r="K74" s="40"/>
      <c r="L74" s="23"/>
      <c r="M74" s="40"/>
      <c r="N74" s="40"/>
      <c r="O74" s="5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1:28">
      <c r="A75" s="37" t="s">
        <v>157</v>
      </c>
      <c r="B75" s="37" t="s">
        <v>99</v>
      </c>
      <c r="C75" s="37" t="s">
        <v>58</v>
      </c>
      <c r="D75" s="38">
        <f>$B$1+20</f>
        <v>45476</v>
      </c>
      <c r="E75" s="39">
        <v>0.91666666666666663</v>
      </c>
      <c r="F75" s="39">
        <v>0</v>
      </c>
      <c r="G75" s="39" t="s">
        <v>59</v>
      </c>
      <c r="H75" s="37"/>
      <c r="I75" s="39" t="s">
        <v>158</v>
      </c>
      <c r="J75" s="37"/>
      <c r="K75" s="37"/>
      <c r="L75" s="6"/>
      <c r="M75" s="37"/>
      <c r="N75" s="37"/>
      <c r="O75" s="4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1:28">
      <c r="A76" s="40" t="s">
        <v>159</v>
      </c>
      <c r="B76" s="40" t="s">
        <v>99</v>
      </c>
      <c r="C76" s="40" t="s">
        <v>21</v>
      </c>
      <c r="D76" s="41">
        <f>$B$1+18</f>
        <v>45474</v>
      </c>
      <c r="E76" s="42">
        <v>0.125</v>
      </c>
      <c r="F76" s="42">
        <v>0.16666666666666666</v>
      </c>
      <c r="G76" s="42" t="s">
        <v>22</v>
      </c>
      <c r="H76" s="40"/>
      <c r="I76" s="42" t="s">
        <v>32</v>
      </c>
      <c r="J76" s="40"/>
      <c r="K76" s="40"/>
      <c r="L76" s="23"/>
      <c r="M76" s="40"/>
      <c r="N76" s="40"/>
      <c r="O76" s="5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1:28">
      <c r="A77" s="37" t="s">
        <v>160</v>
      </c>
      <c r="B77" s="37" t="s">
        <v>99</v>
      </c>
      <c r="C77" s="37" t="s">
        <v>21</v>
      </c>
      <c r="D77" s="38">
        <f>$B$1+19</f>
        <v>45475</v>
      </c>
      <c r="E77" s="39">
        <v>0.125</v>
      </c>
      <c r="F77" s="39">
        <v>0.16666666666666666</v>
      </c>
      <c r="G77" s="39" t="s">
        <v>22</v>
      </c>
      <c r="H77" s="37"/>
      <c r="I77" s="39" t="s">
        <v>32</v>
      </c>
      <c r="J77" s="37"/>
      <c r="K77" s="37"/>
      <c r="L77" s="6"/>
      <c r="M77" s="37"/>
      <c r="N77" s="37"/>
      <c r="O77" s="4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1:28">
      <c r="A78" s="40" t="s">
        <v>161</v>
      </c>
      <c r="B78" s="40" t="s">
        <v>20</v>
      </c>
      <c r="C78" s="40" t="s">
        <v>21</v>
      </c>
      <c r="D78" s="41">
        <f>$B$1+15</f>
        <v>45471</v>
      </c>
      <c r="E78" s="42">
        <v>8.3333333333333329E-2</v>
      </c>
      <c r="F78" s="42">
        <v>0.25</v>
      </c>
      <c r="G78" s="42" t="s">
        <v>162</v>
      </c>
      <c r="H78" s="40"/>
      <c r="I78" s="42" t="s">
        <v>163</v>
      </c>
      <c r="J78" s="40"/>
      <c r="K78" s="40"/>
      <c r="L78" s="23"/>
      <c r="M78" s="40"/>
      <c r="N78" s="40"/>
      <c r="O78" s="5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1:28">
      <c r="A79" s="37" t="s">
        <v>164</v>
      </c>
      <c r="B79" s="37" t="s">
        <v>20</v>
      </c>
      <c r="C79" s="37" t="s">
        <v>21</v>
      </c>
      <c r="D79" s="38">
        <f>$B$1+15</f>
        <v>45471</v>
      </c>
      <c r="E79" s="39">
        <v>8.3333333333333329E-2</v>
      </c>
      <c r="F79" s="39">
        <v>0.25</v>
      </c>
      <c r="G79" s="39" t="s">
        <v>165</v>
      </c>
      <c r="H79" s="40"/>
      <c r="I79" s="39" t="s">
        <v>166</v>
      </c>
      <c r="J79" s="40"/>
      <c r="K79" s="37"/>
      <c r="L79" s="6"/>
      <c r="M79" s="40"/>
      <c r="N79" s="40"/>
      <c r="O79" s="4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1:28">
      <c r="A80" s="40" t="s">
        <v>167</v>
      </c>
      <c r="B80" s="40" t="s">
        <v>20</v>
      </c>
      <c r="C80" s="40" t="s">
        <v>21</v>
      </c>
      <c r="D80" s="41">
        <f>$B$1+15</f>
        <v>45471</v>
      </c>
      <c r="E80" s="42">
        <v>8.3333333333333329E-2</v>
      </c>
      <c r="F80" s="42">
        <v>0.25</v>
      </c>
      <c r="G80" s="42" t="s">
        <v>168</v>
      </c>
      <c r="H80" s="40"/>
      <c r="I80" s="42" t="s">
        <v>169</v>
      </c>
      <c r="J80" s="40"/>
      <c r="K80" s="40"/>
      <c r="L80" s="23"/>
      <c r="M80" s="40"/>
      <c r="N80" s="40"/>
      <c r="O80" s="5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1:28">
      <c r="A81" s="40" t="s">
        <v>170</v>
      </c>
      <c r="B81" s="40" t="s">
        <v>76</v>
      </c>
      <c r="C81" s="40" t="s">
        <v>21</v>
      </c>
      <c r="D81" s="41">
        <f>$B$1+19</f>
        <v>45475</v>
      </c>
      <c r="E81" s="42">
        <v>8.3333333333333329E-2</v>
      </c>
      <c r="F81" s="42">
        <v>0.25</v>
      </c>
      <c r="G81" s="42" t="s">
        <v>22</v>
      </c>
      <c r="H81" s="40"/>
      <c r="I81" s="42" t="s">
        <v>23</v>
      </c>
      <c r="J81" s="40"/>
      <c r="K81" s="40"/>
      <c r="L81" s="23"/>
      <c r="M81" s="40"/>
      <c r="N81" s="40"/>
      <c r="O81" s="5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1:28">
      <c r="A82" s="37" t="s">
        <v>171</v>
      </c>
      <c r="B82" s="37" t="s">
        <v>76</v>
      </c>
      <c r="C82" s="37" t="s">
        <v>21</v>
      </c>
      <c r="D82" s="38">
        <f>$B$1+18</f>
        <v>45474</v>
      </c>
      <c r="E82" s="39">
        <v>8.3333333333333329E-2</v>
      </c>
      <c r="F82" s="39">
        <v>0.25</v>
      </c>
      <c r="G82" s="39" t="s">
        <v>22</v>
      </c>
      <c r="H82" s="37"/>
      <c r="I82" s="39" t="s">
        <v>23</v>
      </c>
      <c r="J82" s="37"/>
      <c r="K82" s="37"/>
      <c r="L82" s="6"/>
      <c r="M82" s="40"/>
      <c r="N82" s="40"/>
      <c r="O82" s="4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1:28">
      <c r="A83" s="37" t="s">
        <v>172</v>
      </c>
      <c r="B83" s="37" t="s">
        <v>99</v>
      </c>
      <c r="C83" s="37" t="s">
        <v>21</v>
      </c>
      <c r="D83" s="38">
        <f>$B$1+17</f>
        <v>45473</v>
      </c>
      <c r="E83" s="39">
        <v>0.125</v>
      </c>
      <c r="F83" s="39">
        <v>0.16666666666666666</v>
      </c>
      <c r="G83" s="39" t="s">
        <v>22</v>
      </c>
      <c r="H83" s="40"/>
      <c r="I83" s="39" t="s">
        <v>32</v>
      </c>
      <c r="J83" s="40"/>
      <c r="K83" s="37"/>
      <c r="L83" s="6"/>
      <c r="M83" s="40"/>
      <c r="N83" s="40"/>
      <c r="O83" s="4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1:28">
      <c r="A84" s="40" t="s">
        <v>173</v>
      </c>
      <c r="B84" s="40" t="s">
        <v>20</v>
      </c>
      <c r="C84" s="40" t="s">
        <v>21</v>
      </c>
      <c r="D84" s="41">
        <f>$B$1+15</f>
        <v>45471</v>
      </c>
      <c r="E84" s="42">
        <v>8.3333333333333329E-2</v>
      </c>
      <c r="F84" s="42">
        <v>0.25</v>
      </c>
      <c r="G84" s="42" t="s">
        <v>22</v>
      </c>
      <c r="H84" s="40"/>
      <c r="I84" s="42" t="s">
        <v>32</v>
      </c>
      <c r="J84" s="40"/>
      <c r="K84" s="40"/>
      <c r="L84" s="23"/>
      <c r="M84" s="40"/>
      <c r="N84" s="40"/>
      <c r="O84" s="5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1:28">
      <c r="A85" s="37" t="s">
        <v>174</v>
      </c>
      <c r="B85" s="37" t="s">
        <v>20</v>
      </c>
      <c r="C85" s="37" t="s">
        <v>21</v>
      </c>
      <c r="D85" s="38">
        <f>$B$1+15</f>
        <v>45471</v>
      </c>
      <c r="E85" s="39">
        <v>8.3333333333333329E-2</v>
      </c>
      <c r="F85" s="39">
        <v>0.25</v>
      </c>
      <c r="G85" s="39" t="s">
        <v>175</v>
      </c>
      <c r="H85" s="40"/>
      <c r="I85" s="39" t="s">
        <v>176</v>
      </c>
      <c r="J85" s="40"/>
      <c r="K85" s="37"/>
      <c r="L85" s="6"/>
      <c r="M85" s="40"/>
      <c r="N85" s="40"/>
      <c r="O85" s="4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1:28">
      <c r="A86" s="40" t="s">
        <v>177</v>
      </c>
      <c r="B86" s="40" t="s">
        <v>20</v>
      </c>
      <c r="C86" s="40" t="s">
        <v>21</v>
      </c>
      <c r="D86" s="41">
        <f>$B$1+15</f>
        <v>45471</v>
      </c>
      <c r="E86" s="42">
        <v>8.3333333333333329E-2</v>
      </c>
      <c r="F86" s="42">
        <v>0.25</v>
      </c>
      <c r="G86" s="42" t="s">
        <v>22</v>
      </c>
      <c r="H86" s="40"/>
      <c r="I86" s="42" t="s">
        <v>32</v>
      </c>
      <c r="J86" s="44"/>
      <c r="K86" s="40"/>
      <c r="L86" s="23"/>
      <c r="M86" s="40"/>
      <c r="N86" s="40"/>
      <c r="O86" s="5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1:28">
      <c r="A87" s="37" t="s">
        <v>178</v>
      </c>
      <c r="B87" s="37" t="s">
        <v>179</v>
      </c>
      <c r="C87" s="37" t="s">
        <v>21</v>
      </c>
      <c r="D87" s="38">
        <f>$B$1+11</f>
        <v>45467</v>
      </c>
      <c r="E87" s="39">
        <v>0</v>
      </c>
      <c r="F87" s="39">
        <v>0.16666666666666666</v>
      </c>
      <c r="G87" s="39" t="s">
        <v>22</v>
      </c>
      <c r="H87" s="37" t="s">
        <v>18</v>
      </c>
      <c r="I87" s="39" t="s">
        <v>32</v>
      </c>
      <c r="J87" s="37" t="s">
        <v>18</v>
      </c>
      <c r="K87" s="37" t="s">
        <v>180</v>
      </c>
      <c r="L87" s="31">
        <v>296605</v>
      </c>
      <c r="M87" s="37" t="s">
        <v>28</v>
      </c>
      <c r="N87" s="37" t="s">
        <v>18</v>
      </c>
      <c r="O87" s="4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1:28">
      <c r="A88" s="40" t="s">
        <v>181</v>
      </c>
      <c r="B88" s="40" t="s">
        <v>20</v>
      </c>
      <c r="C88" s="40" t="s">
        <v>58</v>
      </c>
      <c r="D88" s="41">
        <f>$B$1+11</f>
        <v>45467</v>
      </c>
      <c r="E88" s="42">
        <v>0</v>
      </c>
      <c r="F88" s="42">
        <v>0.16666666666666666</v>
      </c>
      <c r="G88" s="42" t="s">
        <v>59</v>
      </c>
      <c r="H88" s="40" t="s">
        <v>17</v>
      </c>
      <c r="I88" s="42" t="s">
        <v>182</v>
      </c>
      <c r="J88" s="40" t="s">
        <v>17</v>
      </c>
      <c r="K88" s="40"/>
      <c r="L88" s="23"/>
      <c r="M88" s="40" t="s">
        <v>28</v>
      </c>
      <c r="N88" s="40" t="s">
        <v>17</v>
      </c>
      <c r="O88" s="5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1:28">
      <c r="A89" s="37" t="s">
        <v>183</v>
      </c>
      <c r="B89" s="37" t="s">
        <v>20</v>
      </c>
      <c r="C89" s="37" t="s">
        <v>21</v>
      </c>
      <c r="D89" s="38">
        <f>$B$1+15</f>
        <v>45471</v>
      </c>
      <c r="E89" s="39">
        <v>8.3333333333333329E-2</v>
      </c>
      <c r="F89" s="39">
        <v>0.25</v>
      </c>
      <c r="G89" s="39" t="s">
        <v>22</v>
      </c>
      <c r="H89" s="40"/>
      <c r="I89" s="39" t="s">
        <v>32</v>
      </c>
      <c r="J89" s="40"/>
      <c r="K89" s="37"/>
      <c r="L89" s="6"/>
      <c r="M89" s="40"/>
      <c r="N89" s="40"/>
      <c r="O89" s="4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1:28">
      <c r="A90" s="40" t="s">
        <v>184</v>
      </c>
      <c r="B90" s="40" t="s">
        <v>20</v>
      </c>
      <c r="C90" s="40" t="s">
        <v>21</v>
      </c>
      <c r="D90" s="41">
        <f>$B$1+14</f>
        <v>45470</v>
      </c>
      <c r="E90" s="42">
        <v>0.95833333333333337</v>
      </c>
      <c r="F90" s="42">
        <v>4.1666666666666664E-2</v>
      </c>
      <c r="G90" s="42" t="s">
        <v>22</v>
      </c>
      <c r="H90" s="40"/>
      <c r="I90" s="42" t="s">
        <v>23</v>
      </c>
      <c r="J90" s="40"/>
      <c r="K90" s="40"/>
      <c r="L90" s="23"/>
      <c r="M90" s="40"/>
      <c r="N90" s="40"/>
      <c r="O90" s="5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1:28">
      <c r="A91" s="40" t="s">
        <v>185</v>
      </c>
      <c r="B91" s="40" t="s">
        <v>20</v>
      </c>
      <c r="C91" s="40" t="s">
        <v>21</v>
      </c>
      <c r="D91" s="41">
        <f>$B$1+14</f>
        <v>45470</v>
      </c>
      <c r="E91" s="42">
        <v>8.3333333333333329E-2</v>
      </c>
      <c r="F91" s="42">
        <v>0.25</v>
      </c>
      <c r="G91" s="42" t="s">
        <v>22</v>
      </c>
      <c r="H91" s="40" t="s">
        <v>18</v>
      </c>
      <c r="I91" s="42" t="s">
        <v>32</v>
      </c>
      <c r="J91" s="40" t="s">
        <v>18</v>
      </c>
      <c r="K91" s="40" t="s">
        <v>186</v>
      </c>
      <c r="L91" s="23"/>
      <c r="M91" s="40" t="s">
        <v>28</v>
      </c>
      <c r="N91" s="40" t="s">
        <v>18</v>
      </c>
      <c r="O91" s="5">
        <v>284360</v>
      </c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1:28">
      <c r="A92" s="37" t="s">
        <v>187</v>
      </c>
      <c r="B92" s="37" t="s">
        <v>188</v>
      </c>
      <c r="C92" s="37" t="s">
        <v>21</v>
      </c>
      <c r="D92" s="38">
        <f t="shared" ref="D92:D97" si="4">$B$1+8</f>
        <v>45464</v>
      </c>
      <c r="E92" s="39">
        <v>4.1666666666666664E-2</v>
      </c>
      <c r="F92" s="39">
        <v>0.125</v>
      </c>
      <c r="G92" s="39" t="s">
        <v>68</v>
      </c>
      <c r="H92" s="40" t="s">
        <v>17</v>
      </c>
      <c r="I92" s="39" t="s">
        <v>189</v>
      </c>
      <c r="J92" s="40" t="s">
        <v>17</v>
      </c>
      <c r="K92" s="37"/>
      <c r="L92" s="6"/>
      <c r="M92" s="37" t="s">
        <v>34</v>
      </c>
      <c r="N92" s="40" t="s">
        <v>17</v>
      </c>
      <c r="O92" s="4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1:28">
      <c r="A93" s="40" t="s">
        <v>190</v>
      </c>
      <c r="B93" s="40" t="s">
        <v>188</v>
      </c>
      <c r="C93" s="40" t="s">
        <v>21</v>
      </c>
      <c r="D93" s="41">
        <f t="shared" si="4"/>
        <v>45464</v>
      </c>
      <c r="E93" s="42">
        <v>4.1666666666666664E-2</v>
      </c>
      <c r="F93" s="42">
        <v>0.125</v>
      </c>
      <c r="G93" s="42" t="s">
        <v>22</v>
      </c>
      <c r="H93" s="40" t="s">
        <v>17</v>
      </c>
      <c r="I93" s="42" t="s">
        <v>23</v>
      </c>
      <c r="J93" s="40" t="s">
        <v>17</v>
      </c>
      <c r="K93" s="40"/>
      <c r="L93" s="23"/>
      <c r="M93" s="37" t="s">
        <v>34</v>
      </c>
      <c r="N93" s="40" t="s">
        <v>17</v>
      </c>
      <c r="O93" s="5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1:28">
      <c r="A94" s="37" t="s">
        <v>191</v>
      </c>
      <c r="B94" s="37" t="s">
        <v>188</v>
      </c>
      <c r="C94" s="37" t="s">
        <v>21</v>
      </c>
      <c r="D94" s="38">
        <f t="shared" si="4"/>
        <v>45464</v>
      </c>
      <c r="E94" s="39">
        <v>8.3333333333333329E-2</v>
      </c>
      <c r="F94" s="39">
        <v>0.16666666666666666</v>
      </c>
      <c r="G94" s="39" t="s">
        <v>22</v>
      </c>
      <c r="H94" s="40" t="s">
        <v>17</v>
      </c>
      <c r="I94" s="39" t="s">
        <v>23</v>
      </c>
      <c r="J94" s="40" t="s">
        <v>17</v>
      </c>
      <c r="K94" s="37"/>
      <c r="L94" s="6"/>
      <c r="M94" s="37" t="s">
        <v>34</v>
      </c>
      <c r="N94" s="40" t="s">
        <v>17</v>
      </c>
      <c r="O94" s="4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1:28">
      <c r="A95" s="40" t="s">
        <v>192</v>
      </c>
      <c r="B95" s="40" t="s">
        <v>188</v>
      </c>
      <c r="C95" s="40" t="s">
        <v>21</v>
      </c>
      <c r="D95" s="41">
        <f t="shared" si="4"/>
        <v>45464</v>
      </c>
      <c r="E95" s="42">
        <v>8.3333333333333329E-2</v>
      </c>
      <c r="F95" s="42">
        <v>0.16666666666666666</v>
      </c>
      <c r="G95" s="42" t="s">
        <v>22</v>
      </c>
      <c r="H95" s="40" t="s">
        <v>17</v>
      </c>
      <c r="I95" s="42" t="s">
        <v>23</v>
      </c>
      <c r="J95" s="40" t="s">
        <v>17</v>
      </c>
      <c r="K95" s="40"/>
      <c r="L95" s="23"/>
      <c r="M95" s="37" t="s">
        <v>34</v>
      </c>
      <c r="N95" s="40" t="s">
        <v>17</v>
      </c>
      <c r="O95" s="5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1:28">
      <c r="A96" s="37" t="s">
        <v>193</v>
      </c>
      <c r="B96" s="37" t="s">
        <v>188</v>
      </c>
      <c r="C96" s="37" t="s">
        <v>21</v>
      </c>
      <c r="D96" s="38">
        <f t="shared" si="4"/>
        <v>45464</v>
      </c>
      <c r="E96" s="39">
        <v>0.125</v>
      </c>
      <c r="F96" s="39">
        <v>0.20833333333333334</v>
      </c>
      <c r="G96" s="39" t="s">
        <v>22</v>
      </c>
      <c r="H96" s="40" t="s">
        <v>17</v>
      </c>
      <c r="I96" s="39" t="s">
        <v>23</v>
      </c>
      <c r="J96" s="40" t="s">
        <v>17</v>
      </c>
      <c r="K96" s="37"/>
      <c r="L96" s="6"/>
      <c r="M96" s="37" t="s">
        <v>34</v>
      </c>
      <c r="N96" s="40" t="s">
        <v>17</v>
      </c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1:28">
      <c r="A97" s="40" t="s">
        <v>194</v>
      </c>
      <c r="B97" s="40" t="s">
        <v>188</v>
      </c>
      <c r="C97" s="40" t="s">
        <v>21</v>
      </c>
      <c r="D97" s="41">
        <f t="shared" si="4"/>
        <v>45464</v>
      </c>
      <c r="E97" s="42">
        <v>0.125</v>
      </c>
      <c r="F97" s="42">
        <v>0.20833333333333334</v>
      </c>
      <c r="G97" s="42" t="s">
        <v>22</v>
      </c>
      <c r="H97" s="40" t="s">
        <v>17</v>
      </c>
      <c r="I97" s="42" t="s">
        <v>23</v>
      </c>
      <c r="J97" s="40" t="s">
        <v>17</v>
      </c>
      <c r="K97" s="40"/>
      <c r="L97" s="23"/>
      <c r="M97" s="37" t="s">
        <v>34</v>
      </c>
      <c r="N97" s="40" t="s">
        <v>17</v>
      </c>
      <c r="O97" s="5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1:28">
      <c r="A98" s="37" t="s">
        <v>195</v>
      </c>
      <c r="B98" s="37" t="s">
        <v>188</v>
      </c>
      <c r="C98" s="37" t="s">
        <v>21</v>
      </c>
      <c r="D98" s="38">
        <f t="shared" ref="D98:D105" si="5">$B$1+9</f>
        <v>45465</v>
      </c>
      <c r="E98" s="39">
        <v>4.1666666666666664E-2</v>
      </c>
      <c r="F98" s="39">
        <v>0.125</v>
      </c>
      <c r="G98" s="39" t="s">
        <v>22</v>
      </c>
      <c r="H98" s="37" t="s">
        <v>17</v>
      </c>
      <c r="I98" s="39" t="s">
        <v>23</v>
      </c>
      <c r="J98" s="37" t="s">
        <v>17</v>
      </c>
      <c r="K98" s="37"/>
      <c r="L98" s="6"/>
      <c r="M98" s="37" t="s">
        <v>33</v>
      </c>
      <c r="N98" s="37" t="s">
        <v>17</v>
      </c>
      <c r="O98" s="4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1:28">
      <c r="A99" s="40" t="s">
        <v>196</v>
      </c>
      <c r="B99" s="40" t="s">
        <v>188</v>
      </c>
      <c r="C99" s="40" t="s">
        <v>21</v>
      </c>
      <c r="D99" s="41">
        <f t="shared" si="5"/>
        <v>45465</v>
      </c>
      <c r="E99" s="42">
        <v>4.1666666666666664E-2</v>
      </c>
      <c r="F99" s="42">
        <v>0.125</v>
      </c>
      <c r="G99" s="42" t="s">
        <v>22</v>
      </c>
      <c r="H99" s="40" t="s">
        <v>17</v>
      </c>
      <c r="I99" s="42" t="s">
        <v>23</v>
      </c>
      <c r="J99" s="37" t="s">
        <v>17</v>
      </c>
      <c r="K99" s="40"/>
      <c r="L99" s="23"/>
      <c r="M99" s="40" t="s">
        <v>33</v>
      </c>
      <c r="N99" s="40" t="s">
        <v>17</v>
      </c>
      <c r="O99" s="5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1:28">
      <c r="A100" s="37" t="s">
        <v>197</v>
      </c>
      <c r="B100" s="37" t="s">
        <v>188</v>
      </c>
      <c r="C100" s="37" t="s">
        <v>21</v>
      </c>
      <c r="D100" s="38">
        <f t="shared" si="5"/>
        <v>45465</v>
      </c>
      <c r="E100" s="39">
        <v>8.3333333333333329E-2</v>
      </c>
      <c r="F100" s="39">
        <v>0.16666666666666666</v>
      </c>
      <c r="G100" s="39" t="s">
        <v>22</v>
      </c>
      <c r="H100" s="37" t="s">
        <v>17</v>
      </c>
      <c r="I100" s="39" t="s">
        <v>23</v>
      </c>
      <c r="J100" s="44" t="s">
        <v>17</v>
      </c>
      <c r="K100" s="37"/>
      <c r="L100" s="6"/>
      <c r="M100" s="37" t="s">
        <v>33</v>
      </c>
      <c r="N100" s="37" t="s">
        <v>17</v>
      </c>
      <c r="O100" s="4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1:28">
      <c r="A101" s="40" t="s">
        <v>198</v>
      </c>
      <c r="B101" s="40" t="s">
        <v>188</v>
      </c>
      <c r="C101" s="40" t="s">
        <v>21</v>
      </c>
      <c r="D101" s="41">
        <f t="shared" si="5"/>
        <v>45465</v>
      </c>
      <c r="E101" s="42">
        <v>8.3333333333333329E-2</v>
      </c>
      <c r="F101" s="42">
        <v>0.16666666666666666</v>
      </c>
      <c r="G101" s="42" t="s">
        <v>22</v>
      </c>
      <c r="H101" s="40" t="s">
        <v>17</v>
      </c>
      <c r="I101" s="42" t="s">
        <v>23</v>
      </c>
      <c r="J101" s="40" t="s">
        <v>17</v>
      </c>
      <c r="K101" s="40"/>
      <c r="L101" s="23"/>
      <c r="M101" s="40" t="s">
        <v>33</v>
      </c>
      <c r="N101" s="40" t="s">
        <v>17</v>
      </c>
      <c r="O101" s="5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1:28">
      <c r="A102" s="37" t="s">
        <v>199</v>
      </c>
      <c r="B102" s="37" t="s">
        <v>188</v>
      </c>
      <c r="C102" s="37" t="s">
        <v>21</v>
      </c>
      <c r="D102" s="38">
        <f t="shared" si="5"/>
        <v>45465</v>
      </c>
      <c r="E102" s="39">
        <v>0.125</v>
      </c>
      <c r="F102" s="39">
        <v>0.20833333333333334</v>
      </c>
      <c r="G102" s="39" t="s">
        <v>22</v>
      </c>
      <c r="H102" s="37" t="s">
        <v>17</v>
      </c>
      <c r="I102" s="39" t="s">
        <v>23</v>
      </c>
      <c r="J102" s="37" t="s">
        <v>17</v>
      </c>
      <c r="K102" s="37"/>
      <c r="L102" s="6"/>
      <c r="M102" s="37" t="s">
        <v>33</v>
      </c>
      <c r="N102" s="37" t="s">
        <v>17</v>
      </c>
      <c r="O102" s="4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1:28">
      <c r="A103" s="40" t="s">
        <v>200</v>
      </c>
      <c r="B103" s="40" t="s">
        <v>188</v>
      </c>
      <c r="C103" s="40" t="s">
        <v>21</v>
      </c>
      <c r="D103" s="41">
        <f t="shared" si="5"/>
        <v>45465</v>
      </c>
      <c r="E103" s="42">
        <v>0.125</v>
      </c>
      <c r="F103" s="42">
        <v>0.20833333333333334</v>
      </c>
      <c r="G103" s="42" t="s">
        <v>22</v>
      </c>
      <c r="H103" s="40" t="s">
        <v>17</v>
      </c>
      <c r="I103" s="42" t="s">
        <v>23</v>
      </c>
      <c r="J103" s="40" t="s">
        <v>17</v>
      </c>
      <c r="K103" s="40"/>
      <c r="L103" s="23"/>
      <c r="M103" s="40" t="s">
        <v>33</v>
      </c>
      <c r="N103" s="40" t="s">
        <v>17</v>
      </c>
      <c r="O103" s="5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1:28">
      <c r="A104" s="40" t="s">
        <v>201</v>
      </c>
      <c r="B104" s="40" t="s">
        <v>188</v>
      </c>
      <c r="C104" s="40" t="s">
        <v>21</v>
      </c>
      <c r="D104" s="41">
        <f>$B$1+9</f>
        <v>45465</v>
      </c>
      <c r="E104" s="42">
        <v>0.125</v>
      </c>
      <c r="F104" s="42">
        <v>0.20833333333333334</v>
      </c>
      <c r="G104" s="42" t="s">
        <v>22</v>
      </c>
      <c r="H104" s="40" t="s">
        <v>17</v>
      </c>
      <c r="I104" s="42" t="s">
        <v>23</v>
      </c>
      <c r="J104" s="40" t="s">
        <v>17</v>
      </c>
      <c r="K104" s="40"/>
      <c r="L104" s="23"/>
      <c r="M104" s="40" t="s">
        <v>33</v>
      </c>
      <c r="N104" s="40" t="s">
        <v>17</v>
      </c>
      <c r="O104" s="5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1:28">
      <c r="A105" s="37" t="s">
        <v>202</v>
      </c>
      <c r="B105" s="37" t="s">
        <v>188</v>
      </c>
      <c r="C105" s="37" t="s">
        <v>21</v>
      </c>
      <c r="D105" s="38">
        <f t="shared" si="5"/>
        <v>45465</v>
      </c>
      <c r="E105" s="39">
        <v>0</v>
      </c>
      <c r="F105" s="39">
        <v>0.20833333333333334</v>
      </c>
      <c r="G105" s="39" t="s">
        <v>22</v>
      </c>
      <c r="H105" s="37" t="s">
        <v>17</v>
      </c>
      <c r="I105" s="39" t="s">
        <v>23</v>
      </c>
      <c r="J105" s="37" t="s">
        <v>17</v>
      </c>
      <c r="K105" s="37"/>
      <c r="L105" s="6"/>
      <c r="M105" s="37" t="s">
        <v>33</v>
      </c>
      <c r="N105" s="37" t="s">
        <v>17</v>
      </c>
      <c r="O105" s="4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1:28">
      <c r="A106" s="40" t="s">
        <v>203</v>
      </c>
      <c r="B106" s="40" t="s">
        <v>188</v>
      </c>
      <c r="C106" s="40" t="s">
        <v>21</v>
      </c>
      <c r="D106" s="41">
        <f>$B$1+10</f>
        <v>45466</v>
      </c>
      <c r="E106" s="42">
        <v>0.95833333333333337</v>
      </c>
      <c r="F106" s="42">
        <v>4.1666666666666664E-2</v>
      </c>
      <c r="G106" s="42" t="s">
        <v>22</v>
      </c>
      <c r="H106" s="40" t="s">
        <v>17</v>
      </c>
      <c r="I106" s="42" t="s">
        <v>23</v>
      </c>
      <c r="J106" s="40" t="s">
        <v>17</v>
      </c>
      <c r="K106" s="40" t="s">
        <v>204</v>
      </c>
      <c r="L106" s="26">
        <v>296606</v>
      </c>
      <c r="M106" s="40" t="s">
        <v>28</v>
      </c>
      <c r="N106" s="40" t="s">
        <v>17</v>
      </c>
      <c r="O106" s="5"/>
      <c r="P106" s="1" t="s">
        <v>205</v>
      </c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1:28">
      <c r="A107" s="40" t="s">
        <v>206</v>
      </c>
      <c r="B107" s="40" t="s">
        <v>188</v>
      </c>
      <c r="C107" s="40" t="s">
        <v>21</v>
      </c>
      <c r="D107" s="41">
        <f>$B$1+10</f>
        <v>45466</v>
      </c>
      <c r="E107" s="42">
        <v>0.95833333333333337</v>
      </c>
      <c r="F107" s="42">
        <v>4.1666666666666664E-2</v>
      </c>
      <c r="G107" s="42" t="s">
        <v>207</v>
      </c>
      <c r="H107" s="40" t="s">
        <v>17</v>
      </c>
      <c r="I107" s="42" t="s">
        <v>208</v>
      </c>
      <c r="J107" s="40" t="s">
        <v>17</v>
      </c>
      <c r="K107" s="40" t="s">
        <v>209</v>
      </c>
      <c r="L107" s="26">
        <v>296604</v>
      </c>
      <c r="M107" s="40" t="s">
        <v>28</v>
      </c>
      <c r="N107" s="40" t="s">
        <v>17</v>
      </c>
      <c r="O107" s="5"/>
      <c r="P107" s="1" t="s">
        <v>205</v>
      </c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1:28">
      <c r="A108" s="40" t="s">
        <v>210</v>
      </c>
      <c r="B108" s="40" t="s">
        <v>188</v>
      </c>
      <c r="C108" s="40" t="s">
        <v>21</v>
      </c>
      <c r="D108" s="41">
        <f>$B$1+10</f>
        <v>45466</v>
      </c>
      <c r="E108" s="42">
        <v>0.95833333333333337</v>
      </c>
      <c r="F108" s="42">
        <v>4.1666666666666664E-2</v>
      </c>
      <c r="G108" s="42" t="s">
        <v>207</v>
      </c>
      <c r="H108" s="40" t="s">
        <v>17</v>
      </c>
      <c r="I108" s="42" t="s">
        <v>208</v>
      </c>
      <c r="J108" s="40" t="s">
        <v>17</v>
      </c>
      <c r="K108" s="40"/>
      <c r="L108" s="23"/>
      <c r="M108" s="40" t="s">
        <v>28</v>
      </c>
      <c r="N108" s="40" t="s">
        <v>17</v>
      </c>
      <c r="O108" s="5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1:28">
      <c r="A109" s="37" t="s">
        <v>211</v>
      </c>
      <c r="B109" s="37" t="s">
        <v>188</v>
      </c>
      <c r="C109" s="37" t="s">
        <v>21</v>
      </c>
      <c r="D109" s="38">
        <f>$B$1+1</f>
        <v>45457</v>
      </c>
      <c r="E109" s="39">
        <v>0.91666666666666663</v>
      </c>
      <c r="F109" s="39">
        <v>0.25</v>
      </c>
      <c r="G109" s="39" t="s">
        <v>22</v>
      </c>
      <c r="H109" s="37" t="s">
        <v>17</v>
      </c>
      <c r="I109" s="39" t="s">
        <v>23</v>
      </c>
      <c r="J109" s="37" t="s">
        <v>17</v>
      </c>
      <c r="K109" s="37"/>
      <c r="L109" s="6"/>
      <c r="M109" s="37" t="s">
        <v>36</v>
      </c>
      <c r="N109" s="37" t="s">
        <v>17</v>
      </c>
      <c r="O109" s="4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1:28">
      <c r="A110" s="46" t="s">
        <v>212</v>
      </c>
      <c r="B110" s="37" t="s">
        <v>188</v>
      </c>
      <c r="C110" s="37" t="s">
        <v>21</v>
      </c>
      <c r="D110" s="38">
        <f>$B$1+1</f>
        <v>45457</v>
      </c>
      <c r="E110" s="39">
        <v>0.91666666666666663</v>
      </c>
      <c r="F110" s="39">
        <v>0.25</v>
      </c>
      <c r="G110" s="39" t="s">
        <v>25</v>
      </c>
      <c r="H110" s="37" t="s">
        <v>17</v>
      </c>
      <c r="I110" s="39"/>
      <c r="J110" s="37" t="s">
        <v>17</v>
      </c>
      <c r="K110" s="37"/>
      <c r="L110" s="6"/>
      <c r="M110" s="37" t="s">
        <v>36</v>
      </c>
      <c r="N110" s="37" t="s">
        <v>17</v>
      </c>
      <c r="O110" s="4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1:28">
      <c r="A111" s="46" t="s">
        <v>213</v>
      </c>
      <c r="B111" s="37" t="s">
        <v>188</v>
      </c>
      <c r="C111" s="37" t="s">
        <v>21</v>
      </c>
      <c r="D111" s="38">
        <f>$B$1+1</f>
        <v>45457</v>
      </c>
      <c r="E111" s="39">
        <v>0.91666666666666663</v>
      </c>
      <c r="F111" s="39">
        <v>0.25</v>
      </c>
      <c r="G111" s="39" t="s">
        <v>25</v>
      </c>
      <c r="H111" s="37" t="s">
        <v>17</v>
      </c>
      <c r="I111" s="39"/>
      <c r="J111" s="37" t="s">
        <v>17</v>
      </c>
      <c r="K111" s="37"/>
      <c r="L111" s="6"/>
      <c r="M111" s="37" t="s">
        <v>36</v>
      </c>
      <c r="N111" s="37" t="s">
        <v>17</v>
      </c>
      <c r="O111" s="4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1:28">
      <c r="A112" s="40" t="s">
        <v>214</v>
      </c>
      <c r="B112" s="40" t="s">
        <v>188</v>
      </c>
      <c r="C112" s="40" t="s">
        <v>21</v>
      </c>
      <c r="D112" s="41">
        <v>45466</v>
      </c>
      <c r="E112" s="42">
        <v>0.91666666666666663</v>
      </c>
      <c r="F112" s="42">
        <v>0</v>
      </c>
      <c r="G112" s="42" t="s">
        <v>68</v>
      </c>
      <c r="H112" s="40" t="s">
        <v>17</v>
      </c>
      <c r="I112" s="42" t="s">
        <v>32</v>
      </c>
      <c r="J112" s="40" t="s">
        <v>17</v>
      </c>
      <c r="K112" s="40"/>
      <c r="L112" s="23"/>
      <c r="M112" s="40" t="s">
        <v>28</v>
      </c>
      <c r="N112" s="40" t="s">
        <v>17</v>
      </c>
      <c r="O112" s="5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1:28">
      <c r="A113" s="37" t="s">
        <v>215</v>
      </c>
      <c r="B113" s="37" t="s">
        <v>188</v>
      </c>
      <c r="C113" s="37" t="s">
        <v>21</v>
      </c>
      <c r="D113" s="38">
        <f>$B$1+4</f>
        <v>45460</v>
      </c>
      <c r="E113" s="39">
        <v>4.1666666666666664E-2</v>
      </c>
      <c r="F113" s="39">
        <v>0.125</v>
      </c>
      <c r="G113" s="39" t="s">
        <v>22</v>
      </c>
      <c r="H113" s="37" t="s">
        <v>17</v>
      </c>
      <c r="I113" s="39" t="s">
        <v>23</v>
      </c>
      <c r="J113" s="37" t="s">
        <v>17</v>
      </c>
      <c r="K113" s="37"/>
      <c r="L113" s="6"/>
      <c r="M113" s="37" t="s">
        <v>28</v>
      </c>
      <c r="N113" s="37" t="s">
        <v>17</v>
      </c>
      <c r="O113" s="4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1:28">
      <c r="A114" s="40" t="s">
        <v>216</v>
      </c>
      <c r="B114" s="40" t="s">
        <v>188</v>
      </c>
      <c r="C114" s="40" t="s">
        <v>21</v>
      </c>
      <c r="D114" s="41">
        <f>$B$1+4</f>
        <v>45460</v>
      </c>
      <c r="E114" s="42">
        <v>8.3333333333333329E-2</v>
      </c>
      <c r="F114" s="42">
        <v>0.16666666666666666</v>
      </c>
      <c r="G114" s="42" t="s">
        <v>22</v>
      </c>
      <c r="H114" s="40" t="s">
        <v>17</v>
      </c>
      <c r="I114" s="42" t="s">
        <v>23</v>
      </c>
      <c r="J114" s="40" t="s">
        <v>17</v>
      </c>
      <c r="K114" s="40"/>
      <c r="L114" s="23"/>
      <c r="M114" s="37" t="s">
        <v>28</v>
      </c>
      <c r="N114" s="40" t="s">
        <v>17</v>
      </c>
      <c r="O114" s="5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1:28">
      <c r="A115" s="37" t="s">
        <v>217</v>
      </c>
      <c r="B115" s="37" t="s">
        <v>188</v>
      </c>
      <c r="C115" s="37" t="s">
        <v>21</v>
      </c>
      <c r="D115" s="38">
        <f>$B$1+4</f>
        <v>45460</v>
      </c>
      <c r="E115" s="39">
        <v>0.125</v>
      </c>
      <c r="F115" s="39">
        <v>0.20833333333333334</v>
      </c>
      <c r="G115" s="39" t="s">
        <v>22</v>
      </c>
      <c r="H115" s="37" t="s">
        <v>17</v>
      </c>
      <c r="I115" s="39" t="s">
        <v>23</v>
      </c>
      <c r="J115" s="37" t="s">
        <v>17</v>
      </c>
      <c r="K115" s="37"/>
      <c r="L115" s="6"/>
      <c r="M115" s="37" t="s">
        <v>28</v>
      </c>
      <c r="N115" s="37" t="s">
        <v>17</v>
      </c>
      <c r="O115" s="4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1:28">
      <c r="A116" s="40" t="s">
        <v>218</v>
      </c>
      <c r="B116" s="40" t="s">
        <v>188</v>
      </c>
      <c r="C116" s="40" t="s">
        <v>21</v>
      </c>
      <c r="D116" s="41">
        <f>$B$1+8</f>
        <v>45464</v>
      </c>
      <c r="E116" s="42">
        <v>0.95833333333333337</v>
      </c>
      <c r="F116" s="42">
        <v>4.1666666666666664E-2</v>
      </c>
      <c r="G116" s="42" t="s">
        <v>22</v>
      </c>
      <c r="H116" s="40" t="s">
        <v>17</v>
      </c>
      <c r="I116" s="42" t="s">
        <v>32</v>
      </c>
      <c r="J116" s="40" t="s">
        <v>17</v>
      </c>
      <c r="K116" s="40"/>
      <c r="L116" s="23"/>
      <c r="M116" s="40" t="s">
        <v>36</v>
      </c>
      <c r="N116" s="40" t="s">
        <v>17</v>
      </c>
      <c r="O116" s="5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1:28">
      <c r="A117" s="37" t="s">
        <v>219</v>
      </c>
      <c r="B117" s="37" t="s">
        <v>188</v>
      </c>
      <c r="C117" s="37" t="s">
        <v>21</v>
      </c>
      <c r="D117" s="38">
        <f>$B$1+8</f>
        <v>45464</v>
      </c>
      <c r="E117" s="39">
        <v>0.95833333333333337</v>
      </c>
      <c r="F117" s="39">
        <v>4.1666666666666664E-2</v>
      </c>
      <c r="G117" s="39" t="s">
        <v>22</v>
      </c>
      <c r="H117" s="37" t="s">
        <v>17</v>
      </c>
      <c r="I117" s="39" t="s">
        <v>32</v>
      </c>
      <c r="J117" s="37" t="s">
        <v>17</v>
      </c>
      <c r="K117" s="37"/>
      <c r="L117" s="6"/>
      <c r="M117" s="37" t="s">
        <v>36</v>
      </c>
      <c r="N117" s="37" t="s">
        <v>17</v>
      </c>
      <c r="O117" s="4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1:28">
      <c r="A118" s="40" t="s">
        <v>220</v>
      </c>
      <c r="B118" s="40" t="s">
        <v>188</v>
      </c>
      <c r="C118" s="40" t="s">
        <v>21</v>
      </c>
      <c r="D118" s="41">
        <f>$B$1+8</f>
        <v>45464</v>
      </c>
      <c r="E118" s="42">
        <v>0.95833333333333337</v>
      </c>
      <c r="F118" s="42">
        <v>4.1666666666666664E-2</v>
      </c>
      <c r="G118" s="42" t="s">
        <v>22</v>
      </c>
      <c r="H118" s="40" t="s">
        <v>17</v>
      </c>
      <c r="I118" s="42" t="s">
        <v>32</v>
      </c>
      <c r="J118" s="40" t="s">
        <v>17</v>
      </c>
      <c r="K118" s="40"/>
      <c r="L118" s="23"/>
      <c r="M118" s="40" t="s">
        <v>36</v>
      </c>
      <c r="N118" s="40" t="s">
        <v>17</v>
      </c>
      <c r="O118" s="5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1:28">
      <c r="A119" s="37" t="s">
        <v>221</v>
      </c>
      <c r="B119" s="37" t="s">
        <v>188</v>
      </c>
      <c r="C119" s="37" t="s">
        <v>21</v>
      </c>
      <c r="D119" s="38">
        <f>$B$1+3</f>
        <v>45459</v>
      </c>
      <c r="E119" s="39">
        <v>0.95833333333333337</v>
      </c>
      <c r="F119" s="39">
        <v>4.1666666666666664E-2</v>
      </c>
      <c r="G119" s="39" t="s">
        <v>94</v>
      </c>
      <c r="H119" s="37" t="s">
        <v>17</v>
      </c>
      <c r="I119" s="39" t="s">
        <v>95</v>
      </c>
      <c r="J119" s="37" t="s">
        <v>17</v>
      </c>
      <c r="K119" s="37"/>
      <c r="L119" s="6"/>
      <c r="M119" s="37" t="s">
        <v>28</v>
      </c>
      <c r="N119" s="37" t="s">
        <v>17</v>
      </c>
      <c r="O119" s="4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1:28">
      <c r="A120" s="40" t="s">
        <v>222</v>
      </c>
      <c r="B120" s="40" t="s">
        <v>188</v>
      </c>
      <c r="C120" s="40" t="s">
        <v>21</v>
      </c>
      <c r="D120" s="41">
        <f>$B$1+4</f>
        <v>45460</v>
      </c>
      <c r="E120" s="42">
        <v>0.16666666666666666</v>
      </c>
      <c r="F120" s="42">
        <v>0.25</v>
      </c>
      <c r="G120" s="42" t="s">
        <v>49</v>
      </c>
      <c r="H120" s="40" t="s">
        <v>17</v>
      </c>
      <c r="I120" s="42" t="s">
        <v>223</v>
      </c>
      <c r="J120" s="40" t="s">
        <v>17</v>
      </c>
      <c r="K120" s="40"/>
      <c r="L120" s="23"/>
      <c r="M120" s="37" t="s">
        <v>28</v>
      </c>
      <c r="N120" s="40" t="s">
        <v>17</v>
      </c>
      <c r="O120" s="5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1:28">
      <c r="A121" s="37" t="s">
        <v>224</v>
      </c>
      <c r="B121" s="37" t="s">
        <v>188</v>
      </c>
      <c r="C121" s="37" t="s">
        <v>21</v>
      </c>
      <c r="D121" s="38">
        <f>$B$1+4</f>
        <v>45460</v>
      </c>
      <c r="E121" s="39">
        <v>0.16666666666666666</v>
      </c>
      <c r="F121" s="39">
        <v>0.25</v>
      </c>
      <c r="G121" s="39" t="s">
        <v>49</v>
      </c>
      <c r="H121" s="37" t="s">
        <v>17</v>
      </c>
      <c r="I121" s="39" t="s">
        <v>23</v>
      </c>
      <c r="J121" s="37" t="s">
        <v>17</v>
      </c>
      <c r="K121" s="37"/>
      <c r="L121" s="6"/>
      <c r="M121" s="37" t="s">
        <v>28</v>
      </c>
      <c r="N121" s="37" t="s">
        <v>17</v>
      </c>
      <c r="O121" s="4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1:28">
      <c r="A122" s="40" t="s">
        <v>225</v>
      </c>
      <c r="B122" s="40" t="s">
        <v>226</v>
      </c>
      <c r="C122" s="40" t="s">
        <v>21</v>
      </c>
      <c r="D122" s="41">
        <f>$B$1+20</f>
        <v>45476</v>
      </c>
      <c r="E122" s="42">
        <v>0.91666666666666663</v>
      </c>
      <c r="F122" s="42">
        <v>0</v>
      </c>
      <c r="G122" s="42" t="s">
        <v>22</v>
      </c>
      <c r="H122" s="40"/>
      <c r="I122" s="42" t="s">
        <v>32</v>
      </c>
      <c r="J122" s="40"/>
      <c r="K122" s="40"/>
      <c r="L122" s="23"/>
      <c r="M122" s="40"/>
      <c r="N122" s="40"/>
      <c r="O122" s="5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1:28">
      <c r="A123" s="37" t="s">
        <v>227</v>
      </c>
      <c r="B123" s="37" t="s">
        <v>226</v>
      </c>
      <c r="C123" s="37" t="s">
        <v>21</v>
      </c>
      <c r="D123" s="38">
        <f t="shared" ref="D123:D127" si="6">$B$1+17</f>
        <v>45473</v>
      </c>
      <c r="E123" s="39">
        <v>0.125</v>
      </c>
      <c r="F123" s="39">
        <v>0.25</v>
      </c>
      <c r="G123" s="39" t="s">
        <v>228</v>
      </c>
      <c r="H123" s="40"/>
      <c r="I123" s="39" t="s">
        <v>229</v>
      </c>
      <c r="J123" s="40"/>
      <c r="K123" s="37"/>
      <c r="L123" s="6"/>
      <c r="M123" s="40"/>
      <c r="N123" s="40"/>
      <c r="O123" s="4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1:28">
      <c r="A124" s="40" t="s">
        <v>230</v>
      </c>
      <c r="B124" s="40" t="s">
        <v>226</v>
      </c>
      <c r="C124" s="40" t="s">
        <v>21</v>
      </c>
      <c r="D124" s="41">
        <f t="shared" si="6"/>
        <v>45473</v>
      </c>
      <c r="E124" s="42">
        <v>0.125</v>
      </c>
      <c r="F124" s="42">
        <v>0.25</v>
      </c>
      <c r="G124" s="42" t="s">
        <v>22</v>
      </c>
      <c r="H124" s="40"/>
      <c r="I124" s="42" t="s">
        <v>32</v>
      </c>
      <c r="J124" s="40"/>
      <c r="K124" s="40"/>
      <c r="L124" s="23"/>
      <c r="M124" s="40"/>
      <c r="N124" s="40"/>
      <c r="O124" s="5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1:28">
      <c r="A125" s="37" t="s">
        <v>231</v>
      </c>
      <c r="B125" s="37" t="s">
        <v>226</v>
      </c>
      <c r="C125" s="37" t="s">
        <v>21</v>
      </c>
      <c r="D125" s="38">
        <f t="shared" si="6"/>
        <v>45473</v>
      </c>
      <c r="E125" s="39">
        <v>0</v>
      </c>
      <c r="F125" s="39">
        <v>0.16666666666666666</v>
      </c>
      <c r="G125" s="39" t="s">
        <v>232</v>
      </c>
      <c r="H125" s="40"/>
      <c r="I125" s="39" t="s">
        <v>233</v>
      </c>
      <c r="J125" s="40"/>
      <c r="K125" s="37"/>
      <c r="L125" s="6"/>
      <c r="M125" s="40"/>
      <c r="N125" s="40"/>
      <c r="O125" s="4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1:28">
      <c r="A126" s="40" t="s">
        <v>234</v>
      </c>
      <c r="B126" s="40" t="s">
        <v>226</v>
      </c>
      <c r="C126" s="40" t="s">
        <v>21</v>
      </c>
      <c r="D126" s="41">
        <f t="shared" si="6"/>
        <v>45473</v>
      </c>
      <c r="E126" s="42">
        <v>0</v>
      </c>
      <c r="F126" s="42">
        <v>0.16666666666666666</v>
      </c>
      <c r="G126" s="42" t="s">
        <v>22</v>
      </c>
      <c r="H126" s="40"/>
      <c r="I126" s="42" t="s">
        <v>32</v>
      </c>
      <c r="J126" s="40"/>
      <c r="K126" s="40"/>
      <c r="L126" s="23"/>
      <c r="M126" s="40"/>
      <c r="N126" s="40"/>
      <c r="O126" s="5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1:28">
      <c r="A127" s="37" t="s">
        <v>235</v>
      </c>
      <c r="B127" s="37" t="s">
        <v>226</v>
      </c>
      <c r="C127" s="37" t="s">
        <v>21</v>
      </c>
      <c r="D127" s="38">
        <f t="shared" si="6"/>
        <v>45473</v>
      </c>
      <c r="E127" s="39">
        <v>0</v>
      </c>
      <c r="F127" s="39">
        <v>0.16666666666666666</v>
      </c>
      <c r="G127" s="39" t="s">
        <v>22</v>
      </c>
      <c r="H127" s="40"/>
      <c r="I127" s="39" t="s">
        <v>32</v>
      </c>
      <c r="J127" s="40"/>
      <c r="K127" s="37"/>
      <c r="L127" s="6"/>
      <c r="M127" s="40"/>
      <c r="N127" s="40"/>
      <c r="O127" s="4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1:28">
      <c r="A128" s="40" t="s">
        <v>236</v>
      </c>
      <c r="B128" s="40" t="s">
        <v>226</v>
      </c>
      <c r="C128" s="40" t="s">
        <v>21</v>
      </c>
      <c r="D128" s="41">
        <f>$B$1+17</f>
        <v>45473</v>
      </c>
      <c r="E128" s="42">
        <v>0</v>
      </c>
      <c r="F128" s="42">
        <v>0.16666666666666666</v>
      </c>
      <c r="G128" s="42" t="s">
        <v>237</v>
      </c>
      <c r="H128" s="40"/>
      <c r="I128" s="42" t="s">
        <v>238</v>
      </c>
      <c r="J128" s="40"/>
      <c r="K128" s="40"/>
      <c r="L128" s="23"/>
      <c r="M128" s="40"/>
      <c r="N128" s="40"/>
      <c r="O128" s="5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1:28">
      <c r="A129" s="37" t="s">
        <v>239</v>
      </c>
      <c r="B129" s="37" t="s">
        <v>226</v>
      </c>
      <c r="C129" s="37" t="s">
        <v>21</v>
      </c>
      <c r="D129" s="38">
        <v>45447</v>
      </c>
      <c r="E129" s="39">
        <v>0</v>
      </c>
      <c r="F129" s="39">
        <v>0.16666666666666666</v>
      </c>
      <c r="G129" s="39" t="s">
        <v>22</v>
      </c>
      <c r="H129" s="37" t="s">
        <v>240</v>
      </c>
      <c r="I129" s="39" t="s">
        <v>32</v>
      </c>
      <c r="J129" s="37" t="s">
        <v>240</v>
      </c>
      <c r="K129" s="37"/>
      <c r="L129" s="6"/>
      <c r="M129" s="37" t="s">
        <v>34</v>
      </c>
      <c r="N129" s="37" t="s">
        <v>240</v>
      </c>
      <c r="O129" s="4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1:28">
      <c r="A130" s="40" t="s">
        <v>241</v>
      </c>
      <c r="B130" s="40" t="s">
        <v>226</v>
      </c>
      <c r="C130" s="40" t="s">
        <v>21</v>
      </c>
      <c r="D130" s="41">
        <f>$B$1+20</f>
        <v>45476</v>
      </c>
      <c r="E130" s="42">
        <v>0.125</v>
      </c>
      <c r="F130" s="42">
        <v>0.25</v>
      </c>
      <c r="G130" s="42" t="s">
        <v>22</v>
      </c>
      <c r="H130" s="40"/>
      <c r="I130" s="42" t="s">
        <v>32</v>
      </c>
      <c r="J130" s="40"/>
      <c r="K130" s="40"/>
      <c r="L130" s="23"/>
      <c r="M130" s="40"/>
      <c r="N130" s="40"/>
      <c r="O130" s="5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1:28">
      <c r="A131" s="37" t="s">
        <v>242</v>
      </c>
      <c r="B131" s="37" t="s">
        <v>226</v>
      </c>
      <c r="C131" s="37" t="s">
        <v>58</v>
      </c>
      <c r="D131" s="38">
        <f>$B$1+20</f>
        <v>45476</v>
      </c>
      <c r="E131" s="39">
        <v>0.91666666666666663</v>
      </c>
      <c r="F131" s="39">
        <v>0</v>
      </c>
      <c r="G131" s="39" t="s">
        <v>59</v>
      </c>
      <c r="H131" s="37"/>
      <c r="I131" s="39" t="s">
        <v>243</v>
      </c>
      <c r="J131" s="37"/>
      <c r="K131" s="37"/>
      <c r="L131" s="6"/>
      <c r="M131" s="37"/>
      <c r="N131" s="37"/>
      <c r="O131" s="4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1:28">
      <c r="A132" s="40" t="s">
        <v>244</v>
      </c>
      <c r="B132" s="40" t="s">
        <v>226</v>
      </c>
      <c r="C132" s="40" t="s">
        <v>21</v>
      </c>
      <c r="D132" s="41">
        <f>$B$1+19</f>
        <v>45475</v>
      </c>
      <c r="E132" s="42">
        <v>0.125</v>
      </c>
      <c r="F132" s="42">
        <v>0.20833333333333334</v>
      </c>
      <c r="G132" s="42" t="s">
        <v>245</v>
      </c>
      <c r="H132" s="40"/>
      <c r="I132" s="42" t="s">
        <v>246</v>
      </c>
      <c r="J132" s="40"/>
      <c r="K132" s="40"/>
      <c r="L132" s="23"/>
      <c r="M132" s="40"/>
      <c r="N132" s="40"/>
      <c r="O132" s="5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1:28">
      <c r="A133" s="37" t="s">
        <v>247</v>
      </c>
      <c r="B133" s="37" t="s">
        <v>226</v>
      </c>
      <c r="C133" s="37" t="s">
        <v>21</v>
      </c>
      <c r="D133" s="38">
        <f>$B$1+19</f>
        <v>45475</v>
      </c>
      <c r="E133" s="39">
        <v>0.16666666666666666</v>
      </c>
      <c r="F133" s="39">
        <v>0.25</v>
      </c>
      <c r="G133" s="39" t="s">
        <v>248</v>
      </c>
      <c r="H133" s="37"/>
      <c r="I133" s="39" t="s">
        <v>249</v>
      </c>
      <c r="J133" s="37"/>
      <c r="K133" s="37"/>
      <c r="L133" s="6"/>
      <c r="M133" s="37"/>
      <c r="N133" s="37"/>
      <c r="O133" s="4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1:28">
      <c r="A134" s="37" t="s">
        <v>250</v>
      </c>
      <c r="B134" s="37" t="s">
        <v>226</v>
      </c>
      <c r="C134" s="37" t="s">
        <v>21</v>
      </c>
      <c r="D134" s="38">
        <f>$B$1+19</f>
        <v>45475</v>
      </c>
      <c r="E134" s="39">
        <v>0.16666666666666666</v>
      </c>
      <c r="F134" s="39">
        <v>0.25</v>
      </c>
      <c r="G134" s="39" t="s">
        <v>248</v>
      </c>
      <c r="H134" s="37"/>
      <c r="I134" s="39" t="s">
        <v>249</v>
      </c>
      <c r="J134" s="37"/>
      <c r="K134" s="37"/>
      <c r="L134" s="6"/>
      <c r="M134" s="37"/>
      <c r="N134" s="37"/>
      <c r="O134" s="4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1:28">
      <c r="A135" s="40" t="s">
        <v>251</v>
      </c>
      <c r="B135" s="40" t="s">
        <v>226</v>
      </c>
      <c r="C135" s="40" t="s">
        <v>21</v>
      </c>
      <c r="D135" s="41">
        <f>$B$1+19</f>
        <v>45475</v>
      </c>
      <c r="E135" s="42">
        <v>0</v>
      </c>
      <c r="F135" s="42">
        <v>0.16666666666666666</v>
      </c>
      <c r="G135" s="42" t="s">
        <v>22</v>
      </c>
      <c r="H135" s="40"/>
      <c r="I135" s="42" t="s">
        <v>32</v>
      </c>
      <c r="J135" s="40"/>
      <c r="K135" s="40"/>
      <c r="L135" s="23"/>
      <c r="M135" s="40"/>
      <c r="N135" s="40"/>
      <c r="O135" s="5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1:28">
      <c r="A136" s="37" t="s">
        <v>252</v>
      </c>
      <c r="B136" s="37" t="s">
        <v>226</v>
      </c>
      <c r="C136" s="37" t="s">
        <v>21</v>
      </c>
      <c r="D136" s="38">
        <f>$B$1+19</f>
        <v>45475</v>
      </c>
      <c r="E136" s="39">
        <v>0.125</v>
      </c>
      <c r="F136" s="39">
        <v>0.25</v>
      </c>
      <c r="G136" s="39" t="s">
        <v>253</v>
      </c>
      <c r="H136" s="37"/>
      <c r="I136" s="39" t="s">
        <v>254</v>
      </c>
      <c r="J136" s="37"/>
      <c r="K136" s="37"/>
      <c r="L136" s="6"/>
      <c r="M136" s="37"/>
      <c r="N136" s="37"/>
      <c r="O136" s="4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1:28">
      <c r="A137" s="40" t="s">
        <v>255</v>
      </c>
      <c r="B137" s="40" t="s">
        <v>226</v>
      </c>
      <c r="C137" s="40" t="s">
        <v>21</v>
      </c>
      <c r="D137" s="41">
        <f>$B$1+18</f>
        <v>45474</v>
      </c>
      <c r="E137" s="42">
        <v>0</v>
      </c>
      <c r="F137" s="42">
        <v>0.16666666666666666</v>
      </c>
      <c r="G137" s="42" t="s">
        <v>62</v>
      </c>
      <c r="H137" s="40"/>
      <c r="I137" s="42" t="s">
        <v>63</v>
      </c>
      <c r="J137" s="40"/>
      <c r="K137" s="40"/>
      <c r="L137" s="23"/>
      <c r="M137" s="40"/>
      <c r="N137" s="40"/>
      <c r="O137" s="5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1:28">
      <c r="A138" s="37" t="s">
        <v>256</v>
      </c>
      <c r="B138" s="37" t="s">
        <v>226</v>
      </c>
      <c r="C138" s="37" t="s">
        <v>58</v>
      </c>
      <c r="D138" s="38">
        <f>$B$1+18</f>
        <v>45474</v>
      </c>
      <c r="E138" s="39">
        <v>0.91666666666666663</v>
      </c>
      <c r="F138" s="39">
        <v>0</v>
      </c>
      <c r="G138" s="39" t="s">
        <v>59</v>
      </c>
      <c r="H138" s="37"/>
      <c r="I138" s="39" t="s">
        <v>257</v>
      </c>
      <c r="J138" s="37"/>
      <c r="K138" s="37"/>
      <c r="L138" s="6"/>
      <c r="M138" s="40"/>
      <c r="N138" s="40"/>
      <c r="O138" s="4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1:28">
      <c r="A139" s="37" t="s">
        <v>258</v>
      </c>
      <c r="B139" s="37" t="s">
        <v>226</v>
      </c>
      <c r="C139" s="37" t="s">
        <v>21</v>
      </c>
      <c r="D139" s="38">
        <f>$B$1+20</f>
        <v>45476</v>
      </c>
      <c r="E139" s="39">
        <v>0.91666666666666663</v>
      </c>
      <c r="F139" s="39">
        <v>0</v>
      </c>
      <c r="G139" s="39" t="s">
        <v>259</v>
      </c>
      <c r="H139" s="37"/>
      <c r="I139" s="39" t="s">
        <v>260</v>
      </c>
      <c r="J139" s="37"/>
      <c r="K139" s="37"/>
      <c r="L139" s="6"/>
      <c r="M139" s="37"/>
      <c r="N139" s="37"/>
      <c r="O139" s="4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1:28">
      <c r="A140" s="40" t="s">
        <v>261</v>
      </c>
      <c r="B140" s="40" t="s">
        <v>226</v>
      </c>
      <c r="C140" s="40" t="s">
        <v>21</v>
      </c>
      <c r="D140" s="41">
        <f>$B$1+18</f>
        <v>45474</v>
      </c>
      <c r="E140" s="42">
        <v>8.3333333333333329E-2</v>
      </c>
      <c r="F140" s="42">
        <v>0.25</v>
      </c>
      <c r="G140" s="42" t="s">
        <v>262</v>
      </c>
      <c r="H140" s="40"/>
      <c r="I140" s="42" t="s">
        <v>263</v>
      </c>
      <c r="J140" s="40"/>
      <c r="K140" s="40"/>
      <c r="L140" s="23"/>
      <c r="M140" s="40"/>
      <c r="N140" s="40"/>
      <c r="O140" s="5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1:28">
      <c r="A141" s="37" t="s">
        <v>264</v>
      </c>
      <c r="B141" s="37" t="s">
        <v>226</v>
      </c>
      <c r="C141" s="37" t="s">
        <v>21</v>
      </c>
      <c r="D141" s="38">
        <f>$B$1+20</f>
        <v>45476</v>
      </c>
      <c r="E141" s="39">
        <v>8.3333333333333329E-2</v>
      </c>
      <c r="F141" s="39">
        <v>0.25</v>
      </c>
      <c r="G141" s="39" t="s">
        <v>22</v>
      </c>
      <c r="H141" s="37"/>
      <c r="I141" s="39" t="s">
        <v>32</v>
      </c>
      <c r="J141" s="37"/>
      <c r="K141" s="37"/>
      <c r="L141" s="6"/>
      <c r="M141" s="37"/>
      <c r="N141" s="37"/>
      <c r="O141" s="4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1:28">
      <c r="A142" s="37" t="s">
        <v>265</v>
      </c>
      <c r="B142" s="37" t="s">
        <v>226</v>
      </c>
      <c r="C142" s="37" t="s">
        <v>21</v>
      </c>
      <c r="D142" s="38">
        <f>$B$1+20</f>
        <v>45476</v>
      </c>
      <c r="E142" s="39">
        <v>0.125</v>
      </c>
      <c r="F142" s="39">
        <v>0.25</v>
      </c>
      <c r="G142" s="39" t="s">
        <v>22</v>
      </c>
      <c r="H142" s="37"/>
      <c r="I142" s="39" t="s">
        <v>32</v>
      </c>
      <c r="J142" s="37"/>
      <c r="K142" s="37"/>
      <c r="L142" s="6"/>
      <c r="M142" s="37"/>
      <c r="N142" s="37"/>
      <c r="O142" s="4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1:28">
      <c r="A143" s="40" t="s">
        <v>266</v>
      </c>
      <c r="B143" s="40" t="s">
        <v>226</v>
      </c>
      <c r="C143" s="40" t="s">
        <v>21</v>
      </c>
      <c r="D143" s="41">
        <f>$B$1+19</f>
        <v>45475</v>
      </c>
      <c r="E143" s="42">
        <v>0</v>
      </c>
      <c r="F143" s="42">
        <v>0.16666666666666666</v>
      </c>
      <c r="G143" s="42" t="s">
        <v>267</v>
      </c>
      <c r="H143" s="40"/>
      <c r="I143" s="42" t="s">
        <v>268</v>
      </c>
      <c r="J143" s="40"/>
      <c r="K143" s="40"/>
      <c r="L143" s="23"/>
      <c r="M143" s="40"/>
      <c r="N143" s="40"/>
      <c r="O143" s="5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1:28" ht="240">
      <c r="A144" s="37" t="s">
        <v>269</v>
      </c>
      <c r="B144" s="37" t="s">
        <v>226</v>
      </c>
      <c r="C144" s="37" t="s">
        <v>21</v>
      </c>
      <c r="D144" s="38">
        <f>$B$1+20</f>
        <v>45476</v>
      </c>
      <c r="E144" s="39">
        <v>0.125</v>
      </c>
      <c r="F144" s="39">
        <v>0.25</v>
      </c>
      <c r="G144" s="39" t="s">
        <v>22</v>
      </c>
      <c r="H144" s="37"/>
      <c r="I144" s="43" t="s">
        <v>124</v>
      </c>
      <c r="J144" s="37"/>
      <c r="K144" s="37"/>
      <c r="L144" s="6"/>
      <c r="M144" s="37"/>
      <c r="N144" s="37"/>
      <c r="O144" s="4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1:28" ht="240">
      <c r="A145" s="40" t="s">
        <v>270</v>
      </c>
      <c r="B145" s="40" t="s">
        <v>226</v>
      </c>
      <c r="C145" s="40" t="s">
        <v>21</v>
      </c>
      <c r="D145" s="41">
        <f>$B$1+19</f>
        <v>45475</v>
      </c>
      <c r="E145" s="42">
        <v>0.125</v>
      </c>
      <c r="F145" s="42">
        <v>0.25</v>
      </c>
      <c r="G145" s="42" t="s">
        <v>22</v>
      </c>
      <c r="H145" s="40"/>
      <c r="I145" s="45" t="s">
        <v>124</v>
      </c>
      <c r="J145" s="40"/>
      <c r="K145" s="40"/>
      <c r="L145" s="23"/>
      <c r="M145" s="40"/>
      <c r="N145" s="40"/>
      <c r="O145" s="5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1:28">
      <c r="A146" s="37" t="s">
        <v>271</v>
      </c>
      <c r="B146" s="37" t="s">
        <v>226</v>
      </c>
      <c r="C146" s="37" t="s">
        <v>58</v>
      </c>
      <c r="D146" s="38">
        <f>$B$1+20</f>
        <v>45476</v>
      </c>
      <c r="E146" s="39">
        <v>0.91666666666666663</v>
      </c>
      <c r="F146" s="39">
        <v>0</v>
      </c>
      <c r="G146" s="39" t="s">
        <v>59</v>
      </c>
      <c r="H146" s="37"/>
      <c r="I146" s="39" t="s">
        <v>272</v>
      </c>
      <c r="J146" s="37"/>
      <c r="K146" s="37"/>
      <c r="L146" s="6"/>
      <c r="M146" s="37"/>
      <c r="N146" s="44"/>
      <c r="O146" s="4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1:28">
      <c r="A147" s="40" t="s">
        <v>273</v>
      </c>
      <c r="B147" s="40" t="s">
        <v>226</v>
      </c>
      <c r="C147" s="40" t="s">
        <v>21</v>
      </c>
      <c r="D147" s="41">
        <f>$B$1+20</f>
        <v>45476</v>
      </c>
      <c r="E147" s="42">
        <v>0.58333333333333337</v>
      </c>
      <c r="F147" s="42">
        <v>0.66666666666666663</v>
      </c>
      <c r="G147" s="42" t="s">
        <v>22</v>
      </c>
      <c r="H147" s="40"/>
      <c r="I147" s="42" t="s">
        <v>32</v>
      </c>
      <c r="J147" s="40"/>
      <c r="K147" s="40"/>
      <c r="L147" s="23"/>
      <c r="M147" s="40"/>
      <c r="N147" s="40"/>
      <c r="O147" s="5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1:28">
      <c r="A148" s="37" t="s">
        <v>274</v>
      </c>
      <c r="B148" s="37" t="s">
        <v>226</v>
      </c>
      <c r="C148" s="37" t="s">
        <v>21</v>
      </c>
      <c r="D148" s="38">
        <f>$B$1+19</f>
        <v>45475</v>
      </c>
      <c r="E148" s="39">
        <v>0.125</v>
      </c>
      <c r="F148" s="39">
        <v>0.25</v>
      </c>
      <c r="G148" s="39" t="s">
        <v>22</v>
      </c>
      <c r="H148" s="37"/>
      <c r="I148" s="39" t="s">
        <v>32</v>
      </c>
      <c r="J148" s="37"/>
      <c r="K148" s="37"/>
      <c r="L148" s="6"/>
      <c r="M148" s="37"/>
      <c r="N148" s="37"/>
      <c r="O148" s="4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1:28">
      <c r="A149" s="40" t="s">
        <v>275</v>
      </c>
      <c r="B149" s="40" t="s">
        <v>226</v>
      </c>
      <c r="C149" s="40" t="s">
        <v>21</v>
      </c>
      <c r="D149" s="41">
        <f>$B$1+17</f>
        <v>45473</v>
      </c>
      <c r="E149" s="42">
        <v>0</v>
      </c>
      <c r="F149" s="42">
        <v>4.1666666666666664E-2</v>
      </c>
      <c r="G149" s="42" t="s">
        <v>22</v>
      </c>
      <c r="H149" s="40"/>
      <c r="I149" s="42" t="s">
        <v>32</v>
      </c>
      <c r="J149" s="40"/>
      <c r="K149" s="40"/>
      <c r="L149" s="23"/>
      <c r="M149" s="40"/>
      <c r="N149" s="40"/>
      <c r="O149" s="5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1:28">
      <c r="A150" s="37" t="s">
        <v>276</v>
      </c>
      <c r="B150" s="37" t="s">
        <v>226</v>
      </c>
      <c r="C150" s="37" t="s">
        <v>21</v>
      </c>
      <c r="D150" s="38">
        <f>$B$1+19</f>
        <v>45475</v>
      </c>
      <c r="E150" s="39">
        <v>4.1666666666666664E-2</v>
      </c>
      <c r="F150" s="39">
        <v>8.3333333333333329E-2</v>
      </c>
      <c r="G150" s="39" t="s">
        <v>22</v>
      </c>
      <c r="H150" s="37"/>
      <c r="I150" s="39" t="s">
        <v>32</v>
      </c>
      <c r="J150" s="37"/>
      <c r="K150" s="37"/>
      <c r="L150" s="6"/>
      <c r="M150" s="37"/>
      <c r="N150" s="37"/>
      <c r="O150" s="4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1:28">
      <c r="A151" s="40" t="s">
        <v>277</v>
      </c>
      <c r="B151" s="40" t="s">
        <v>226</v>
      </c>
      <c r="C151" s="40" t="s">
        <v>21</v>
      </c>
      <c r="D151" s="41">
        <f>$B$1+20</f>
        <v>45476</v>
      </c>
      <c r="E151" s="42">
        <v>0.125</v>
      </c>
      <c r="F151" s="42">
        <v>0.16666666666666666</v>
      </c>
      <c r="G151" s="42" t="s">
        <v>22</v>
      </c>
      <c r="H151" s="40"/>
      <c r="I151" s="42" t="s">
        <v>32</v>
      </c>
      <c r="J151" s="40"/>
      <c r="K151" s="40"/>
      <c r="L151" s="23"/>
      <c r="M151" s="40"/>
      <c r="N151" s="40"/>
      <c r="O151" s="5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1:28">
      <c r="A152" s="37" t="s">
        <v>278</v>
      </c>
      <c r="B152" s="37" t="s">
        <v>226</v>
      </c>
      <c r="C152" s="37" t="s">
        <v>21</v>
      </c>
      <c r="D152" s="38">
        <f>$B$1+17</f>
        <v>45473</v>
      </c>
      <c r="E152" s="39">
        <v>0.125</v>
      </c>
      <c r="F152" s="39">
        <v>0.16666666666666666</v>
      </c>
      <c r="G152" s="39" t="s">
        <v>22</v>
      </c>
      <c r="H152" s="40"/>
      <c r="I152" s="39" t="s">
        <v>32</v>
      </c>
      <c r="J152" s="40"/>
      <c r="K152" s="37"/>
      <c r="L152" s="6"/>
      <c r="M152" s="40"/>
      <c r="N152" s="40"/>
      <c r="O152" s="4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1:28">
      <c r="A153" s="40" t="s">
        <v>279</v>
      </c>
      <c r="B153" s="40" t="s">
        <v>226</v>
      </c>
      <c r="C153" s="40" t="s">
        <v>21</v>
      </c>
      <c r="D153" s="41">
        <f>$B$1+19</f>
        <v>45475</v>
      </c>
      <c r="E153" s="42">
        <v>0.95833333333333337</v>
      </c>
      <c r="F153" s="42">
        <v>0</v>
      </c>
      <c r="G153" s="42" t="s">
        <v>22</v>
      </c>
      <c r="H153" s="40"/>
      <c r="I153" s="42" t="s">
        <v>23</v>
      </c>
      <c r="J153" s="40"/>
      <c r="K153" s="40"/>
      <c r="L153" s="23"/>
      <c r="M153" s="40"/>
      <c r="N153" s="40"/>
      <c r="O153" s="5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1:28">
      <c r="A154" s="37" t="s">
        <v>280</v>
      </c>
      <c r="B154" s="37" t="s">
        <v>226</v>
      </c>
      <c r="C154" s="37" t="s">
        <v>93</v>
      </c>
      <c r="D154" s="38">
        <f>$B$1+16</f>
        <v>45472</v>
      </c>
      <c r="E154" s="39">
        <v>0</v>
      </c>
      <c r="F154" s="39">
        <v>8.3333333333333329E-2</v>
      </c>
      <c r="G154" s="39" t="s">
        <v>94</v>
      </c>
      <c r="H154" s="37"/>
      <c r="I154" s="39" t="s">
        <v>95</v>
      </c>
      <c r="J154" s="37"/>
      <c r="K154" s="37"/>
      <c r="L154" s="6"/>
      <c r="M154" s="37"/>
      <c r="N154" s="37"/>
      <c r="O154" s="4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1:28">
      <c r="A155" s="40" t="s">
        <v>281</v>
      </c>
      <c r="B155" s="40" t="s">
        <v>226</v>
      </c>
      <c r="C155" s="40" t="s">
        <v>48</v>
      </c>
      <c r="D155" s="41">
        <f>$B$1+16</f>
        <v>45472</v>
      </c>
      <c r="E155" s="42">
        <v>0.95833333333333337</v>
      </c>
      <c r="F155" s="42">
        <v>4.1666666666666664E-2</v>
      </c>
      <c r="G155" s="42" t="s">
        <v>49</v>
      </c>
      <c r="H155" s="37"/>
      <c r="I155" s="42" t="s">
        <v>282</v>
      </c>
      <c r="J155" s="44"/>
      <c r="K155" s="37"/>
      <c r="L155" s="23"/>
      <c r="M155" s="40"/>
      <c r="N155" s="37"/>
      <c r="O155" s="5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1:28">
      <c r="A156" s="37" t="s">
        <v>283</v>
      </c>
      <c r="B156" s="37" t="s">
        <v>226</v>
      </c>
      <c r="C156" s="37" t="s">
        <v>21</v>
      </c>
      <c r="D156" s="38">
        <f>$B$1+19</f>
        <v>45475</v>
      </c>
      <c r="E156" s="39">
        <v>0.125</v>
      </c>
      <c r="F156" s="39">
        <v>0.25</v>
      </c>
      <c r="G156" s="39" t="s">
        <v>22</v>
      </c>
      <c r="H156" s="37"/>
      <c r="I156" s="39" t="s">
        <v>32</v>
      </c>
      <c r="J156" s="37"/>
      <c r="K156" s="37"/>
      <c r="L156" s="6"/>
      <c r="M156" s="37"/>
      <c r="N156" s="37"/>
      <c r="O156" s="4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1:28">
      <c r="A157" s="40" t="s">
        <v>284</v>
      </c>
      <c r="B157" s="40" t="s">
        <v>226</v>
      </c>
      <c r="C157" s="40" t="s">
        <v>21</v>
      </c>
      <c r="D157" s="41">
        <f t="shared" ref="D157:D163" si="7">$B$1+20</f>
        <v>45476</v>
      </c>
      <c r="E157" s="42">
        <v>0.58333333333333337</v>
      </c>
      <c r="F157" s="42">
        <v>0.66666666666666663</v>
      </c>
      <c r="G157" s="42" t="s">
        <v>22</v>
      </c>
      <c r="H157" s="40"/>
      <c r="I157" s="42" t="s">
        <v>32</v>
      </c>
      <c r="J157" s="40"/>
      <c r="K157" s="40"/>
      <c r="L157" s="23"/>
      <c r="M157" s="40"/>
      <c r="N157" s="40"/>
      <c r="O157" s="5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1:28">
      <c r="A158" s="37" t="s">
        <v>285</v>
      </c>
      <c r="B158" s="37" t="s">
        <v>226</v>
      </c>
      <c r="C158" s="37" t="s">
        <v>21</v>
      </c>
      <c r="D158" s="38">
        <f t="shared" si="7"/>
        <v>45476</v>
      </c>
      <c r="E158" s="39">
        <v>0.58333333333333337</v>
      </c>
      <c r="F158" s="39">
        <v>0.66666666666666663</v>
      </c>
      <c r="G158" s="39" t="s">
        <v>22</v>
      </c>
      <c r="H158" s="37"/>
      <c r="I158" s="39" t="s">
        <v>32</v>
      </c>
      <c r="J158" s="37"/>
      <c r="K158" s="37"/>
      <c r="L158" s="6"/>
      <c r="M158" s="37"/>
      <c r="N158" s="37"/>
      <c r="O158" s="4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1:28">
      <c r="A159" s="40" t="s">
        <v>286</v>
      </c>
      <c r="B159" s="40" t="s">
        <v>226</v>
      </c>
      <c r="C159" s="40" t="s">
        <v>21</v>
      </c>
      <c r="D159" s="41">
        <f t="shared" si="7"/>
        <v>45476</v>
      </c>
      <c r="E159" s="42">
        <v>0.58333333333333337</v>
      </c>
      <c r="F159" s="42">
        <v>0.66666666666666663</v>
      </c>
      <c r="G159" s="42" t="s">
        <v>22</v>
      </c>
      <c r="H159" s="40"/>
      <c r="I159" s="42" t="s">
        <v>32</v>
      </c>
      <c r="J159" s="40"/>
      <c r="K159" s="40"/>
      <c r="L159" s="23"/>
      <c r="M159" s="40"/>
      <c r="N159" s="40"/>
      <c r="O159" s="5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1:28">
      <c r="A160" s="37" t="s">
        <v>287</v>
      </c>
      <c r="B160" s="37" t="s">
        <v>226</v>
      </c>
      <c r="C160" s="37" t="s">
        <v>21</v>
      </c>
      <c r="D160" s="38">
        <f t="shared" si="7"/>
        <v>45476</v>
      </c>
      <c r="E160" s="39">
        <v>0.58333333333333337</v>
      </c>
      <c r="F160" s="39">
        <v>0.66666666666666663</v>
      </c>
      <c r="G160" s="39" t="s">
        <v>22</v>
      </c>
      <c r="H160" s="37"/>
      <c r="I160" s="39" t="s">
        <v>32</v>
      </c>
      <c r="J160" s="37"/>
      <c r="K160" s="37"/>
      <c r="L160" s="6"/>
      <c r="M160" s="37"/>
      <c r="N160" s="37"/>
      <c r="O160" s="4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1:28">
      <c r="A161" s="40" t="s">
        <v>288</v>
      </c>
      <c r="B161" s="40" t="s">
        <v>226</v>
      </c>
      <c r="C161" s="40" t="s">
        <v>21</v>
      </c>
      <c r="D161" s="41">
        <f t="shared" si="7"/>
        <v>45476</v>
      </c>
      <c r="E161" s="42">
        <v>0.58333333333333337</v>
      </c>
      <c r="F161" s="42">
        <v>0.66666666666666663</v>
      </c>
      <c r="G161" s="42" t="s">
        <v>22</v>
      </c>
      <c r="H161" s="40"/>
      <c r="I161" s="42" t="s">
        <v>32</v>
      </c>
      <c r="J161" s="40"/>
      <c r="K161" s="40"/>
      <c r="L161" s="23"/>
      <c r="M161" s="40"/>
      <c r="N161" s="40"/>
      <c r="O161" s="5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1:28">
      <c r="A162" s="37" t="s">
        <v>289</v>
      </c>
      <c r="B162" s="37" t="s">
        <v>226</v>
      </c>
      <c r="C162" s="37" t="s">
        <v>21</v>
      </c>
      <c r="D162" s="38">
        <f t="shared" si="7"/>
        <v>45476</v>
      </c>
      <c r="E162" s="39">
        <v>0.58333333333333337</v>
      </c>
      <c r="F162" s="39">
        <v>0.66666666666666663</v>
      </c>
      <c r="G162" s="39" t="s">
        <v>22</v>
      </c>
      <c r="H162" s="37"/>
      <c r="I162" s="39" t="s">
        <v>32</v>
      </c>
      <c r="J162" s="37"/>
      <c r="K162" s="37"/>
      <c r="L162" s="6"/>
      <c r="M162" s="37"/>
      <c r="N162" s="37"/>
      <c r="O162" s="4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1:28">
      <c r="A163" s="40" t="s">
        <v>290</v>
      </c>
      <c r="B163" s="40" t="s">
        <v>226</v>
      </c>
      <c r="C163" s="40" t="s">
        <v>21</v>
      </c>
      <c r="D163" s="41">
        <f t="shared" si="7"/>
        <v>45476</v>
      </c>
      <c r="E163" s="42">
        <v>0.58333333333333337</v>
      </c>
      <c r="F163" s="42">
        <v>0.66666666666666663</v>
      </c>
      <c r="G163" s="42" t="s">
        <v>22</v>
      </c>
      <c r="H163" s="40"/>
      <c r="I163" s="42" t="s">
        <v>32</v>
      </c>
      <c r="J163" s="40"/>
      <c r="K163" s="40"/>
      <c r="L163" s="23"/>
      <c r="M163" s="40"/>
      <c r="N163" s="40"/>
      <c r="O163" s="5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1:28">
      <c r="A164" s="37" t="s">
        <v>291</v>
      </c>
      <c r="B164" s="37" t="s">
        <v>226</v>
      </c>
      <c r="C164" s="37" t="s">
        <v>48</v>
      </c>
      <c r="D164" s="38">
        <f>$B$1+19</f>
        <v>45475</v>
      </c>
      <c r="E164" s="39">
        <v>0.95833333333333337</v>
      </c>
      <c r="F164" s="39">
        <v>0</v>
      </c>
      <c r="G164" s="39" t="s">
        <v>22</v>
      </c>
      <c r="H164" s="37"/>
      <c r="I164" s="39" t="s">
        <v>23</v>
      </c>
      <c r="J164" s="37"/>
      <c r="K164" s="37"/>
      <c r="L164" s="6"/>
      <c r="M164" s="37"/>
      <c r="N164" s="37"/>
      <c r="O164" s="4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1:28">
      <c r="A165" s="40" t="s">
        <v>292</v>
      </c>
      <c r="B165" s="40" t="s">
        <v>226</v>
      </c>
      <c r="C165" s="40" t="s">
        <v>48</v>
      </c>
      <c r="D165" s="41">
        <f>$B$1+20</f>
        <v>45476</v>
      </c>
      <c r="E165" s="42">
        <v>0.16666666666666666</v>
      </c>
      <c r="F165" s="42">
        <v>0.25</v>
      </c>
      <c r="G165" s="42" t="s">
        <v>22</v>
      </c>
      <c r="H165" s="40"/>
      <c r="I165" s="42" t="s">
        <v>23</v>
      </c>
      <c r="J165" s="40"/>
      <c r="K165" s="40"/>
      <c r="L165" s="23"/>
      <c r="M165" s="40"/>
      <c r="N165" s="40"/>
      <c r="O165" s="5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1:28">
      <c r="A166" s="37" t="s">
        <v>293</v>
      </c>
      <c r="B166" s="37" t="s">
        <v>226</v>
      </c>
      <c r="C166" s="37" t="s">
        <v>48</v>
      </c>
      <c r="D166" s="38">
        <f>$B$1+19</f>
        <v>45475</v>
      </c>
      <c r="E166" s="39">
        <v>0.125</v>
      </c>
      <c r="F166" s="39">
        <v>0.25</v>
      </c>
      <c r="G166" s="39" t="s">
        <v>49</v>
      </c>
      <c r="H166" s="37"/>
      <c r="I166" s="39" t="s">
        <v>294</v>
      </c>
      <c r="J166" s="37"/>
      <c r="K166" s="37"/>
      <c r="L166" s="6"/>
      <c r="M166" s="37"/>
      <c r="N166" s="44"/>
      <c r="O166" s="4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1:28">
      <c r="A167" s="40" t="s">
        <v>295</v>
      </c>
      <c r="B167" s="40" t="s">
        <v>226</v>
      </c>
      <c r="C167" s="40" t="s">
        <v>48</v>
      </c>
      <c r="D167" s="41">
        <f>$B$1+20</f>
        <v>45476</v>
      </c>
      <c r="E167" s="42">
        <v>0.91666666666666663</v>
      </c>
      <c r="F167" s="42">
        <v>0</v>
      </c>
      <c r="G167" s="42" t="s">
        <v>49</v>
      </c>
      <c r="H167" s="40"/>
      <c r="I167" s="42" t="s">
        <v>296</v>
      </c>
      <c r="J167" s="40"/>
      <c r="K167" s="40"/>
      <c r="L167" s="23"/>
      <c r="M167" s="40"/>
      <c r="N167" s="40"/>
      <c r="O167" s="5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1:28">
      <c r="A168" s="37" t="s">
        <v>297</v>
      </c>
      <c r="B168" s="37" t="s">
        <v>226</v>
      </c>
      <c r="C168" s="37" t="s">
        <v>48</v>
      </c>
      <c r="D168" s="38">
        <f>$B$1+17</f>
        <v>45473</v>
      </c>
      <c r="E168" s="39">
        <v>8.3333333333333329E-2</v>
      </c>
      <c r="F168" s="39">
        <v>0.25</v>
      </c>
      <c r="G168" s="39" t="s">
        <v>22</v>
      </c>
      <c r="H168" s="40"/>
      <c r="I168" s="39" t="s">
        <v>23</v>
      </c>
      <c r="J168" s="40"/>
      <c r="K168" s="37"/>
      <c r="L168" s="6"/>
      <c r="M168" s="40"/>
      <c r="N168" s="40"/>
      <c r="O168" s="4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1:28">
      <c r="A169" s="40" t="s">
        <v>298</v>
      </c>
      <c r="B169" s="40" t="s">
        <v>226</v>
      </c>
      <c r="C169" s="40" t="s">
        <v>48</v>
      </c>
      <c r="D169" s="41">
        <f>$B$1+19</f>
        <v>45475</v>
      </c>
      <c r="E169" s="42">
        <v>8.3333333333333329E-2</v>
      </c>
      <c r="F169" s="42">
        <v>0.25</v>
      </c>
      <c r="G169" s="42" t="s">
        <v>49</v>
      </c>
      <c r="H169" s="40"/>
      <c r="I169" s="42" t="s">
        <v>296</v>
      </c>
      <c r="J169" s="40"/>
      <c r="K169" s="40"/>
      <c r="L169" s="23"/>
      <c r="M169" s="40"/>
      <c r="N169" s="40"/>
      <c r="O169" s="5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1:28">
      <c r="A170" s="37" t="s">
        <v>299</v>
      </c>
      <c r="B170" s="37" t="s">
        <v>226</v>
      </c>
      <c r="C170" s="37" t="s">
        <v>48</v>
      </c>
      <c r="D170" s="38">
        <f>$B$1+17</f>
        <v>45473</v>
      </c>
      <c r="E170" s="39">
        <v>0</v>
      </c>
      <c r="F170" s="39">
        <v>0.16666666666666666</v>
      </c>
      <c r="G170" s="39" t="s">
        <v>49</v>
      </c>
      <c r="H170" s="40"/>
      <c r="I170" s="39" t="s">
        <v>296</v>
      </c>
      <c r="J170" s="40"/>
      <c r="K170" s="37"/>
      <c r="L170" s="6"/>
      <c r="M170" s="40"/>
      <c r="N170" s="40"/>
      <c r="O170" s="4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1:28">
      <c r="A171" s="40" t="s">
        <v>300</v>
      </c>
      <c r="B171" s="40" t="s">
        <v>226</v>
      </c>
      <c r="C171" s="40" t="s">
        <v>21</v>
      </c>
      <c r="D171" s="41">
        <f>$B$1+17</f>
        <v>45473</v>
      </c>
      <c r="E171" s="42">
        <v>0</v>
      </c>
      <c r="F171" s="42">
        <v>0.16666666666666666</v>
      </c>
      <c r="G171" s="42" t="s">
        <v>22</v>
      </c>
      <c r="H171" s="40"/>
      <c r="I171" s="42" t="s">
        <v>32</v>
      </c>
      <c r="J171" s="40"/>
      <c r="K171" s="40"/>
      <c r="L171" s="23"/>
      <c r="M171" s="40"/>
      <c r="N171" s="40"/>
      <c r="O171" s="5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1:28">
      <c r="A172" s="37" t="s">
        <v>301</v>
      </c>
      <c r="B172" s="37" t="s">
        <v>226</v>
      </c>
      <c r="C172" s="37" t="s">
        <v>21</v>
      </c>
      <c r="D172" s="38">
        <f>$B$1+19</f>
        <v>45475</v>
      </c>
      <c r="E172" s="39">
        <v>0</v>
      </c>
      <c r="F172" s="39">
        <v>0.16666666666666666</v>
      </c>
      <c r="G172" s="39" t="s">
        <v>22</v>
      </c>
      <c r="H172" s="37"/>
      <c r="I172" s="39" t="s">
        <v>32</v>
      </c>
      <c r="J172" s="37"/>
      <c r="K172" s="37"/>
      <c r="L172" s="6"/>
      <c r="M172" s="37"/>
      <c r="N172" s="37"/>
      <c r="O172" s="4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1:28">
      <c r="A173" s="40" t="s">
        <v>302</v>
      </c>
      <c r="B173" s="40" t="s">
        <v>226</v>
      </c>
      <c r="C173" s="40" t="s">
        <v>21</v>
      </c>
      <c r="D173" s="41">
        <f>$B$1+16</f>
        <v>45472</v>
      </c>
      <c r="E173" s="42">
        <v>0.16666666666666666</v>
      </c>
      <c r="F173" s="42">
        <v>0.25</v>
      </c>
      <c r="G173" s="42" t="s">
        <v>22</v>
      </c>
      <c r="H173" s="37"/>
      <c r="I173" s="42" t="s">
        <v>23</v>
      </c>
      <c r="J173" s="37"/>
      <c r="K173" s="40"/>
      <c r="L173" s="23"/>
      <c r="M173" s="40"/>
      <c r="N173" s="37"/>
      <c r="O173" s="5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1:28">
      <c r="A174" s="37" t="s">
        <v>303</v>
      </c>
      <c r="B174" s="37" t="s">
        <v>226</v>
      </c>
      <c r="C174" s="37" t="s">
        <v>21</v>
      </c>
      <c r="D174" s="38">
        <f>$B$1+20</f>
        <v>45476</v>
      </c>
      <c r="E174" s="39">
        <v>0</v>
      </c>
      <c r="F174" s="39">
        <v>8.3333333333333329E-2</v>
      </c>
      <c r="G174" s="39" t="s">
        <v>22</v>
      </c>
      <c r="H174" s="37"/>
      <c r="I174" s="39" t="s">
        <v>23</v>
      </c>
      <c r="J174" s="37"/>
      <c r="K174" s="37"/>
      <c r="L174" s="6"/>
      <c r="M174" s="37"/>
      <c r="N174" s="37"/>
      <c r="O174" s="4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1:28">
      <c r="A175" s="40" t="s">
        <v>304</v>
      </c>
      <c r="B175" s="40" t="s">
        <v>226</v>
      </c>
      <c r="C175" s="40" t="s">
        <v>21</v>
      </c>
      <c r="D175" s="41">
        <f>$B$1+20</f>
        <v>45476</v>
      </c>
      <c r="E175" s="42">
        <v>4.1666666666666664E-2</v>
      </c>
      <c r="F175" s="42">
        <v>0.125</v>
      </c>
      <c r="G175" s="44" t="s">
        <v>22</v>
      </c>
      <c r="H175" s="40"/>
      <c r="I175" s="42" t="s">
        <v>23</v>
      </c>
      <c r="J175" s="40"/>
      <c r="K175" s="40"/>
      <c r="L175" s="23"/>
      <c r="M175" s="40"/>
      <c r="N175" s="40"/>
      <c r="O175" s="5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1:28">
      <c r="A176" s="44"/>
      <c r="B176" s="44"/>
      <c r="C176" s="44"/>
      <c r="D176" s="47"/>
      <c r="E176" s="48"/>
      <c r="F176" s="44"/>
      <c r="G176" s="44"/>
      <c r="H176" s="44"/>
      <c r="I176" s="44"/>
      <c r="J176" s="44"/>
      <c r="K176" s="44"/>
      <c r="L176" s="44"/>
      <c r="M176" s="44"/>
      <c r="N176" s="44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1:14">
      <c r="A177" s="46"/>
      <c r="B177" s="46"/>
      <c r="C177" s="46"/>
      <c r="D177" s="46"/>
      <c r="E177" s="46"/>
      <c r="F177" s="46"/>
      <c r="G177" s="46"/>
      <c r="H177" s="46"/>
      <c r="I177" s="46"/>
      <c r="J177" s="46"/>
      <c r="K177" s="46"/>
      <c r="L177" s="46"/>
      <c r="M177" s="46"/>
      <c r="N177" s="46"/>
    </row>
    <row r="178" spans="1:14">
      <c r="A178" s="46"/>
      <c r="B178" s="46"/>
      <c r="C178" s="46"/>
      <c r="D178" s="46"/>
      <c r="E178" s="46"/>
      <c r="F178" s="46"/>
      <c r="G178" s="46"/>
      <c r="H178" s="46"/>
      <c r="I178" s="46"/>
      <c r="J178" s="46"/>
      <c r="K178" s="46"/>
      <c r="L178" s="46"/>
      <c r="M178" s="46"/>
      <c r="N178" s="46"/>
    </row>
    <row r="179" spans="1:14">
      <c r="A179" s="46"/>
      <c r="B179" s="46"/>
      <c r="C179" s="46"/>
      <c r="D179" s="46"/>
      <c r="E179" s="46"/>
      <c r="F179" s="46"/>
      <c r="G179" s="46"/>
      <c r="H179" s="46"/>
      <c r="I179" s="46"/>
      <c r="J179" s="46"/>
      <c r="K179" s="46"/>
      <c r="L179" s="46"/>
      <c r="M179" s="46"/>
      <c r="N179" s="46"/>
    </row>
    <row r="180" spans="1:14">
      <c r="A180" s="46"/>
      <c r="B180" s="46"/>
      <c r="C180" s="46"/>
      <c r="D180" s="46"/>
      <c r="E180" s="46"/>
      <c r="F180" s="46"/>
      <c r="G180" s="46"/>
      <c r="H180" s="46"/>
      <c r="I180" s="46"/>
      <c r="J180" s="46"/>
      <c r="K180" s="46"/>
      <c r="L180" s="46"/>
      <c r="M180" s="46"/>
      <c r="N180" s="46"/>
    </row>
  </sheetData>
  <conditionalFormatting sqref="A92:J97">
    <cfRule type="beginsWith" dxfId="27" priority="3" operator="beginsWith" text="OK">
      <formula>LEFT(A92,LEN("OK"))="OK"</formula>
    </cfRule>
  </conditionalFormatting>
  <conditionalFormatting sqref="A92:N97">
    <cfRule type="beginsWith" dxfId="26" priority="1" operator="beginsWith" text="ERROR">
      <formula>LEFT(A92,LEN("ERROR"))="ERROR"</formula>
    </cfRule>
  </conditionalFormatting>
  <conditionalFormatting sqref="A1:AB7 A8:J8 L8:AB8 A87:AB91 K92:M95 O92:AB95 M96:M97 A101:AB109 A112:AB145 A146:M146 O146:AB146 A147:AB154 A175:F175 H175:AB175 A176:AB176">
    <cfRule type="beginsWith" dxfId="25" priority="11" operator="beginsWith" text="OK">
      <formula>LEFT(A1,LEN("OK"))="OK"</formula>
    </cfRule>
  </conditionalFormatting>
  <conditionalFormatting sqref="A1:AB7 M92:M97 A8:J8 L8:AB8 A87:AB91 O92:AB95 A101:AB109 A112:AB145 A146:M146 O146:AB146 A147:AB154 A175:F175 H175:AB175 A176:AB176">
    <cfRule type="beginsWith" dxfId="24" priority="10" operator="beginsWith" text="ERROR">
      <formula>LEFT(A1,LEN("ERROR"))="ERROR"</formula>
    </cfRule>
  </conditionalFormatting>
  <conditionalFormatting sqref="A9:AB85">
    <cfRule type="beginsWith" dxfId="23" priority="4" operator="beginsWith" text="ERROR">
      <formula>LEFT(A9,LEN("ERROR"))="ERROR"</formula>
    </cfRule>
    <cfRule type="beginsWith" dxfId="22" priority="5" operator="beginsWith" text="OK">
      <formula>LEFT(A9,LEN("OK"))="OK"</formula>
    </cfRule>
  </conditionalFormatting>
  <conditionalFormatting sqref="B110:AB111">
    <cfRule type="beginsWith" dxfId="21" priority="6" operator="beginsWith" text="ERROR">
      <formula>LEFT(B110,LEN("ERROR"))="ERROR"</formula>
    </cfRule>
    <cfRule type="beginsWith" dxfId="20" priority="7" operator="beginsWith" text="OK">
      <formula>LEFT(B110,LEN("OK"))="OK"</formula>
    </cfRule>
  </conditionalFormatting>
  <conditionalFormatting sqref="N92:N97">
    <cfRule type="beginsWith" dxfId="19" priority="2" operator="beginsWith" text="OK">
      <formula>LEFT(N92,LEN("OK"))="OK"</formula>
    </cfRule>
  </conditionalFormatting>
  <conditionalFormatting sqref="Q1 A86:I86 K86:AB86 P96:AB96 O97:AB97 A98:AB99 A100:I100 K100:AB100 A155:I155 K155:AB155 A156:AB165 A166:M166 O166:AB166 A167:AB174 K96:M97">
    <cfRule type="beginsWith" dxfId="18" priority="9" operator="beginsWith" text="OK">
      <formula>LEFT(A1,LEN("OK"))="OK"</formula>
    </cfRule>
  </conditionalFormatting>
  <conditionalFormatting sqref="Q1 A86:I86 K86:AB86 P96:AB96 O97:AB97 A98:AB99 A100:I100 K100:AB100 A155:I155 K155:AB155 A156:AB165 A166:M166 O166:AB166 A167:AB174">
    <cfRule type="beginsWith" dxfId="17" priority="8" operator="beginsWith" text="ERROR">
      <formula>LEFT(A1,LEN("ERROR"))="ERROR"</formula>
    </cfRule>
  </conditionalFormatting>
  <dataValidations count="3">
    <dataValidation type="list" allowBlank="1" showInputMessage="1" showErrorMessage="1" sqref="M3:M175" xr:uid="{A2F4EE36-E9A4-40E8-A2AB-E1E5A1E7751C}">
      <formula1>$AB$5:$AB$11</formula1>
    </dataValidation>
    <dataValidation type="whole" allowBlank="1" showInputMessage="1" showErrorMessage="1" sqref="L5:L7 L3 L9:L30 L108:L175 L88:L105 L32:L57 L59:L65 L67:L86" xr:uid="{8298FD3C-BA09-483D-8875-B387CEA2132F}">
      <formula1>1</formula1>
      <formula2>999999</formula2>
    </dataValidation>
    <dataValidation type="list" allowBlank="1" showInputMessage="1" showErrorMessage="1" sqref="K24 K86 O166 K155 O146 N147:N165 J3:J23 J87:J99 J156:J175 N167:N175 J25:J85 J101:J154 N3:N145 H3:H175" xr:uid="{19DB2BB0-C8D5-4EE6-947F-A792728C5229}">
      <formula1>$AB$2:$AB$3</formula1>
    </dataValidation>
  </dataValidation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5cb14a4-5406-44ad-944c-590c46be8184">
      <Terms xmlns="http://schemas.microsoft.com/office/infopath/2007/PartnerControls"/>
    </lcf76f155ced4ddcb4097134ff3c332f>
    <TaxCatchAll xmlns="78a5a726-5bf4-46ae-9dd1-1e6e5563fe4c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DE6B93448614546AE42F0365F5C47EB" ma:contentTypeVersion="14" ma:contentTypeDescription="Crear nuevo documento." ma:contentTypeScope="" ma:versionID="02444b0109ab5e7c5184edb4790056c0">
  <xsd:schema xmlns:xsd="http://www.w3.org/2001/XMLSchema" xmlns:xs="http://www.w3.org/2001/XMLSchema" xmlns:p="http://schemas.microsoft.com/office/2006/metadata/properties" xmlns:ns2="15cb14a4-5406-44ad-944c-590c46be8184" xmlns:ns3="78a5a726-5bf4-46ae-9dd1-1e6e5563fe4c" targetNamespace="http://schemas.microsoft.com/office/2006/metadata/properties" ma:root="true" ma:fieldsID="9e3c32ee069bb8d67362fa8608f7e984" ns2:_="" ns3:_="">
    <xsd:import namespace="15cb14a4-5406-44ad-944c-590c46be8184"/>
    <xsd:import namespace="78a5a726-5bf4-46ae-9dd1-1e6e5563fe4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cb14a4-5406-44ad-944c-590c46be818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Etiquetas de imagen" ma:readOnly="false" ma:fieldId="{5cf76f15-5ced-4ddc-b409-7134ff3c332f}" ma:taxonomyMulti="true" ma:sspId="44fa3470-49a0-4c70-9d7a-db7395a810e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a5a726-5bf4-46ae-9dd1-1e6e5563fe4c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2471702d-8186-46fa-9749-0370d567d026}" ma:internalName="TaxCatchAll" ma:showField="CatchAllData" ma:web="78a5a726-5bf4-46ae-9dd1-1e6e5563fe4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2992A4F-C263-4200-9096-3D9D4A35750D}">
  <ds:schemaRefs>
    <ds:schemaRef ds:uri="78a5a726-5bf4-46ae-9dd1-1e6e5563fe4c"/>
    <ds:schemaRef ds:uri="15cb14a4-5406-44ad-944c-590c46be8184"/>
    <ds:schemaRef ds:uri="http://schemas.microsoft.com/office/infopath/2007/PartnerControls"/>
    <ds:schemaRef ds:uri="http://schemas.microsoft.com/office/2006/documentManagement/types"/>
    <ds:schemaRef ds:uri="http://purl.org/dc/terms/"/>
    <ds:schemaRef ds:uri="http://www.w3.org/XML/1998/namespace"/>
    <ds:schemaRef ds:uri="http://purl.org/dc/dcmitype/"/>
    <ds:schemaRef ds:uri="http://schemas.microsoft.com/office/2006/metadata/properties"/>
    <ds:schemaRef ds:uri="http://schemas.openxmlformats.org/package/2006/metadata/core-properties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EA1FCC42-3193-4CE0-B714-A6D21704179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DD6D599-F36F-434D-B85C-A87B3223C7D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5cb14a4-5406-44ad-944c-590c46be8184"/>
    <ds:schemaRef ds:uri="78a5a726-5bf4-46ae-9dd1-1e6e5563fe4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CalendarioUpdates</vt:lpstr>
      <vt:lpstr>Hoja1</vt:lpstr>
    </vt:vector>
  </TitlesOfParts>
  <Manager/>
  <Company>Prominente SA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Jallaza Chehade, Javier Ignacio</dc:creator>
  <cp:keywords/>
  <dc:description/>
  <cp:lastModifiedBy>Lucas Pedrocca</cp:lastModifiedBy>
  <cp:revision/>
  <dcterms:created xsi:type="dcterms:W3CDTF">2024-04-09T16:10:02Z</dcterms:created>
  <dcterms:modified xsi:type="dcterms:W3CDTF">2024-07-19T14:21:03Z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0x010100FDE6B93448614546AE42F0365F5C47EB</vt:lpwstr>
  </property>
  <property fmtid="{D5CDD505-2E9C-101B-9397-08002B2CF9AE}" pid="3" name="MediaServiceImageTags">
    <vt:lpwstr/>
  </property>
</Properties>
</file>