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ba031020fd073/Área de Trabalho/PhD/Cours/MEC8211 - Vérification et validation en modélisation numérique/Devoir 3/"/>
    </mc:Choice>
  </mc:AlternateContent>
  <xr:revisionPtr revIDLastSave="103" documentId="8_{F687B76B-3C9B-45FA-81AD-91B455AF3A4B}" xr6:coauthVersionLast="47" xr6:coauthVersionMax="47" xr10:uidLastSave="{7FA8D557-EDEB-4075-815E-0BFC5BBD7AC3}"/>
  <bookViews>
    <workbookView xWindow="-108" yWindow="-108" windowWidth="23256" windowHeight="12456" xr2:uid="{F2AB5EA0-88A4-49FF-A506-081F24533A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3" i="1"/>
  <c r="C32" i="1"/>
  <c r="C27" i="1"/>
  <c r="C7" i="1"/>
  <c r="C10" i="1"/>
  <c r="C15" i="1" s="1"/>
  <c r="C4" i="1"/>
  <c r="C5" i="1"/>
  <c r="C6" i="1"/>
  <c r="C3" i="1"/>
  <c r="C35" i="1" l="1"/>
  <c r="C29" i="1"/>
  <c r="C20" i="1"/>
  <c r="C21" i="1" s="1"/>
  <c r="C23" i="1" s="1"/>
  <c r="C17" i="1"/>
</calcChain>
</file>

<file path=xl/sharedStrings.xml><?xml version="1.0" encoding="utf-8"?>
<sst xmlns="http://schemas.openxmlformats.org/spreadsheetml/2006/main" count="40" uniqueCount="27">
  <si>
    <t>Nx</t>
  </si>
  <si>
    <t>dx</t>
  </si>
  <si>
    <t>Nx*dx</t>
  </si>
  <si>
    <t>k (perméabilité)</t>
  </si>
  <si>
    <t>ln (r)</t>
  </si>
  <si>
    <t>pf</t>
  </si>
  <si>
    <t>f4</t>
  </si>
  <si>
    <t>f3</t>
  </si>
  <si>
    <t>f2</t>
  </si>
  <si>
    <t>f1</t>
  </si>
  <si>
    <t>p^</t>
  </si>
  <si>
    <t>Ordre observé</t>
  </si>
  <si>
    <t>Ordre formel</t>
  </si>
  <si>
    <t>|(p^-pf)/pf|</t>
  </si>
  <si>
    <t>&gt;0.1 = 10%</t>
  </si>
  <si>
    <t>Fs</t>
  </si>
  <si>
    <t>min(max(0.5,p^),pf)</t>
  </si>
  <si>
    <t>GCI = Fs/(r^p-1)*|f2-f1|</t>
  </si>
  <si>
    <t>r</t>
  </si>
  <si>
    <t>Facteur de raffinement du maillage</t>
  </si>
  <si>
    <r>
      <t>u</t>
    </r>
    <r>
      <rPr>
        <vertAlign val="subscript"/>
        <sz val="11"/>
        <color theme="1"/>
        <rFont val="Times New Roman"/>
        <family val="1"/>
      </rPr>
      <t>num</t>
    </r>
    <r>
      <rPr>
        <sz val="11"/>
        <color theme="1"/>
        <rFont val="Times New Roman"/>
        <family val="2"/>
      </rPr>
      <t xml:space="preserve"> = GCI/2</t>
    </r>
  </si>
  <si>
    <t>f5</t>
  </si>
  <si>
    <t>f1 correspondant à Nx = 800</t>
  </si>
  <si>
    <t>f1 correspondant à Nx = 200</t>
  </si>
  <si>
    <t>Nx = 800</t>
  </si>
  <si>
    <t>Nx = 200</t>
  </si>
  <si>
    <r>
      <t>u</t>
    </r>
    <r>
      <rPr>
        <vertAlign val="subscript"/>
        <sz val="11"/>
        <color theme="1"/>
        <rFont val="Times New Roman"/>
        <family val="1"/>
      </rPr>
      <t>num</t>
    </r>
    <r>
      <rPr>
        <sz val="11"/>
        <color theme="1"/>
        <rFont val="Times New Roman"/>
        <family val="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</si>
</sst>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5" xfId="0" applyBorder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4243059067158"/>
          <c:y val="4.8954577039225178E-2"/>
          <c:w val="0.79952382672349431"/>
          <c:h val="0.8053260699294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Feuil1!$B$3:$B$7</c:f>
              <c:numCache>
                <c:formatCode>0.00E+00</c:formatCode>
                <c:ptCount val="5"/>
                <c:pt idx="0">
                  <c:v>3.9999999999999998E-6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4.9999999999999998E-7</c:v>
                </c:pt>
                <c:pt idx="4">
                  <c:v>2.4999999999999999E-7</c:v>
                </c:pt>
              </c:numCache>
            </c:numRef>
          </c:xVal>
          <c:yVal>
            <c:numRef>
              <c:f>Feuil1!$E$3:$E$7</c:f>
              <c:numCache>
                <c:formatCode>General</c:formatCode>
                <c:ptCount val="5"/>
                <c:pt idx="0">
                  <c:v>22.851299999999998</c:v>
                </c:pt>
                <c:pt idx="1">
                  <c:v>20.250299999999999</c:v>
                </c:pt>
                <c:pt idx="2">
                  <c:v>19.726500000000001</c:v>
                </c:pt>
                <c:pt idx="3">
                  <c:v>19.5593</c:v>
                </c:pt>
                <c:pt idx="4">
                  <c:v>19.499500000000001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42E0-851D-8FA14914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61423"/>
        <c:axId val="1073155663"/>
      </c:scatterChart>
      <c:valAx>
        <c:axId val="1073161423"/>
        <c:scaling>
          <c:orientation val="minMax"/>
          <c:max val="4.5000000000000018E-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Δ</a:t>
                </a:r>
                <a:r>
                  <a:rPr lang="en-CA" i="1"/>
                  <a:t>x</a:t>
                </a:r>
                <a:r>
                  <a:rPr lang="en-CA"/>
                  <a:t> (m)</a:t>
                </a:r>
              </a:p>
            </c:rich>
          </c:tx>
          <c:layout>
            <c:manualLayout>
              <c:xMode val="edge"/>
              <c:yMode val="edge"/>
              <c:x val="0.49097458001236094"/>
              <c:y val="0.92560317901796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3155663"/>
        <c:crosses val="autoZero"/>
        <c:crossBetween val="midCat"/>
        <c:majorUnit val="5.000000000000003E-7"/>
      </c:valAx>
      <c:valAx>
        <c:axId val="107315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i="1"/>
                  <a:t>k</a:t>
                </a:r>
                <a:r>
                  <a:rPr lang="en-CA"/>
                  <a:t> (</a:t>
                </a:r>
                <a:r>
                  <a:rPr lang="el-GR"/>
                  <a:t>μ</a:t>
                </a:r>
                <a:r>
                  <a:rPr lang="pt-BR"/>
                  <a:t>m²</a:t>
                </a:r>
                <a:r>
                  <a:rPr lang="en-CA"/>
                  <a:t>)</a:t>
                </a:r>
              </a:p>
            </c:rich>
          </c:tx>
          <c:layout>
            <c:manualLayout>
              <c:xMode val="edge"/>
              <c:yMode val="edge"/>
              <c:x val="1.1145424482490146E-2"/>
              <c:y val="0.37388434977622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3161423"/>
        <c:crosses val="autoZero"/>
        <c:crossBetween val="midCat"/>
        <c:min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156210</xdr:rowOff>
    </xdr:from>
    <xdr:to>
      <xdr:col>14</xdr:col>
      <xdr:colOff>723900</xdr:colOff>
      <xdr:row>20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FF6598-4DE3-D533-A301-28C6E8A18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6D73-A7EE-435E-94CB-FE7F2D1B3DE0}">
  <dimension ref="A2:G37"/>
  <sheetViews>
    <sheetView tabSelected="1" topLeftCell="A19" workbookViewId="0">
      <selection activeCell="C38" sqref="C38"/>
    </sheetView>
  </sheetViews>
  <sheetFormatPr baseColWidth="10" defaultRowHeight="13.8" x14ac:dyDescent="0.25"/>
  <cols>
    <col min="5" max="5" width="13.5546875" bestFit="1" customWidth="1"/>
  </cols>
  <sheetData>
    <row r="2" spans="1:7" x14ac:dyDescent="0.25">
      <c r="A2" t="s">
        <v>0</v>
      </c>
      <c r="B2" t="s">
        <v>1</v>
      </c>
      <c r="C2" t="s">
        <v>2</v>
      </c>
      <c r="E2" t="s">
        <v>3</v>
      </c>
      <c r="F2" t="s">
        <v>24</v>
      </c>
      <c r="G2" t="s">
        <v>25</v>
      </c>
    </row>
    <row r="3" spans="1:7" x14ac:dyDescent="0.25">
      <c r="A3">
        <v>50</v>
      </c>
      <c r="B3" s="1">
        <v>3.9999999999999998E-6</v>
      </c>
      <c r="C3" s="1">
        <f>A3*B3</f>
        <v>1.9999999999999998E-4</v>
      </c>
      <c r="E3">
        <v>22.851299999999998</v>
      </c>
      <c r="F3" t="s">
        <v>21</v>
      </c>
      <c r="G3" t="s">
        <v>7</v>
      </c>
    </row>
    <row r="4" spans="1:7" x14ac:dyDescent="0.25">
      <c r="A4">
        <v>100</v>
      </c>
      <c r="B4" s="1">
        <v>1.9999999999999999E-6</v>
      </c>
      <c r="C4" s="1">
        <f t="shared" ref="C4:C7" si="0">A4*B4</f>
        <v>1.9999999999999998E-4</v>
      </c>
      <c r="E4">
        <v>20.250299999999999</v>
      </c>
      <c r="F4" t="s">
        <v>6</v>
      </c>
      <c r="G4" t="s">
        <v>8</v>
      </c>
    </row>
    <row r="5" spans="1:7" x14ac:dyDescent="0.25">
      <c r="A5">
        <v>200</v>
      </c>
      <c r="B5" s="1">
        <v>9.9999999999999995E-7</v>
      </c>
      <c r="C5" s="1">
        <f t="shared" si="0"/>
        <v>1.9999999999999998E-4</v>
      </c>
      <c r="E5">
        <v>19.726500000000001</v>
      </c>
      <c r="F5" t="s">
        <v>7</v>
      </c>
      <c r="G5" t="s">
        <v>9</v>
      </c>
    </row>
    <row r="6" spans="1:7" x14ac:dyDescent="0.25">
      <c r="A6">
        <v>400</v>
      </c>
      <c r="B6" s="1">
        <v>4.9999999999999998E-7</v>
      </c>
      <c r="C6" s="1">
        <f t="shared" si="0"/>
        <v>1.9999999999999998E-4</v>
      </c>
      <c r="E6">
        <v>19.5593</v>
      </c>
      <c r="F6" t="s">
        <v>8</v>
      </c>
    </row>
    <row r="7" spans="1:7" x14ac:dyDescent="0.25">
      <c r="A7">
        <v>800</v>
      </c>
      <c r="B7" s="1">
        <v>2.4999999999999999E-7</v>
      </c>
      <c r="C7" s="1">
        <f t="shared" si="0"/>
        <v>1.9999999999999998E-4</v>
      </c>
      <c r="E7">
        <v>19.499500000000001</v>
      </c>
      <c r="F7" t="s">
        <v>9</v>
      </c>
    </row>
    <row r="9" spans="1:7" x14ac:dyDescent="0.25">
      <c r="B9" t="s">
        <v>18</v>
      </c>
      <c r="C9">
        <v>2</v>
      </c>
      <c r="D9" t="s">
        <v>19</v>
      </c>
    </row>
    <row r="10" spans="1:7" x14ac:dyDescent="0.25">
      <c r="B10" t="s">
        <v>4</v>
      </c>
      <c r="C10">
        <f>LN(2)</f>
        <v>0.69314718055994529</v>
      </c>
    </row>
    <row r="13" spans="1:7" x14ac:dyDescent="0.25">
      <c r="A13" s="12" t="s">
        <v>22</v>
      </c>
      <c r="B13" s="13"/>
      <c r="C13" s="13"/>
      <c r="D13" s="14"/>
    </row>
    <row r="14" spans="1:7" x14ac:dyDescent="0.25">
      <c r="A14" s="2"/>
      <c r="B14" t="s">
        <v>5</v>
      </c>
      <c r="C14">
        <v>2</v>
      </c>
      <c r="D14" s="3" t="s">
        <v>12</v>
      </c>
    </row>
    <row r="15" spans="1:7" x14ac:dyDescent="0.25">
      <c r="A15" s="2"/>
      <c r="B15" s="4" t="s">
        <v>10</v>
      </c>
      <c r="C15" s="5">
        <f>LN((E5-E6)/(E6-E7))/C10</f>
        <v>1.483357457882807</v>
      </c>
      <c r="D15" s="3" t="s">
        <v>11</v>
      </c>
    </row>
    <row r="16" spans="1:7" x14ac:dyDescent="0.25">
      <c r="A16" s="2"/>
      <c r="D16" s="3"/>
    </row>
    <row r="17" spans="1:4" x14ac:dyDescent="0.25">
      <c r="A17" s="2"/>
      <c r="B17" s="6" t="s">
        <v>13</v>
      </c>
      <c r="C17">
        <f>ABS(C15-C14)/C14</f>
        <v>0.25832127105859648</v>
      </c>
      <c r="D17" s="3" t="s">
        <v>14</v>
      </c>
    </row>
    <row r="18" spans="1:4" x14ac:dyDescent="0.25">
      <c r="A18" s="2"/>
      <c r="B18" s="6"/>
      <c r="D18" s="3"/>
    </row>
    <row r="19" spans="1:4" x14ac:dyDescent="0.25">
      <c r="A19" s="2"/>
      <c r="B19" t="s">
        <v>15</v>
      </c>
      <c r="C19">
        <v>3</v>
      </c>
      <c r="D19" s="3"/>
    </row>
    <row r="20" spans="1:4" x14ac:dyDescent="0.25">
      <c r="A20" s="2" t="s">
        <v>16</v>
      </c>
      <c r="C20" s="7">
        <f>C15</f>
        <v>1.483357457882807</v>
      </c>
      <c r="D20" s="3"/>
    </row>
    <row r="21" spans="1:4" x14ac:dyDescent="0.25">
      <c r="A21" s="2" t="s">
        <v>17</v>
      </c>
      <c r="C21" s="7">
        <f>C19/(C9^C20-1)*ABS(E5-E6)</f>
        <v>0.27928938547485338</v>
      </c>
      <c r="D21" s="3"/>
    </row>
    <row r="22" spans="1:4" x14ac:dyDescent="0.25">
      <c r="A22" s="2"/>
      <c r="D22" s="3"/>
    </row>
    <row r="23" spans="1:4" ht="16.2" x14ac:dyDescent="0.35">
      <c r="A23" s="8"/>
      <c r="B23" s="9" t="s">
        <v>20</v>
      </c>
      <c r="C23" s="10">
        <f>C21/2</f>
        <v>0.13964469273742669</v>
      </c>
      <c r="D23" s="11"/>
    </row>
    <row r="25" spans="1:4" x14ac:dyDescent="0.25">
      <c r="A25" s="12" t="s">
        <v>23</v>
      </c>
      <c r="B25" s="13"/>
      <c r="C25" s="13"/>
      <c r="D25" s="14"/>
    </row>
    <row r="26" spans="1:4" x14ac:dyDescent="0.25">
      <c r="A26" s="2"/>
      <c r="B26" t="s">
        <v>5</v>
      </c>
      <c r="C26">
        <v>2</v>
      </c>
      <c r="D26" s="3" t="s">
        <v>12</v>
      </c>
    </row>
    <row r="27" spans="1:4" x14ac:dyDescent="0.25">
      <c r="A27" s="2"/>
      <c r="B27" s="4" t="s">
        <v>10</v>
      </c>
      <c r="C27" s="5">
        <f>LN((E3-E4)/(E4-E5))/C10</f>
        <v>2.3119784344797627</v>
      </c>
      <c r="D27" s="3" t="s">
        <v>11</v>
      </c>
    </row>
    <row r="28" spans="1:4" x14ac:dyDescent="0.25">
      <c r="A28" s="2"/>
      <c r="D28" s="3"/>
    </row>
    <row r="29" spans="1:4" x14ac:dyDescent="0.25">
      <c r="A29" s="2"/>
      <c r="B29" s="6" t="s">
        <v>13</v>
      </c>
      <c r="C29">
        <f>ABS(C27-C26)/C26</f>
        <v>0.15598921723988135</v>
      </c>
      <c r="D29" s="3" t="s">
        <v>14</v>
      </c>
    </row>
    <row r="30" spans="1:4" x14ac:dyDescent="0.25">
      <c r="A30" s="2"/>
      <c r="B30" s="6"/>
      <c r="D30" s="3"/>
    </row>
    <row r="31" spans="1:4" x14ac:dyDescent="0.25">
      <c r="A31" s="2"/>
      <c r="B31" t="s">
        <v>15</v>
      </c>
      <c r="C31">
        <v>3</v>
      </c>
      <c r="D31" s="3"/>
    </row>
    <row r="32" spans="1:4" x14ac:dyDescent="0.25">
      <c r="A32" s="2" t="s">
        <v>16</v>
      </c>
      <c r="C32" s="7">
        <f>C26</f>
        <v>2</v>
      </c>
      <c r="D32" s="3"/>
    </row>
    <row r="33" spans="1:4" x14ac:dyDescent="0.25">
      <c r="A33" s="2" t="s">
        <v>17</v>
      </c>
      <c r="C33" s="7">
        <f>C31/(C9^C32-1)*ABS(E4-E5)</f>
        <v>0.52379999999999782</v>
      </c>
      <c r="D33" s="3"/>
    </row>
    <row r="34" spans="1:4" x14ac:dyDescent="0.25">
      <c r="A34" s="2"/>
      <c r="D34" s="3"/>
    </row>
    <row r="35" spans="1:4" ht="16.2" x14ac:dyDescent="0.35">
      <c r="A35" s="8"/>
      <c r="B35" s="9" t="s">
        <v>20</v>
      </c>
      <c r="C35" s="10">
        <f>C33/2</f>
        <v>0.26189999999999891</v>
      </c>
      <c r="D35" s="11"/>
    </row>
    <row r="37" spans="1:4" ht="16.2" x14ac:dyDescent="0.35">
      <c r="B37" s="15" t="s">
        <v>26</v>
      </c>
      <c r="C37" s="7">
        <f>C35^2</f>
        <v>6.8591609999999428E-2</v>
      </c>
    </row>
  </sheetData>
  <mergeCells count="2">
    <mergeCell ref="A13:D13"/>
    <mergeCell ref="A25:D2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Zini</dc:creator>
  <cp:lastModifiedBy>Lucas Zini</cp:lastModifiedBy>
  <dcterms:created xsi:type="dcterms:W3CDTF">2024-03-19T23:41:19Z</dcterms:created>
  <dcterms:modified xsi:type="dcterms:W3CDTF">2024-03-22T05:40:42Z</dcterms:modified>
</cp:coreProperties>
</file>