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jina Kuábara" sheetId="1" r:id="rId4"/>
  </sheets>
  <definedNames/>
  <calcPr/>
</workbook>
</file>

<file path=xl/sharedStrings.xml><?xml version="1.0" encoding="utf-8"?>
<sst xmlns="http://schemas.openxmlformats.org/spreadsheetml/2006/main" count="265" uniqueCount="176">
  <si>
    <t>NOME</t>
  </si>
  <si>
    <t>Ujina Kuábara</t>
  </si>
  <si>
    <t>TÍTULO</t>
  </si>
  <si>
    <t>ESCOLA</t>
  </si>
  <si>
    <t>RANK</t>
  </si>
  <si>
    <t>APARÊNCIA</t>
  </si>
  <si>
    <t>NÍVEL</t>
  </si>
  <si>
    <t>CLAREZA</t>
  </si>
  <si>
    <t>XP</t>
  </si>
  <si>
    <t>/\ /\ /\</t>
  </si>
  <si>
    <t>Iniciativa</t>
  </si>
  <si>
    <t>Nº d'Acerto</t>
  </si>
  <si>
    <t>Armadura</t>
  </si>
  <si>
    <t>TERRA</t>
  </si>
  <si>
    <t>Vontade</t>
  </si>
  <si>
    <t>Vigor</t>
  </si>
  <si>
    <t>Honra</t>
  </si>
  <si>
    <t>Refl/Rank</t>
  </si>
  <si>
    <t>5xRef+Armad</t>
  </si>
  <si>
    <t>ashigaru</t>
  </si>
  <si>
    <t>ÁGUA</t>
  </si>
  <si>
    <t>Percepção</t>
  </si>
  <si>
    <t>Força</t>
  </si>
  <si>
    <t>Glória</t>
  </si>
  <si>
    <t>Extra</t>
  </si>
  <si>
    <t>Nota</t>
  </si>
  <si>
    <t>AR</t>
  </si>
  <si>
    <t>Atenção</t>
  </si>
  <si>
    <t>Reflexos</t>
  </si>
  <si>
    <t>Status</t>
  </si>
  <si>
    <t>FOGO</t>
  </si>
  <si>
    <t>Inteligência</t>
  </si>
  <si>
    <t>Agilidade</t>
  </si>
  <si>
    <t>VÁCUO</t>
  </si>
  <si>
    <t>Infâmia (carang)</t>
  </si>
  <si>
    <t>&lt;=</t>
  </si>
  <si>
    <t>Desconte aqui o XP total dos beneficios não comprados (1ª escola, familia, antecedente, dojô, etc)</t>
  </si>
  <si>
    <t>ARMA</t>
  </si>
  <si>
    <t>Dano</t>
  </si>
  <si>
    <t>PERÍCIAS</t>
  </si>
  <si>
    <t>NVL</t>
  </si>
  <si>
    <t>ATRIBUTOS</t>
  </si>
  <si>
    <t>ROLAGEM</t>
  </si>
  <si>
    <t>ÊNFASES E BONUS</t>
  </si>
  <si>
    <t>Tipo</t>
  </si>
  <si>
    <t>Adivinhação</t>
  </si>
  <si>
    <t>Efeito</t>
  </si>
  <si>
    <t>Atuação</t>
  </si>
  <si>
    <t>Carisma</t>
  </si>
  <si>
    <t>Caligrafia</t>
  </si>
  <si>
    <t>Cerimônia do chá</t>
  </si>
  <si>
    <t>Vácuo</t>
  </si>
  <si>
    <t>Corte</t>
  </si>
  <si>
    <t>Etiqueta</t>
  </si>
  <si>
    <t>Feitiçaria</t>
  </si>
  <si>
    <t>Instrução</t>
  </si>
  <si>
    <t>Investigação</t>
  </si>
  <si>
    <t>Perc/Car/Int</t>
  </si>
  <si>
    <t>Jogos</t>
  </si>
  <si>
    <t>Car/Int</t>
  </si>
  <si>
    <t>Medicina</t>
  </si>
  <si>
    <t>Meditação</t>
  </si>
  <si>
    <t>ARCO</t>
  </si>
  <si>
    <t>Narração</t>
  </si>
  <si>
    <t>Teologia</t>
  </si>
  <si>
    <t>Distância</t>
  </si>
  <si>
    <t>Comercio</t>
  </si>
  <si>
    <t>PROJÉTEIS</t>
  </si>
  <si>
    <t>Domar Animal</t>
  </si>
  <si>
    <t>Engenharia</t>
  </si>
  <si>
    <t>Dez/Unid</t>
  </si>
  <si>
    <t>Fechaduras</t>
  </si>
  <si>
    <t>Armas de Campo</t>
  </si>
  <si>
    <t>Armas de Corrente</t>
  </si>
  <si>
    <t>Armas de Montaria</t>
  </si>
  <si>
    <t>Armas Pesadas</t>
  </si>
  <si>
    <t>Atletismo</t>
  </si>
  <si>
    <t>Força/Agil</t>
  </si>
  <si>
    <t>correr</t>
  </si>
  <si>
    <t>Bastoes</t>
  </si>
  <si>
    <t>Batalha</t>
  </si>
  <si>
    <t>Perc/Int</t>
  </si>
  <si>
    <t>Caça</t>
  </si>
  <si>
    <t>Cavalaria</t>
  </si>
  <si>
    <t>Defesa</t>
  </si>
  <si>
    <t>Facas</t>
  </si>
  <si>
    <t>VITALIDADE</t>
  </si>
  <si>
    <t>Penalid.</t>
  </si>
  <si>
    <t>Total</t>
  </si>
  <si>
    <t>Atual</t>
  </si>
  <si>
    <t>Iaijutsu</t>
  </si>
  <si>
    <t>Saudável¹</t>
  </si>
  <si>
    <t>Jiujutsu</t>
  </si>
  <si>
    <t>Escoriado¹</t>
  </si>
  <si>
    <t>+3</t>
  </si>
  <si>
    <t>Kenjutsu</t>
  </si>
  <si>
    <t>Machucado¹</t>
  </si>
  <si>
    <t>+5</t>
  </si>
  <si>
    <t>Kyujutsu</t>
  </si>
  <si>
    <t>Contudido¹</t>
  </si>
  <si>
    <t>+10</t>
  </si>
  <si>
    <t>Lanças</t>
  </si>
  <si>
    <t>Refl/Agil</t>
  </si>
  <si>
    <t>Ferido¹</t>
  </si>
  <si>
    <t>+15</t>
  </si>
  <si>
    <t>Leques de Guerra</t>
  </si>
  <si>
    <t>Fudido¹</t>
  </si>
  <si>
    <t>+20</t>
  </si>
  <si>
    <t>Anatomia</t>
  </si>
  <si>
    <t>Caído¹*</t>
  </si>
  <si>
    <t>+40</t>
  </si>
  <si>
    <t>Armadilhas</t>
  </si>
  <si>
    <t>Desmaiado²</t>
  </si>
  <si>
    <t>Não age</t>
  </si>
  <si>
    <t>Terras Sombrias</t>
  </si>
  <si>
    <t>Recuparação³</t>
  </si>
  <si>
    <t>Bonus</t>
  </si>
  <si>
    <t>Enganar</t>
  </si>
  <si>
    <r>
      <rPr>
        <rFont val="Times New Roman"/>
        <color theme="1"/>
        <sz val="8.0"/>
      </rPr>
      <t>¹: 2xTer</t>
    </r>
    <r>
      <rPr>
        <rFont val="Times New Roman"/>
        <b/>
        <color theme="1"/>
        <sz val="8.0"/>
      </rPr>
      <t xml:space="preserve">/ </t>
    </r>
    <r>
      <rPr>
        <rFont val="Times New Roman"/>
        <color theme="1"/>
        <sz val="8.0"/>
      </rPr>
      <t>*: agi com Vác</t>
    </r>
    <r>
      <rPr>
        <rFont val="Times New Roman"/>
        <b/>
        <color theme="1"/>
        <sz val="8.0"/>
      </rPr>
      <t>/</t>
    </r>
    <r>
      <rPr>
        <rFont val="Times New Roman"/>
        <color theme="1"/>
        <sz val="8.0"/>
      </rPr>
      <t xml:space="preserve"> ²: 5xTer</t>
    </r>
    <r>
      <rPr>
        <rFont val="Times New Roman"/>
        <b/>
        <color theme="1"/>
        <sz val="8.0"/>
      </rPr>
      <t>/</t>
    </r>
    <r>
      <rPr>
        <rFont val="Times New Roman"/>
        <color theme="1"/>
        <sz val="8.0"/>
      </rPr>
      <t xml:space="preserve"> ³:2xVig+nvl</t>
    </r>
  </si>
  <si>
    <t>Explosivos</t>
  </si>
  <si>
    <t>Falsificar</t>
  </si>
  <si>
    <t>Notas</t>
  </si>
  <si>
    <t>Ganho</t>
  </si>
  <si>
    <t>Sobra</t>
  </si>
  <si>
    <t>Furtividade</t>
  </si>
  <si>
    <t>Projeteis Ninjas</t>
  </si>
  <si>
    <t>Submundo</t>
  </si>
  <si>
    <t>Truques de Mão</t>
  </si>
  <si>
    <t>Veneno</t>
  </si>
  <si>
    <t>Armas Inc. ____________</t>
  </si>
  <si>
    <t>Artes. ________________</t>
  </si>
  <si>
    <t>Escola</t>
  </si>
  <si>
    <t>Criação</t>
  </si>
  <si>
    <t>Conhec. (kolat)</t>
  </si>
  <si>
    <t>Maho</t>
  </si>
  <si>
    <t>Perform. ______________</t>
  </si>
  <si>
    <t>MAESTRIA</t>
  </si>
  <si>
    <t>Bônus de Clareza</t>
  </si>
  <si>
    <t>Descrição</t>
  </si>
  <si>
    <t>Rolagem Social disputada contra vc +5</t>
  </si>
  <si>
    <t>Defesa ao NA , exceto incapacitado, Atq Total, ou Surpreendido</t>
  </si>
  <si>
    <t xml:space="preserve">pode declarar Def Total se a iniciativa for rolada sua ação no 1º turno </t>
  </si>
  <si>
    <t>TÉCNICAS</t>
  </si>
  <si>
    <t>Salto da lebre</t>
  </si>
  <si>
    <t>Concede um Aumento Gratuito em sua rolagem
de ataque e permite que você adicione sua Perícia Atletismo ao
total. Você também pode adicionar sua Perícia Atletismo ao seu NA
de Acerto quando em Defesa Total contanto que tenha espaço para
se movimentar.</t>
  </si>
  <si>
    <t xml:space="preserve">Rapidez Da Lebre </t>
  </si>
  <si>
    <t>Você pode adicionar seu Nível de Escola ao seu Anel de
Água para fins de determinação de capacidade de movimento. Seus
inimigos não podem reduzir sua Iniciativa com rolagens de Marés
de Batalha. Seu Atributo Reflexos é aumentado pelo seu Nível de
Escola para fins de determinar seu NA de Acerto</t>
  </si>
  <si>
    <t>Chute da Lebre</t>
  </si>
  <si>
    <t>Todas Pericias: 1 - Uma Ênfase. Pericia da escola não conta para esse limite; 3 - Três Ênfases; Pode ensinar a Perícia; 5 - Cinco Ênfases; +2 de Perspicácia e um Aumento Gratuito; 7 - Seis Ênfases; 10 - Sem limite de Ênfases; +5 de Perspicácia e Aumentos não limitado pelo Vácuo</t>
  </si>
  <si>
    <t>Um segundo ataque. Você pode fazer um ataque adicional
por rodada. Este, deve ser um ataque desarmado (chute). Se você
fizer este ataque primeiro e fizer um Aumento, você ganha os bene-
fícios do Salto da Lebre como se estivesse em Ataque Total (mas
sem ganhar os bônus por estar em Ataque Total) para quaisquer
ataques remanescentes. Esses não precisam ser ataques desarmados.</t>
  </si>
  <si>
    <t>Armas: 5- Penalidades de Feridas para para ataque são reduzidas pela sua Perícia; 10 - 9’s explodem em dano.</t>
  </si>
  <si>
    <t>VANTAGENS</t>
  </si>
  <si>
    <t>Custo</t>
  </si>
  <si>
    <t>prodígio</t>
  </si>
  <si>
    <t xml:space="preserve">aliado </t>
  </si>
  <si>
    <t>Matsu Hiroake</t>
  </si>
  <si>
    <t>aliado (2/1)</t>
  </si>
  <si>
    <t>Suzune Yasu</t>
  </si>
  <si>
    <t>Benção de Ebisu</t>
  </si>
  <si>
    <t>Artefato</t>
  </si>
  <si>
    <t>Postura de Reichin (Lebre)</t>
  </si>
  <si>
    <t>Honra Incerta</t>
  </si>
  <si>
    <t>sua Honra é um nível acima do que realmente é.</t>
  </si>
  <si>
    <t>KATA/ MAGIA/ KIHO/TATUAGEM</t>
  </si>
  <si>
    <t>40 minutos</t>
  </si>
  <si>
    <t>(Lebre)</t>
  </si>
  <si>
    <t>Duraçao: 150 min</t>
  </si>
  <si>
    <t xml:space="preserve">Postura de Reichin  </t>
  </si>
  <si>
    <t>DESVANTAGENS</t>
  </si>
  <si>
    <t>não mente</t>
  </si>
  <si>
    <t>intruso</t>
  </si>
  <si>
    <t>bravo</t>
  </si>
  <si>
    <t>obrigação</t>
  </si>
  <si>
    <t>Posses Simples</t>
  </si>
  <si>
    <t>POSSES</t>
  </si>
  <si>
    <t>CONHECIDOS E LUGARES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</si>
</sst>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9">
    <font>
      <sz val="10.0"/>
      <color rgb="FF000000"/>
      <name val="Arial"/>
    </font>
    <font>
      <sz val="8.0"/>
      <color theme="1"/>
      <name val="Times New Roman"/>
    </font>
    <font/>
    <font>
      <b/>
      <sz val="8.0"/>
      <color theme="1"/>
      <name val="Times New Roman"/>
    </font>
    <font>
      <sz val="8.0"/>
      <color rgb="FFBFBFBF"/>
      <name val="Times New Roman"/>
    </font>
    <font>
      <sz val="8.0"/>
      <color theme="1"/>
      <name val="&quot;Times New Roman&quot;"/>
    </font>
    <font>
      <sz val="8.0"/>
      <color rgb="FF8496B0"/>
      <name val="Arial"/>
    </font>
    <font>
      <sz val="8.0"/>
      <color rgb="FF000000"/>
      <name val="&quot;Times New Roman&quot;"/>
    </font>
    <font>
      <sz val="8.0"/>
      <color rgb="FFBFBFBF"/>
      <name val="Arial"/>
    </font>
    <font>
      <sz val="8.0"/>
      <color rgb="FF000000"/>
      <name val="Times New Roman"/>
    </font>
    <font>
      <sz val="8.0"/>
      <color rgb="FFBDD6EE"/>
      <name val="Times New Roman"/>
    </font>
    <font>
      <sz val="8.0"/>
      <color rgb="FFFBE4D5"/>
      <name val="Times New Roman"/>
    </font>
    <font>
      <sz val="8.0"/>
      <color rgb="FFF4B083"/>
      <name val="Times New Roman"/>
    </font>
    <font>
      <sz val="8.0"/>
      <color rgb="FF9CC2E5"/>
      <name val="Times New Roman"/>
    </font>
    <font>
      <sz val="8.0"/>
      <color rgb="FFB4C6E7"/>
      <name val="Times New Roman"/>
    </font>
    <font>
      <sz val="8.0"/>
      <color rgb="FF8EAADB"/>
      <name val="Times New Roman"/>
    </font>
    <font>
      <sz val="8.0"/>
      <color rgb="FFFFE598"/>
      <name val="Times New Roman"/>
    </font>
    <font>
      <sz val="8.0"/>
      <color rgb="FFFFD965"/>
      <name val="Times New Roman"/>
    </font>
    <font>
      <sz val="8.0"/>
      <color rgb="FF8496B0"/>
      <name val="Times New Roman"/>
    </font>
  </fonts>
  <fills count="34">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theme="0"/>
        <bgColor theme="0"/>
      </patternFill>
    </fill>
    <fill>
      <patternFill patternType="solid">
        <fgColor rgb="FFB4C6E7"/>
        <bgColor rgb="FFB4C6E7"/>
      </patternFill>
    </fill>
    <fill>
      <patternFill patternType="solid">
        <fgColor rgb="FFF4B083"/>
        <bgColor rgb="FFF4B083"/>
      </patternFill>
    </fill>
    <fill>
      <patternFill patternType="solid">
        <fgColor rgb="FF9CC2E5"/>
        <bgColor rgb="FF9CC2E5"/>
      </patternFill>
    </fill>
    <fill>
      <patternFill patternType="solid">
        <fgColor rgb="FFD9E2F3"/>
        <bgColor rgb="FFD9E2F3"/>
      </patternFill>
    </fill>
    <fill>
      <patternFill patternType="solid">
        <fgColor rgb="FF8EAADB"/>
        <bgColor rgb="FF8EAADB"/>
      </patternFill>
    </fill>
    <fill>
      <patternFill patternType="solid">
        <fgColor rgb="FFFFD965"/>
        <bgColor rgb="FFFFD965"/>
      </patternFill>
    </fill>
    <fill>
      <patternFill patternType="solid">
        <fgColor rgb="FF8496B0"/>
        <bgColor rgb="FF8496B0"/>
      </patternFill>
    </fill>
    <fill>
      <patternFill patternType="solid">
        <fgColor rgb="FFC8C8C8"/>
        <bgColor rgb="FFC8C8C8"/>
      </patternFill>
    </fill>
    <fill>
      <patternFill patternType="solid">
        <fgColor rgb="FFA8D08D"/>
        <bgColor rgb="FFA8D08D"/>
      </patternFill>
    </fill>
    <fill>
      <patternFill patternType="solid">
        <fgColor rgb="FFFFE598"/>
        <bgColor rgb="FFFFE598"/>
      </patternFill>
    </fill>
    <fill>
      <patternFill patternType="solid">
        <fgColor rgb="FFBDD6EE"/>
        <bgColor rgb="FFBDD6EE"/>
      </patternFill>
    </fill>
    <fill>
      <patternFill patternType="solid">
        <fgColor rgb="FFF7CAAC"/>
        <bgColor rgb="FFF7CAAC"/>
      </patternFill>
    </fill>
    <fill>
      <patternFill patternType="solid">
        <fgColor rgb="FFC5E0B3"/>
        <bgColor rgb="FFC5E0B3"/>
      </patternFill>
    </fill>
    <fill>
      <patternFill patternType="solid">
        <fgColor rgb="FFE2EFD9"/>
        <bgColor rgb="FFE2EFD9"/>
      </patternFill>
    </fill>
    <fill>
      <patternFill patternType="solid">
        <fgColor rgb="FFDEEAF6"/>
        <bgColor rgb="FFDEEAF6"/>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FBE4D5"/>
        <bgColor rgb="FFFBE4D5"/>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2F2F2"/>
        <bgColor rgb="FFF2F2F2"/>
      </patternFill>
    </fill>
    <fill>
      <patternFill patternType="solid">
        <fgColor rgb="FFADB9CA"/>
        <bgColor rgb="FFADB9CA"/>
      </patternFill>
    </fill>
    <fill>
      <patternFill patternType="solid">
        <fgColor rgb="FFD6DCE4"/>
        <bgColor rgb="FFD6DCE4"/>
      </patternFill>
    </fill>
  </fills>
  <borders count="4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right/>
      <top/>
    </border>
    <border>
      <left/>
      <top style="thin">
        <color rgb="FF000000"/>
      </top>
    </border>
    <border>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right/>
      <top style="thin">
        <color rgb="FF000000"/>
      </top>
      <bottom style="thin">
        <color rgb="FF000000"/>
      </bottom>
    </border>
    <border>
      <left/>
      <top style="thin">
        <color rgb="FF000000"/>
      </top>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000000"/>
      </left>
      <top/>
      <bottom/>
    </border>
    <border>
      <right style="thin">
        <color rgb="FF000000"/>
      </right>
      <top/>
      <bottom/>
    </border>
    <border>
      <right/>
      <top/>
      <bottom style="thin">
        <color rgb="FF000000"/>
      </bottom>
    </border>
    <border>
      <right style="thin">
        <color rgb="FF000000"/>
      </right>
    </border>
    <border>
      <left style="thin">
        <color rgb="FF000000"/>
      </left>
      <top/>
    </border>
    <border>
      <top/>
    </border>
    <border>
      <right style="thin">
        <color rgb="FF000000"/>
      </right>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style="thin">
        <color rgb="FF000000"/>
      </bottom>
    </border>
    <border>
      <left/>
    </border>
    <border>
      <right/>
      <bottom style="thin">
        <color rgb="FF000000"/>
      </bottom>
    </border>
    <border>
      <top/>
      <bottom style="thin">
        <color rgb="FF000000"/>
      </bottom>
    </border>
    <border>
      <right/>
      <top/>
      <bottom/>
    </border>
    <border>
      <left/>
      <top/>
      <bottom/>
    </border>
    <border>
      <left/>
      <bottom/>
    </border>
    <border>
      <bottom/>
    </border>
    <border>
      <right/>
      <bottom/>
    </border>
    <border>
      <right style="thin">
        <color rgb="FF000000"/>
      </right>
      <bottom/>
    </border>
    <border>
      <top/>
      <bottom/>
    </border>
    <border>
      <left/>
      <top/>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vertical="center"/>
    </xf>
    <xf borderId="0" fillId="2" fontId="1" numFmtId="0" xfId="0" applyAlignment="1" applyFont="1">
      <alignment horizontal="center" readingOrder="0" vertical="center"/>
    </xf>
    <xf borderId="0" fillId="2" fontId="1" numFmtId="164" xfId="0" applyAlignment="1" applyFont="1" applyNumberFormat="1">
      <alignment horizontal="center" readingOrder="0" vertical="center"/>
    </xf>
    <xf borderId="0" fillId="0" fontId="1" numFmtId="0" xfId="0" applyAlignment="1" applyFont="1">
      <alignment horizontal="center" readingOrder="0" vertical="center"/>
    </xf>
    <xf borderId="1" fillId="3"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4" fontId="1" numFmtId="0" xfId="0" applyAlignment="1" applyBorder="1" applyFill="1" applyFont="1">
      <alignment horizontal="center" readingOrder="0" shrinkToFit="0" vertical="center" wrapText="1"/>
    </xf>
    <xf borderId="1" fillId="4" fontId="1" numFmtId="0" xfId="0" applyAlignment="1" applyBorder="1" applyFont="1">
      <alignment horizontal="center" shrinkToFit="0" vertical="center" wrapText="1"/>
    </xf>
    <xf borderId="1" fillId="3" fontId="1" numFmtId="0" xfId="0" applyAlignment="1" applyBorder="1" applyFont="1">
      <alignment horizontal="center" vertical="center"/>
    </xf>
    <xf borderId="1" fillId="4" fontId="1" numFmtId="0" xfId="0" applyAlignment="1" applyBorder="1" applyFont="1">
      <alignment horizontal="center" readingOrder="0" vertical="center"/>
    </xf>
    <xf borderId="1" fillId="4" fontId="1" numFmtId="164" xfId="0" applyAlignment="1" applyBorder="1" applyFont="1" applyNumberForma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shrinkToFit="0" vertical="center" wrapText="1"/>
    </xf>
    <xf borderId="4" fillId="5" fontId="1" numFmtId="0" xfId="0" applyAlignment="1" applyBorder="1" applyFill="1" applyFont="1">
      <alignment horizontal="center" vertical="center"/>
    </xf>
    <xf borderId="4" fillId="5" fontId="1" numFmtId="0" xfId="0" applyAlignment="1" applyBorder="1" applyFont="1">
      <alignment shrinkToFit="0" vertical="center" wrapText="1"/>
    </xf>
    <xf borderId="5" fillId="5" fontId="1" numFmtId="0" xfId="0" applyAlignment="1" applyBorder="1" applyFont="1">
      <alignment horizontal="center" vertical="center"/>
    </xf>
    <xf borderId="5" fillId="5" fontId="1" numFmtId="0" xfId="0" applyAlignment="1" applyBorder="1" applyFont="1">
      <alignment vertical="center"/>
    </xf>
    <xf borderId="6" fillId="5" fontId="3" numFmtId="0" xfId="0" applyAlignment="1" applyBorder="1" applyFont="1">
      <alignment horizontal="center" shrinkToFit="0" vertical="center" wrapText="1"/>
    </xf>
    <xf borderId="7" fillId="0" fontId="2" numFmtId="0" xfId="0" applyBorder="1" applyFont="1"/>
    <xf borderId="0" fillId="0" fontId="3" numFmtId="0" xfId="0" applyAlignment="1" applyFont="1">
      <alignment horizontal="center" shrinkToFit="0" vertical="center" wrapText="1"/>
    </xf>
    <xf borderId="8" fillId="6" fontId="1"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8" fillId="6" fontId="1" numFmtId="0" xfId="0" applyAlignment="1" applyBorder="1" applyFont="1">
      <alignment horizontal="center" readingOrder="0" shrinkToFit="0" vertical="center" wrapText="1"/>
    </xf>
    <xf borderId="4" fillId="5" fontId="1" numFmtId="0" xfId="0" applyAlignment="1" applyBorder="1" applyFont="1">
      <alignment horizontal="center" shrinkToFit="0" vertical="center" wrapText="1"/>
    </xf>
    <xf borderId="1" fillId="7" fontId="1" numFmtId="0" xfId="0" applyAlignment="1" applyBorder="1" applyFill="1" applyFont="1">
      <alignment horizontal="center" vertical="center"/>
    </xf>
    <xf borderId="11" fillId="0" fontId="2" numFmtId="0" xfId="0" applyBorder="1" applyFont="1"/>
    <xf borderId="12" fillId="7" fontId="1" numFmtId="0" xfId="0" applyAlignment="1" applyBorder="1" applyFont="1">
      <alignment horizontal="center" vertical="center"/>
    </xf>
    <xf borderId="12" fillId="7" fontId="1" numFmtId="0" xfId="0" applyAlignment="1" applyBorder="1" applyFont="1">
      <alignment horizontal="right" vertical="center"/>
    </xf>
    <xf borderId="12" fillId="7" fontId="1" numFmtId="0" xfId="0" applyAlignment="1" applyBorder="1" applyFont="1">
      <alignment horizontal="center" readingOrder="0" vertical="center"/>
    </xf>
    <xf borderId="12" fillId="7" fontId="1" numFmtId="0" xfId="0" applyAlignment="1" applyBorder="1" applyFont="1">
      <alignment horizontal="left" vertical="center"/>
    </xf>
    <xf borderId="1" fillId="3" fontId="1" numFmtId="0" xfId="0" applyAlignment="1" applyBorder="1" applyFont="1">
      <alignment horizontal="center" readingOrder="0" shrinkToFit="0" vertical="center" wrapText="1"/>
    </xf>
    <xf borderId="12" fillId="3" fontId="1" numFmtId="0" xfId="0" applyAlignment="1" applyBorder="1" applyFont="1">
      <alignment horizontal="center" readingOrder="0" vertical="center"/>
    </xf>
    <xf borderId="13" fillId="5" fontId="4" numFmtId="0" xfId="0" applyAlignment="1" applyBorder="1" applyFont="1">
      <alignment horizontal="center" shrinkToFit="0" vertical="center" wrapText="1"/>
    </xf>
    <xf borderId="0" fillId="5" fontId="4" numFmtId="0" xfId="0" applyAlignment="1" applyFont="1">
      <alignment horizontal="center" shrinkToFit="0" vertical="center" wrapText="1"/>
    </xf>
    <xf borderId="0" fillId="5"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14" fillId="6" fontId="1" numFmtId="0" xfId="0" applyAlignment="1" applyBorder="1" applyFont="1">
      <alignment horizontal="center" shrinkToFit="0" vertical="center" wrapText="1"/>
    </xf>
    <xf borderId="15" fillId="0" fontId="2" numFmtId="0" xfId="0" applyBorder="1" applyFont="1"/>
    <xf borderId="16" fillId="0" fontId="2" numFmtId="0" xfId="0" applyBorder="1" applyFont="1"/>
    <xf borderId="1" fillId="6" fontId="1" numFmtId="0" xfId="0" applyAlignment="1" applyBorder="1" applyFont="1">
      <alignment horizontal="center" shrinkToFit="0" vertical="center" wrapText="1"/>
    </xf>
    <xf borderId="1" fillId="6" fontId="1" numFmtId="0" xfId="0" applyAlignment="1" applyBorder="1" applyFont="1">
      <alignment horizontal="center" readingOrder="0" shrinkToFit="0" vertical="center" wrapText="1"/>
    </xf>
    <xf borderId="1" fillId="8" fontId="1" numFmtId="0" xfId="0" applyAlignment="1" applyBorder="1" applyFill="1" applyFont="1">
      <alignment horizontal="center" vertical="center"/>
    </xf>
    <xf borderId="12" fillId="8" fontId="1" numFmtId="0" xfId="0" applyAlignment="1" applyBorder="1" applyFont="1">
      <alignment horizontal="center" vertical="center"/>
    </xf>
    <xf borderId="12" fillId="8" fontId="1" numFmtId="0" xfId="0" applyAlignment="1" applyBorder="1" applyFont="1">
      <alignment horizontal="right" vertical="center"/>
    </xf>
    <xf borderId="12" fillId="8" fontId="1" numFmtId="0" xfId="0" applyAlignment="1" applyBorder="1" applyFont="1">
      <alignment horizontal="center" readingOrder="0" vertical="center"/>
    </xf>
    <xf borderId="12" fillId="8" fontId="1" numFmtId="0" xfId="0" applyAlignment="1" applyBorder="1" applyFont="1">
      <alignment horizontal="left" vertical="center"/>
    </xf>
    <xf borderId="1" fillId="6" fontId="1" numFmtId="0" xfId="0" applyAlignment="1" applyBorder="1" applyFont="1">
      <alignment horizontal="center" vertical="center"/>
    </xf>
    <xf borderId="8" fillId="9" fontId="1" numFmtId="0" xfId="0" applyAlignment="1" applyBorder="1" applyFill="1" applyFont="1">
      <alignment horizontal="center" readingOrder="0" shrinkToFit="0" vertical="center" wrapText="1"/>
    </xf>
    <xf borderId="17" fillId="5" fontId="1" numFmtId="0" xfId="0" applyAlignment="1" applyBorder="1" applyFont="1">
      <alignment shrinkToFit="0" vertical="center" wrapText="1"/>
    </xf>
    <xf borderId="18" fillId="6" fontId="1" numFmtId="0" xfId="0" applyAlignment="1" applyBorder="1" applyFont="1">
      <alignment horizontal="center" shrinkToFit="0" vertical="center" wrapText="1"/>
    </xf>
    <xf borderId="19" fillId="0" fontId="2" numFmtId="0" xfId="0" applyBorder="1" applyFont="1"/>
    <xf borderId="20" fillId="9" fontId="1" numFmtId="0" xfId="0" applyAlignment="1" applyBorder="1" applyFont="1">
      <alignment horizontal="center" readingOrder="0" shrinkToFit="0" vertical="center" wrapText="1"/>
    </xf>
    <xf borderId="21" fillId="0" fontId="2" numFmtId="0" xfId="0" applyBorder="1" applyFont="1"/>
    <xf borderId="18" fillId="6" fontId="1" numFmtId="0" xfId="0" applyAlignment="1" applyBorder="1" applyFont="1">
      <alignment horizontal="center" readingOrder="0" shrinkToFit="0" vertical="center" wrapText="1"/>
    </xf>
    <xf borderId="22" fillId="0" fontId="2" numFmtId="0" xfId="0" applyBorder="1" applyFont="1"/>
    <xf borderId="20" fillId="9" fontId="1" numFmtId="0" xfId="0" applyAlignment="1" applyBorder="1" applyFont="1">
      <alignment horizontal="center" shrinkToFit="0" vertical="center" wrapText="1"/>
    </xf>
    <xf borderId="1" fillId="10" fontId="1" numFmtId="0" xfId="0" applyAlignment="1" applyBorder="1" applyFill="1" applyFont="1">
      <alignment horizontal="center" vertical="center"/>
    </xf>
    <xf borderId="12" fillId="10" fontId="1" numFmtId="0" xfId="0" applyAlignment="1" applyBorder="1" applyFont="1">
      <alignment horizontal="center" vertical="center"/>
    </xf>
    <xf borderId="12" fillId="10" fontId="1" numFmtId="0" xfId="0" applyAlignment="1" applyBorder="1" applyFont="1">
      <alignment horizontal="right" readingOrder="0" vertical="center"/>
    </xf>
    <xf borderId="12" fillId="10" fontId="1" numFmtId="0" xfId="0" applyAlignment="1" applyBorder="1" applyFont="1">
      <alignment horizontal="center" readingOrder="0" vertical="center"/>
    </xf>
    <xf borderId="12" fillId="10" fontId="1" numFmtId="0" xfId="0" applyAlignment="1" applyBorder="1" applyFont="1">
      <alignment horizontal="left" vertical="center"/>
    </xf>
    <xf borderId="13" fillId="9" fontId="1" numFmtId="0" xfId="0" applyAlignment="1" applyBorder="1" applyFont="1">
      <alignment horizontal="center" vertical="center"/>
    </xf>
    <xf borderId="23" fillId="0" fontId="2" numFmtId="0" xfId="0" applyBorder="1" applyFont="1"/>
    <xf borderId="24" fillId="9" fontId="1" numFmtId="0" xfId="0" applyAlignment="1" applyBorder="1" applyFont="1">
      <alignment horizontal="center" readingOrder="0" vertical="center"/>
    </xf>
    <xf borderId="25" fillId="0" fontId="2" numFmtId="0" xfId="0" applyBorder="1" applyFont="1"/>
    <xf borderId="26" fillId="0" fontId="2" numFmtId="0" xfId="0" applyBorder="1" applyFont="1"/>
    <xf borderId="24" fillId="9" fontId="1" numFmtId="0" xfId="0" applyAlignment="1" applyBorder="1" applyFont="1">
      <alignment horizontal="center" vertical="center"/>
    </xf>
    <xf borderId="5" fillId="5" fontId="1" numFmtId="0" xfId="0" applyAlignment="1" applyBorder="1" applyFont="1">
      <alignment horizontal="center" shrinkToFit="0" vertical="center" wrapText="1"/>
    </xf>
    <xf borderId="14" fillId="11" fontId="1" numFmtId="0" xfId="0" applyAlignment="1" applyBorder="1" applyFill="1" applyFont="1">
      <alignment horizontal="center" vertical="center"/>
    </xf>
    <xf borderId="6" fillId="11" fontId="1" numFmtId="0" xfId="0" applyAlignment="1" applyBorder="1" applyFont="1">
      <alignment horizontal="center" vertical="center"/>
    </xf>
    <xf borderId="6" fillId="11" fontId="1" numFmtId="0" xfId="0" applyAlignment="1" applyBorder="1" applyFont="1">
      <alignment horizontal="right" vertical="center"/>
    </xf>
    <xf borderId="6" fillId="11" fontId="1" numFmtId="0" xfId="0" applyAlignment="1" applyBorder="1" applyFont="1">
      <alignment horizontal="center" readingOrder="0" vertical="center"/>
    </xf>
    <xf borderId="6" fillId="11" fontId="1" numFmtId="0" xfId="0" applyAlignment="1" applyBorder="1" applyFont="1">
      <alignment horizontal="left" vertical="center"/>
    </xf>
    <xf borderId="27" fillId="0" fontId="2" numFmtId="0" xfId="0" applyBorder="1" applyFont="1"/>
    <xf borderId="28" fillId="0" fontId="2" numFmtId="0" xfId="0" applyBorder="1" applyFont="1"/>
    <xf borderId="29" fillId="0" fontId="2" numFmtId="0" xfId="0" applyBorder="1" applyFont="1"/>
    <xf borderId="1" fillId="12" fontId="5" numFmtId="0" xfId="0" applyAlignment="1" applyBorder="1" applyFill="1" applyFont="1">
      <alignment horizontal="center" shrinkToFit="0" vertical="bottom" wrapText="1"/>
    </xf>
    <xf borderId="2" fillId="12" fontId="5" numFmtId="0" xfId="0" applyAlignment="1" applyBorder="1" applyFont="1">
      <alignment horizontal="center" readingOrder="0" shrinkToFit="0" vertical="bottom" wrapText="1"/>
    </xf>
    <xf borderId="15" fillId="2" fontId="6" numFmtId="0" xfId="0" applyAlignment="1" applyBorder="1" applyFont="1">
      <alignment readingOrder="0"/>
    </xf>
    <xf borderId="15" fillId="2" fontId="6" numFmtId="0" xfId="0" applyBorder="1" applyFont="1"/>
    <xf borderId="16" fillId="2" fontId="6" numFmtId="0" xfId="0" applyBorder="1" applyFont="1"/>
    <xf borderId="2" fillId="3" fontId="7" numFmtId="0" xfId="0" applyAlignment="1" applyBorder="1" applyFont="1">
      <alignment horizontal="center" readingOrder="0"/>
    </xf>
    <xf borderId="2" fillId="13" fontId="1" numFmtId="0" xfId="0" applyAlignment="1" applyBorder="1" applyFill="1" applyFont="1">
      <alignment horizontal="center" readingOrder="0" shrinkToFit="0" vertical="center" wrapText="1"/>
    </xf>
    <xf borderId="0" fillId="2" fontId="8" numFmtId="0" xfId="0" applyFont="1"/>
    <xf borderId="30" fillId="5" fontId="1" numFmtId="0" xfId="0" applyAlignment="1" applyBorder="1" applyFont="1">
      <alignment shrinkToFit="0" vertical="center" wrapText="1"/>
    </xf>
    <xf borderId="27" fillId="5" fontId="1" numFmtId="0" xfId="0" applyAlignment="1" applyBorder="1" applyFont="1">
      <alignment horizontal="center" readingOrder="0" shrinkToFit="0" vertical="center" wrapText="1"/>
    </xf>
    <xf borderId="31" fillId="5" fontId="1" numFmtId="0" xfId="0" applyAlignment="1" applyBorder="1" applyFont="1">
      <alignment horizontal="center" vertical="center"/>
    </xf>
    <xf borderId="0" fillId="5" fontId="1" numFmtId="0" xfId="0" applyAlignment="1" applyFont="1">
      <alignment horizontal="center" vertical="center"/>
    </xf>
    <xf borderId="28" fillId="5" fontId="3" numFmtId="0" xfId="0" applyAlignment="1" applyBorder="1" applyFont="1">
      <alignment horizontal="center" shrinkToFit="0" vertical="center" wrapText="1"/>
    </xf>
    <xf borderId="32" fillId="0" fontId="2" numFmtId="0" xfId="0" applyBorder="1" applyFont="1"/>
    <xf borderId="12" fillId="6" fontId="1" numFmtId="0" xfId="0" applyAlignment="1" applyBorder="1" applyFont="1">
      <alignment horizontal="center" vertical="center"/>
    </xf>
    <xf borderId="8" fillId="9" fontId="1" numFmtId="0" xfId="0" applyAlignment="1" applyBorder="1" applyFont="1">
      <alignment horizontal="center" vertical="center"/>
    </xf>
    <xf borderId="1" fillId="11" fontId="9" numFmtId="0" xfId="0" applyAlignment="1" applyBorder="1" applyFont="1">
      <alignment horizontal="center" shrinkToFit="0" wrapText="1"/>
    </xf>
    <xf borderId="1" fillId="10" fontId="1" numFmtId="0" xfId="0" applyAlignment="1" applyBorder="1" applyFont="1">
      <alignment horizontal="center" shrinkToFit="0" vertical="center" wrapText="1"/>
    </xf>
    <xf borderId="1" fillId="8" fontId="1" numFmtId="0" xfId="0" applyAlignment="1" applyBorder="1" applyFont="1">
      <alignment horizontal="center" shrinkToFit="0" vertical="center" wrapText="1"/>
    </xf>
    <xf borderId="1" fillId="7" fontId="1" numFmtId="0" xfId="0" applyAlignment="1" applyBorder="1" applyFont="1">
      <alignment horizontal="center" shrinkToFit="0" vertical="center" wrapText="1"/>
    </xf>
    <xf borderId="1" fillId="14" fontId="1" numFmtId="0" xfId="0" applyAlignment="1" applyBorder="1" applyFill="1" applyFont="1">
      <alignment horizontal="center" shrinkToFit="0" vertical="center" wrapText="1"/>
    </xf>
    <xf borderId="1" fillId="9" fontId="1" numFmtId="0" xfId="0" applyAlignment="1" applyBorder="1" applyFont="1">
      <alignment horizontal="center" vertical="center"/>
    </xf>
    <xf borderId="12" fillId="9" fontId="1" numFmtId="0" xfId="0" applyAlignment="1" applyBorder="1" applyFont="1">
      <alignment horizontal="center" vertical="center"/>
    </xf>
    <xf borderId="18" fillId="9" fontId="1" numFmtId="0" xfId="0" applyAlignment="1" applyBorder="1" applyFont="1">
      <alignment horizontal="center" vertical="center"/>
    </xf>
    <xf borderId="33" fillId="0" fontId="2" numFmtId="0" xfId="0" applyBorder="1" applyFont="1"/>
    <xf borderId="1" fillId="15" fontId="9" numFmtId="0" xfId="0" applyAlignment="1" applyBorder="1" applyFill="1" applyFont="1">
      <alignment horizontal="center" shrinkToFit="0" wrapText="1"/>
    </xf>
    <xf borderId="12" fillId="6" fontId="1" numFmtId="0" xfId="0" applyAlignment="1" applyBorder="1" applyFont="1">
      <alignment horizontal="center" readingOrder="0" shrinkToFit="0" vertical="center" wrapText="1"/>
    </xf>
    <xf borderId="12" fillId="16" fontId="9" numFmtId="0" xfId="0" applyAlignment="1" applyBorder="1" applyFill="1" applyFont="1">
      <alignment horizontal="center" shrinkToFit="0" wrapText="1"/>
    </xf>
    <xf borderId="12" fillId="17" fontId="1" numFmtId="0" xfId="0" applyAlignment="1" applyBorder="1" applyFill="1" applyFont="1">
      <alignment horizontal="center" shrinkToFit="0" vertical="center" wrapText="1"/>
    </xf>
    <xf borderId="12" fillId="18" fontId="1" numFmtId="0" xfId="0" applyAlignment="1" applyBorder="1" applyFill="1" applyFont="1">
      <alignment horizontal="center" shrinkToFit="0" vertical="center" wrapText="1"/>
    </xf>
    <xf borderId="12" fillId="19" fontId="1" numFmtId="0" xfId="0" applyAlignment="1" applyBorder="1" applyFill="1" applyFont="1">
      <alignment horizontal="center" readingOrder="0" shrinkToFit="0" vertical="center" wrapText="1"/>
    </xf>
    <xf borderId="0" fillId="0" fontId="1" numFmtId="0" xfId="0" applyAlignment="1" applyFont="1">
      <alignment horizontal="center" readingOrder="0" shrinkToFit="0" vertical="center" wrapText="1"/>
    </xf>
    <xf borderId="12" fillId="6" fontId="1" numFmtId="0" xfId="0" applyAlignment="1" applyBorder="1" applyFont="1">
      <alignment horizontal="center" shrinkToFit="0" vertical="center" wrapText="1"/>
    </xf>
    <xf borderId="12" fillId="19" fontId="1" numFmtId="0" xfId="0" applyAlignment="1" applyBorder="1" applyFont="1">
      <alignment horizontal="center" shrinkToFit="0" vertical="center" wrapText="1"/>
    </xf>
    <xf borderId="0" fillId="2" fontId="1" numFmtId="0" xfId="0" applyAlignment="1" applyFont="1">
      <alignment horizontal="left" vertical="center"/>
    </xf>
    <xf borderId="5" fillId="5" fontId="1" numFmtId="0" xfId="0" applyAlignment="1" applyBorder="1" applyFont="1">
      <alignment horizontal="left" vertical="center"/>
    </xf>
    <xf borderId="1" fillId="16" fontId="1" numFmtId="0" xfId="0" applyAlignment="1" applyBorder="1" applyFont="1">
      <alignment horizontal="center" vertical="center"/>
    </xf>
    <xf borderId="1" fillId="20" fontId="1" numFmtId="0" xfId="0" applyAlignment="1" applyBorder="1" applyFill="1" applyFont="1">
      <alignment horizontal="center" vertical="center"/>
    </xf>
    <xf borderId="34" fillId="5" fontId="1" numFmtId="0" xfId="0" applyAlignment="1" applyBorder="1" applyFont="1">
      <alignment horizontal="center" shrinkToFit="0" vertical="center" wrapText="1"/>
    </xf>
    <xf borderId="14" fillId="20" fontId="1" numFmtId="0" xfId="0" applyAlignment="1" applyBorder="1" applyFont="1">
      <alignment horizontal="center" vertical="center"/>
    </xf>
    <xf borderId="1" fillId="21" fontId="9" numFmtId="0" xfId="0" applyAlignment="1" applyBorder="1" applyFill="1" applyFont="1">
      <alignment horizontal="center" shrinkToFit="0" wrapText="1"/>
    </xf>
    <xf borderId="12" fillId="22" fontId="1" numFmtId="0" xfId="0" applyAlignment="1" applyBorder="1" applyFill="1" applyFont="1">
      <alignment horizontal="center" shrinkToFit="0" vertical="center" wrapText="1"/>
    </xf>
    <xf borderId="12" fillId="23" fontId="9" numFmtId="0" xfId="0" applyAlignment="1" applyBorder="1" applyFill="1" applyFont="1">
      <alignment horizontal="center" shrinkToFit="0" wrapText="1"/>
    </xf>
    <xf borderId="12" fillId="24" fontId="1" numFmtId="0" xfId="0" applyAlignment="1" applyBorder="1" applyFill="1" applyFont="1">
      <alignment horizontal="center" shrinkToFit="0" vertical="center" wrapText="1"/>
    </xf>
    <xf borderId="12" fillId="25" fontId="1" numFmtId="0" xfId="0" applyAlignment="1" applyBorder="1" applyFill="1" applyFont="1">
      <alignment horizontal="center" shrinkToFit="0" vertical="center" wrapText="1"/>
    </xf>
    <xf borderId="12" fillId="22" fontId="1" numFmtId="0" xfId="0" applyAlignment="1" applyBorder="1" applyFont="1">
      <alignment horizontal="center" readingOrder="0" shrinkToFit="0" vertical="center" wrapText="1"/>
    </xf>
    <xf borderId="12" fillId="25" fontId="1" numFmtId="0" xfId="0" applyAlignment="1" applyBorder="1" applyFont="1">
      <alignment horizontal="center" readingOrder="0" shrinkToFit="0" vertical="center" wrapText="1"/>
    </xf>
    <xf borderId="0" fillId="2" fontId="10" numFmtId="0" xfId="0" applyAlignment="1" applyFont="1">
      <alignment horizontal="left" readingOrder="0" vertical="center"/>
    </xf>
    <xf borderId="2" fillId="2" fontId="10" numFmtId="0" xfId="0" applyAlignment="1" applyBorder="1" applyFont="1">
      <alignment horizontal="left" readingOrder="0" vertical="center"/>
    </xf>
    <xf borderId="2" fillId="2" fontId="10" numFmtId="0" xfId="0" applyAlignment="1" applyBorder="1" applyFont="1">
      <alignment horizontal="left" vertical="center"/>
    </xf>
    <xf borderId="3" fillId="2" fontId="10" numFmtId="0" xfId="0" applyAlignment="1" applyBorder="1" applyFont="1">
      <alignment horizontal="left" vertical="center"/>
    </xf>
    <xf borderId="2" fillId="16" fontId="1" numFmtId="0" xfId="0" applyAlignment="1" applyBorder="1" applyFont="1">
      <alignment horizontal="center" vertical="center"/>
    </xf>
    <xf borderId="1" fillId="2" fontId="10" numFmtId="0" xfId="0" applyAlignment="1" applyBorder="1" applyFont="1">
      <alignment horizontal="left" readingOrder="0" vertical="center"/>
    </xf>
    <xf borderId="13" fillId="20" fontId="1" numFmtId="0" xfId="0" applyAlignment="1" applyBorder="1" applyFont="1">
      <alignment horizontal="center" vertical="center"/>
    </xf>
    <xf borderId="0" fillId="2" fontId="10" numFmtId="0" xfId="0" applyAlignment="1" applyFont="1">
      <alignment horizontal="left" vertical="center"/>
    </xf>
    <xf borderId="3" fillId="2" fontId="10" numFmtId="0" xfId="0" applyAlignment="1" applyBorder="1" applyFont="1">
      <alignment horizontal="left" readingOrder="0" vertical="center"/>
    </xf>
    <xf borderId="1" fillId="2" fontId="10" numFmtId="0" xfId="0" applyAlignment="1" applyBorder="1" applyFont="1">
      <alignment horizontal="left" vertical="center"/>
    </xf>
    <xf borderId="12" fillId="18" fontId="1" numFmtId="0" xfId="0" applyAlignment="1" applyBorder="1" applyFont="1">
      <alignment horizontal="center" readingOrder="0" shrinkToFit="0" vertical="center" wrapText="1"/>
    </xf>
    <xf borderId="15" fillId="2" fontId="10" numFmtId="0" xfId="0" applyAlignment="1" applyBorder="1" applyFont="1">
      <alignment horizontal="left" readingOrder="0" vertical="center"/>
    </xf>
    <xf borderId="15" fillId="2" fontId="10" numFmtId="0" xfId="0" applyAlignment="1" applyBorder="1" applyFont="1">
      <alignment horizontal="left" vertical="center"/>
    </xf>
    <xf borderId="16" fillId="2" fontId="10" numFmtId="0" xfId="0" applyAlignment="1" applyBorder="1" applyFont="1">
      <alignment horizontal="left" vertical="center"/>
    </xf>
    <xf borderId="15" fillId="16" fontId="1" numFmtId="0" xfId="0" applyAlignment="1" applyBorder="1" applyFont="1">
      <alignment horizontal="center" vertical="center"/>
    </xf>
    <xf borderId="14" fillId="2" fontId="10" numFmtId="0" xfId="0" applyAlignment="1" applyBorder="1" applyFont="1">
      <alignment horizontal="left" readingOrder="0" vertical="center"/>
    </xf>
    <xf borderId="35" fillId="5" fontId="1" numFmtId="0" xfId="0" applyAlignment="1" applyBorder="1" applyFont="1">
      <alignment horizontal="center" shrinkToFit="0" vertical="center" wrapText="1"/>
    </xf>
    <xf borderId="28" fillId="2" fontId="1" numFmtId="0" xfId="0" applyAlignment="1" applyBorder="1" applyFont="1">
      <alignment horizontal="center" shrinkToFit="0" vertical="center" wrapText="1"/>
    </xf>
    <xf borderId="0" fillId="2" fontId="9" numFmtId="0" xfId="0" applyAlignment="1" applyFont="1">
      <alignment horizontal="center" shrinkToFit="0" vertical="center" wrapText="1"/>
    </xf>
    <xf borderId="27" fillId="7" fontId="9" numFmtId="0" xfId="0" applyAlignment="1" applyBorder="1" applyFont="1">
      <alignment horizontal="center" shrinkToFit="0" vertical="center" wrapText="1"/>
    </xf>
    <xf borderId="36" fillId="17" fontId="9" numFmtId="0" xfId="0" applyAlignment="1" applyBorder="1" applyFont="1">
      <alignment horizontal="center" shrinkToFit="0" vertical="center" wrapText="1"/>
    </xf>
    <xf borderId="37" fillId="0" fontId="2" numFmtId="0" xfId="0" applyBorder="1" applyFont="1"/>
    <xf borderId="38" fillId="0" fontId="2" numFmtId="0" xfId="0" applyBorder="1" applyFont="1"/>
    <xf borderId="39" fillId="0" fontId="2" numFmtId="0" xfId="0" applyBorder="1" applyFont="1"/>
    <xf borderId="20" fillId="17" fontId="9" numFmtId="0" xfId="0" applyAlignment="1" applyBorder="1" applyFont="1">
      <alignment horizontal="center" shrinkToFit="0" vertical="center" wrapText="1"/>
    </xf>
    <xf borderId="40" fillId="0" fontId="2" numFmtId="0" xfId="0" applyBorder="1" applyFont="1"/>
    <xf borderId="34" fillId="0" fontId="2" numFmtId="0" xfId="0" applyBorder="1" applyFont="1"/>
    <xf borderId="1" fillId="26" fontId="9" numFmtId="0" xfId="0" applyAlignment="1" applyBorder="1" applyFill="1" applyFont="1">
      <alignment horizontal="center" shrinkToFit="0" vertical="center" wrapText="1"/>
    </xf>
    <xf quotePrefix="1" borderId="1" fillId="26" fontId="9" numFmtId="0" xfId="0" applyAlignment="1" applyBorder="1" applyFont="1">
      <alignment horizontal="center" shrinkToFit="0" vertical="center" wrapText="1"/>
    </xf>
    <xf borderId="18" fillId="17" fontId="9" numFmtId="0" xfId="0" applyAlignment="1" applyBorder="1" applyFont="1">
      <alignment horizontal="center" shrinkToFit="0" vertical="center" wrapText="1"/>
    </xf>
    <xf borderId="1" fillId="26" fontId="9" numFmtId="0" xfId="0" applyAlignment="1" applyBorder="1" applyFont="1">
      <alignment horizontal="center" readingOrder="0" shrinkToFit="0" vertical="center" wrapText="1"/>
    </xf>
    <xf borderId="1" fillId="26" fontId="11" numFmtId="0" xfId="0" applyAlignment="1" applyBorder="1" applyFont="1">
      <alignment horizontal="center" shrinkToFit="0" vertical="center" wrapText="1"/>
    </xf>
    <xf borderId="1" fillId="17" fontId="1" numFmtId="0" xfId="0" applyAlignment="1" applyBorder="1" applyFont="1">
      <alignment horizontal="center" readingOrder="0" shrinkToFit="0" vertical="center" wrapText="1"/>
    </xf>
    <xf borderId="1" fillId="26" fontId="1" numFmtId="0" xfId="0" applyAlignment="1" applyBorder="1" applyFont="1">
      <alignment horizontal="center" shrinkToFit="0" vertical="center" wrapText="1"/>
    </xf>
    <xf borderId="1" fillId="17"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0" fillId="2" fontId="1" numFmtId="0" xfId="0" applyFont="1"/>
    <xf borderId="0" fillId="0" fontId="1" numFmtId="0" xfId="0" applyFont="1"/>
    <xf borderId="1" fillId="27" fontId="5" numFmtId="0" xfId="0" applyAlignment="1" applyBorder="1" applyFill="1" applyFont="1">
      <alignment horizontal="center"/>
    </xf>
    <xf borderId="1" fillId="28" fontId="5" numFmtId="0" xfId="0" applyAlignment="1" applyBorder="1" applyFill="1" applyFont="1">
      <alignment horizontal="center"/>
    </xf>
    <xf borderId="1" fillId="29" fontId="5" numFmtId="0" xfId="0" applyAlignment="1" applyBorder="1" applyFill="1" applyFont="1">
      <alignment horizontal="center"/>
    </xf>
    <xf borderId="1" fillId="30" fontId="5" numFmtId="0" xfId="0" applyAlignment="1" applyBorder="1" applyFill="1" applyFont="1">
      <alignment horizontal="center"/>
    </xf>
    <xf borderId="1" fillId="3" fontId="5" numFmtId="0" xfId="0" applyAlignment="1" applyBorder="1" applyFont="1">
      <alignment horizontal="center"/>
    </xf>
    <xf borderId="14" fillId="31" fontId="1" numFmtId="0" xfId="0" applyAlignment="1" applyBorder="1" applyFill="1" applyFont="1">
      <alignment horizontal="center" shrinkToFit="0" vertical="center" wrapText="1"/>
    </xf>
    <xf borderId="13" fillId="0" fontId="2" numFmtId="0" xfId="0" applyBorder="1" applyFont="1"/>
    <xf borderId="1" fillId="15" fontId="1" numFmtId="0" xfId="0" applyAlignment="1" applyBorder="1" applyFont="1">
      <alignment horizontal="center" shrinkToFit="0" wrapText="1"/>
    </xf>
    <xf borderId="1" fillId="15" fontId="1" numFmtId="0" xfId="0" applyAlignment="1" applyBorder="1" applyFont="1">
      <alignment horizontal="center" readingOrder="0" shrinkToFit="0" wrapText="1"/>
    </xf>
    <xf borderId="41" fillId="5" fontId="1" numFmtId="0" xfId="0" applyAlignment="1" applyBorder="1" applyFont="1">
      <alignment horizontal="center" shrinkToFit="0" vertical="center" wrapText="1"/>
    </xf>
    <xf borderId="0" fillId="0" fontId="1" numFmtId="0" xfId="0" applyAlignment="1" applyFont="1">
      <alignment horizontal="center" vertical="center"/>
    </xf>
    <xf borderId="0" fillId="2" fontId="1" numFmtId="0" xfId="0" applyFont="1"/>
    <xf borderId="1" fillId="7" fontId="1" numFmtId="0" xfId="0" applyAlignment="1" applyBorder="1" applyFont="1">
      <alignment horizontal="center"/>
    </xf>
    <xf borderId="2" fillId="17" fontId="1" numFmtId="0" xfId="0" applyAlignment="1" applyBorder="1" applyFont="1">
      <alignment horizontal="center" shrinkToFit="0" vertical="center" wrapText="1"/>
    </xf>
    <xf borderId="0" fillId="2" fontId="12" numFmtId="0" xfId="0" applyAlignment="1" applyFont="1">
      <alignment readingOrder="0"/>
    </xf>
    <xf borderId="0" fillId="2" fontId="12" numFmtId="0" xfId="0" applyFont="1"/>
    <xf borderId="1" fillId="12" fontId="1" numFmtId="0" xfId="0" applyAlignment="1" applyBorder="1" applyFont="1">
      <alignment horizontal="center" shrinkToFit="0" wrapText="1"/>
    </xf>
    <xf borderId="1" fillId="32" fontId="1" numFmtId="0" xfId="0" applyAlignment="1" applyBorder="1" applyFill="1" applyFont="1">
      <alignment horizontal="center" shrinkToFit="0" wrapText="1"/>
    </xf>
    <xf borderId="1" fillId="32" fontId="1" numFmtId="0" xfId="0" applyAlignment="1" applyBorder="1" applyFont="1">
      <alignment horizontal="center"/>
    </xf>
    <xf borderId="1" fillId="33" fontId="1" numFmtId="0" xfId="0" applyAlignment="1" applyBorder="1" applyFill="1" applyFont="1">
      <alignment horizontal="center" shrinkToFit="0" wrapText="1"/>
    </xf>
    <xf borderId="0" fillId="0" fontId="1" numFmtId="0" xfId="0" applyAlignment="1" applyFont="1">
      <alignment horizontal="center" shrinkToFit="0" wrapText="1"/>
    </xf>
    <xf borderId="1" fillId="8" fontId="1" numFmtId="0" xfId="0" applyAlignment="1" applyBorder="1" applyFont="1">
      <alignment horizontal="center"/>
    </xf>
    <xf borderId="2" fillId="16" fontId="10" numFmtId="0" xfId="0" applyAlignment="1" applyBorder="1" applyFont="1">
      <alignment horizontal="center" shrinkToFit="0" vertical="center" wrapText="1"/>
    </xf>
    <xf borderId="0" fillId="2" fontId="13" numFmtId="0" xfId="0" applyFont="1"/>
    <xf borderId="1" fillId="12" fontId="1" numFmtId="0" xfId="0" applyAlignment="1" applyBorder="1" applyFont="1">
      <alignment horizontal="center" readingOrder="0" shrinkToFit="0" vertical="center" wrapText="1"/>
    </xf>
    <xf borderId="12" fillId="32" fontId="1" numFmtId="0" xfId="0" applyAlignment="1" applyBorder="1" applyFont="1">
      <alignment horizontal="center" readingOrder="0" shrinkToFit="0" vertical="center" wrapText="1"/>
    </xf>
    <xf borderId="12" fillId="33" fontId="1" numFmtId="0" xfId="0" applyAlignment="1" applyBorder="1" applyFont="1">
      <alignment horizontal="center" readingOrder="0" shrinkToFit="0" vertical="center" wrapText="1"/>
    </xf>
    <xf borderId="1" fillId="10" fontId="1" numFmtId="0" xfId="0" applyAlignment="1" applyBorder="1" applyFont="1">
      <alignment horizontal="center"/>
    </xf>
    <xf borderId="2" fillId="6" fontId="14" numFmtId="0" xfId="0" applyAlignment="1" applyBorder="1" applyFont="1">
      <alignment horizontal="center" shrinkToFit="0" vertical="center" wrapText="1"/>
    </xf>
    <xf borderId="0" fillId="2" fontId="15" numFmtId="0" xfId="0" applyFont="1"/>
    <xf borderId="0" fillId="2" fontId="15" numFmtId="0" xfId="0" applyAlignment="1" applyFont="1">
      <alignment readingOrder="0"/>
    </xf>
    <xf borderId="12" fillId="33" fontId="1" numFmtId="0" xfId="0" applyAlignment="1" applyBorder="1" applyFont="1">
      <alignment horizontal="center" shrinkToFit="0" vertical="center" wrapText="1"/>
    </xf>
    <xf borderId="1" fillId="11" fontId="1" numFmtId="0" xfId="0" applyAlignment="1" applyBorder="1" applyFont="1">
      <alignment horizontal="center"/>
    </xf>
    <xf borderId="2" fillId="15" fontId="16" numFmtId="0" xfId="0" applyAlignment="1" applyBorder="1" applyFont="1">
      <alignment horizontal="center" shrinkToFit="0" vertical="center" wrapText="1"/>
    </xf>
    <xf borderId="0" fillId="2" fontId="17" numFmtId="0" xfId="0" applyFont="1"/>
    <xf borderId="1" fillId="12" fontId="1" numFmtId="0" xfId="0" applyAlignment="1" applyBorder="1" applyFont="1">
      <alignment horizontal="center"/>
    </xf>
    <xf borderId="2" fillId="12" fontId="18" numFmtId="0" xfId="0" applyAlignment="1" applyBorder="1" applyFont="1">
      <alignment horizontal="center" shrinkToFit="0" vertical="center" wrapText="1"/>
    </xf>
    <xf borderId="0" fillId="2" fontId="18" numFmtId="0" xfId="0" applyFont="1"/>
    <xf borderId="0" fillId="0" fontId="1" numFmtId="0" xfId="0" applyAlignment="1" applyFont="1">
      <alignment vertical="bottom"/>
    </xf>
    <xf borderId="1" fillId="12" fontId="1" numFmtId="0" xfId="0" applyAlignment="1" applyBorder="1" applyFont="1">
      <alignment horizontal="center" shrinkToFit="0" vertical="center" wrapText="1"/>
    </xf>
    <xf borderId="2" fillId="32" fontId="1" numFmtId="0" xfId="0" applyAlignment="1" applyBorder="1" applyFont="1">
      <alignment horizontal="center" shrinkToFit="0" vertical="center" wrapText="1"/>
    </xf>
    <xf borderId="2" fillId="33" fontId="1" numFmtId="0" xfId="0" applyAlignment="1" applyBorder="1" applyFont="1">
      <alignment horizontal="center" shrinkToFit="0" vertical="center" wrapText="1"/>
    </xf>
    <xf borderId="1" fillId="11" fontId="1" numFmtId="0" xfId="0" applyAlignment="1" applyBorder="1" applyFont="1">
      <alignment horizontal="center" shrinkToFit="0" wrapText="1"/>
    </xf>
    <xf borderId="1" fillId="15" fontId="1" numFmtId="0" xfId="0" applyAlignment="1" applyBorder="1" applyFont="1">
      <alignment horizontal="center" readingOrder="0" shrinkToFit="0" vertical="center" wrapText="1"/>
    </xf>
    <xf borderId="1" fillId="15" fontId="1" numFmtId="0" xfId="0" applyAlignment="1" applyBorder="1" applyFont="1">
      <alignment horizontal="center" shrinkToFit="0" vertical="center" wrapText="1"/>
    </xf>
    <xf borderId="14" fillId="21" fontId="1" numFmtId="0" xfId="0" applyAlignment="1" applyBorder="1" applyFont="1">
      <alignment horizontal="center" readingOrder="0" shrinkToFit="0" vertical="center" wrapText="1"/>
    </xf>
    <xf borderId="14" fillId="0" fontId="1" numFmtId="0" xfId="0" applyAlignment="1" applyBorder="1" applyFont="1">
      <alignment horizontal="center" shrinkToFit="0" wrapText="1"/>
    </xf>
    <xf borderId="1" fillId="0" fontId="1" numFmtId="0" xfId="0" applyAlignment="1" applyBorder="1" applyFont="1">
      <alignment horizontal="center" shrinkToFit="0" wrapText="1"/>
    </xf>
    <xf borderId="0" fillId="0" fontId="1" numFmtId="0" xfId="0" applyFont="1"/>
    <xf borderId="1" fillId="8" fontId="1" numFmtId="0" xfId="0" applyAlignment="1" applyBorder="1" applyFont="1">
      <alignment horizontal="center" shrinkToFit="0" wrapText="1"/>
    </xf>
    <xf borderId="2" fillId="16" fontId="1" numFmtId="0" xfId="0" applyAlignment="1" applyBorder="1" applyFont="1">
      <alignment horizontal="center" shrinkToFit="0" wrapText="1"/>
    </xf>
    <xf borderId="2" fillId="20" fontId="1" numFmtId="0" xfId="0" applyAlignment="1" applyBorder="1" applyFont="1">
      <alignment horizontal="center" shrinkToFit="0" wrapText="1"/>
    </xf>
    <xf borderId="1" fillId="8" fontId="1" numFmtId="0" xfId="0" applyAlignment="1" applyBorder="1" applyFont="1">
      <alignment horizontal="center" readingOrder="0" shrinkToFit="0" vertical="center" wrapText="1"/>
    </xf>
    <xf borderId="12" fillId="16" fontId="1" numFmtId="0" xfId="0" applyAlignment="1" applyBorder="1" applyFont="1">
      <alignment horizontal="center" readingOrder="0" shrinkToFit="0" vertical="center" wrapText="1"/>
    </xf>
    <xf borderId="12" fillId="20" fontId="1" numFmtId="0" xfId="0" applyAlignment="1" applyBorder="1" applyFont="1">
      <alignment horizontal="center" readingOrder="0" shrinkToFit="0" vertical="center" wrapText="1"/>
    </xf>
    <xf borderId="14" fillId="21" fontId="1" numFmtId="0" xfId="0" applyAlignment="1" applyBorder="1" applyFont="1">
      <alignment horizontal="center" shrinkToFit="0" vertical="center" wrapText="1"/>
    </xf>
    <xf borderId="12" fillId="20" fontId="1" numFmtId="0" xfId="0" applyAlignment="1" applyBorder="1" applyFont="1">
      <alignment horizontal="center" shrinkToFit="0" vertical="center" wrapText="1"/>
    </xf>
    <xf borderId="2" fillId="16" fontId="1" numFmtId="0" xfId="0" applyAlignment="1" applyBorder="1" applyFont="1">
      <alignment horizontal="center" shrinkToFit="0" vertical="center" wrapText="1"/>
    </xf>
    <xf borderId="2" fillId="20" fontId="1" numFmtId="0" xfId="0" applyAlignment="1" applyBorder="1" applyFont="1">
      <alignment horizontal="center" shrinkToFit="0" vertical="center" wrapText="1"/>
    </xf>
    <xf borderId="1" fillId="7" fontId="9" numFmtId="0" xfId="0" applyAlignment="1" applyBorder="1" applyFont="1">
      <alignment horizontal="center" shrinkToFit="0" wrapText="1"/>
    </xf>
    <xf borderId="14" fillId="26" fontId="1" numFmtId="0" xfId="0" applyAlignment="1" applyBorder="1" applyFont="1">
      <alignment horizontal="center" readingOrder="0" shrinkToFit="0" vertical="center" wrapText="1"/>
    </xf>
    <xf borderId="1" fillId="10" fontId="1" numFmtId="0" xfId="0" applyAlignment="1" applyBorder="1" applyFont="1">
      <alignment horizontal="center" shrinkToFit="0" wrapText="1"/>
    </xf>
    <xf borderId="2" fillId="6" fontId="1" numFmtId="0" xfId="0" applyAlignment="1" applyBorder="1" applyFont="1">
      <alignment horizontal="center" shrinkToFit="0" wrapText="1"/>
    </xf>
    <xf borderId="2" fillId="9" fontId="1" numFmtId="0" xfId="0" applyAlignment="1" applyBorder="1" applyFont="1">
      <alignment horizontal="center" shrinkToFit="0" wrapText="1"/>
    </xf>
    <xf borderId="1" fillId="10" fontId="1" numFmtId="0" xfId="0" applyAlignment="1" applyBorder="1" applyFont="1">
      <alignment horizontal="center" readingOrder="0" shrinkToFit="0" vertical="center" wrapText="1"/>
    </xf>
    <xf borderId="2" fillId="9" fontId="1" numFmtId="0" xfId="0" applyAlignment="1" applyBorder="1" applyFont="1">
      <alignment horizontal="center" shrinkToFit="0" vertical="center" wrapText="1"/>
    </xf>
    <xf borderId="14" fillId="26" fontId="1" numFmtId="0" xfId="0" applyAlignment="1" applyBorder="1" applyFont="1">
      <alignment horizontal="center" shrinkToFit="0" vertical="center" wrapText="1"/>
    </xf>
    <xf borderId="2" fillId="6" fontId="1" numFmtId="0" xfId="0" applyAlignment="1" applyBorder="1" applyFont="1">
      <alignment horizontal="center" shrinkToFit="0" vertical="center" wrapText="1"/>
    </xf>
    <xf borderId="1" fillId="4" fontId="1" numFmtId="0" xfId="0" applyAlignment="1" applyBorder="1" applyFont="1">
      <alignment horizontal="center" shrinkToFit="0" wrapText="1"/>
    </xf>
    <xf borderId="1" fillId="3" fontId="1" numFmtId="0" xfId="0" applyAlignment="1" applyBorder="1" applyFont="1">
      <alignment horizontal="center" shrinkToFit="0" wrapText="1"/>
    </xf>
    <xf borderId="2" fillId="31" fontId="1" numFmtId="0" xfId="0" applyAlignment="1" applyBorder="1" applyFont="1">
      <alignment horizontal="center" shrinkToFit="0" wrapText="1"/>
    </xf>
    <xf borderId="2" fillId="31" fontId="1" numFmtId="0" xfId="0" applyAlignment="1" applyBorder="1" applyFont="1">
      <alignment horizontal="center" shrinkToFit="0" vertical="center" wrapText="1"/>
    </xf>
    <xf borderId="1" fillId="19" fontId="1" numFmtId="0" xfId="0" applyAlignment="1" applyBorder="1" applyFont="1">
      <alignment horizontal="center" shrinkToFit="0" wrapText="1"/>
    </xf>
    <xf borderId="2" fillId="18" fontId="1" numFmtId="0" xfId="0" applyAlignment="1" applyBorder="1" applyFont="1">
      <alignment horizontal="center" shrinkToFit="0" wrapText="1"/>
    </xf>
    <xf borderId="2" fillId="19" fontId="1" numFmtId="0" xfId="0" applyAlignment="1" applyBorder="1" applyFont="1">
      <alignment horizontal="center"/>
    </xf>
    <xf borderId="0" fillId="0" fontId="1" numFmtId="0" xfId="0" applyAlignment="1" applyFont="1">
      <alignment horizontal="center"/>
    </xf>
    <xf borderId="1" fillId="19" fontId="1" numFmtId="0" xfId="0" applyAlignment="1" applyBorder="1" applyFont="1">
      <alignment horizontal="center" shrinkToFit="0" vertical="center" wrapText="1"/>
    </xf>
    <xf borderId="2" fillId="18" fontId="1" numFmtId="0" xfId="0" applyAlignment="1" applyBorder="1" applyFont="1">
      <alignment horizontal="center" shrinkToFit="0" vertical="center" wrapText="1"/>
    </xf>
    <xf borderId="1" fillId="18" fontId="1" numFmtId="0" xfId="0" applyAlignment="1" applyBorder="1" applyFont="1">
      <alignment horizontal="center" shrinkToFit="0" vertical="center" wrapText="1"/>
    </xf>
    <xf borderId="2" fillId="19"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49" width="2.14"/>
  </cols>
  <sheetData>
    <row r="1" ht="10.5" customHeight="1">
      <c r="A1" s="1"/>
      <c r="B1" s="1"/>
      <c r="C1" s="1"/>
      <c r="D1" s="1"/>
      <c r="E1" s="2"/>
      <c r="F1" s="2"/>
      <c r="G1" s="2"/>
      <c r="H1" s="2"/>
      <c r="I1" s="2"/>
      <c r="J1" s="2"/>
      <c r="K1" s="2"/>
      <c r="L1" s="2"/>
      <c r="M1" s="1"/>
      <c r="N1" s="1"/>
      <c r="O1" s="1"/>
      <c r="P1" s="1"/>
      <c r="Q1" s="1"/>
      <c r="R1" s="1"/>
      <c r="S1" s="1"/>
      <c r="T1" s="1"/>
      <c r="U1" s="1"/>
      <c r="V1" s="1"/>
      <c r="W1" s="1"/>
      <c r="X1" s="3"/>
      <c r="Y1" s="3"/>
      <c r="Z1" s="3"/>
      <c r="AA1" s="4"/>
      <c r="AB1" s="4"/>
      <c r="AC1" s="4"/>
      <c r="AD1" s="4"/>
      <c r="AE1" s="4"/>
      <c r="AF1" s="4"/>
      <c r="AG1" s="4"/>
      <c r="AH1" s="4"/>
      <c r="AI1" s="4"/>
      <c r="AJ1" s="4"/>
      <c r="AK1" s="4"/>
      <c r="AL1" s="4"/>
      <c r="AM1" s="4"/>
      <c r="AN1" s="4"/>
      <c r="AO1" s="4"/>
      <c r="AP1" s="1"/>
      <c r="AQ1" s="1"/>
      <c r="AR1" s="1"/>
      <c r="AS1" s="5"/>
      <c r="AT1" s="5"/>
      <c r="AU1" s="5"/>
      <c r="AV1" s="4"/>
      <c r="AW1" s="6"/>
    </row>
    <row r="2" ht="10.5" customHeight="1">
      <c r="A2" s="1"/>
      <c r="B2" s="7" t="s">
        <v>0</v>
      </c>
      <c r="C2" s="8"/>
      <c r="D2" s="9"/>
      <c r="E2" s="10" t="s">
        <v>1</v>
      </c>
      <c r="F2" s="8"/>
      <c r="G2" s="8"/>
      <c r="H2" s="8"/>
      <c r="I2" s="8"/>
      <c r="J2" s="8"/>
      <c r="K2" s="8"/>
      <c r="L2" s="9"/>
      <c r="M2" s="7" t="s">
        <v>2</v>
      </c>
      <c r="N2" s="8"/>
      <c r="O2" s="9"/>
      <c r="P2" s="11"/>
      <c r="Q2" s="8"/>
      <c r="R2" s="8"/>
      <c r="S2" s="8"/>
      <c r="T2" s="8"/>
      <c r="U2" s="8"/>
      <c r="V2" s="8"/>
      <c r="W2" s="9"/>
      <c r="X2" s="12" t="s">
        <v>3</v>
      </c>
      <c r="Y2" s="8"/>
      <c r="Z2" s="9"/>
      <c r="AA2" s="13"/>
      <c r="AB2" s="8"/>
      <c r="AC2" s="8"/>
      <c r="AD2" s="8"/>
      <c r="AE2" s="8"/>
      <c r="AF2" s="8"/>
      <c r="AG2" s="8"/>
      <c r="AH2" s="8"/>
      <c r="AI2" s="8"/>
      <c r="AJ2" s="8"/>
      <c r="AK2" s="8"/>
      <c r="AL2" s="8"/>
      <c r="AM2" s="8"/>
      <c r="AN2" s="8"/>
      <c r="AO2" s="9"/>
      <c r="AP2" s="7" t="s">
        <v>4</v>
      </c>
      <c r="AQ2" s="8"/>
      <c r="AR2" s="9"/>
      <c r="AS2" s="14"/>
      <c r="AT2" s="8"/>
      <c r="AU2" s="8"/>
      <c r="AV2" s="9"/>
      <c r="AW2" s="15"/>
    </row>
    <row r="3" ht="10.5" customHeight="1">
      <c r="A3" s="3"/>
      <c r="B3" s="12" t="s">
        <v>5</v>
      </c>
      <c r="C3" s="8"/>
      <c r="D3" s="8"/>
      <c r="E3" s="9"/>
      <c r="F3" s="11"/>
      <c r="G3" s="8"/>
      <c r="H3" s="8"/>
      <c r="I3" s="8"/>
      <c r="J3" s="8"/>
      <c r="K3" s="8"/>
      <c r="L3" s="8"/>
      <c r="M3" s="8"/>
      <c r="N3" s="8"/>
      <c r="O3" s="8"/>
      <c r="P3" s="8"/>
      <c r="Q3" s="8"/>
      <c r="R3" s="8"/>
      <c r="S3" s="8"/>
      <c r="T3" s="8"/>
      <c r="U3" s="8"/>
      <c r="V3" s="8"/>
      <c r="W3" s="8"/>
      <c r="X3" s="8"/>
      <c r="Y3" s="8"/>
      <c r="Z3" s="8"/>
      <c r="AA3" s="8"/>
      <c r="AB3" s="8"/>
      <c r="AC3" s="8"/>
      <c r="AD3" s="8"/>
      <c r="AE3" s="8"/>
      <c r="AF3" s="8"/>
      <c r="AG3" s="9"/>
      <c r="AH3" s="7" t="s">
        <v>6</v>
      </c>
      <c r="AI3" s="8"/>
      <c r="AJ3" s="9"/>
      <c r="AK3" s="11">
        <f>ROUNDDOWN((AQ3-100)/25,0)</f>
        <v>3</v>
      </c>
      <c r="AL3" s="9"/>
      <c r="AM3" s="12" t="s">
        <v>7</v>
      </c>
      <c r="AN3" s="8"/>
      <c r="AO3" s="8"/>
      <c r="AP3" s="9"/>
      <c r="AQ3" s="11">
        <f>SUM(Y12:Z68)+SUM(U5:V9)*10+Z70</f>
        <v>178</v>
      </c>
      <c r="AR3" s="9"/>
      <c r="AS3" s="12" t="s">
        <v>8</v>
      </c>
      <c r="AT3" s="9"/>
      <c r="AU3" s="11">
        <f>SUM(P5:P9)+Q11+SUM(Z95:AA108)-SUM(Z111:AA117)-P10</f>
        <v>168</v>
      </c>
      <c r="AV3" s="9"/>
      <c r="AW3" s="16"/>
    </row>
    <row r="4" ht="10.5" customHeight="1">
      <c r="A4" s="3"/>
      <c r="B4" s="17"/>
      <c r="C4" s="17"/>
      <c r="D4" s="17"/>
      <c r="E4" s="17"/>
      <c r="F4" s="17"/>
      <c r="G4" s="17"/>
      <c r="H4" s="17"/>
      <c r="I4" s="17"/>
      <c r="J4" s="18"/>
      <c r="K4" s="18"/>
      <c r="L4" s="18"/>
      <c r="M4" s="17"/>
      <c r="N4" s="17"/>
      <c r="O4" s="17"/>
      <c r="P4" s="17"/>
      <c r="Q4" s="17"/>
      <c r="R4" s="17"/>
      <c r="S4" s="17"/>
      <c r="T4" s="17"/>
      <c r="U4" s="17"/>
      <c r="V4" s="17"/>
      <c r="W4" s="17"/>
      <c r="X4" s="17"/>
      <c r="Y4" s="17"/>
      <c r="Z4" s="17"/>
      <c r="AA4" s="17"/>
      <c r="AB4" s="17"/>
      <c r="AC4" s="19"/>
      <c r="AD4" s="19"/>
      <c r="AE4" s="19"/>
      <c r="AF4" s="20"/>
      <c r="AG4" s="20"/>
      <c r="AH4" s="20"/>
      <c r="AI4" s="20"/>
      <c r="AJ4" s="20"/>
      <c r="AK4" s="20"/>
      <c r="AL4" s="20"/>
      <c r="AM4" s="20"/>
      <c r="AN4" s="20"/>
      <c r="AO4" s="20"/>
      <c r="AP4" s="19"/>
      <c r="AQ4" s="19"/>
      <c r="AR4" s="19"/>
      <c r="AS4" s="19"/>
      <c r="AT4" s="19"/>
      <c r="AU4" s="21" t="s">
        <v>9</v>
      </c>
      <c r="AV4" s="22"/>
      <c r="AW4" s="23"/>
    </row>
    <row r="5" ht="10.5" customHeight="1">
      <c r="A5" s="1"/>
      <c r="B5" s="24" t="s">
        <v>10</v>
      </c>
      <c r="C5" s="25"/>
      <c r="D5" s="25"/>
      <c r="E5" s="26"/>
      <c r="F5" s="18"/>
      <c r="G5" s="27" t="s">
        <v>11</v>
      </c>
      <c r="H5" s="25"/>
      <c r="I5" s="25"/>
      <c r="J5" s="26"/>
      <c r="K5" s="18"/>
      <c r="L5" s="24" t="s">
        <v>12</v>
      </c>
      <c r="M5" s="25"/>
      <c r="N5" s="25"/>
      <c r="O5" s="26"/>
      <c r="P5" s="28">
        <f t="shared" ref="P5:P8" si="1">(AC5*(AC5+1)/2)*4+(AA5*(AA5+1)/2)*4</f>
        <v>48</v>
      </c>
      <c r="Q5" s="29" t="s">
        <v>13</v>
      </c>
      <c r="R5" s="8"/>
      <c r="S5" s="8"/>
      <c r="T5" s="30"/>
      <c r="U5" s="31">
        <f t="shared" ref="U5:U8" si="2">MIN(AA5,AC5)</f>
        <v>3</v>
      </c>
      <c r="V5" s="30"/>
      <c r="W5" s="32" t="s">
        <v>14</v>
      </c>
      <c r="X5" s="8"/>
      <c r="Y5" s="8"/>
      <c r="Z5" s="30"/>
      <c r="AA5" s="33">
        <v>3.0</v>
      </c>
      <c r="AB5" s="30"/>
      <c r="AC5" s="33">
        <v>3.0</v>
      </c>
      <c r="AD5" s="8"/>
      <c r="AE5" s="34" t="s">
        <v>15</v>
      </c>
      <c r="AF5" s="8"/>
      <c r="AG5" s="8"/>
      <c r="AH5" s="9"/>
      <c r="AI5" s="35" t="s">
        <v>16</v>
      </c>
      <c r="AJ5" s="8"/>
      <c r="AK5" s="30"/>
      <c r="AL5" s="36">
        <v>1.0</v>
      </c>
      <c r="AM5" s="9"/>
      <c r="AN5" s="37" t="b">
        <v>0</v>
      </c>
      <c r="AO5" s="38" t="b">
        <v>0</v>
      </c>
      <c r="AP5" s="39" t="b">
        <v>1</v>
      </c>
      <c r="AQ5" s="38" t="b">
        <v>0</v>
      </c>
      <c r="AR5" s="38" t="b">
        <v>0</v>
      </c>
      <c r="AS5" s="39" t="b">
        <v>0</v>
      </c>
      <c r="AT5" s="38" t="b">
        <v>0</v>
      </c>
      <c r="AU5" s="38" t="b">
        <v>0</v>
      </c>
      <c r="AV5" s="38" t="b">
        <v>0</v>
      </c>
      <c r="AW5" s="40"/>
    </row>
    <row r="6" ht="10.5" customHeight="1">
      <c r="A6" s="1"/>
      <c r="B6" s="41" t="s">
        <v>17</v>
      </c>
      <c r="C6" s="42"/>
      <c r="D6" s="42"/>
      <c r="E6" s="43"/>
      <c r="F6" s="18"/>
      <c r="G6" s="44" t="s">
        <v>18</v>
      </c>
      <c r="H6" s="8"/>
      <c r="I6" s="8"/>
      <c r="J6" s="9"/>
      <c r="K6" s="18"/>
      <c r="L6" s="45" t="s">
        <v>19</v>
      </c>
      <c r="M6" s="8"/>
      <c r="N6" s="8"/>
      <c r="O6" s="9"/>
      <c r="P6" s="28">
        <f t="shared" si="1"/>
        <v>48</v>
      </c>
      <c r="Q6" s="46" t="s">
        <v>20</v>
      </c>
      <c r="R6" s="8"/>
      <c r="S6" s="8"/>
      <c r="T6" s="30"/>
      <c r="U6" s="47">
        <f t="shared" si="2"/>
        <v>3</v>
      </c>
      <c r="V6" s="30"/>
      <c r="W6" s="48" t="s">
        <v>21</v>
      </c>
      <c r="X6" s="8"/>
      <c r="Y6" s="8"/>
      <c r="Z6" s="30"/>
      <c r="AA6" s="49">
        <v>3.0</v>
      </c>
      <c r="AB6" s="30"/>
      <c r="AC6" s="49">
        <v>3.0</v>
      </c>
      <c r="AD6" s="8"/>
      <c r="AE6" s="50" t="s">
        <v>22</v>
      </c>
      <c r="AF6" s="8"/>
      <c r="AG6" s="8"/>
      <c r="AH6" s="9"/>
      <c r="AI6" s="35" t="s">
        <v>23</v>
      </c>
      <c r="AJ6" s="8"/>
      <c r="AK6" s="30"/>
      <c r="AL6" s="36">
        <v>1.0</v>
      </c>
      <c r="AM6" s="9"/>
      <c r="AN6" s="37" t="b">
        <v>0</v>
      </c>
      <c r="AO6" s="38" t="b">
        <v>0</v>
      </c>
      <c r="AP6" s="38" t="b">
        <v>0</v>
      </c>
      <c r="AQ6" s="38" t="b">
        <v>0</v>
      </c>
      <c r="AR6" s="38" t="b">
        <v>0</v>
      </c>
      <c r="AS6" s="39" t="b">
        <v>1</v>
      </c>
      <c r="AT6" s="38" t="b">
        <v>0</v>
      </c>
      <c r="AU6" s="38" t="b">
        <v>0</v>
      </c>
      <c r="AV6" s="38" t="b">
        <v>0</v>
      </c>
      <c r="AW6" s="40"/>
    </row>
    <row r="7" ht="10.5" customHeight="1">
      <c r="A7" s="1"/>
      <c r="B7" s="51" t="str">
        <f>AC7+AK3&amp;"k"&amp;AC7</f>
        <v>6k3</v>
      </c>
      <c r="C7" s="9"/>
      <c r="D7" s="52" t="s">
        <v>24</v>
      </c>
      <c r="E7" s="26"/>
      <c r="F7" s="53"/>
      <c r="G7" s="54">
        <f>5*AC7+L7+Y39+G8</f>
        <v>38</v>
      </c>
      <c r="H7" s="55"/>
      <c r="I7" s="56" t="s">
        <v>24</v>
      </c>
      <c r="J7" s="57"/>
      <c r="K7" s="18"/>
      <c r="L7" s="58">
        <v>3.0</v>
      </c>
      <c r="M7" s="59"/>
      <c r="N7" s="60" t="s">
        <v>25</v>
      </c>
      <c r="O7" s="57"/>
      <c r="P7" s="28">
        <f t="shared" si="1"/>
        <v>48</v>
      </c>
      <c r="Q7" s="61" t="s">
        <v>26</v>
      </c>
      <c r="R7" s="8"/>
      <c r="S7" s="8"/>
      <c r="T7" s="30"/>
      <c r="U7" s="62">
        <f t="shared" si="2"/>
        <v>3</v>
      </c>
      <c r="V7" s="30"/>
      <c r="W7" s="63" t="s">
        <v>27</v>
      </c>
      <c r="X7" s="8"/>
      <c r="Y7" s="8"/>
      <c r="Z7" s="30"/>
      <c r="AA7" s="64">
        <v>3.0</v>
      </c>
      <c r="AB7" s="30"/>
      <c r="AC7" s="64">
        <v>3.0</v>
      </c>
      <c r="AD7" s="8"/>
      <c r="AE7" s="65" t="s">
        <v>28</v>
      </c>
      <c r="AF7" s="8"/>
      <c r="AG7" s="8"/>
      <c r="AH7" s="9"/>
      <c r="AI7" s="35" t="s">
        <v>29</v>
      </c>
      <c r="AJ7" s="8"/>
      <c r="AK7" s="30"/>
      <c r="AL7" s="36">
        <v>1.0</v>
      </c>
      <c r="AM7" s="9"/>
      <c r="AN7" s="37" t="b">
        <v>0</v>
      </c>
      <c r="AO7" s="38" t="b">
        <v>0</v>
      </c>
      <c r="AP7" s="38" t="b">
        <v>0</v>
      </c>
      <c r="AQ7" s="38" t="b">
        <v>0</v>
      </c>
      <c r="AR7" s="39" t="b">
        <v>1</v>
      </c>
      <c r="AS7" s="38" t="b">
        <v>0</v>
      </c>
      <c r="AT7" s="38" t="b">
        <v>0</v>
      </c>
      <c r="AU7" s="38" t="b">
        <v>0</v>
      </c>
      <c r="AV7" s="39" t="b">
        <v>0</v>
      </c>
      <c r="AW7" s="40"/>
    </row>
    <row r="8" ht="10.5" customHeight="1">
      <c r="A8" s="3"/>
      <c r="B8" s="66"/>
      <c r="E8" s="67"/>
      <c r="F8" s="18"/>
      <c r="G8" s="68">
        <v>15.0</v>
      </c>
      <c r="H8" s="69"/>
      <c r="I8" s="69"/>
      <c r="J8" s="70"/>
      <c r="K8" s="18"/>
      <c r="L8" s="71"/>
      <c r="M8" s="69"/>
      <c r="N8" s="69"/>
      <c r="O8" s="70"/>
      <c r="P8" s="72">
        <f t="shared" si="1"/>
        <v>52</v>
      </c>
      <c r="Q8" s="73" t="s">
        <v>30</v>
      </c>
      <c r="R8" s="42"/>
      <c r="S8" s="42"/>
      <c r="T8" s="22"/>
      <c r="U8" s="74">
        <f t="shared" si="2"/>
        <v>2</v>
      </c>
      <c r="V8" s="22"/>
      <c r="W8" s="75" t="s">
        <v>31</v>
      </c>
      <c r="X8" s="42"/>
      <c r="Y8" s="42"/>
      <c r="Z8" s="22"/>
      <c r="AA8" s="76">
        <v>2.0</v>
      </c>
      <c r="AB8" s="22"/>
      <c r="AC8" s="76">
        <v>4.0</v>
      </c>
      <c r="AD8" s="42"/>
      <c r="AE8" s="77" t="s">
        <v>32</v>
      </c>
      <c r="AF8" s="42"/>
      <c r="AG8" s="42"/>
      <c r="AH8" s="43"/>
      <c r="AI8" s="35"/>
      <c r="AJ8" s="8"/>
      <c r="AK8" s="30"/>
      <c r="AL8" s="36"/>
      <c r="AM8" s="9"/>
      <c r="AN8" s="37" t="b">
        <v>0</v>
      </c>
      <c r="AO8" s="38" t="b">
        <v>0</v>
      </c>
      <c r="AP8" s="38" t="b">
        <v>0</v>
      </c>
      <c r="AQ8" s="38" t="b">
        <v>0</v>
      </c>
      <c r="AR8" s="39" t="b">
        <v>0</v>
      </c>
      <c r="AS8" s="38" t="b">
        <v>0</v>
      </c>
      <c r="AT8" s="38" t="b">
        <v>0</v>
      </c>
      <c r="AU8" s="38" t="b">
        <v>0</v>
      </c>
      <c r="AV8" s="39" t="b">
        <v>0</v>
      </c>
    </row>
    <row r="9" ht="10.5" customHeight="1">
      <c r="A9" s="3"/>
      <c r="B9" s="78"/>
      <c r="C9" s="79"/>
      <c r="D9" s="79"/>
      <c r="E9" s="80"/>
      <c r="F9" s="18"/>
      <c r="G9" s="78"/>
      <c r="H9" s="79"/>
      <c r="I9" s="79"/>
      <c r="J9" s="80"/>
      <c r="K9" s="18"/>
      <c r="L9" s="78"/>
      <c r="M9" s="79"/>
      <c r="N9" s="79"/>
      <c r="O9" s="80"/>
      <c r="P9" s="3">
        <f>(U9*(U9+1)/2)*4</f>
        <v>24</v>
      </c>
      <c r="Q9" s="81" t="s">
        <v>33</v>
      </c>
      <c r="R9" s="8"/>
      <c r="S9" s="8"/>
      <c r="T9" s="8"/>
      <c r="U9" s="82">
        <v>3.0</v>
      </c>
      <c r="V9" s="9"/>
      <c r="W9" s="83" t="b">
        <v>0</v>
      </c>
      <c r="X9" s="83" t="b">
        <v>0</v>
      </c>
      <c r="Y9" s="84" t="b">
        <v>0</v>
      </c>
      <c r="Z9" s="83" t="b">
        <v>0</v>
      </c>
      <c r="AA9" s="84" t="b">
        <v>0</v>
      </c>
      <c r="AB9" s="84" t="b">
        <v>0</v>
      </c>
      <c r="AC9" s="84" t="b">
        <v>0</v>
      </c>
      <c r="AD9" s="84" t="b">
        <v>0</v>
      </c>
      <c r="AE9" s="84" t="b">
        <v>0</v>
      </c>
      <c r="AF9" s="85" t="b">
        <v>0</v>
      </c>
      <c r="AG9" s="86" t="s">
        <v>34</v>
      </c>
      <c r="AH9" s="8"/>
      <c r="AI9" s="8"/>
      <c r="AJ9" s="8"/>
      <c r="AK9" s="9"/>
      <c r="AL9" s="87">
        <v>1.0</v>
      </c>
      <c r="AM9" s="9"/>
      <c r="AN9" s="88" t="b">
        <v>0</v>
      </c>
      <c r="AO9" s="88" t="b">
        <v>0</v>
      </c>
      <c r="AP9" s="88" t="b">
        <v>0</v>
      </c>
      <c r="AQ9" s="88" t="b">
        <v>0</v>
      </c>
      <c r="AR9" s="88" t="b">
        <v>0</v>
      </c>
      <c r="AS9" s="88" t="b">
        <v>0</v>
      </c>
      <c r="AT9" s="88" t="b">
        <v>0</v>
      </c>
      <c r="AU9" s="88" t="b">
        <v>0</v>
      </c>
      <c r="AV9" s="88" t="b">
        <v>0</v>
      </c>
      <c r="AW9" s="40"/>
    </row>
    <row r="10" ht="10.5" customHeight="1">
      <c r="A10" s="1"/>
      <c r="B10" s="28"/>
      <c r="C10" s="28"/>
      <c r="D10" s="28"/>
      <c r="E10" s="28"/>
      <c r="F10" s="28"/>
      <c r="G10" s="18"/>
      <c r="H10" s="18"/>
      <c r="I10" s="18"/>
      <c r="J10" s="28"/>
      <c r="K10" s="18"/>
      <c r="L10" s="18"/>
      <c r="M10" s="28"/>
      <c r="N10" s="89"/>
      <c r="O10" s="89"/>
      <c r="P10" s="90">
        <v>145.0</v>
      </c>
      <c r="Q10" s="80"/>
      <c r="R10" s="91" t="s">
        <v>35</v>
      </c>
      <c r="S10" s="92" t="s">
        <v>36</v>
      </c>
      <c r="AU10" s="93" t="s">
        <v>9</v>
      </c>
      <c r="AV10" s="94"/>
      <c r="AW10" s="23"/>
    </row>
    <row r="11" ht="10.5" customHeight="1">
      <c r="A11" s="3"/>
      <c r="B11" s="51" t="s">
        <v>37</v>
      </c>
      <c r="C11" s="8"/>
      <c r="D11" s="30"/>
      <c r="E11" s="95"/>
      <c r="F11" s="8"/>
      <c r="G11" s="8"/>
      <c r="H11" s="8"/>
      <c r="I11" s="8"/>
      <c r="J11" s="8"/>
      <c r="K11" s="8"/>
      <c r="L11" s="8"/>
      <c r="M11" s="9"/>
      <c r="N11" s="96" t="s">
        <v>38</v>
      </c>
      <c r="O11" s="25"/>
      <c r="P11" s="26"/>
      <c r="Q11" s="28">
        <f>SUM(Q12:Q68)</f>
        <v>74</v>
      </c>
      <c r="R11" s="97" t="s">
        <v>39</v>
      </c>
      <c r="S11" s="8"/>
      <c r="T11" s="8"/>
      <c r="U11" s="8"/>
      <c r="V11" s="8"/>
      <c r="W11" s="8"/>
      <c r="X11" s="9"/>
      <c r="Y11" s="98" t="s">
        <v>40</v>
      </c>
      <c r="Z11" s="9"/>
      <c r="AA11" s="99" t="s">
        <v>41</v>
      </c>
      <c r="AB11" s="8"/>
      <c r="AC11" s="8"/>
      <c r="AD11" s="9"/>
      <c r="AE11" s="100" t="s">
        <v>42</v>
      </c>
      <c r="AF11" s="8"/>
      <c r="AG11" s="8"/>
      <c r="AH11" s="9"/>
      <c r="AI11" s="101" t="s">
        <v>43</v>
      </c>
      <c r="AJ11" s="8"/>
      <c r="AK11" s="8"/>
      <c r="AL11" s="8"/>
      <c r="AM11" s="8"/>
      <c r="AN11" s="8"/>
      <c r="AO11" s="8"/>
      <c r="AP11" s="8"/>
      <c r="AQ11" s="8"/>
      <c r="AR11" s="8"/>
      <c r="AS11" s="8"/>
      <c r="AT11" s="8"/>
      <c r="AU11" s="8"/>
      <c r="AV11" s="9"/>
      <c r="AW11" s="16"/>
    </row>
    <row r="12" ht="10.5" customHeight="1">
      <c r="A12" s="3"/>
      <c r="B12" s="102" t="s">
        <v>44</v>
      </c>
      <c r="C12" s="30"/>
      <c r="D12" s="103"/>
      <c r="E12" s="8"/>
      <c r="F12" s="8"/>
      <c r="G12" s="8"/>
      <c r="H12" s="8"/>
      <c r="I12" s="8"/>
      <c r="J12" s="8"/>
      <c r="K12" s="8"/>
      <c r="L12" s="8"/>
      <c r="M12" s="9"/>
      <c r="N12" s="104"/>
      <c r="O12" s="105"/>
      <c r="P12" s="55"/>
      <c r="Q12" s="28">
        <f t="shared" ref="Q12:Q68" si="3">((Y12*(Y12+1)/2)+(AU12*(AU12+1)/2)*2)</f>
        <v>0</v>
      </c>
      <c r="R12" s="106" t="s">
        <v>45</v>
      </c>
      <c r="S12" s="8"/>
      <c r="T12" s="8"/>
      <c r="U12" s="8"/>
      <c r="V12" s="8"/>
      <c r="W12" s="8"/>
      <c r="X12" s="30"/>
      <c r="Y12" s="107"/>
      <c r="Z12" s="30"/>
      <c r="AA12" s="108" t="s">
        <v>21</v>
      </c>
      <c r="AB12" s="8"/>
      <c r="AC12" s="8"/>
      <c r="AD12" s="30"/>
      <c r="AE12" s="109" t="str">
        <f>AA$6+Y12&amp;"k"&amp;AA$6</f>
        <v>3k3</v>
      </c>
      <c r="AF12" s="8"/>
      <c r="AG12" s="8"/>
      <c r="AH12" s="30"/>
      <c r="AI12" s="110"/>
      <c r="AJ12" s="8"/>
      <c r="AK12" s="8"/>
      <c r="AL12" s="8"/>
      <c r="AM12" s="8"/>
      <c r="AN12" s="8"/>
      <c r="AO12" s="8"/>
      <c r="AP12" s="8"/>
      <c r="AQ12" s="8"/>
      <c r="AR12" s="8"/>
      <c r="AS12" s="8"/>
      <c r="AT12" s="30"/>
      <c r="AU12" s="111"/>
      <c r="AV12" s="9"/>
      <c r="AW12" s="112"/>
    </row>
    <row r="13" ht="10.5" customHeight="1">
      <c r="A13" s="3"/>
      <c r="B13" s="102" t="s">
        <v>46</v>
      </c>
      <c r="C13" s="30"/>
      <c r="D13" s="103"/>
      <c r="E13" s="8"/>
      <c r="F13" s="8"/>
      <c r="G13" s="8"/>
      <c r="H13" s="8"/>
      <c r="I13" s="8"/>
      <c r="J13" s="8"/>
      <c r="K13" s="8"/>
      <c r="L13" s="8"/>
      <c r="M13" s="8"/>
      <c r="N13" s="8"/>
      <c r="O13" s="8"/>
      <c r="P13" s="9"/>
      <c r="Q13" s="28">
        <f t="shared" si="3"/>
        <v>0</v>
      </c>
      <c r="R13" s="106" t="s">
        <v>47</v>
      </c>
      <c r="S13" s="8"/>
      <c r="T13" s="8"/>
      <c r="U13" s="8"/>
      <c r="V13" s="8"/>
      <c r="W13" s="8"/>
      <c r="X13" s="30"/>
      <c r="Y13" s="113"/>
      <c r="Z13" s="30"/>
      <c r="AA13" s="108" t="s">
        <v>48</v>
      </c>
      <c r="AB13" s="8"/>
      <c r="AC13" s="8"/>
      <c r="AD13" s="30"/>
      <c r="AE13" s="109" t="str">
        <f>AA$7+Y13&amp;"k"&amp;AA$7</f>
        <v>3k3</v>
      </c>
      <c r="AF13" s="8"/>
      <c r="AG13" s="8"/>
      <c r="AH13" s="30"/>
      <c r="AI13" s="110"/>
      <c r="AJ13" s="8"/>
      <c r="AK13" s="8"/>
      <c r="AL13" s="8"/>
      <c r="AM13" s="8"/>
      <c r="AN13" s="8"/>
      <c r="AO13" s="8"/>
      <c r="AP13" s="8"/>
      <c r="AQ13" s="8"/>
      <c r="AR13" s="8"/>
      <c r="AS13" s="8"/>
      <c r="AT13" s="30"/>
      <c r="AU13" s="114"/>
      <c r="AV13" s="9"/>
      <c r="AW13" s="16"/>
    </row>
    <row r="14" ht="10.5" customHeight="1">
      <c r="A14" s="3"/>
      <c r="B14" s="51" t="s">
        <v>37</v>
      </c>
      <c r="C14" s="8"/>
      <c r="D14" s="30"/>
      <c r="E14" s="95"/>
      <c r="F14" s="8"/>
      <c r="G14" s="8"/>
      <c r="H14" s="8"/>
      <c r="I14" s="8"/>
      <c r="J14" s="8"/>
      <c r="K14" s="8"/>
      <c r="L14" s="8"/>
      <c r="M14" s="9"/>
      <c r="N14" s="96" t="s">
        <v>38</v>
      </c>
      <c r="O14" s="25"/>
      <c r="P14" s="26"/>
      <c r="Q14" s="28">
        <f t="shared" si="3"/>
        <v>0</v>
      </c>
      <c r="R14" s="106" t="s">
        <v>49</v>
      </c>
      <c r="S14" s="8"/>
      <c r="T14" s="8"/>
      <c r="U14" s="8"/>
      <c r="V14" s="8"/>
      <c r="W14" s="8"/>
      <c r="X14" s="30"/>
      <c r="Y14" s="113"/>
      <c r="Z14" s="30"/>
      <c r="AA14" s="108" t="s">
        <v>31</v>
      </c>
      <c r="AB14" s="8"/>
      <c r="AC14" s="8"/>
      <c r="AD14" s="30"/>
      <c r="AE14" s="109" t="str">
        <f>AA$8+Y14&amp;"k"&amp;AA$8</f>
        <v>2k2</v>
      </c>
      <c r="AF14" s="8"/>
      <c r="AG14" s="8"/>
      <c r="AH14" s="30"/>
      <c r="AI14" s="110"/>
      <c r="AJ14" s="8"/>
      <c r="AK14" s="8"/>
      <c r="AL14" s="8"/>
      <c r="AM14" s="8"/>
      <c r="AN14" s="8"/>
      <c r="AO14" s="8"/>
      <c r="AP14" s="8"/>
      <c r="AQ14" s="8"/>
      <c r="AR14" s="8"/>
      <c r="AS14" s="8"/>
      <c r="AT14" s="30"/>
      <c r="AU14" s="114"/>
      <c r="AV14" s="9"/>
      <c r="AW14" s="16"/>
    </row>
    <row r="15" ht="10.5" customHeight="1">
      <c r="A15" s="3"/>
      <c r="B15" s="102" t="s">
        <v>44</v>
      </c>
      <c r="C15" s="30"/>
      <c r="D15" s="103"/>
      <c r="E15" s="8"/>
      <c r="F15" s="8"/>
      <c r="G15" s="8"/>
      <c r="H15" s="8"/>
      <c r="I15" s="8"/>
      <c r="J15" s="8"/>
      <c r="K15" s="8"/>
      <c r="L15" s="8"/>
      <c r="M15" s="9"/>
      <c r="N15" s="104"/>
      <c r="O15" s="105"/>
      <c r="P15" s="55"/>
      <c r="Q15" s="28">
        <f t="shared" si="3"/>
        <v>0</v>
      </c>
      <c r="R15" s="106" t="s">
        <v>50</v>
      </c>
      <c r="S15" s="8"/>
      <c r="T15" s="8"/>
      <c r="U15" s="8"/>
      <c r="V15" s="8"/>
      <c r="W15" s="8"/>
      <c r="X15" s="30"/>
      <c r="Y15" s="113"/>
      <c r="Z15" s="30"/>
      <c r="AA15" s="108" t="s">
        <v>51</v>
      </c>
      <c r="AB15" s="8"/>
      <c r="AC15" s="8"/>
      <c r="AD15" s="30"/>
      <c r="AE15" s="109" t="str">
        <f>U9+Y15&amp;"k"&amp;U9</f>
        <v>3k3</v>
      </c>
      <c r="AF15" s="8"/>
      <c r="AG15" s="8"/>
      <c r="AH15" s="30"/>
      <c r="AI15" s="110"/>
      <c r="AJ15" s="8"/>
      <c r="AK15" s="8"/>
      <c r="AL15" s="8"/>
      <c r="AM15" s="8"/>
      <c r="AN15" s="8"/>
      <c r="AO15" s="8"/>
      <c r="AP15" s="8"/>
      <c r="AQ15" s="8"/>
      <c r="AR15" s="8"/>
      <c r="AS15" s="8"/>
      <c r="AT15" s="30"/>
      <c r="AU15" s="114"/>
      <c r="AV15" s="9"/>
      <c r="AW15" s="16"/>
    </row>
    <row r="16" ht="10.5" customHeight="1">
      <c r="A16" s="3"/>
      <c r="B16" s="102" t="s">
        <v>46</v>
      </c>
      <c r="C16" s="30"/>
      <c r="D16" s="103"/>
      <c r="E16" s="8"/>
      <c r="F16" s="8"/>
      <c r="G16" s="8"/>
      <c r="H16" s="8"/>
      <c r="I16" s="8"/>
      <c r="J16" s="8"/>
      <c r="K16" s="8"/>
      <c r="L16" s="8"/>
      <c r="M16" s="8"/>
      <c r="N16" s="8"/>
      <c r="O16" s="8"/>
      <c r="P16" s="9"/>
      <c r="Q16" s="28">
        <f t="shared" si="3"/>
        <v>0</v>
      </c>
      <c r="R16" s="106" t="s">
        <v>52</v>
      </c>
      <c r="S16" s="8"/>
      <c r="T16" s="8"/>
      <c r="U16" s="8"/>
      <c r="V16" s="8"/>
      <c r="W16" s="8"/>
      <c r="X16" s="30"/>
      <c r="Y16" s="107"/>
      <c r="Z16" s="30"/>
      <c r="AA16" s="108" t="s">
        <v>48</v>
      </c>
      <c r="AB16" s="8"/>
      <c r="AC16" s="8"/>
      <c r="AD16" s="30"/>
      <c r="AE16" s="109" t="str">
        <f t="shared" ref="AE16:AE17" si="4">AA$7+Y16&amp;"k"&amp;AA$7</f>
        <v>3k3</v>
      </c>
      <c r="AF16" s="8"/>
      <c r="AG16" s="8"/>
      <c r="AH16" s="30"/>
      <c r="AI16" s="110"/>
      <c r="AJ16" s="8"/>
      <c r="AK16" s="8"/>
      <c r="AL16" s="8"/>
      <c r="AM16" s="8"/>
      <c r="AN16" s="8"/>
      <c r="AO16" s="8"/>
      <c r="AP16" s="8"/>
      <c r="AQ16" s="8"/>
      <c r="AR16" s="8"/>
      <c r="AS16" s="8"/>
      <c r="AT16" s="30"/>
      <c r="AU16" s="114"/>
      <c r="AV16" s="9"/>
      <c r="AW16" s="16"/>
    </row>
    <row r="17" ht="10.5" customHeight="1">
      <c r="A17" s="3"/>
      <c r="B17" s="51" t="s">
        <v>37</v>
      </c>
      <c r="C17" s="8"/>
      <c r="D17" s="30"/>
      <c r="E17" s="95"/>
      <c r="F17" s="8"/>
      <c r="G17" s="8"/>
      <c r="H17" s="8"/>
      <c r="I17" s="8"/>
      <c r="J17" s="8"/>
      <c r="K17" s="8"/>
      <c r="L17" s="8"/>
      <c r="M17" s="9"/>
      <c r="N17" s="96" t="s">
        <v>38</v>
      </c>
      <c r="O17" s="25"/>
      <c r="P17" s="26"/>
      <c r="Q17" s="28">
        <f t="shared" si="3"/>
        <v>6</v>
      </c>
      <c r="R17" s="106" t="s">
        <v>53</v>
      </c>
      <c r="S17" s="8"/>
      <c r="T17" s="8"/>
      <c r="U17" s="8"/>
      <c r="V17" s="8"/>
      <c r="W17" s="8"/>
      <c r="X17" s="30"/>
      <c r="Y17" s="107">
        <v>3.0</v>
      </c>
      <c r="Z17" s="30"/>
      <c r="AA17" s="108" t="s">
        <v>48</v>
      </c>
      <c r="AB17" s="8"/>
      <c r="AC17" s="8"/>
      <c r="AD17" s="30"/>
      <c r="AE17" s="109" t="str">
        <f t="shared" si="4"/>
        <v>6k3</v>
      </c>
      <c r="AF17" s="8"/>
      <c r="AG17" s="8"/>
      <c r="AH17" s="30"/>
      <c r="AI17" s="110"/>
      <c r="AJ17" s="8"/>
      <c r="AK17" s="8"/>
      <c r="AL17" s="8"/>
      <c r="AM17" s="8"/>
      <c r="AN17" s="8"/>
      <c r="AO17" s="8"/>
      <c r="AP17" s="8"/>
      <c r="AQ17" s="8"/>
      <c r="AR17" s="8"/>
      <c r="AS17" s="8"/>
      <c r="AT17" s="30"/>
      <c r="AU17" s="114"/>
      <c r="AV17" s="9"/>
      <c r="AW17" s="16"/>
    </row>
    <row r="18" ht="10.5" customHeight="1">
      <c r="A18" s="3"/>
      <c r="B18" s="102" t="s">
        <v>44</v>
      </c>
      <c r="C18" s="30"/>
      <c r="D18" s="103"/>
      <c r="E18" s="8"/>
      <c r="F18" s="8"/>
      <c r="G18" s="8"/>
      <c r="H18" s="8"/>
      <c r="I18" s="8"/>
      <c r="J18" s="8"/>
      <c r="K18" s="8"/>
      <c r="L18" s="8"/>
      <c r="M18" s="9"/>
      <c r="N18" s="104"/>
      <c r="O18" s="105"/>
      <c r="P18" s="55"/>
      <c r="Q18" s="28">
        <f t="shared" si="3"/>
        <v>6</v>
      </c>
      <c r="R18" s="106" t="s">
        <v>54</v>
      </c>
      <c r="S18" s="8"/>
      <c r="T18" s="8"/>
      <c r="U18" s="8"/>
      <c r="V18" s="8"/>
      <c r="W18" s="8"/>
      <c r="X18" s="30"/>
      <c r="Y18" s="107">
        <v>3.0</v>
      </c>
      <c r="Z18" s="30"/>
      <c r="AA18" s="108" t="s">
        <v>31</v>
      </c>
      <c r="AB18" s="8"/>
      <c r="AC18" s="8"/>
      <c r="AD18" s="30"/>
      <c r="AE18" s="109" t="str">
        <f t="shared" ref="AE18:AE19" si="5">AA$8+Y18&amp;"k"&amp;AA$8</f>
        <v>5k2</v>
      </c>
      <c r="AF18" s="8"/>
      <c r="AG18" s="8"/>
      <c r="AH18" s="30"/>
      <c r="AI18" s="110"/>
      <c r="AJ18" s="8"/>
      <c r="AK18" s="8"/>
      <c r="AL18" s="8"/>
      <c r="AM18" s="8"/>
      <c r="AN18" s="8"/>
      <c r="AO18" s="8"/>
      <c r="AP18" s="8"/>
      <c r="AQ18" s="8"/>
      <c r="AR18" s="8"/>
      <c r="AS18" s="8"/>
      <c r="AT18" s="30"/>
      <c r="AU18" s="114"/>
      <c r="AV18" s="9"/>
      <c r="AW18" s="16"/>
    </row>
    <row r="19" ht="10.5" customHeight="1">
      <c r="A19" s="3"/>
      <c r="B19" s="102" t="s">
        <v>46</v>
      </c>
      <c r="C19" s="30"/>
      <c r="D19" s="103"/>
      <c r="E19" s="8"/>
      <c r="F19" s="8"/>
      <c r="G19" s="8"/>
      <c r="H19" s="8"/>
      <c r="I19" s="8"/>
      <c r="J19" s="8"/>
      <c r="K19" s="8"/>
      <c r="L19" s="8"/>
      <c r="M19" s="8"/>
      <c r="N19" s="8"/>
      <c r="O19" s="8"/>
      <c r="P19" s="9"/>
      <c r="Q19" s="28">
        <f t="shared" si="3"/>
        <v>0</v>
      </c>
      <c r="R19" s="106" t="s">
        <v>55</v>
      </c>
      <c r="S19" s="8"/>
      <c r="T19" s="8"/>
      <c r="U19" s="8"/>
      <c r="V19" s="8"/>
      <c r="W19" s="8"/>
      <c r="X19" s="30"/>
      <c r="Y19" s="113"/>
      <c r="Z19" s="30"/>
      <c r="AA19" s="108" t="s">
        <v>31</v>
      </c>
      <c r="AB19" s="8"/>
      <c r="AC19" s="8"/>
      <c r="AD19" s="30"/>
      <c r="AE19" s="109" t="str">
        <f t="shared" si="5"/>
        <v>2k2</v>
      </c>
      <c r="AF19" s="8"/>
      <c r="AG19" s="8"/>
      <c r="AH19" s="30"/>
      <c r="AI19" s="110"/>
      <c r="AJ19" s="8"/>
      <c r="AK19" s="8"/>
      <c r="AL19" s="8"/>
      <c r="AM19" s="8"/>
      <c r="AN19" s="8"/>
      <c r="AO19" s="8"/>
      <c r="AP19" s="8"/>
      <c r="AQ19" s="8"/>
      <c r="AR19" s="8"/>
      <c r="AS19" s="8"/>
      <c r="AT19" s="30"/>
      <c r="AU19" s="114"/>
      <c r="AV19" s="9"/>
      <c r="AW19" s="16"/>
    </row>
    <row r="20" ht="10.5" customHeight="1">
      <c r="A20" s="3"/>
      <c r="B20" s="51" t="s">
        <v>37</v>
      </c>
      <c r="C20" s="8"/>
      <c r="D20" s="30"/>
      <c r="E20" s="95"/>
      <c r="F20" s="8"/>
      <c r="G20" s="8"/>
      <c r="H20" s="8"/>
      <c r="I20" s="8"/>
      <c r="J20" s="8"/>
      <c r="K20" s="8"/>
      <c r="L20" s="8"/>
      <c r="M20" s="9"/>
      <c r="N20" s="96" t="s">
        <v>38</v>
      </c>
      <c r="O20" s="25"/>
      <c r="P20" s="26"/>
      <c r="Q20" s="28">
        <f t="shared" si="3"/>
        <v>6</v>
      </c>
      <c r="R20" s="106" t="s">
        <v>56</v>
      </c>
      <c r="S20" s="8"/>
      <c r="T20" s="8"/>
      <c r="U20" s="8"/>
      <c r="V20" s="8"/>
      <c r="W20" s="8"/>
      <c r="X20" s="30"/>
      <c r="Y20" s="107">
        <v>3.0</v>
      </c>
      <c r="Z20" s="30"/>
      <c r="AA20" s="108" t="s">
        <v>57</v>
      </c>
      <c r="AB20" s="8"/>
      <c r="AC20" s="8"/>
      <c r="AD20" s="30"/>
      <c r="AE20" s="109" t="str">
        <f>AA$6+Y20&amp;"k"&amp;AA$6&amp;"/"&amp;AA$7+Y20&amp;"k"&amp;AA$7&amp;"/"&amp;AA$8+Y20&amp;"k"&amp;AA$8</f>
        <v>6k3/6k3/5k2</v>
      </c>
      <c r="AF20" s="8"/>
      <c r="AG20" s="8"/>
      <c r="AH20" s="30"/>
      <c r="AI20" s="110"/>
      <c r="AJ20" s="8"/>
      <c r="AK20" s="8"/>
      <c r="AL20" s="8"/>
      <c r="AM20" s="8"/>
      <c r="AN20" s="8"/>
      <c r="AO20" s="8"/>
      <c r="AP20" s="8"/>
      <c r="AQ20" s="8"/>
      <c r="AR20" s="8"/>
      <c r="AS20" s="8"/>
      <c r="AT20" s="30"/>
      <c r="AU20" s="114"/>
      <c r="AV20" s="9"/>
      <c r="AW20" s="16"/>
    </row>
    <row r="21" ht="10.5" customHeight="1">
      <c r="A21" s="3"/>
      <c r="B21" s="102" t="s">
        <v>44</v>
      </c>
      <c r="C21" s="30"/>
      <c r="D21" s="103"/>
      <c r="E21" s="8"/>
      <c r="F21" s="8"/>
      <c r="G21" s="8"/>
      <c r="H21" s="8"/>
      <c r="I21" s="8"/>
      <c r="J21" s="8"/>
      <c r="K21" s="8"/>
      <c r="L21" s="8"/>
      <c r="M21" s="9"/>
      <c r="N21" s="104"/>
      <c r="O21" s="105"/>
      <c r="P21" s="55"/>
      <c r="Q21" s="28">
        <f t="shared" si="3"/>
        <v>0</v>
      </c>
      <c r="R21" s="106" t="s">
        <v>58</v>
      </c>
      <c r="S21" s="8"/>
      <c r="T21" s="8"/>
      <c r="U21" s="8"/>
      <c r="V21" s="8"/>
      <c r="W21" s="8"/>
      <c r="X21" s="30"/>
      <c r="Y21" s="113"/>
      <c r="Z21" s="30"/>
      <c r="AA21" s="108" t="s">
        <v>59</v>
      </c>
      <c r="AB21" s="8"/>
      <c r="AC21" s="8"/>
      <c r="AD21" s="30"/>
      <c r="AE21" s="109" t="str">
        <f>AA$7+Y21&amp;"k"&amp;AA$7&amp;"/"&amp;AA$8+Y21&amp;"k"&amp;AA$8</f>
        <v>3k3/2k2</v>
      </c>
      <c r="AF21" s="8"/>
      <c r="AG21" s="8"/>
      <c r="AH21" s="30"/>
      <c r="AI21" s="110"/>
      <c r="AJ21" s="8"/>
      <c r="AK21" s="8"/>
      <c r="AL21" s="8"/>
      <c r="AM21" s="8"/>
      <c r="AN21" s="8"/>
      <c r="AO21" s="8"/>
      <c r="AP21" s="8"/>
      <c r="AQ21" s="8"/>
      <c r="AR21" s="8"/>
      <c r="AS21" s="8"/>
      <c r="AT21" s="30"/>
      <c r="AU21" s="114"/>
      <c r="AV21" s="9"/>
      <c r="AW21" s="16"/>
    </row>
    <row r="22" ht="10.5" customHeight="1">
      <c r="A22" s="3"/>
      <c r="B22" s="102" t="s">
        <v>46</v>
      </c>
      <c r="C22" s="30"/>
      <c r="D22" s="103"/>
      <c r="E22" s="8"/>
      <c r="F22" s="8"/>
      <c r="G22" s="8"/>
      <c r="H22" s="8"/>
      <c r="I22" s="8"/>
      <c r="J22" s="8"/>
      <c r="K22" s="8"/>
      <c r="L22" s="8"/>
      <c r="M22" s="8"/>
      <c r="N22" s="8"/>
      <c r="O22" s="8"/>
      <c r="P22" s="9"/>
      <c r="Q22" s="28">
        <f t="shared" si="3"/>
        <v>0</v>
      </c>
      <c r="R22" s="106" t="s">
        <v>60</v>
      </c>
      <c r="S22" s="8"/>
      <c r="T22" s="8"/>
      <c r="U22" s="8"/>
      <c r="V22" s="8"/>
      <c r="W22" s="8"/>
      <c r="X22" s="30"/>
      <c r="Y22" s="113"/>
      <c r="Z22" s="30"/>
      <c r="AA22" s="108" t="s">
        <v>31</v>
      </c>
      <c r="AB22" s="8"/>
      <c r="AC22" s="8"/>
      <c r="AD22" s="30"/>
      <c r="AE22" s="109" t="str">
        <f>AA$8+Y22&amp;"k"&amp;AA$8</f>
        <v>2k2</v>
      </c>
      <c r="AF22" s="8"/>
      <c r="AG22" s="8"/>
      <c r="AH22" s="30"/>
      <c r="AI22" s="110"/>
      <c r="AJ22" s="8"/>
      <c r="AK22" s="8"/>
      <c r="AL22" s="8"/>
      <c r="AM22" s="8"/>
      <c r="AN22" s="8"/>
      <c r="AO22" s="8"/>
      <c r="AP22" s="8"/>
      <c r="AQ22" s="8"/>
      <c r="AR22" s="8"/>
      <c r="AS22" s="8"/>
      <c r="AT22" s="30"/>
      <c r="AU22" s="114"/>
      <c r="AV22" s="9"/>
      <c r="AW22" s="16"/>
    </row>
    <row r="23" ht="10.5" customHeight="1">
      <c r="A23" s="115"/>
      <c r="B23" s="116"/>
      <c r="C23" s="116"/>
      <c r="D23" s="116"/>
      <c r="E23" s="116"/>
      <c r="F23" s="116"/>
      <c r="G23" s="116"/>
      <c r="H23" s="116"/>
      <c r="I23" s="116"/>
      <c r="J23" s="116"/>
      <c r="K23" s="116"/>
      <c r="L23" s="116"/>
      <c r="M23" s="116"/>
      <c r="N23" s="116"/>
      <c r="O23" s="116"/>
      <c r="P23" s="19"/>
      <c r="Q23" s="28">
        <f t="shared" si="3"/>
        <v>0</v>
      </c>
      <c r="R23" s="106" t="s">
        <v>61</v>
      </c>
      <c r="S23" s="8"/>
      <c r="T23" s="8"/>
      <c r="U23" s="8"/>
      <c r="V23" s="8"/>
      <c r="W23" s="8"/>
      <c r="X23" s="30"/>
      <c r="Y23" s="107"/>
      <c r="Z23" s="30"/>
      <c r="AA23" s="108" t="s">
        <v>51</v>
      </c>
      <c r="AB23" s="8"/>
      <c r="AC23" s="8"/>
      <c r="AD23" s="30"/>
      <c r="AE23" s="109" t="str">
        <f>U9+Y23&amp;"k"&amp;U9</f>
        <v>3k3</v>
      </c>
      <c r="AF23" s="8"/>
      <c r="AG23" s="8"/>
      <c r="AH23" s="30"/>
      <c r="AI23" s="110"/>
      <c r="AJ23" s="8"/>
      <c r="AK23" s="8"/>
      <c r="AL23" s="8"/>
      <c r="AM23" s="8"/>
      <c r="AN23" s="8"/>
      <c r="AO23" s="8"/>
      <c r="AP23" s="8"/>
      <c r="AQ23" s="8"/>
      <c r="AR23" s="8"/>
      <c r="AS23" s="8"/>
      <c r="AT23" s="30"/>
      <c r="AU23" s="114"/>
      <c r="AV23" s="9"/>
      <c r="AW23" s="16"/>
    </row>
    <row r="24" ht="10.5" customHeight="1">
      <c r="A24" s="3"/>
      <c r="B24" s="117" t="s">
        <v>62</v>
      </c>
      <c r="C24" s="8"/>
      <c r="D24" s="9"/>
      <c r="E24" s="117"/>
      <c r="F24" s="8"/>
      <c r="G24" s="8"/>
      <c r="H24" s="8"/>
      <c r="I24" s="8"/>
      <c r="J24" s="8"/>
      <c r="K24" s="8"/>
      <c r="L24" s="8"/>
      <c r="M24" s="9"/>
      <c r="N24" s="118" t="s">
        <v>46</v>
      </c>
      <c r="O24" s="8"/>
      <c r="P24" s="9"/>
      <c r="Q24" s="119">
        <f t="shared" si="3"/>
        <v>0</v>
      </c>
      <c r="R24" s="106" t="s">
        <v>63</v>
      </c>
      <c r="S24" s="8"/>
      <c r="T24" s="8"/>
      <c r="U24" s="8"/>
      <c r="V24" s="8"/>
      <c r="W24" s="8"/>
      <c r="X24" s="30"/>
      <c r="Y24" s="107"/>
      <c r="Z24" s="30"/>
      <c r="AA24" s="108" t="s">
        <v>48</v>
      </c>
      <c r="AB24" s="8"/>
      <c r="AC24" s="8"/>
      <c r="AD24" s="30"/>
      <c r="AE24" s="109" t="str">
        <f>AA$7+Y24&amp;"k"&amp;AA$7</f>
        <v>3k3</v>
      </c>
      <c r="AF24" s="8"/>
      <c r="AG24" s="8"/>
      <c r="AH24" s="30"/>
      <c r="AI24" s="110"/>
      <c r="AJ24" s="8"/>
      <c r="AK24" s="8"/>
      <c r="AL24" s="8"/>
      <c r="AM24" s="8"/>
      <c r="AN24" s="8"/>
      <c r="AO24" s="8"/>
      <c r="AP24" s="8"/>
      <c r="AQ24" s="8"/>
      <c r="AR24" s="8"/>
      <c r="AS24" s="8"/>
      <c r="AT24" s="30"/>
      <c r="AU24" s="114"/>
      <c r="AV24" s="9"/>
      <c r="AW24" s="16"/>
    </row>
    <row r="25" ht="10.5" customHeight="1">
      <c r="A25" s="3"/>
      <c r="B25" s="118" t="s">
        <v>22</v>
      </c>
      <c r="C25" s="8"/>
      <c r="D25" s="9"/>
      <c r="E25" s="118"/>
      <c r="F25" s="8"/>
      <c r="G25" s="9"/>
      <c r="H25" s="120"/>
      <c r="I25" s="42"/>
      <c r="J25" s="42"/>
      <c r="K25" s="42"/>
      <c r="L25" s="42"/>
      <c r="M25" s="42"/>
      <c r="N25" s="42"/>
      <c r="O25" s="42"/>
      <c r="P25" s="43"/>
      <c r="Q25" s="119">
        <f t="shared" si="3"/>
        <v>0</v>
      </c>
      <c r="R25" s="106" t="s">
        <v>64</v>
      </c>
      <c r="S25" s="8"/>
      <c r="T25" s="8"/>
      <c r="U25" s="8"/>
      <c r="V25" s="8"/>
      <c r="W25" s="8"/>
      <c r="X25" s="30"/>
      <c r="Y25" s="107"/>
      <c r="Z25" s="30"/>
      <c r="AA25" s="108" t="s">
        <v>31</v>
      </c>
      <c r="AB25" s="8"/>
      <c r="AC25" s="8"/>
      <c r="AD25" s="30"/>
      <c r="AE25" s="109" t="str">
        <f>AA$8+Y25&amp;"k"&amp;AA$8</f>
        <v>2k2</v>
      </c>
      <c r="AF25" s="8"/>
      <c r="AG25" s="8"/>
      <c r="AH25" s="30"/>
      <c r="AI25" s="110"/>
      <c r="AJ25" s="8"/>
      <c r="AK25" s="8"/>
      <c r="AL25" s="8"/>
      <c r="AM25" s="8"/>
      <c r="AN25" s="8"/>
      <c r="AO25" s="8"/>
      <c r="AP25" s="8"/>
      <c r="AQ25" s="8"/>
      <c r="AR25" s="8"/>
      <c r="AS25" s="8"/>
      <c r="AT25" s="30"/>
      <c r="AU25" s="114"/>
      <c r="AV25" s="9"/>
      <c r="AW25" s="16"/>
    </row>
    <row r="26" ht="10.5" customHeight="1">
      <c r="A26" s="3"/>
      <c r="B26" s="118" t="s">
        <v>65</v>
      </c>
      <c r="C26" s="8"/>
      <c r="D26" s="9"/>
      <c r="E26" s="118"/>
      <c r="F26" s="8"/>
      <c r="G26" s="9"/>
      <c r="H26" s="78"/>
      <c r="I26" s="79"/>
      <c r="J26" s="79"/>
      <c r="K26" s="79"/>
      <c r="L26" s="79"/>
      <c r="M26" s="79"/>
      <c r="N26" s="79"/>
      <c r="O26" s="79"/>
      <c r="P26" s="80"/>
      <c r="Q26" s="119">
        <f t="shared" si="3"/>
        <v>0</v>
      </c>
      <c r="R26" s="121" t="s">
        <v>66</v>
      </c>
      <c r="S26" s="8"/>
      <c r="T26" s="8"/>
      <c r="U26" s="8"/>
      <c r="V26" s="8"/>
      <c r="W26" s="8"/>
      <c r="X26" s="30"/>
      <c r="Y26" s="122"/>
      <c r="Z26" s="30"/>
      <c r="AA26" s="123" t="s">
        <v>59</v>
      </c>
      <c r="AB26" s="8"/>
      <c r="AC26" s="8"/>
      <c r="AD26" s="30"/>
      <c r="AE26" s="124" t="str">
        <f t="shared" ref="AE26:AE27" si="6">AA$7+Y26&amp;"k"&amp;AA$7&amp;"/"&amp;AA$8+Y26&amp;"k"&amp;AA$8</f>
        <v>3k3/2k2</v>
      </c>
      <c r="AF26" s="8"/>
      <c r="AG26" s="8"/>
      <c r="AH26" s="30"/>
      <c r="AI26" s="125"/>
      <c r="AJ26" s="8"/>
      <c r="AK26" s="8"/>
      <c r="AL26" s="8"/>
      <c r="AM26" s="8"/>
      <c r="AN26" s="8"/>
      <c r="AO26" s="8"/>
      <c r="AP26" s="8"/>
      <c r="AQ26" s="8"/>
      <c r="AR26" s="8"/>
      <c r="AS26" s="8"/>
      <c r="AT26" s="30"/>
      <c r="AU26" s="114"/>
      <c r="AV26" s="9"/>
      <c r="AW26" s="16"/>
    </row>
    <row r="27" ht="10.5" customHeight="1">
      <c r="A27" s="3"/>
      <c r="B27" s="117" t="s">
        <v>67</v>
      </c>
      <c r="C27" s="8"/>
      <c r="D27" s="8"/>
      <c r="E27" s="9"/>
      <c r="F27" s="117" t="s">
        <v>38</v>
      </c>
      <c r="G27" s="8"/>
      <c r="H27" s="9"/>
      <c r="I27" s="117" t="s">
        <v>46</v>
      </c>
      <c r="J27" s="8"/>
      <c r="K27" s="8"/>
      <c r="L27" s="8"/>
      <c r="M27" s="8"/>
      <c r="N27" s="8"/>
      <c r="O27" s="8"/>
      <c r="P27" s="9"/>
      <c r="Q27" s="119">
        <f t="shared" si="3"/>
        <v>0</v>
      </c>
      <c r="R27" s="121" t="s">
        <v>68</v>
      </c>
      <c r="S27" s="8"/>
      <c r="T27" s="8"/>
      <c r="U27" s="8"/>
      <c r="V27" s="8"/>
      <c r="W27" s="8"/>
      <c r="X27" s="30"/>
      <c r="Y27" s="122"/>
      <c r="Z27" s="30"/>
      <c r="AA27" s="123" t="s">
        <v>59</v>
      </c>
      <c r="AB27" s="8"/>
      <c r="AC27" s="8"/>
      <c r="AD27" s="30"/>
      <c r="AE27" s="124" t="str">
        <f t="shared" si="6"/>
        <v>3k3/2k2</v>
      </c>
      <c r="AF27" s="8"/>
      <c r="AG27" s="8"/>
      <c r="AH27" s="30"/>
      <c r="AI27" s="125"/>
      <c r="AJ27" s="8"/>
      <c r="AK27" s="8"/>
      <c r="AL27" s="8"/>
      <c r="AM27" s="8"/>
      <c r="AN27" s="8"/>
      <c r="AO27" s="8"/>
      <c r="AP27" s="8"/>
      <c r="AQ27" s="8"/>
      <c r="AR27" s="8"/>
      <c r="AS27" s="8"/>
      <c r="AT27" s="30"/>
      <c r="AU27" s="114"/>
      <c r="AV27" s="9"/>
      <c r="AW27" s="16"/>
    </row>
    <row r="28" ht="10.5" customHeight="1">
      <c r="A28" s="3"/>
      <c r="B28" s="120"/>
      <c r="C28" s="42"/>
      <c r="D28" s="42"/>
      <c r="E28" s="43"/>
      <c r="F28" s="118"/>
      <c r="G28" s="8"/>
      <c r="H28" s="9"/>
      <c r="I28" s="120"/>
      <c r="J28" s="42"/>
      <c r="K28" s="42"/>
      <c r="L28" s="42"/>
      <c r="M28" s="42"/>
      <c r="N28" s="42"/>
      <c r="O28" s="42"/>
      <c r="P28" s="43"/>
      <c r="Q28" s="119">
        <f t="shared" si="3"/>
        <v>0</v>
      </c>
      <c r="R28" s="121" t="s">
        <v>69</v>
      </c>
      <c r="S28" s="8"/>
      <c r="T28" s="8"/>
      <c r="U28" s="8"/>
      <c r="V28" s="8"/>
      <c r="W28" s="8"/>
      <c r="X28" s="30"/>
      <c r="Y28" s="126"/>
      <c r="Z28" s="30"/>
      <c r="AA28" s="123" t="s">
        <v>31</v>
      </c>
      <c r="AB28" s="8"/>
      <c r="AC28" s="8"/>
      <c r="AD28" s="30"/>
      <c r="AE28" s="124" t="str">
        <f t="shared" ref="AE28:AE29" si="7">AA$8+Y28&amp;"k"&amp;AA$8</f>
        <v>2k2</v>
      </c>
      <c r="AF28" s="8"/>
      <c r="AG28" s="8"/>
      <c r="AH28" s="30"/>
      <c r="AI28" s="127"/>
      <c r="AJ28" s="8"/>
      <c r="AK28" s="8"/>
      <c r="AL28" s="8"/>
      <c r="AM28" s="8"/>
      <c r="AN28" s="8"/>
      <c r="AO28" s="8"/>
      <c r="AP28" s="8"/>
      <c r="AQ28" s="8"/>
      <c r="AR28" s="8"/>
      <c r="AS28" s="8"/>
      <c r="AT28" s="30"/>
      <c r="AU28" s="111"/>
      <c r="AV28" s="9"/>
      <c r="AW28" s="112"/>
    </row>
    <row r="29" ht="10.5" customHeight="1">
      <c r="A29" s="128"/>
      <c r="B29" s="129" t="b">
        <v>0</v>
      </c>
      <c r="C29" s="130" t="b">
        <v>0</v>
      </c>
      <c r="D29" s="131" t="b">
        <v>0</v>
      </c>
      <c r="E29" s="132" t="s">
        <v>70</v>
      </c>
      <c r="F29" s="8"/>
      <c r="G29" s="9"/>
      <c r="H29" s="133" t="b">
        <v>0</v>
      </c>
      <c r="I29" s="129" t="b">
        <v>0</v>
      </c>
      <c r="J29" s="129" t="b">
        <v>0</v>
      </c>
      <c r="K29" s="129" t="b">
        <v>0</v>
      </c>
      <c r="L29" s="130" t="b">
        <v>0</v>
      </c>
      <c r="M29" s="130" t="b">
        <v>0</v>
      </c>
      <c r="N29" s="130" t="b">
        <v>0</v>
      </c>
      <c r="O29" s="130" t="b">
        <v>0</v>
      </c>
      <c r="P29" s="130" t="b">
        <v>0</v>
      </c>
      <c r="Q29" s="119">
        <f t="shared" si="3"/>
        <v>0</v>
      </c>
      <c r="R29" s="121" t="s">
        <v>71</v>
      </c>
      <c r="S29" s="8"/>
      <c r="T29" s="8"/>
      <c r="U29" s="8"/>
      <c r="V29" s="8"/>
      <c r="W29" s="8"/>
      <c r="X29" s="30"/>
      <c r="Y29" s="122"/>
      <c r="Z29" s="30"/>
      <c r="AA29" s="123" t="s">
        <v>31</v>
      </c>
      <c r="AB29" s="8"/>
      <c r="AC29" s="8"/>
      <c r="AD29" s="30"/>
      <c r="AE29" s="124" t="str">
        <f t="shared" si="7"/>
        <v>2k2</v>
      </c>
      <c r="AF29" s="8"/>
      <c r="AG29" s="8"/>
      <c r="AH29" s="30"/>
      <c r="AI29" s="125"/>
      <c r="AJ29" s="8"/>
      <c r="AK29" s="8"/>
      <c r="AL29" s="8"/>
      <c r="AM29" s="8"/>
      <c r="AN29" s="8"/>
      <c r="AO29" s="8"/>
      <c r="AP29" s="8"/>
      <c r="AQ29" s="8"/>
      <c r="AR29" s="8"/>
      <c r="AS29" s="8"/>
      <c r="AT29" s="30"/>
      <c r="AU29" s="114"/>
      <c r="AV29" s="9"/>
      <c r="AW29" s="16"/>
    </row>
    <row r="30" ht="10.5" customHeight="1">
      <c r="A30" s="3"/>
      <c r="B30" s="134"/>
      <c r="E30" s="67"/>
      <c r="F30" s="118"/>
      <c r="G30" s="8"/>
      <c r="H30" s="9"/>
      <c r="I30" s="134"/>
      <c r="P30" s="67"/>
      <c r="Q30" s="119">
        <f t="shared" si="3"/>
        <v>0</v>
      </c>
      <c r="R30" s="106" t="s">
        <v>72</v>
      </c>
      <c r="S30" s="8"/>
      <c r="T30" s="8"/>
      <c r="U30" s="8"/>
      <c r="V30" s="8"/>
      <c r="W30" s="8"/>
      <c r="X30" s="30"/>
      <c r="Y30" s="113"/>
      <c r="Z30" s="30"/>
      <c r="AA30" s="108" t="s">
        <v>32</v>
      </c>
      <c r="AB30" s="8"/>
      <c r="AC30" s="8"/>
      <c r="AD30" s="30"/>
      <c r="AE30" s="109" t="str">
        <f t="shared" ref="AE30:AE33" si="8">AC$6+Y30&amp;"k"&amp;AC$6</f>
        <v>3k3</v>
      </c>
      <c r="AF30" s="8"/>
      <c r="AG30" s="8"/>
      <c r="AH30" s="30"/>
      <c r="AI30" s="110"/>
      <c r="AJ30" s="8"/>
      <c r="AK30" s="8"/>
      <c r="AL30" s="8"/>
      <c r="AM30" s="8"/>
      <c r="AN30" s="8"/>
      <c r="AO30" s="8"/>
      <c r="AP30" s="8"/>
      <c r="AQ30" s="8"/>
      <c r="AR30" s="8"/>
      <c r="AS30" s="8"/>
      <c r="AT30" s="30"/>
      <c r="AU30" s="114"/>
      <c r="AV30" s="9"/>
      <c r="AW30" s="16"/>
    </row>
    <row r="31" ht="10.5" customHeight="1">
      <c r="A31" s="135"/>
      <c r="B31" s="130" t="b">
        <v>0</v>
      </c>
      <c r="C31" s="130" t="b">
        <v>0</v>
      </c>
      <c r="D31" s="136" t="b">
        <v>0</v>
      </c>
      <c r="E31" s="132" t="s">
        <v>70</v>
      </c>
      <c r="F31" s="8"/>
      <c r="G31" s="9"/>
      <c r="H31" s="133" t="b">
        <v>0</v>
      </c>
      <c r="I31" s="130" t="b">
        <v>0</v>
      </c>
      <c r="J31" s="130" t="b">
        <v>0</v>
      </c>
      <c r="K31" s="130" t="b">
        <v>0</v>
      </c>
      <c r="L31" s="130" t="b">
        <v>0</v>
      </c>
      <c r="M31" s="130" t="b">
        <v>0</v>
      </c>
      <c r="N31" s="130" t="b">
        <v>0</v>
      </c>
      <c r="O31" s="130" t="b">
        <v>0</v>
      </c>
      <c r="P31" s="130" t="b">
        <v>0</v>
      </c>
      <c r="Q31" s="119">
        <f t="shared" si="3"/>
        <v>0</v>
      </c>
      <c r="R31" s="106" t="s">
        <v>73</v>
      </c>
      <c r="S31" s="8"/>
      <c r="T31" s="8"/>
      <c r="U31" s="8"/>
      <c r="V31" s="8"/>
      <c r="W31" s="8"/>
      <c r="X31" s="30"/>
      <c r="Y31" s="113"/>
      <c r="Z31" s="30"/>
      <c r="AA31" s="108" t="s">
        <v>32</v>
      </c>
      <c r="AB31" s="8"/>
      <c r="AC31" s="8"/>
      <c r="AD31" s="30"/>
      <c r="AE31" s="109" t="str">
        <f t="shared" si="8"/>
        <v>3k3</v>
      </c>
      <c r="AF31" s="8"/>
      <c r="AG31" s="8"/>
      <c r="AH31" s="30"/>
      <c r="AI31" s="110"/>
      <c r="AJ31" s="8"/>
      <c r="AK31" s="8"/>
      <c r="AL31" s="8"/>
      <c r="AM31" s="8"/>
      <c r="AN31" s="8"/>
      <c r="AO31" s="8"/>
      <c r="AP31" s="8"/>
      <c r="AQ31" s="8"/>
      <c r="AR31" s="8"/>
      <c r="AS31" s="8"/>
      <c r="AT31" s="30"/>
      <c r="AU31" s="114"/>
      <c r="AV31" s="9"/>
      <c r="AW31" s="16"/>
    </row>
    <row r="32" ht="10.5" customHeight="1">
      <c r="A32" s="3"/>
      <c r="B32" s="134"/>
      <c r="E32" s="67"/>
      <c r="F32" s="118"/>
      <c r="G32" s="8"/>
      <c r="H32" s="9"/>
      <c r="I32" s="134"/>
      <c r="P32" s="67"/>
      <c r="Q32" s="119">
        <f t="shared" si="3"/>
        <v>0</v>
      </c>
      <c r="R32" s="106" t="s">
        <v>74</v>
      </c>
      <c r="S32" s="8"/>
      <c r="T32" s="8"/>
      <c r="U32" s="8"/>
      <c r="V32" s="8"/>
      <c r="W32" s="8"/>
      <c r="X32" s="30"/>
      <c r="Y32" s="113"/>
      <c r="Z32" s="30"/>
      <c r="AA32" s="108" t="s">
        <v>32</v>
      </c>
      <c r="AB32" s="8"/>
      <c r="AC32" s="8"/>
      <c r="AD32" s="30"/>
      <c r="AE32" s="109" t="str">
        <f t="shared" si="8"/>
        <v>3k3</v>
      </c>
      <c r="AF32" s="8"/>
      <c r="AG32" s="8"/>
      <c r="AH32" s="30"/>
      <c r="AI32" s="110"/>
      <c r="AJ32" s="8"/>
      <c r="AK32" s="8"/>
      <c r="AL32" s="8"/>
      <c r="AM32" s="8"/>
      <c r="AN32" s="8"/>
      <c r="AO32" s="8"/>
      <c r="AP32" s="8"/>
      <c r="AQ32" s="8"/>
      <c r="AR32" s="8"/>
      <c r="AS32" s="8"/>
      <c r="AT32" s="30"/>
      <c r="AU32" s="114"/>
      <c r="AV32" s="9"/>
      <c r="AW32" s="16"/>
    </row>
    <row r="33" ht="10.5" customHeight="1">
      <c r="A33" s="135"/>
      <c r="B33" s="130" t="b">
        <v>0</v>
      </c>
      <c r="C33" s="130" t="b">
        <v>0</v>
      </c>
      <c r="D33" s="136" t="b">
        <v>0</v>
      </c>
      <c r="E33" s="132" t="s">
        <v>70</v>
      </c>
      <c r="F33" s="8"/>
      <c r="G33" s="9"/>
      <c r="H33" s="137" t="b">
        <v>0</v>
      </c>
      <c r="I33" s="130" t="b">
        <v>0</v>
      </c>
      <c r="J33" s="130" t="b">
        <v>0</v>
      </c>
      <c r="K33" s="130" t="b">
        <v>0</v>
      </c>
      <c r="L33" s="130" t="b">
        <v>0</v>
      </c>
      <c r="M33" s="130" t="b">
        <v>0</v>
      </c>
      <c r="N33" s="130" t="b">
        <v>0</v>
      </c>
      <c r="O33" s="130" t="b">
        <v>0</v>
      </c>
      <c r="P33" s="129" t="b">
        <v>0</v>
      </c>
      <c r="Q33" s="119">
        <f t="shared" si="3"/>
        <v>0</v>
      </c>
      <c r="R33" s="106" t="s">
        <v>75</v>
      </c>
      <c r="S33" s="8"/>
      <c r="T33" s="8"/>
      <c r="U33" s="8"/>
      <c r="V33" s="8"/>
      <c r="W33" s="8"/>
      <c r="X33" s="30"/>
      <c r="Y33" s="113"/>
      <c r="Z33" s="30"/>
      <c r="AA33" s="108" t="s">
        <v>32</v>
      </c>
      <c r="AB33" s="8"/>
      <c r="AC33" s="8"/>
      <c r="AD33" s="30"/>
      <c r="AE33" s="109" t="str">
        <f t="shared" si="8"/>
        <v>3k3</v>
      </c>
      <c r="AF33" s="8"/>
      <c r="AG33" s="8"/>
      <c r="AH33" s="30"/>
      <c r="AI33" s="110"/>
      <c r="AJ33" s="8"/>
      <c r="AK33" s="8"/>
      <c r="AL33" s="8"/>
      <c r="AM33" s="8"/>
      <c r="AN33" s="8"/>
      <c r="AO33" s="8"/>
      <c r="AP33" s="8"/>
      <c r="AQ33" s="8"/>
      <c r="AR33" s="8"/>
      <c r="AS33" s="8"/>
      <c r="AT33" s="30"/>
      <c r="AU33" s="114"/>
      <c r="AV33" s="9"/>
      <c r="AW33" s="16"/>
    </row>
    <row r="34" ht="10.5" customHeight="1">
      <c r="A34" s="3"/>
      <c r="B34" s="134"/>
      <c r="E34" s="67"/>
      <c r="F34" s="118"/>
      <c r="G34" s="8"/>
      <c r="H34" s="9"/>
      <c r="I34" s="134"/>
      <c r="P34" s="67"/>
      <c r="Q34" s="119">
        <f t="shared" si="3"/>
        <v>17</v>
      </c>
      <c r="R34" s="106" t="s">
        <v>76</v>
      </c>
      <c r="S34" s="8"/>
      <c r="T34" s="8"/>
      <c r="U34" s="8"/>
      <c r="V34" s="8"/>
      <c r="W34" s="8"/>
      <c r="X34" s="30"/>
      <c r="Y34" s="107">
        <v>5.0</v>
      </c>
      <c r="Z34" s="30"/>
      <c r="AA34" s="108" t="s">
        <v>77</v>
      </c>
      <c r="AB34" s="8"/>
      <c r="AC34" s="8"/>
      <c r="AD34" s="30"/>
      <c r="AE34" s="109" t="str">
        <f>AC$6+Y34&amp;"k"&amp;AC$6&amp;"/"&amp;AC$8+Y34&amp;"k"&amp;AC$8</f>
        <v>8k3/9k4</v>
      </c>
      <c r="AF34" s="8"/>
      <c r="AG34" s="8"/>
      <c r="AH34" s="30"/>
      <c r="AI34" s="138" t="s">
        <v>78</v>
      </c>
      <c r="AJ34" s="8"/>
      <c r="AK34" s="8"/>
      <c r="AL34" s="8"/>
      <c r="AM34" s="8"/>
      <c r="AN34" s="8"/>
      <c r="AO34" s="8"/>
      <c r="AP34" s="8"/>
      <c r="AQ34" s="8"/>
      <c r="AR34" s="8"/>
      <c r="AS34" s="8"/>
      <c r="AT34" s="30"/>
      <c r="AU34" s="111">
        <v>1.0</v>
      </c>
      <c r="AV34" s="9"/>
      <c r="AW34" s="112"/>
    </row>
    <row r="35" ht="10.5" customHeight="1">
      <c r="A35" s="128"/>
      <c r="B35" s="129" t="b">
        <v>0</v>
      </c>
      <c r="C35" s="130" t="b">
        <v>0</v>
      </c>
      <c r="D35" s="131" t="b">
        <v>0</v>
      </c>
      <c r="E35" s="132" t="s">
        <v>70</v>
      </c>
      <c r="F35" s="8"/>
      <c r="G35" s="9"/>
      <c r="H35" s="133" t="b">
        <v>0</v>
      </c>
      <c r="I35" s="129" t="b">
        <v>0</v>
      </c>
      <c r="J35" s="130" t="b">
        <v>0</v>
      </c>
      <c r="K35" s="130" t="b">
        <v>0</v>
      </c>
      <c r="L35" s="130" t="b">
        <v>0</v>
      </c>
      <c r="M35" s="130" t="b">
        <v>0</v>
      </c>
      <c r="N35" s="130" t="b">
        <v>0</v>
      </c>
      <c r="O35" s="130" t="b">
        <v>0</v>
      </c>
      <c r="P35" s="130" t="b">
        <v>0</v>
      </c>
      <c r="Q35" s="119">
        <f t="shared" si="3"/>
        <v>0</v>
      </c>
      <c r="R35" s="106" t="s">
        <v>79</v>
      </c>
      <c r="S35" s="8"/>
      <c r="T35" s="8"/>
      <c r="U35" s="8"/>
      <c r="V35" s="8"/>
      <c r="W35" s="8"/>
      <c r="X35" s="30"/>
      <c r="Y35" s="113"/>
      <c r="Z35" s="30"/>
      <c r="AA35" s="108" t="s">
        <v>32</v>
      </c>
      <c r="AB35" s="8"/>
      <c r="AC35" s="8"/>
      <c r="AD35" s="30"/>
      <c r="AE35" s="109" t="str">
        <f>AC$6+Y35&amp;"k"&amp;AC$6</f>
        <v>3k3</v>
      </c>
      <c r="AF35" s="8"/>
      <c r="AG35" s="8"/>
      <c r="AH35" s="30"/>
      <c r="AI35" s="110"/>
      <c r="AJ35" s="8"/>
      <c r="AK35" s="8"/>
      <c r="AL35" s="8"/>
      <c r="AM35" s="8"/>
      <c r="AN35" s="8"/>
      <c r="AO35" s="8"/>
      <c r="AP35" s="8"/>
      <c r="AQ35" s="8"/>
      <c r="AR35" s="8"/>
      <c r="AS35" s="8"/>
      <c r="AT35" s="30"/>
      <c r="AU35" s="114"/>
      <c r="AV35" s="9"/>
      <c r="AW35" s="16"/>
    </row>
    <row r="36" ht="10.5" customHeight="1">
      <c r="A36" s="3"/>
      <c r="B36" s="134"/>
      <c r="E36" s="67"/>
      <c r="F36" s="118"/>
      <c r="G36" s="8"/>
      <c r="H36" s="9"/>
      <c r="I36" s="134"/>
      <c r="P36" s="67"/>
      <c r="Q36" s="119">
        <f t="shared" si="3"/>
        <v>0</v>
      </c>
      <c r="R36" s="106" t="s">
        <v>80</v>
      </c>
      <c r="S36" s="8"/>
      <c r="T36" s="8"/>
      <c r="U36" s="8"/>
      <c r="V36" s="8"/>
      <c r="W36" s="8"/>
      <c r="X36" s="30"/>
      <c r="Y36" s="107"/>
      <c r="Z36" s="30"/>
      <c r="AA36" s="108" t="s">
        <v>81</v>
      </c>
      <c r="AB36" s="8"/>
      <c r="AC36" s="8"/>
      <c r="AD36" s="30"/>
      <c r="AE36" s="109" t="str">
        <f>AA$6+Y36&amp;"k"&amp;AA$6&amp;"/"&amp;AA$8+Y36&amp;"k"&amp;AA$8</f>
        <v>3k3/2k2</v>
      </c>
      <c r="AF36" s="8"/>
      <c r="AG36" s="8"/>
      <c r="AH36" s="30"/>
      <c r="AI36" s="110"/>
      <c r="AJ36" s="8"/>
      <c r="AK36" s="8"/>
      <c r="AL36" s="8"/>
      <c r="AM36" s="8"/>
      <c r="AN36" s="8"/>
      <c r="AO36" s="8"/>
      <c r="AP36" s="8"/>
      <c r="AQ36" s="8"/>
      <c r="AR36" s="8"/>
      <c r="AS36" s="8"/>
      <c r="AT36" s="30"/>
      <c r="AU36" s="114"/>
      <c r="AV36" s="9"/>
      <c r="AW36" s="16"/>
    </row>
    <row r="37" ht="10.5" customHeight="1">
      <c r="A37" s="135"/>
      <c r="B37" s="130" t="b">
        <v>0</v>
      </c>
      <c r="C37" s="130" t="b">
        <v>0</v>
      </c>
      <c r="D37" s="136" t="b">
        <v>0</v>
      </c>
      <c r="E37" s="132" t="s">
        <v>70</v>
      </c>
      <c r="F37" s="8"/>
      <c r="G37" s="9"/>
      <c r="H37" s="137" t="b">
        <v>0</v>
      </c>
      <c r="I37" s="130" t="b">
        <v>0</v>
      </c>
      <c r="J37" s="130" t="b">
        <v>0</v>
      </c>
      <c r="K37" s="130" t="b">
        <v>0</v>
      </c>
      <c r="L37" s="130" t="b">
        <v>0</v>
      </c>
      <c r="M37" s="130" t="b">
        <v>0</v>
      </c>
      <c r="N37" s="130" t="b">
        <v>0</v>
      </c>
      <c r="O37" s="130" t="b">
        <v>0</v>
      </c>
      <c r="P37" s="129" t="b">
        <v>0</v>
      </c>
      <c r="Q37" s="119">
        <f t="shared" si="3"/>
        <v>6</v>
      </c>
      <c r="R37" s="106" t="s">
        <v>82</v>
      </c>
      <c r="S37" s="8"/>
      <c r="T37" s="8"/>
      <c r="U37" s="8"/>
      <c r="V37" s="8"/>
      <c r="W37" s="8"/>
      <c r="X37" s="30"/>
      <c r="Y37" s="107">
        <v>3.0</v>
      </c>
      <c r="Z37" s="30"/>
      <c r="AA37" s="108" t="s">
        <v>57</v>
      </c>
      <c r="AB37" s="8"/>
      <c r="AC37" s="8"/>
      <c r="AD37" s="30"/>
      <c r="AE37" s="109" t="str">
        <f>AA$6+Y37&amp;"k"&amp;AA$6&amp;"/"&amp;AA$7+Y37&amp;"k"&amp;AA$7&amp;"/"&amp;AA$8+Y37&amp;"k"&amp;AA$8</f>
        <v>6k3/6k3/5k2</v>
      </c>
      <c r="AF37" s="8"/>
      <c r="AG37" s="8"/>
      <c r="AH37" s="30"/>
      <c r="AI37" s="110"/>
      <c r="AJ37" s="8"/>
      <c r="AK37" s="8"/>
      <c r="AL37" s="8"/>
      <c r="AM37" s="8"/>
      <c r="AN37" s="8"/>
      <c r="AO37" s="8"/>
      <c r="AP37" s="8"/>
      <c r="AQ37" s="8"/>
      <c r="AR37" s="8"/>
      <c r="AS37" s="8"/>
      <c r="AT37" s="30"/>
      <c r="AU37" s="114"/>
      <c r="AV37" s="9"/>
      <c r="AW37" s="16"/>
    </row>
    <row r="38" ht="10.5" customHeight="1">
      <c r="A38" s="3"/>
      <c r="B38" s="134"/>
      <c r="E38" s="67"/>
      <c r="F38" s="118"/>
      <c r="G38" s="8"/>
      <c r="H38" s="9"/>
      <c r="I38" s="134"/>
      <c r="P38" s="67"/>
      <c r="Q38" s="119">
        <f t="shared" si="3"/>
        <v>0</v>
      </c>
      <c r="R38" s="106" t="s">
        <v>83</v>
      </c>
      <c r="S38" s="8"/>
      <c r="T38" s="8"/>
      <c r="U38" s="8"/>
      <c r="V38" s="8"/>
      <c r="W38" s="8"/>
      <c r="X38" s="30"/>
      <c r="Y38" s="113"/>
      <c r="Z38" s="30"/>
      <c r="AA38" s="108" t="s">
        <v>32</v>
      </c>
      <c r="AB38" s="8"/>
      <c r="AC38" s="8"/>
      <c r="AD38" s="30"/>
      <c r="AE38" s="109" t="str">
        <f>AC$6+Y38&amp;"k"&amp;AC$6</f>
        <v>3k3</v>
      </c>
      <c r="AF38" s="8"/>
      <c r="AG38" s="8"/>
      <c r="AH38" s="30"/>
      <c r="AI38" s="110"/>
      <c r="AJ38" s="8"/>
      <c r="AK38" s="8"/>
      <c r="AL38" s="8"/>
      <c r="AM38" s="8"/>
      <c r="AN38" s="8"/>
      <c r="AO38" s="8"/>
      <c r="AP38" s="8"/>
      <c r="AQ38" s="8"/>
      <c r="AR38" s="8"/>
      <c r="AS38" s="8"/>
      <c r="AT38" s="30"/>
      <c r="AU38" s="114"/>
      <c r="AV38" s="9"/>
      <c r="AW38" s="16"/>
    </row>
    <row r="39" ht="10.5" customHeight="1">
      <c r="A39" s="128"/>
      <c r="B39" s="139" t="b">
        <v>0</v>
      </c>
      <c r="C39" s="140" t="b">
        <v>0</v>
      </c>
      <c r="D39" s="141" t="b">
        <v>0</v>
      </c>
      <c r="E39" s="142" t="s">
        <v>70</v>
      </c>
      <c r="F39" s="42"/>
      <c r="G39" s="43"/>
      <c r="H39" s="143" t="b">
        <v>0</v>
      </c>
      <c r="I39" s="140" t="b">
        <v>0</v>
      </c>
      <c r="J39" s="140" t="b">
        <v>0</v>
      </c>
      <c r="K39" s="140" t="b">
        <v>0</v>
      </c>
      <c r="L39" s="140" t="b">
        <v>0</v>
      </c>
      <c r="M39" s="140" t="b">
        <v>0</v>
      </c>
      <c r="N39" s="140" t="b">
        <v>0</v>
      </c>
      <c r="O39" s="140" t="b">
        <v>0</v>
      </c>
      <c r="P39" s="140" t="b">
        <v>0</v>
      </c>
      <c r="Q39" s="144">
        <f t="shared" si="3"/>
        <v>15</v>
      </c>
      <c r="R39" s="106" t="s">
        <v>84</v>
      </c>
      <c r="S39" s="8"/>
      <c r="T39" s="8"/>
      <c r="U39" s="8"/>
      <c r="V39" s="8"/>
      <c r="W39" s="8"/>
      <c r="X39" s="30"/>
      <c r="Y39" s="107">
        <v>5.0</v>
      </c>
      <c r="Z39" s="30"/>
      <c r="AA39" s="108" t="s">
        <v>28</v>
      </c>
      <c r="AB39" s="8"/>
      <c r="AC39" s="8"/>
      <c r="AD39" s="30"/>
      <c r="AE39" s="109" t="str">
        <f>AC$7+Y39&amp;"k"&amp;AC$7</f>
        <v>8k3</v>
      </c>
      <c r="AF39" s="8"/>
      <c r="AG39" s="8"/>
      <c r="AH39" s="30"/>
      <c r="AI39" s="110"/>
      <c r="AJ39" s="8"/>
      <c r="AK39" s="8"/>
      <c r="AL39" s="8"/>
      <c r="AM39" s="8"/>
      <c r="AN39" s="8"/>
      <c r="AO39" s="8"/>
      <c r="AP39" s="8"/>
      <c r="AQ39" s="8"/>
      <c r="AR39" s="8"/>
      <c r="AS39" s="8"/>
      <c r="AT39" s="30"/>
      <c r="AU39" s="114"/>
      <c r="AV39" s="9"/>
      <c r="AW39" s="16"/>
    </row>
    <row r="40" ht="10.5" customHeight="1">
      <c r="A40" s="1"/>
      <c r="B40" s="145"/>
      <c r="C40" s="145"/>
      <c r="D40" s="145"/>
      <c r="E40" s="145"/>
      <c r="F40" s="145"/>
      <c r="G40" s="145"/>
      <c r="H40" s="145"/>
      <c r="I40" s="145"/>
      <c r="J40" s="145"/>
      <c r="K40" s="145"/>
      <c r="L40" s="145"/>
      <c r="M40" s="145"/>
      <c r="N40" s="145"/>
      <c r="O40" s="145"/>
      <c r="P40" s="145"/>
      <c r="Q40" s="119">
        <f t="shared" si="3"/>
        <v>0</v>
      </c>
      <c r="R40" s="106" t="s">
        <v>85</v>
      </c>
      <c r="S40" s="8"/>
      <c r="T40" s="8"/>
      <c r="U40" s="8"/>
      <c r="V40" s="8"/>
      <c r="W40" s="8"/>
      <c r="X40" s="30"/>
      <c r="Y40" s="113"/>
      <c r="Z40" s="30"/>
      <c r="AA40" s="108" t="s">
        <v>32</v>
      </c>
      <c r="AB40" s="8"/>
      <c r="AC40" s="8"/>
      <c r="AD40" s="30"/>
      <c r="AE40" s="109" t="str">
        <f>AC$6+Y40&amp;"k"&amp;AC$6</f>
        <v>3k3</v>
      </c>
      <c r="AF40" s="8"/>
      <c r="AG40" s="8"/>
      <c r="AH40" s="30"/>
      <c r="AI40" s="110"/>
      <c r="AJ40" s="8"/>
      <c r="AK40" s="8"/>
      <c r="AL40" s="8"/>
      <c r="AM40" s="8"/>
      <c r="AN40" s="8"/>
      <c r="AO40" s="8"/>
      <c r="AP40" s="8"/>
      <c r="AQ40" s="8"/>
      <c r="AR40" s="8"/>
      <c r="AS40" s="8"/>
      <c r="AT40" s="30"/>
      <c r="AU40" s="114"/>
      <c r="AV40" s="9"/>
      <c r="AW40" s="16"/>
    </row>
    <row r="41" ht="10.5" customHeight="1">
      <c r="A41" s="146"/>
      <c r="B41" s="147" t="s">
        <v>86</v>
      </c>
      <c r="C41" s="79"/>
      <c r="D41" s="79"/>
      <c r="E41" s="79"/>
      <c r="F41" s="80"/>
      <c r="G41" s="148" t="s">
        <v>87</v>
      </c>
      <c r="H41" s="149"/>
      <c r="I41" s="150"/>
      <c r="J41" s="148" t="s">
        <v>88</v>
      </c>
      <c r="K41" s="149"/>
      <c r="L41" s="150"/>
      <c r="M41" s="148" t="s">
        <v>89</v>
      </c>
      <c r="N41" s="149"/>
      <c r="O41" s="149"/>
      <c r="P41" s="151"/>
      <c r="Q41" s="28">
        <f t="shared" si="3"/>
        <v>0</v>
      </c>
      <c r="R41" s="106" t="s">
        <v>90</v>
      </c>
      <c r="S41" s="8"/>
      <c r="T41" s="8"/>
      <c r="U41" s="8"/>
      <c r="V41" s="8"/>
      <c r="W41" s="8"/>
      <c r="X41" s="30"/>
      <c r="Y41" s="107"/>
      <c r="Z41" s="30"/>
      <c r="AA41" s="108" t="s">
        <v>28</v>
      </c>
      <c r="AB41" s="8"/>
      <c r="AC41" s="8"/>
      <c r="AD41" s="30"/>
      <c r="AE41" s="109" t="str">
        <f>AC$7+Y41&amp;"k"&amp;AC$7</f>
        <v>3k3</v>
      </c>
      <c r="AF41" s="8"/>
      <c r="AG41" s="8"/>
      <c r="AH41" s="30"/>
      <c r="AI41" s="110"/>
      <c r="AJ41" s="8"/>
      <c r="AK41" s="8"/>
      <c r="AL41" s="8"/>
      <c r="AM41" s="8"/>
      <c r="AN41" s="8"/>
      <c r="AO41" s="8"/>
      <c r="AP41" s="8"/>
      <c r="AQ41" s="8"/>
      <c r="AR41" s="8"/>
      <c r="AS41" s="8"/>
      <c r="AT41" s="30"/>
      <c r="AU41" s="114"/>
      <c r="AV41" s="9"/>
      <c r="AW41" s="16"/>
    </row>
    <row r="42" ht="10.5" customHeight="1">
      <c r="A42" s="146"/>
      <c r="B42" s="152" t="s">
        <v>91</v>
      </c>
      <c r="C42" s="153"/>
      <c r="D42" s="153"/>
      <c r="E42" s="153"/>
      <c r="F42" s="154"/>
      <c r="G42" s="155">
        <v>0.0</v>
      </c>
      <c r="H42" s="8"/>
      <c r="I42" s="9"/>
      <c r="J42" s="155">
        <f>U$5*2</f>
        <v>6</v>
      </c>
      <c r="K42" s="8"/>
      <c r="L42" s="9"/>
      <c r="M42" s="155"/>
      <c r="N42" s="8"/>
      <c r="O42" s="8"/>
      <c r="P42" s="9"/>
      <c r="Q42" s="28">
        <f t="shared" si="3"/>
        <v>1</v>
      </c>
      <c r="R42" s="106" t="s">
        <v>92</v>
      </c>
      <c r="S42" s="8"/>
      <c r="T42" s="8"/>
      <c r="U42" s="8"/>
      <c r="V42" s="8"/>
      <c r="W42" s="8"/>
      <c r="X42" s="30"/>
      <c r="Y42" s="107">
        <v>1.0</v>
      </c>
      <c r="Z42" s="30"/>
      <c r="AA42" s="108" t="s">
        <v>32</v>
      </c>
      <c r="AB42" s="8"/>
      <c r="AC42" s="8"/>
      <c r="AD42" s="30"/>
      <c r="AE42" s="109" t="str">
        <f t="shared" ref="AE42:AE43" si="9">AC$6+Y42&amp;"k"&amp;AC$6</f>
        <v>4k3</v>
      </c>
      <c r="AF42" s="8"/>
      <c r="AG42" s="8"/>
      <c r="AH42" s="30"/>
      <c r="AI42" s="110"/>
      <c r="AJ42" s="8"/>
      <c r="AK42" s="8"/>
      <c r="AL42" s="8"/>
      <c r="AM42" s="8"/>
      <c r="AN42" s="8"/>
      <c r="AO42" s="8"/>
      <c r="AP42" s="8"/>
      <c r="AQ42" s="8"/>
      <c r="AR42" s="8"/>
      <c r="AS42" s="8"/>
      <c r="AT42" s="30"/>
      <c r="AU42" s="114"/>
      <c r="AV42" s="9"/>
      <c r="AW42" s="16"/>
    </row>
    <row r="43" ht="10.5" customHeight="1">
      <c r="A43" s="146"/>
      <c r="B43" s="152" t="s">
        <v>93</v>
      </c>
      <c r="C43" s="153"/>
      <c r="D43" s="153"/>
      <c r="E43" s="153"/>
      <c r="F43" s="154"/>
      <c r="G43" s="156" t="s">
        <v>94</v>
      </c>
      <c r="H43" s="8"/>
      <c r="I43" s="9"/>
      <c r="J43" s="155">
        <f>U$5*4</f>
        <v>12</v>
      </c>
      <c r="K43" s="8"/>
      <c r="L43" s="9"/>
      <c r="M43" s="155"/>
      <c r="N43" s="8"/>
      <c r="O43" s="8"/>
      <c r="P43" s="9"/>
      <c r="Q43" s="28">
        <f t="shared" si="3"/>
        <v>6</v>
      </c>
      <c r="R43" s="106" t="s">
        <v>95</v>
      </c>
      <c r="S43" s="8"/>
      <c r="T43" s="8"/>
      <c r="U43" s="8"/>
      <c r="V43" s="8"/>
      <c r="W43" s="8"/>
      <c r="X43" s="30"/>
      <c r="Y43" s="107">
        <v>3.0</v>
      </c>
      <c r="Z43" s="30"/>
      <c r="AA43" s="108" t="s">
        <v>32</v>
      </c>
      <c r="AB43" s="8"/>
      <c r="AC43" s="8"/>
      <c r="AD43" s="30"/>
      <c r="AE43" s="109" t="str">
        <f t="shared" si="9"/>
        <v>6k3</v>
      </c>
      <c r="AF43" s="8"/>
      <c r="AG43" s="8"/>
      <c r="AH43" s="30"/>
      <c r="AI43" s="110"/>
      <c r="AJ43" s="8"/>
      <c r="AK43" s="8"/>
      <c r="AL43" s="8"/>
      <c r="AM43" s="8"/>
      <c r="AN43" s="8"/>
      <c r="AO43" s="8"/>
      <c r="AP43" s="8"/>
      <c r="AQ43" s="8"/>
      <c r="AR43" s="8"/>
      <c r="AS43" s="8"/>
      <c r="AT43" s="30"/>
      <c r="AU43" s="114"/>
      <c r="AV43" s="9"/>
      <c r="AW43" s="16"/>
    </row>
    <row r="44" ht="10.5" customHeight="1">
      <c r="A44" s="146"/>
      <c r="B44" s="152" t="s">
        <v>96</v>
      </c>
      <c r="C44" s="153"/>
      <c r="D44" s="153"/>
      <c r="E44" s="153"/>
      <c r="F44" s="154"/>
      <c r="G44" s="156" t="s">
        <v>97</v>
      </c>
      <c r="H44" s="8"/>
      <c r="I44" s="9"/>
      <c r="J44" s="155">
        <f>U$5*6</f>
        <v>18</v>
      </c>
      <c r="K44" s="8"/>
      <c r="L44" s="9"/>
      <c r="M44" s="155"/>
      <c r="N44" s="8"/>
      <c r="O44" s="8"/>
      <c r="P44" s="9"/>
      <c r="Q44" s="28">
        <f t="shared" si="3"/>
        <v>1</v>
      </c>
      <c r="R44" s="106" t="s">
        <v>98</v>
      </c>
      <c r="S44" s="8"/>
      <c r="T44" s="8"/>
      <c r="U44" s="8"/>
      <c r="V44" s="8"/>
      <c r="W44" s="8"/>
      <c r="X44" s="30"/>
      <c r="Y44" s="107">
        <v>1.0</v>
      </c>
      <c r="Z44" s="30"/>
      <c r="AA44" s="108" t="s">
        <v>28</v>
      </c>
      <c r="AB44" s="8"/>
      <c r="AC44" s="8"/>
      <c r="AD44" s="30"/>
      <c r="AE44" s="109" t="str">
        <f>AC$7+Y44&amp;"k"&amp;AC$7</f>
        <v>4k3</v>
      </c>
      <c r="AF44" s="8"/>
      <c r="AG44" s="8"/>
      <c r="AH44" s="30"/>
      <c r="AI44" s="110"/>
      <c r="AJ44" s="8"/>
      <c r="AK44" s="8"/>
      <c r="AL44" s="8"/>
      <c r="AM44" s="8"/>
      <c r="AN44" s="8"/>
      <c r="AO44" s="8"/>
      <c r="AP44" s="8"/>
      <c r="AQ44" s="8"/>
      <c r="AR44" s="8"/>
      <c r="AS44" s="8"/>
      <c r="AT44" s="30"/>
      <c r="AU44" s="114"/>
      <c r="AV44" s="9"/>
      <c r="AW44" s="16"/>
    </row>
    <row r="45" ht="10.5" customHeight="1">
      <c r="A45" s="146"/>
      <c r="B45" s="152" t="s">
        <v>99</v>
      </c>
      <c r="C45" s="153"/>
      <c r="D45" s="153"/>
      <c r="E45" s="153"/>
      <c r="F45" s="154"/>
      <c r="G45" s="156" t="s">
        <v>100</v>
      </c>
      <c r="H45" s="8"/>
      <c r="I45" s="9"/>
      <c r="J45" s="155">
        <f>U$5*8</f>
        <v>24</v>
      </c>
      <c r="K45" s="8"/>
      <c r="L45" s="9"/>
      <c r="M45" s="155"/>
      <c r="N45" s="8"/>
      <c r="O45" s="8"/>
      <c r="P45" s="9"/>
      <c r="Q45" s="28">
        <f t="shared" si="3"/>
        <v>0</v>
      </c>
      <c r="R45" s="106" t="s">
        <v>101</v>
      </c>
      <c r="S45" s="8"/>
      <c r="T45" s="8"/>
      <c r="U45" s="8"/>
      <c r="V45" s="8"/>
      <c r="W45" s="8"/>
      <c r="X45" s="30"/>
      <c r="Y45" s="113"/>
      <c r="Z45" s="30"/>
      <c r="AA45" s="108" t="s">
        <v>102</v>
      </c>
      <c r="AB45" s="8"/>
      <c r="AC45" s="8"/>
      <c r="AD45" s="30"/>
      <c r="AE45" s="109" t="str">
        <f>AC$7+Y45&amp;"k"&amp;AC$7&amp;"/"&amp;AC$8+Y45&amp;"k"&amp;AC$8</f>
        <v>3k3/4k4</v>
      </c>
      <c r="AF45" s="8"/>
      <c r="AG45" s="8"/>
      <c r="AH45" s="30"/>
      <c r="AI45" s="110"/>
      <c r="AJ45" s="8"/>
      <c r="AK45" s="8"/>
      <c r="AL45" s="8"/>
      <c r="AM45" s="8"/>
      <c r="AN45" s="8"/>
      <c r="AO45" s="8"/>
      <c r="AP45" s="8"/>
      <c r="AQ45" s="8"/>
      <c r="AR45" s="8"/>
      <c r="AS45" s="8"/>
      <c r="AT45" s="30"/>
      <c r="AU45" s="114"/>
      <c r="AV45" s="9"/>
      <c r="AW45" s="16"/>
    </row>
    <row r="46" ht="10.5" customHeight="1">
      <c r="A46" s="146"/>
      <c r="B46" s="152" t="s">
        <v>103</v>
      </c>
      <c r="C46" s="153"/>
      <c r="D46" s="153"/>
      <c r="E46" s="153"/>
      <c r="F46" s="154"/>
      <c r="G46" s="156" t="s">
        <v>104</v>
      </c>
      <c r="H46" s="8"/>
      <c r="I46" s="9"/>
      <c r="J46" s="155">
        <f>U$5*10</f>
        <v>30</v>
      </c>
      <c r="K46" s="8"/>
      <c r="L46" s="9"/>
      <c r="M46" s="155"/>
      <c r="N46" s="8"/>
      <c r="O46" s="8"/>
      <c r="P46" s="9"/>
      <c r="Q46" s="28">
        <f t="shared" si="3"/>
        <v>0</v>
      </c>
      <c r="R46" s="106" t="s">
        <v>105</v>
      </c>
      <c r="S46" s="8"/>
      <c r="T46" s="8"/>
      <c r="U46" s="8"/>
      <c r="V46" s="8"/>
      <c r="W46" s="8"/>
      <c r="X46" s="30"/>
      <c r="Y46" s="113"/>
      <c r="Z46" s="30"/>
      <c r="AA46" s="108" t="s">
        <v>32</v>
      </c>
      <c r="AB46" s="8"/>
      <c r="AC46" s="8"/>
      <c r="AD46" s="30"/>
      <c r="AE46" s="109" t="str">
        <f>AC$6+Y46&amp;"k"&amp;AC$6</f>
        <v>3k3</v>
      </c>
      <c r="AF46" s="8"/>
      <c r="AG46" s="8"/>
      <c r="AH46" s="30"/>
      <c r="AI46" s="110"/>
      <c r="AJ46" s="8"/>
      <c r="AK46" s="8"/>
      <c r="AL46" s="8"/>
      <c r="AM46" s="8"/>
      <c r="AN46" s="8"/>
      <c r="AO46" s="8"/>
      <c r="AP46" s="8"/>
      <c r="AQ46" s="8"/>
      <c r="AR46" s="8"/>
      <c r="AS46" s="8"/>
      <c r="AT46" s="30"/>
      <c r="AU46" s="114"/>
      <c r="AV46" s="9"/>
      <c r="AW46" s="16"/>
    </row>
    <row r="47" ht="10.5" customHeight="1">
      <c r="A47" s="146"/>
      <c r="B47" s="152" t="s">
        <v>106</v>
      </c>
      <c r="C47" s="153"/>
      <c r="D47" s="153"/>
      <c r="E47" s="153"/>
      <c r="F47" s="154"/>
      <c r="G47" s="156" t="s">
        <v>107</v>
      </c>
      <c r="H47" s="8"/>
      <c r="I47" s="9"/>
      <c r="J47" s="155">
        <f>U$5*12</f>
        <v>36</v>
      </c>
      <c r="K47" s="8"/>
      <c r="L47" s="9"/>
      <c r="M47" s="155"/>
      <c r="N47" s="8"/>
      <c r="O47" s="8"/>
      <c r="P47" s="9"/>
      <c r="Q47" s="28">
        <f t="shared" si="3"/>
        <v>0</v>
      </c>
      <c r="R47" s="121" t="s">
        <v>108</v>
      </c>
      <c r="S47" s="8"/>
      <c r="T47" s="8"/>
      <c r="U47" s="8"/>
      <c r="V47" s="8"/>
      <c r="W47" s="8"/>
      <c r="X47" s="30"/>
      <c r="Y47" s="122"/>
      <c r="Z47" s="30"/>
      <c r="AA47" s="123" t="s">
        <v>31</v>
      </c>
      <c r="AB47" s="8"/>
      <c r="AC47" s="8"/>
      <c r="AD47" s="30"/>
      <c r="AE47" s="124" t="str">
        <f t="shared" ref="AE47:AE49" si="10">AA$8+Y47&amp;"k"&amp;AA$8</f>
        <v>2k2</v>
      </c>
      <c r="AF47" s="8"/>
      <c r="AG47" s="8"/>
      <c r="AH47" s="30"/>
      <c r="AI47" s="125"/>
      <c r="AJ47" s="8"/>
      <c r="AK47" s="8"/>
      <c r="AL47" s="8"/>
      <c r="AM47" s="8"/>
      <c r="AN47" s="8"/>
      <c r="AO47" s="8"/>
      <c r="AP47" s="8"/>
      <c r="AQ47" s="8"/>
      <c r="AR47" s="8"/>
      <c r="AS47" s="8"/>
      <c r="AT47" s="30"/>
      <c r="AU47" s="114"/>
      <c r="AV47" s="9"/>
      <c r="AW47" s="16"/>
    </row>
    <row r="48" ht="10.5" customHeight="1">
      <c r="A48" s="146"/>
      <c r="B48" s="152" t="s">
        <v>109</v>
      </c>
      <c r="C48" s="153"/>
      <c r="D48" s="153"/>
      <c r="E48" s="153"/>
      <c r="F48" s="154"/>
      <c r="G48" s="156" t="s">
        <v>110</v>
      </c>
      <c r="H48" s="8"/>
      <c r="I48" s="9"/>
      <c r="J48" s="155">
        <f>U$5*14</f>
        <v>42</v>
      </c>
      <c r="K48" s="8"/>
      <c r="L48" s="9"/>
      <c r="M48" s="155"/>
      <c r="N48" s="8"/>
      <c r="O48" s="8"/>
      <c r="P48" s="9"/>
      <c r="Q48" s="28">
        <f t="shared" si="3"/>
        <v>0</v>
      </c>
      <c r="R48" s="121" t="s">
        <v>111</v>
      </c>
      <c r="S48" s="8"/>
      <c r="T48" s="8"/>
      <c r="U48" s="8"/>
      <c r="V48" s="8"/>
      <c r="W48" s="8"/>
      <c r="X48" s="30"/>
      <c r="Y48" s="126"/>
      <c r="Z48" s="30"/>
      <c r="AA48" s="123" t="s">
        <v>31</v>
      </c>
      <c r="AB48" s="8"/>
      <c r="AC48" s="8"/>
      <c r="AD48" s="30"/>
      <c r="AE48" s="124" t="str">
        <f t="shared" si="10"/>
        <v>2k2</v>
      </c>
      <c r="AF48" s="8"/>
      <c r="AG48" s="8"/>
      <c r="AH48" s="30"/>
      <c r="AI48" s="125"/>
      <c r="AJ48" s="8"/>
      <c r="AK48" s="8"/>
      <c r="AL48" s="8"/>
      <c r="AM48" s="8"/>
      <c r="AN48" s="8"/>
      <c r="AO48" s="8"/>
      <c r="AP48" s="8"/>
      <c r="AQ48" s="8"/>
      <c r="AR48" s="8"/>
      <c r="AS48" s="8"/>
      <c r="AT48" s="30"/>
      <c r="AU48" s="114"/>
      <c r="AV48" s="9"/>
      <c r="AW48" s="16"/>
    </row>
    <row r="49" ht="10.5" customHeight="1">
      <c r="A49" s="146"/>
      <c r="B49" s="157" t="s">
        <v>112</v>
      </c>
      <c r="C49" s="105"/>
      <c r="D49" s="105"/>
      <c r="E49" s="105"/>
      <c r="F49" s="59"/>
      <c r="G49" s="158" t="s">
        <v>113</v>
      </c>
      <c r="H49" s="8"/>
      <c r="I49" s="9"/>
      <c r="J49" s="155">
        <f>U$5*19</f>
        <v>57</v>
      </c>
      <c r="K49" s="8"/>
      <c r="L49" s="9"/>
      <c r="M49" s="159"/>
      <c r="N49" s="8"/>
      <c r="O49" s="8"/>
      <c r="P49" s="9"/>
      <c r="Q49" s="28">
        <f t="shared" si="3"/>
        <v>0</v>
      </c>
      <c r="R49" s="121" t="s">
        <v>114</v>
      </c>
      <c r="S49" s="8"/>
      <c r="T49" s="8"/>
      <c r="U49" s="8"/>
      <c r="V49" s="8"/>
      <c r="W49" s="8"/>
      <c r="X49" s="30"/>
      <c r="Y49" s="126"/>
      <c r="Z49" s="30"/>
      <c r="AA49" s="123" t="s">
        <v>31</v>
      </c>
      <c r="AB49" s="8"/>
      <c r="AC49" s="8"/>
      <c r="AD49" s="30"/>
      <c r="AE49" s="124" t="str">
        <f t="shared" si="10"/>
        <v>2k2</v>
      </c>
      <c r="AF49" s="8"/>
      <c r="AG49" s="8"/>
      <c r="AH49" s="30"/>
      <c r="AI49" s="125"/>
      <c r="AJ49" s="8"/>
      <c r="AK49" s="8"/>
      <c r="AL49" s="8"/>
      <c r="AM49" s="8"/>
      <c r="AN49" s="8"/>
      <c r="AO49" s="8"/>
      <c r="AP49" s="8"/>
      <c r="AQ49" s="8"/>
      <c r="AR49" s="8"/>
      <c r="AS49" s="8"/>
      <c r="AT49" s="30"/>
      <c r="AU49" s="114"/>
      <c r="AV49" s="9"/>
      <c r="AW49" s="16"/>
    </row>
    <row r="50" ht="10.5" customHeight="1">
      <c r="A50" s="2"/>
      <c r="B50" s="160" t="s">
        <v>115</v>
      </c>
      <c r="C50" s="8"/>
      <c r="D50" s="8"/>
      <c r="E50" s="8"/>
      <c r="F50" s="9"/>
      <c r="G50" s="161">
        <f>2*AC5+AK3</f>
        <v>9</v>
      </c>
      <c r="H50" s="9"/>
      <c r="I50" s="162" t="s">
        <v>116</v>
      </c>
      <c r="J50" s="8"/>
      <c r="K50" s="9"/>
      <c r="L50" s="161"/>
      <c r="M50" s="8"/>
      <c r="N50" s="8"/>
      <c r="O50" s="8"/>
      <c r="P50" s="9"/>
      <c r="Q50" s="28">
        <f t="shared" si="3"/>
        <v>0</v>
      </c>
      <c r="R50" s="121" t="s">
        <v>117</v>
      </c>
      <c r="S50" s="8"/>
      <c r="T50" s="8"/>
      <c r="U50" s="8"/>
      <c r="V50" s="8"/>
      <c r="W50" s="8"/>
      <c r="X50" s="30"/>
      <c r="Y50" s="126"/>
      <c r="Z50" s="30"/>
      <c r="AA50" s="123" t="s">
        <v>48</v>
      </c>
      <c r="AB50" s="8"/>
      <c r="AC50" s="8"/>
      <c r="AD50" s="30"/>
      <c r="AE50" s="124" t="str">
        <f>AA$7+Y50&amp;"k"&amp;AA$7</f>
        <v>3k3</v>
      </c>
      <c r="AF50" s="8"/>
      <c r="AG50" s="8"/>
      <c r="AH50" s="30"/>
      <c r="AI50" s="125"/>
      <c r="AJ50" s="8"/>
      <c r="AK50" s="8"/>
      <c r="AL50" s="8"/>
      <c r="AM50" s="8"/>
      <c r="AN50" s="8"/>
      <c r="AO50" s="8"/>
      <c r="AP50" s="8"/>
      <c r="AQ50" s="8"/>
      <c r="AR50" s="8"/>
      <c r="AS50" s="8"/>
      <c r="AT50" s="30"/>
      <c r="AU50" s="114"/>
      <c r="AV50" s="9"/>
      <c r="AW50" s="16"/>
    </row>
    <row r="51" ht="10.5" customHeight="1">
      <c r="A51" s="2"/>
      <c r="B51" s="163" t="s">
        <v>118</v>
      </c>
      <c r="C51" s="8"/>
      <c r="D51" s="8"/>
      <c r="E51" s="8"/>
      <c r="F51" s="8"/>
      <c r="G51" s="8"/>
      <c r="H51" s="8"/>
      <c r="I51" s="8"/>
      <c r="J51" s="8"/>
      <c r="K51" s="8"/>
      <c r="L51" s="8"/>
      <c r="M51" s="8"/>
      <c r="N51" s="8"/>
      <c r="O51" s="8"/>
      <c r="P51" s="9"/>
      <c r="Q51" s="28">
        <f t="shared" si="3"/>
        <v>0</v>
      </c>
      <c r="R51" s="121" t="s">
        <v>119</v>
      </c>
      <c r="S51" s="8"/>
      <c r="T51" s="8"/>
      <c r="U51" s="8"/>
      <c r="V51" s="8"/>
      <c r="W51" s="8"/>
      <c r="X51" s="30"/>
      <c r="Y51" s="126"/>
      <c r="Z51" s="30"/>
      <c r="AA51" s="123" t="s">
        <v>31</v>
      </c>
      <c r="AB51" s="8"/>
      <c r="AC51" s="8"/>
      <c r="AD51" s="30"/>
      <c r="AE51" s="124" t="str">
        <f t="shared" ref="AE51:AE52" si="11">AA$8+Y51&amp;"k"&amp;AA$8</f>
        <v>2k2</v>
      </c>
      <c r="AF51" s="8"/>
      <c r="AG51" s="8"/>
      <c r="AH51" s="30"/>
      <c r="AI51" s="125"/>
      <c r="AJ51" s="8"/>
      <c r="AK51" s="8"/>
      <c r="AL51" s="8"/>
      <c r="AM51" s="8"/>
      <c r="AN51" s="8"/>
      <c r="AO51" s="8"/>
      <c r="AP51" s="8"/>
      <c r="AQ51" s="8"/>
      <c r="AR51" s="8"/>
      <c r="AS51" s="8"/>
      <c r="AT51" s="30"/>
      <c r="AU51" s="114"/>
      <c r="AV51" s="9"/>
      <c r="AW51" s="16"/>
    </row>
    <row r="52" ht="10.5" customHeight="1">
      <c r="A52" s="164"/>
      <c r="B52" s="165"/>
      <c r="C52" s="165"/>
      <c r="D52" s="165"/>
      <c r="E52" s="165"/>
      <c r="F52" s="165"/>
      <c r="G52" s="165"/>
      <c r="H52" s="165"/>
      <c r="I52" s="165"/>
      <c r="J52" s="165"/>
      <c r="K52" s="165"/>
      <c r="L52" s="165"/>
      <c r="M52" s="165"/>
      <c r="N52" s="165"/>
      <c r="O52" s="165"/>
      <c r="P52" s="165"/>
      <c r="Q52" s="119">
        <f t="shared" si="3"/>
        <v>0</v>
      </c>
      <c r="R52" s="121" t="s">
        <v>120</v>
      </c>
      <c r="S52" s="8"/>
      <c r="T52" s="8"/>
      <c r="U52" s="8"/>
      <c r="V52" s="8"/>
      <c r="W52" s="8"/>
      <c r="X52" s="30"/>
      <c r="Y52" s="122"/>
      <c r="Z52" s="30"/>
      <c r="AA52" s="123" t="s">
        <v>31</v>
      </c>
      <c r="AB52" s="8"/>
      <c r="AC52" s="8"/>
      <c r="AD52" s="30"/>
      <c r="AE52" s="124" t="str">
        <f t="shared" si="11"/>
        <v>2k2</v>
      </c>
      <c r="AF52" s="8"/>
      <c r="AG52" s="8"/>
      <c r="AH52" s="30"/>
      <c r="AI52" s="125"/>
      <c r="AJ52" s="8"/>
      <c r="AK52" s="8"/>
      <c r="AL52" s="8"/>
      <c r="AM52" s="8"/>
      <c r="AN52" s="8"/>
      <c r="AO52" s="8"/>
      <c r="AP52" s="8"/>
      <c r="AQ52" s="8"/>
      <c r="AR52" s="8"/>
      <c r="AS52" s="8"/>
      <c r="AT52" s="30"/>
      <c r="AU52" s="114"/>
      <c r="AV52" s="9"/>
      <c r="AW52" s="16"/>
    </row>
    <row r="53" ht="10.5" customHeight="1">
      <c r="A53" s="3"/>
      <c r="B53" s="166" t="s">
        <v>121</v>
      </c>
      <c r="C53" s="8"/>
      <c r="D53" s="9"/>
      <c r="E53" s="167" t="s">
        <v>8</v>
      </c>
      <c r="F53" s="9"/>
      <c r="G53" s="168" t="s">
        <v>122</v>
      </c>
      <c r="H53" s="8"/>
      <c r="I53" s="9"/>
      <c r="J53" s="169">
        <v>10.0</v>
      </c>
      <c r="K53" s="9"/>
      <c r="L53" s="170" t="s">
        <v>123</v>
      </c>
      <c r="M53" s="8"/>
      <c r="N53" s="9"/>
      <c r="O53" s="169">
        <f>159+J53-AU3</f>
        <v>1</v>
      </c>
      <c r="P53" s="9"/>
      <c r="Q53" s="119">
        <f t="shared" si="3"/>
        <v>3</v>
      </c>
      <c r="R53" s="121" t="s">
        <v>124</v>
      </c>
      <c r="S53" s="8"/>
      <c r="T53" s="8"/>
      <c r="U53" s="8"/>
      <c r="V53" s="8"/>
      <c r="W53" s="8"/>
      <c r="X53" s="30"/>
      <c r="Y53" s="126">
        <v>2.0</v>
      </c>
      <c r="Z53" s="30"/>
      <c r="AA53" s="123" t="s">
        <v>32</v>
      </c>
      <c r="AB53" s="8"/>
      <c r="AC53" s="8"/>
      <c r="AD53" s="30"/>
      <c r="AE53" s="124" t="str">
        <f t="shared" ref="AE53:AE54" si="12">AC$6+Y53&amp;"k"&amp;AC$6</f>
        <v>5k3</v>
      </c>
      <c r="AF53" s="8"/>
      <c r="AG53" s="8"/>
      <c r="AH53" s="30"/>
      <c r="AI53" s="125"/>
      <c r="AJ53" s="8"/>
      <c r="AK53" s="8"/>
      <c r="AL53" s="8"/>
      <c r="AM53" s="8"/>
      <c r="AN53" s="8"/>
      <c r="AO53" s="8"/>
      <c r="AP53" s="8"/>
      <c r="AQ53" s="8"/>
      <c r="AR53" s="8"/>
      <c r="AS53" s="8"/>
      <c r="AT53" s="30"/>
      <c r="AU53" s="114"/>
      <c r="AV53" s="9"/>
      <c r="AW53" s="16"/>
    </row>
    <row r="54" ht="10.5" customHeight="1">
      <c r="A54" s="1"/>
      <c r="B54" s="171"/>
      <c r="C54" s="42"/>
      <c r="D54" s="42"/>
      <c r="E54" s="42"/>
      <c r="F54" s="42"/>
      <c r="G54" s="42"/>
      <c r="H54" s="42"/>
      <c r="I54" s="42"/>
      <c r="J54" s="42"/>
      <c r="K54" s="42"/>
      <c r="L54" s="42"/>
      <c r="M54" s="42"/>
      <c r="N54" s="42"/>
      <c r="O54" s="42"/>
      <c r="P54" s="43"/>
      <c r="Q54" s="28">
        <f t="shared" si="3"/>
        <v>0</v>
      </c>
      <c r="R54" s="121" t="s">
        <v>125</v>
      </c>
      <c r="S54" s="8"/>
      <c r="T54" s="8"/>
      <c r="U54" s="8"/>
      <c r="V54" s="8"/>
      <c r="W54" s="8"/>
      <c r="X54" s="30"/>
      <c r="Y54" s="122"/>
      <c r="Z54" s="30"/>
      <c r="AA54" s="123" t="s">
        <v>32</v>
      </c>
      <c r="AB54" s="8"/>
      <c r="AC54" s="8"/>
      <c r="AD54" s="30"/>
      <c r="AE54" s="124" t="str">
        <f t="shared" si="12"/>
        <v>3k3</v>
      </c>
      <c r="AF54" s="8"/>
      <c r="AG54" s="8"/>
      <c r="AH54" s="30"/>
      <c r="AI54" s="125"/>
      <c r="AJ54" s="8"/>
      <c r="AK54" s="8"/>
      <c r="AL54" s="8"/>
      <c r="AM54" s="8"/>
      <c r="AN54" s="8"/>
      <c r="AO54" s="8"/>
      <c r="AP54" s="8"/>
      <c r="AQ54" s="8"/>
      <c r="AR54" s="8"/>
      <c r="AS54" s="8"/>
      <c r="AT54" s="30"/>
      <c r="AU54" s="114"/>
      <c r="AV54" s="9"/>
      <c r="AW54" s="16"/>
    </row>
    <row r="55" ht="10.5" customHeight="1">
      <c r="A55" s="1"/>
      <c r="B55" s="172"/>
      <c r="P55" s="67"/>
      <c r="Q55" s="28">
        <f t="shared" si="3"/>
        <v>0</v>
      </c>
      <c r="R55" s="121" t="s">
        <v>126</v>
      </c>
      <c r="S55" s="8"/>
      <c r="T55" s="8"/>
      <c r="U55" s="8"/>
      <c r="V55" s="8"/>
      <c r="W55" s="8"/>
      <c r="X55" s="30"/>
      <c r="Y55" s="126"/>
      <c r="Z55" s="30"/>
      <c r="AA55" s="123" t="s">
        <v>31</v>
      </c>
      <c r="AB55" s="8"/>
      <c r="AC55" s="8"/>
      <c r="AD55" s="30"/>
      <c r="AE55" s="124" t="str">
        <f>AA$8+Y55&amp;"k"&amp;AA$8</f>
        <v>2k2</v>
      </c>
      <c r="AF55" s="8"/>
      <c r="AG55" s="8"/>
      <c r="AH55" s="30"/>
      <c r="AI55" s="125"/>
      <c r="AJ55" s="8"/>
      <c r="AK55" s="8"/>
      <c r="AL55" s="8"/>
      <c r="AM55" s="8"/>
      <c r="AN55" s="8"/>
      <c r="AO55" s="8"/>
      <c r="AP55" s="8"/>
      <c r="AQ55" s="8"/>
      <c r="AR55" s="8"/>
      <c r="AS55" s="8"/>
      <c r="AT55" s="30"/>
      <c r="AU55" s="114"/>
      <c r="AV55" s="9"/>
      <c r="AW55" s="16"/>
    </row>
    <row r="56" ht="10.5" customHeight="1">
      <c r="A56" s="1"/>
      <c r="B56" s="78"/>
      <c r="C56" s="79"/>
      <c r="D56" s="79"/>
      <c r="E56" s="79"/>
      <c r="F56" s="79"/>
      <c r="G56" s="79"/>
      <c r="H56" s="79"/>
      <c r="I56" s="79"/>
      <c r="J56" s="79"/>
      <c r="K56" s="79"/>
      <c r="L56" s="79"/>
      <c r="M56" s="79"/>
      <c r="N56" s="79"/>
      <c r="O56" s="79"/>
      <c r="P56" s="80"/>
      <c r="Q56" s="28">
        <f t="shared" si="3"/>
        <v>1</v>
      </c>
      <c r="R56" s="121" t="s">
        <v>127</v>
      </c>
      <c r="S56" s="8"/>
      <c r="T56" s="8"/>
      <c r="U56" s="8"/>
      <c r="V56" s="8"/>
      <c r="W56" s="8"/>
      <c r="X56" s="30"/>
      <c r="Y56" s="126">
        <v>1.0</v>
      </c>
      <c r="Z56" s="30"/>
      <c r="AA56" s="123" t="s">
        <v>32</v>
      </c>
      <c r="AB56" s="8"/>
      <c r="AC56" s="8"/>
      <c r="AD56" s="30"/>
      <c r="AE56" s="124" t="str">
        <f>AC$6+Y56&amp;"k"&amp;AC$6</f>
        <v>4k3</v>
      </c>
      <c r="AF56" s="8"/>
      <c r="AG56" s="8"/>
      <c r="AH56" s="30"/>
      <c r="AI56" s="125"/>
      <c r="AJ56" s="8"/>
      <c r="AK56" s="8"/>
      <c r="AL56" s="8"/>
      <c r="AM56" s="8"/>
      <c r="AN56" s="8"/>
      <c r="AO56" s="8"/>
      <c r="AP56" s="8"/>
      <c r="AQ56" s="8"/>
      <c r="AR56" s="8"/>
      <c r="AS56" s="8"/>
      <c r="AT56" s="30"/>
      <c r="AU56" s="114"/>
      <c r="AV56" s="9"/>
      <c r="AW56" s="16"/>
    </row>
    <row r="57" ht="10.5" customHeight="1">
      <c r="A57" s="1"/>
      <c r="B57" s="171"/>
      <c r="C57" s="42"/>
      <c r="D57" s="42"/>
      <c r="E57" s="42"/>
      <c r="F57" s="42"/>
      <c r="G57" s="42"/>
      <c r="H57" s="42"/>
      <c r="I57" s="42"/>
      <c r="J57" s="42"/>
      <c r="K57" s="42"/>
      <c r="L57" s="42"/>
      <c r="M57" s="42"/>
      <c r="N57" s="42"/>
      <c r="O57" s="42"/>
      <c r="P57" s="43"/>
      <c r="Q57" s="28">
        <f t="shared" si="3"/>
        <v>0</v>
      </c>
      <c r="R57" s="121" t="s">
        <v>128</v>
      </c>
      <c r="S57" s="8"/>
      <c r="T57" s="8"/>
      <c r="U57" s="8"/>
      <c r="V57" s="8"/>
      <c r="W57" s="8"/>
      <c r="X57" s="30"/>
      <c r="Y57" s="122"/>
      <c r="Z57" s="30"/>
      <c r="AA57" s="123" t="s">
        <v>31</v>
      </c>
      <c r="AB57" s="8"/>
      <c r="AC57" s="8"/>
      <c r="AD57" s="30"/>
      <c r="AE57" s="124" t="str">
        <f>AA$8+Y57&amp;"k"&amp;AA$8</f>
        <v>2k2</v>
      </c>
      <c r="AF57" s="8"/>
      <c r="AG57" s="8"/>
      <c r="AH57" s="30"/>
      <c r="AI57" s="125"/>
      <c r="AJ57" s="8"/>
      <c r="AK57" s="8"/>
      <c r="AL57" s="8"/>
      <c r="AM57" s="8"/>
      <c r="AN57" s="8"/>
      <c r="AO57" s="8"/>
      <c r="AP57" s="8"/>
      <c r="AQ57" s="8"/>
      <c r="AR57" s="8"/>
      <c r="AS57" s="8"/>
      <c r="AT57" s="30"/>
      <c r="AU57" s="114"/>
      <c r="AV57" s="9"/>
      <c r="AW57" s="16"/>
    </row>
    <row r="58" ht="10.5" customHeight="1">
      <c r="A58" s="1"/>
      <c r="B58" s="172"/>
      <c r="P58" s="67"/>
      <c r="Q58" s="28">
        <f t="shared" si="3"/>
        <v>0</v>
      </c>
      <c r="R58" s="173" t="s">
        <v>129</v>
      </c>
      <c r="S58" s="8"/>
      <c r="T58" s="8"/>
      <c r="U58" s="8"/>
      <c r="V58" s="8"/>
      <c r="W58" s="8"/>
      <c r="X58" s="30"/>
      <c r="Y58" s="113"/>
      <c r="Z58" s="30"/>
      <c r="AA58" s="108" t="s">
        <v>32</v>
      </c>
      <c r="AB58" s="8"/>
      <c r="AC58" s="8"/>
      <c r="AD58" s="30"/>
      <c r="AE58" s="109" t="str">
        <f t="shared" ref="AE58:AE59" si="13">AC$8+Y58&amp;"k"&amp;AC$8</f>
        <v>4k4</v>
      </c>
      <c r="AF58" s="8"/>
      <c r="AG58" s="8"/>
      <c r="AH58" s="30"/>
      <c r="AI58" s="110"/>
      <c r="AJ58" s="8"/>
      <c r="AK58" s="8"/>
      <c r="AL58" s="8"/>
      <c r="AM58" s="8"/>
      <c r="AN58" s="8"/>
      <c r="AO58" s="8"/>
      <c r="AP58" s="8"/>
      <c r="AQ58" s="8"/>
      <c r="AR58" s="8"/>
      <c r="AS58" s="8"/>
      <c r="AT58" s="30"/>
      <c r="AU58" s="114"/>
      <c r="AV58" s="9"/>
      <c r="AW58" s="16"/>
    </row>
    <row r="59" ht="10.5" customHeight="1">
      <c r="A59" s="1"/>
      <c r="B59" s="78"/>
      <c r="C59" s="79"/>
      <c r="D59" s="79"/>
      <c r="E59" s="79"/>
      <c r="F59" s="79"/>
      <c r="G59" s="79"/>
      <c r="H59" s="79"/>
      <c r="I59" s="79"/>
      <c r="J59" s="79"/>
      <c r="K59" s="79"/>
      <c r="L59" s="79"/>
      <c r="M59" s="79"/>
      <c r="N59" s="79"/>
      <c r="O59" s="79"/>
      <c r="P59" s="80"/>
      <c r="Q59" s="28">
        <f t="shared" si="3"/>
        <v>0</v>
      </c>
      <c r="R59" s="173"/>
      <c r="S59" s="8"/>
      <c r="T59" s="8"/>
      <c r="U59" s="8"/>
      <c r="V59" s="8"/>
      <c r="W59" s="8"/>
      <c r="X59" s="30"/>
      <c r="Y59" s="113"/>
      <c r="Z59" s="30"/>
      <c r="AA59" s="108" t="s">
        <v>32</v>
      </c>
      <c r="AB59" s="8"/>
      <c r="AC59" s="8"/>
      <c r="AD59" s="30"/>
      <c r="AE59" s="109" t="str">
        <f t="shared" si="13"/>
        <v>4k4</v>
      </c>
      <c r="AF59" s="8"/>
      <c r="AG59" s="8"/>
      <c r="AH59" s="30"/>
      <c r="AI59" s="110"/>
      <c r="AJ59" s="8"/>
      <c r="AK59" s="8"/>
      <c r="AL59" s="8"/>
      <c r="AM59" s="8"/>
      <c r="AN59" s="8"/>
      <c r="AO59" s="8"/>
      <c r="AP59" s="8"/>
      <c r="AQ59" s="8"/>
      <c r="AR59" s="8"/>
      <c r="AS59" s="8"/>
      <c r="AT59" s="30"/>
      <c r="AU59" s="114"/>
      <c r="AV59" s="9"/>
      <c r="AW59" s="16"/>
    </row>
    <row r="60" ht="10.5" customHeight="1">
      <c r="A60" s="1"/>
      <c r="B60" s="171"/>
      <c r="C60" s="42"/>
      <c r="D60" s="42"/>
      <c r="E60" s="42"/>
      <c r="F60" s="42"/>
      <c r="G60" s="42"/>
      <c r="H60" s="42"/>
      <c r="I60" s="42"/>
      <c r="J60" s="42"/>
      <c r="K60" s="42"/>
      <c r="L60" s="42"/>
      <c r="M60" s="42"/>
      <c r="N60" s="42"/>
      <c r="O60" s="42"/>
      <c r="P60" s="43"/>
      <c r="Q60" s="28">
        <f t="shared" si="3"/>
        <v>0</v>
      </c>
      <c r="R60" s="173" t="s">
        <v>130</v>
      </c>
      <c r="S60" s="8"/>
      <c r="T60" s="8"/>
      <c r="U60" s="8"/>
      <c r="V60" s="8"/>
      <c r="W60" s="8"/>
      <c r="X60" s="30"/>
      <c r="Y60" s="113"/>
      <c r="Z60" s="30"/>
      <c r="AA60" s="108" t="s">
        <v>31</v>
      </c>
      <c r="AB60" s="8"/>
      <c r="AC60" s="8"/>
      <c r="AD60" s="30"/>
      <c r="AE60" s="109" t="str">
        <f t="shared" ref="AE60:AE66" si="14">AA$8+Y60&amp;"k"&amp;AA$8</f>
        <v>2k2</v>
      </c>
      <c r="AF60" s="8"/>
      <c r="AG60" s="8"/>
      <c r="AH60" s="30"/>
      <c r="AI60" s="110"/>
      <c r="AJ60" s="8"/>
      <c r="AK60" s="8"/>
      <c r="AL60" s="8"/>
      <c r="AM60" s="8"/>
      <c r="AN60" s="8"/>
      <c r="AO60" s="8"/>
      <c r="AP60" s="8"/>
      <c r="AQ60" s="8"/>
      <c r="AR60" s="8"/>
      <c r="AS60" s="8"/>
      <c r="AT60" s="30"/>
      <c r="AU60" s="114"/>
      <c r="AV60" s="9"/>
      <c r="AW60" s="16"/>
    </row>
    <row r="61" ht="10.5" customHeight="1">
      <c r="A61" s="1"/>
      <c r="B61" s="172"/>
      <c r="P61" s="67"/>
      <c r="Q61" s="28">
        <f t="shared" si="3"/>
        <v>0</v>
      </c>
      <c r="R61" s="106"/>
      <c r="S61" s="8"/>
      <c r="T61" s="8"/>
      <c r="U61" s="8"/>
      <c r="V61" s="8"/>
      <c r="W61" s="8"/>
      <c r="X61" s="30"/>
      <c r="Y61" s="107"/>
      <c r="Z61" s="30"/>
      <c r="AA61" s="108" t="s">
        <v>31</v>
      </c>
      <c r="AB61" s="8"/>
      <c r="AC61" s="8"/>
      <c r="AD61" s="30"/>
      <c r="AE61" s="109" t="str">
        <f t="shared" si="14"/>
        <v>2k2</v>
      </c>
      <c r="AF61" s="8"/>
      <c r="AG61" s="8"/>
      <c r="AH61" s="30"/>
      <c r="AI61" s="110"/>
      <c r="AJ61" s="8"/>
      <c r="AK61" s="8"/>
      <c r="AL61" s="8"/>
      <c r="AM61" s="8"/>
      <c r="AN61" s="8"/>
      <c r="AO61" s="8"/>
      <c r="AP61" s="8"/>
      <c r="AQ61" s="8"/>
      <c r="AR61" s="8"/>
      <c r="AS61" s="8"/>
      <c r="AT61" s="30"/>
      <c r="AU61" s="114"/>
      <c r="AV61" s="9"/>
      <c r="AW61" s="16"/>
    </row>
    <row r="62" ht="10.5" customHeight="1">
      <c r="A62" s="1"/>
      <c r="B62" s="78"/>
      <c r="C62" s="79"/>
      <c r="D62" s="79"/>
      <c r="E62" s="79"/>
      <c r="F62" s="79"/>
      <c r="G62" s="79"/>
      <c r="H62" s="79"/>
      <c r="I62" s="79"/>
      <c r="J62" s="79"/>
      <c r="K62" s="79"/>
      <c r="L62" s="79"/>
      <c r="M62" s="79"/>
      <c r="N62" s="79"/>
      <c r="O62" s="79"/>
      <c r="P62" s="80"/>
      <c r="Q62" s="119">
        <f t="shared" si="3"/>
        <v>0</v>
      </c>
      <c r="R62" s="106" t="s">
        <v>131</v>
      </c>
      <c r="S62" s="8"/>
      <c r="T62" s="8"/>
      <c r="U62" s="8"/>
      <c r="V62" s="8"/>
      <c r="W62" s="8"/>
      <c r="X62" s="30"/>
      <c r="Y62" s="113"/>
      <c r="Z62" s="30"/>
      <c r="AA62" s="108" t="s">
        <v>31</v>
      </c>
      <c r="AB62" s="8"/>
      <c r="AC62" s="8"/>
      <c r="AD62" s="30"/>
      <c r="AE62" s="109" t="str">
        <f t="shared" si="14"/>
        <v>2k2</v>
      </c>
      <c r="AF62" s="8"/>
      <c r="AG62" s="8"/>
      <c r="AH62" s="30"/>
      <c r="AI62" s="110"/>
      <c r="AJ62" s="8"/>
      <c r="AK62" s="8"/>
      <c r="AL62" s="8"/>
      <c r="AM62" s="8"/>
      <c r="AN62" s="8"/>
      <c r="AO62" s="8"/>
      <c r="AP62" s="8"/>
      <c r="AQ62" s="8"/>
      <c r="AR62" s="8"/>
      <c r="AS62" s="8"/>
      <c r="AT62" s="30"/>
      <c r="AU62" s="114"/>
      <c r="AV62" s="9"/>
      <c r="AW62" s="16"/>
    </row>
    <row r="63" ht="10.5" customHeight="1">
      <c r="A63" s="1"/>
      <c r="B63" s="171"/>
      <c r="C63" s="42"/>
      <c r="D63" s="42"/>
      <c r="E63" s="42"/>
      <c r="F63" s="42"/>
      <c r="G63" s="42"/>
      <c r="H63" s="42"/>
      <c r="I63" s="42"/>
      <c r="J63" s="42"/>
      <c r="K63" s="42"/>
      <c r="L63" s="42"/>
      <c r="M63" s="42"/>
      <c r="N63" s="42"/>
      <c r="O63" s="42"/>
      <c r="P63" s="43"/>
      <c r="Q63" s="28">
        <f t="shared" si="3"/>
        <v>0</v>
      </c>
      <c r="R63" s="174"/>
      <c r="S63" s="8"/>
      <c r="T63" s="8"/>
      <c r="U63" s="8"/>
      <c r="V63" s="8"/>
      <c r="W63" s="8"/>
      <c r="X63" s="30"/>
      <c r="Y63" s="113"/>
      <c r="Z63" s="30"/>
      <c r="AA63" s="108" t="s">
        <v>31</v>
      </c>
      <c r="AB63" s="8"/>
      <c r="AC63" s="8"/>
      <c r="AD63" s="30"/>
      <c r="AE63" s="109" t="str">
        <f t="shared" si="14"/>
        <v>2k2</v>
      </c>
      <c r="AF63" s="8"/>
      <c r="AG63" s="8"/>
      <c r="AH63" s="30"/>
      <c r="AI63" s="110"/>
      <c r="AJ63" s="8"/>
      <c r="AK63" s="8"/>
      <c r="AL63" s="8"/>
      <c r="AM63" s="8"/>
      <c r="AN63" s="8"/>
      <c r="AO63" s="8"/>
      <c r="AP63" s="8"/>
      <c r="AQ63" s="8"/>
      <c r="AR63" s="8"/>
      <c r="AS63" s="8"/>
      <c r="AT63" s="30"/>
      <c r="AU63" s="114"/>
      <c r="AV63" s="9"/>
      <c r="AW63" s="16"/>
    </row>
    <row r="64" ht="10.5" customHeight="1">
      <c r="A64" s="1"/>
      <c r="B64" s="172"/>
      <c r="P64" s="67"/>
      <c r="Q64" s="28">
        <f t="shared" si="3"/>
        <v>0</v>
      </c>
      <c r="R64" s="174" t="s">
        <v>132</v>
      </c>
      <c r="S64" s="8"/>
      <c r="T64" s="8"/>
      <c r="U64" s="8"/>
      <c r="V64" s="8"/>
      <c r="W64" s="8"/>
      <c r="X64" s="30"/>
      <c r="Y64" s="107"/>
      <c r="Z64" s="30"/>
      <c r="AA64" s="108" t="s">
        <v>31</v>
      </c>
      <c r="AB64" s="8"/>
      <c r="AC64" s="8"/>
      <c r="AD64" s="30"/>
      <c r="AE64" s="109" t="str">
        <f t="shared" si="14"/>
        <v>2k2</v>
      </c>
      <c r="AF64" s="8"/>
      <c r="AG64" s="8"/>
      <c r="AH64" s="30"/>
      <c r="AI64" s="110"/>
      <c r="AJ64" s="8"/>
      <c r="AK64" s="8"/>
      <c r="AL64" s="8"/>
      <c r="AM64" s="8"/>
      <c r="AN64" s="8"/>
      <c r="AO64" s="8"/>
      <c r="AP64" s="8"/>
      <c r="AQ64" s="8"/>
      <c r="AR64" s="8"/>
      <c r="AS64" s="8"/>
      <c r="AT64" s="30"/>
      <c r="AU64" s="114"/>
      <c r="AV64" s="9"/>
      <c r="AW64" s="16"/>
    </row>
    <row r="65" ht="10.5" customHeight="1">
      <c r="A65" s="1"/>
      <c r="B65" s="78"/>
      <c r="C65" s="79"/>
      <c r="D65" s="79"/>
      <c r="E65" s="79"/>
      <c r="F65" s="79"/>
      <c r="G65" s="79"/>
      <c r="H65" s="79"/>
      <c r="I65" s="79"/>
      <c r="J65" s="79"/>
      <c r="K65" s="79"/>
      <c r="L65" s="79"/>
      <c r="M65" s="79"/>
      <c r="N65" s="79"/>
      <c r="O65" s="79"/>
      <c r="P65" s="80"/>
      <c r="Q65" s="144">
        <f t="shared" si="3"/>
        <v>0</v>
      </c>
      <c r="R65" s="174"/>
      <c r="S65" s="8"/>
      <c r="T65" s="8"/>
      <c r="U65" s="8"/>
      <c r="V65" s="8"/>
      <c r="W65" s="8"/>
      <c r="X65" s="30"/>
      <c r="Y65" s="107"/>
      <c r="Z65" s="30"/>
      <c r="AA65" s="108" t="s">
        <v>31</v>
      </c>
      <c r="AB65" s="8"/>
      <c r="AC65" s="8"/>
      <c r="AD65" s="30"/>
      <c r="AE65" s="109" t="str">
        <f t="shared" si="14"/>
        <v>2k2</v>
      </c>
      <c r="AF65" s="8"/>
      <c r="AG65" s="8"/>
      <c r="AH65" s="30"/>
      <c r="AI65" s="110"/>
      <c r="AJ65" s="8"/>
      <c r="AK65" s="8"/>
      <c r="AL65" s="8"/>
      <c r="AM65" s="8"/>
      <c r="AN65" s="8"/>
      <c r="AO65" s="8"/>
      <c r="AP65" s="8"/>
      <c r="AQ65" s="8"/>
      <c r="AR65" s="8"/>
      <c r="AS65" s="8"/>
      <c r="AT65" s="30"/>
      <c r="AU65" s="114"/>
      <c r="AV65" s="9"/>
      <c r="AW65" s="16"/>
    </row>
    <row r="66" ht="10.5" customHeight="1">
      <c r="A66" s="1"/>
      <c r="B66" s="171"/>
      <c r="C66" s="42"/>
      <c r="D66" s="42"/>
      <c r="E66" s="42"/>
      <c r="F66" s="42"/>
      <c r="G66" s="42"/>
      <c r="H66" s="42"/>
      <c r="I66" s="42"/>
      <c r="J66" s="42"/>
      <c r="K66" s="42"/>
      <c r="L66" s="42"/>
      <c r="M66" s="42"/>
      <c r="N66" s="42"/>
      <c r="O66" s="42"/>
      <c r="P66" s="43"/>
      <c r="Q66" s="144">
        <f t="shared" si="3"/>
        <v>3</v>
      </c>
      <c r="R66" s="174" t="s">
        <v>133</v>
      </c>
      <c r="S66" s="8"/>
      <c r="T66" s="8"/>
      <c r="U66" s="8"/>
      <c r="V66" s="8"/>
      <c r="W66" s="8"/>
      <c r="X66" s="30"/>
      <c r="Y66" s="107">
        <v>2.0</v>
      </c>
      <c r="Z66" s="30"/>
      <c r="AA66" s="108" t="s">
        <v>31</v>
      </c>
      <c r="AB66" s="8"/>
      <c r="AC66" s="8"/>
      <c r="AD66" s="30"/>
      <c r="AE66" s="109" t="str">
        <f t="shared" si="14"/>
        <v>4k2</v>
      </c>
      <c r="AF66" s="8"/>
      <c r="AG66" s="8"/>
      <c r="AH66" s="30"/>
      <c r="AI66" s="110"/>
      <c r="AJ66" s="8"/>
      <c r="AK66" s="8"/>
      <c r="AL66" s="8"/>
      <c r="AM66" s="8"/>
      <c r="AN66" s="8"/>
      <c r="AO66" s="8"/>
      <c r="AP66" s="8"/>
      <c r="AQ66" s="8"/>
      <c r="AR66" s="8"/>
      <c r="AS66" s="8"/>
      <c r="AT66" s="30"/>
      <c r="AU66" s="114"/>
      <c r="AV66" s="9"/>
      <c r="AW66" s="16"/>
    </row>
    <row r="67" ht="10.5" customHeight="1">
      <c r="A67" s="1"/>
      <c r="B67" s="172"/>
      <c r="P67" s="67"/>
      <c r="Q67" s="175">
        <f t="shared" si="3"/>
        <v>3</v>
      </c>
      <c r="R67" s="174" t="s">
        <v>134</v>
      </c>
      <c r="S67" s="8"/>
      <c r="T67" s="8"/>
      <c r="U67" s="8"/>
      <c r="V67" s="8"/>
      <c r="W67" s="8"/>
      <c r="X67" s="30"/>
      <c r="Y67" s="107">
        <v>2.0</v>
      </c>
      <c r="Z67" s="30"/>
      <c r="AA67" s="108" t="s">
        <v>48</v>
      </c>
      <c r="AB67" s="8"/>
      <c r="AC67" s="8"/>
      <c r="AD67" s="30"/>
      <c r="AE67" s="109" t="str">
        <f t="shared" ref="AE67:AE68" si="15">AA$7+Y67&amp;"k"&amp;AA$7</f>
        <v>5k3</v>
      </c>
      <c r="AF67" s="8"/>
      <c r="AG67" s="8"/>
      <c r="AH67" s="30"/>
      <c r="AI67" s="110"/>
      <c r="AJ67" s="8"/>
      <c r="AK67" s="8"/>
      <c r="AL67" s="8"/>
      <c r="AM67" s="8"/>
      <c r="AN67" s="8"/>
      <c r="AO67" s="8"/>
      <c r="AP67" s="8"/>
      <c r="AQ67" s="8"/>
      <c r="AR67" s="8"/>
      <c r="AS67" s="8"/>
      <c r="AT67" s="30"/>
      <c r="AU67" s="114"/>
      <c r="AV67" s="9"/>
      <c r="AW67" s="16"/>
    </row>
    <row r="68" ht="10.5" customHeight="1">
      <c r="A68" s="1"/>
      <c r="B68" s="78"/>
      <c r="C68" s="79"/>
      <c r="D68" s="79"/>
      <c r="E68" s="79"/>
      <c r="F68" s="79"/>
      <c r="G68" s="79"/>
      <c r="H68" s="79"/>
      <c r="I68" s="79"/>
      <c r="J68" s="79"/>
      <c r="K68" s="79"/>
      <c r="L68" s="79"/>
      <c r="M68" s="79"/>
      <c r="N68" s="79"/>
      <c r="O68" s="79"/>
      <c r="P68" s="80"/>
      <c r="Q68" s="175">
        <f t="shared" si="3"/>
        <v>0</v>
      </c>
      <c r="R68" s="173" t="s">
        <v>135</v>
      </c>
      <c r="S68" s="8"/>
      <c r="T68" s="8"/>
      <c r="U68" s="8"/>
      <c r="V68" s="8"/>
      <c r="W68" s="8"/>
      <c r="X68" s="30"/>
      <c r="Y68" s="107"/>
      <c r="Z68" s="30"/>
      <c r="AA68" s="108" t="s">
        <v>48</v>
      </c>
      <c r="AB68" s="8"/>
      <c r="AC68" s="8"/>
      <c r="AD68" s="30"/>
      <c r="AE68" s="109" t="str">
        <f t="shared" si="15"/>
        <v>3k3</v>
      </c>
      <c r="AF68" s="8"/>
      <c r="AG68" s="8"/>
      <c r="AH68" s="30"/>
      <c r="AI68" s="110"/>
      <c r="AJ68" s="8"/>
      <c r="AK68" s="8"/>
      <c r="AL68" s="8"/>
      <c r="AM68" s="8"/>
      <c r="AN68" s="8"/>
      <c r="AO68" s="8"/>
      <c r="AP68" s="8"/>
      <c r="AQ68" s="8"/>
      <c r="AR68" s="8"/>
      <c r="AS68" s="8"/>
      <c r="AT68" s="30"/>
      <c r="AU68" s="114"/>
      <c r="AV68" s="9"/>
      <c r="AW68" s="16"/>
    </row>
    <row r="69" ht="10.5" customHeight="1">
      <c r="A69" s="1"/>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76"/>
      <c r="AW69" s="176"/>
    </row>
    <row r="70" ht="10.5" customHeight="1">
      <c r="A70" s="177"/>
      <c r="B70" s="178" t="s">
        <v>13</v>
      </c>
      <c r="C70" s="8"/>
      <c r="D70" s="8"/>
      <c r="E70" s="8"/>
      <c r="F70" s="179"/>
      <c r="G70" s="9"/>
      <c r="H70" s="180" t="b">
        <v>0</v>
      </c>
      <c r="I70" s="181" t="b">
        <v>0</v>
      </c>
      <c r="J70" s="181" t="b">
        <v>0</v>
      </c>
      <c r="K70" s="181" t="b">
        <v>0</v>
      </c>
      <c r="L70" s="181" t="b">
        <v>0</v>
      </c>
      <c r="M70" s="180" t="b">
        <v>0</v>
      </c>
      <c r="N70" s="181" t="b">
        <v>0</v>
      </c>
      <c r="O70" s="181" t="b">
        <v>0</v>
      </c>
      <c r="P70" s="181" t="b">
        <v>0</v>
      </c>
      <c r="Q70" s="181" t="b">
        <v>0</v>
      </c>
      <c r="R70" s="181"/>
      <c r="S70" s="182" t="s">
        <v>136</v>
      </c>
      <c r="T70" s="8"/>
      <c r="U70" s="8"/>
      <c r="V70" s="8"/>
      <c r="W70" s="8"/>
      <c r="X70" s="8"/>
      <c r="Y70" s="9"/>
      <c r="Z70" s="183">
        <f>SUMIF(Z71:Z88,5,Z71:Z88)/2.5+SUMIF(Z71:Z88,10,Z71:Z88)/2.5</f>
        <v>4</v>
      </c>
      <c r="AA70" s="9"/>
      <c r="AB70" s="184" t="s">
        <v>137</v>
      </c>
      <c r="AC70" s="8"/>
      <c r="AD70" s="8"/>
      <c r="AE70" s="8"/>
      <c r="AF70" s="8"/>
      <c r="AG70" s="9"/>
      <c r="AH70" s="185" t="s">
        <v>138</v>
      </c>
      <c r="AI70" s="8"/>
      <c r="AJ70" s="8"/>
      <c r="AK70" s="8"/>
      <c r="AL70" s="8"/>
      <c r="AM70" s="8"/>
      <c r="AN70" s="8"/>
      <c r="AO70" s="8"/>
      <c r="AP70" s="8"/>
      <c r="AQ70" s="8"/>
      <c r="AR70" s="8"/>
      <c r="AS70" s="8"/>
      <c r="AT70" s="8"/>
      <c r="AU70" s="8"/>
      <c r="AV70" s="9"/>
      <c r="AW70" s="186"/>
    </row>
    <row r="71" ht="10.5" customHeight="1">
      <c r="A71" s="177"/>
      <c r="B71" s="187" t="s">
        <v>20</v>
      </c>
      <c r="C71" s="8"/>
      <c r="D71" s="8"/>
      <c r="E71" s="8"/>
      <c r="F71" s="188"/>
      <c r="G71" s="9"/>
      <c r="H71" s="189" t="b">
        <v>0</v>
      </c>
      <c r="I71" s="189" t="b">
        <v>0</v>
      </c>
      <c r="J71" s="189" t="b">
        <v>0</v>
      </c>
      <c r="K71" s="189" t="b">
        <v>0</v>
      </c>
      <c r="L71" s="189" t="b">
        <v>0</v>
      </c>
      <c r="M71" s="189" t="b">
        <v>0</v>
      </c>
      <c r="N71" s="189" t="b">
        <v>0</v>
      </c>
      <c r="O71" s="189" t="b">
        <v>0</v>
      </c>
      <c r="P71" s="189" t="b">
        <v>0</v>
      </c>
      <c r="Q71" s="189" t="b">
        <v>0</v>
      </c>
      <c r="R71" s="189"/>
      <c r="S71" s="190" t="s">
        <v>53</v>
      </c>
      <c r="T71" s="8"/>
      <c r="U71" s="8"/>
      <c r="V71" s="8"/>
      <c r="W71" s="8"/>
      <c r="X71" s="8"/>
      <c r="Y71" s="30"/>
      <c r="Z71" s="191">
        <v>3.0</v>
      </c>
      <c r="AA71" s="30"/>
      <c r="AB71" s="192" t="s">
        <v>139</v>
      </c>
      <c r="AC71" s="8"/>
      <c r="AD71" s="8"/>
      <c r="AE71" s="8"/>
      <c r="AF71" s="8"/>
      <c r="AG71" s="8"/>
      <c r="AH71" s="8"/>
      <c r="AI71" s="8"/>
      <c r="AJ71" s="8"/>
      <c r="AK71" s="8"/>
      <c r="AL71" s="8"/>
      <c r="AM71" s="8"/>
      <c r="AN71" s="8"/>
      <c r="AO71" s="8"/>
      <c r="AP71" s="8"/>
      <c r="AQ71" s="8"/>
      <c r="AR71" s="8"/>
      <c r="AS71" s="8"/>
      <c r="AT71" s="8"/>
      <c r="AU71" s="8"/>
      <c r="AV71" s="9"/>
      <c r="AW71" s="112"/>
    </row>
    <row r="72" ht="10.5" customHeight="1">
      <c r="A72" s="177"/>
      <c r="B72" s="193" t="s">
        <v>26</v>
      </c>
      <c r="C72" s="8"/>
      <c r="D72" s="8"/>
      <c r="E72" s="8"/>
      <c r="F72" s="194"/>
      <c r="G72" s="9"/>
      <c r="H72" s="195" t="b">
        <v>0</v>
      </c>
      <c r="I72" s="195" t="b">
        <v>0</v>
      </c>
      <c r="J72" s="195" t="b">
        <v>0</v>
      </c>
      <c r="K72" s="195" t="b">
        <v>0</v>
      </c>
      <c r="L72" s="196" t="b">
        <v>0</v>
      </c>
      <c r="M72" s="195" t="b">
        <v>0</v>
      </c>
      <c r="N72" s="195" t="b">
        <v>0</v>
      </c>
      <c r="O72" s="195" t="b">
        <v>0</v>
      </c>
      <c r="P72" s="195" t="b">
        <v>0</v>
      </c>
      <c r="Q72" s="195" t="b">
        <v>0</v>
      </c>
      <c r="R72" s="195"/>
      <c r="S72" s="190" t="s">
        <v>76</v>
      </c>
      <c r="T72" s="8"/>
      <c r="U72" s="8"/>
      <c r="V72" s="8"/>
      <c r="W72" s="8"/>
      <c r="X72" s="8"/>
      <c r="Y72" s="30"/>
      <c r="Z72" s="191">
        <v>5.0</v>
      </c>
      <c r="AA72" s="30"/>
      <c r="AB72" s="197"/>
      <c r="AC72" s="8"/>
      <c r="AD72" s="8"/>
      <c r="AE72" s="8"/>
      <c r="AF72" s="8"/>
      <c r="AG72" s="8"/>
      <c r="AH72" s="8"/>
      <c r="AI72" s="8"/>
      <c r="AJ72" s="8"/>
      <c r="AK72" s="8"/>
      <c r="AL72" s="8"/>
      <c r="AM72" s="8"/>
      <c r="AN72" s="8"/>
      <c r="AO72" s="8"/>
      <c r="AP72" s="8"/>
      <c r="AQ72" s="8"/>
      <c r="AR72" s="8"/>
      <c r="AS72" s="8"/>
      <c r="AT72" s="8"/>
      <c r="AU72" s="8"/>
      <c r="AV72" s="9"/>
      <c r="AW72" s="16"/>
    </row>
    <row r="73" ht="10.5" customHeight="1">
      <c r="A73" s="177"/>
      <c r="B73" s="198" t="s">
        <v>30</v>
      </c>
      <c r="C73" s="8"/>
      <c r="D73" s="8"/>
      <c r="E73" s="8"/>
      <c r="F73" s="199"/>
      <c r="G73" s="9"/>
      <c r="H73" s="200" t="b">
        <v>0</v>
      </c>
      <c r="I73" s="200" t="b">
        <v>0</v>
      </c>
      <c r="J73" s="200" t="b">
        <v>0</v>
      </c>
      <c r="K73" s="200" t="b">
        <v>0</v>
      </c>
      <c r="L73" s="200" t="b">
        <v>0</v>
      </c>
      <c r="M73" s="200" t="b">
        <v>0</v>
      </c>
      <c r="N73" s="200" t="b">
        <v>0</v>
      </c>
      <c r="O73" s="200" t="b">
        <v>0</v>
      </c>
      <c r="P73" s="200" t="b">
        <v>0</v>
      </c>
      <c r="Q73" s="200" t="b">
        <v>0</v>
      </c>
      <c r="R73" s="200"/>
      <c r="S73" s="190" t="s">
        <v>84</v>
      </c>
      <c r="T73" s="8"/>
      <c r="U73" s="8"/>
      <c r="V73" s="8"/>
      <c r="W73" s="8"/>
      <c r="X73" s="8"/>
      <c r="Y73" s="30"/>
      <c r="Z73" s="191">
        <v>3.0</v>
      </c>
      <c r="AA73" s="30"/>
      <c r="AB73" s="192" t="s">
        <v>140</v>
      </c>
      <c r="AC73" s="8"/>
      <c r="AD73" s="8"/>
      <c r="AE73" s="8"/>
      <c r="AF73" s="8"/>
      <c r="AG73" s="8"/>
      <c r="AH73" s="8"/>
      <c r="AI73" s="8"/>
      <c r="AJ73" s="8"/>
      <c r="AK73" s="8"/>
      <c r="AL73" s="8"/>
      <c r="AM73" s="8"/>
      <c r="AN73" s="8"/>
      <c r="AO73" s="8"/>
      <c r="AP73" s="8"/>
      <c r="AQ73" s="8"/>
      <c r="AR73" s="8"/>
      <c r="AS73" s="8"/>
      <c r="AT73" s="8"/>
      <c r="AU73" s="8"/>
      <c r="AV73" s="9"/>
      <c r="AW73" s="112"/>
    </row>
    <row r="74" ht="10.5" customHeight="1">
      <c r="A74" s="177"/>
      <c r="B74" s="201" t="s">
        <v>33</v>
      </c>
      <c r="C74" s="8"/>
      <c r="D74" s="8"/>
      <c r="E74" s="8"/>
      <c r="F74" s="202"/>
      <c r="G74" s="9"/>
      <c r="H74" s="203" t="b">
        <v>0</v>
      </c>
      <c r="I74" s="203" t="b">
        <v>0</v>
      </c>
      <c r="J74" s="203" t="b">
        <v>0</v>
      </c>
      <c r="K74" s="203" t="b">
        <v>0</v>
      </c>
      <c r="L74" s="203" t="b">
        <v>0</v>
      </c>
      <c r="M74" s="203" t="b">
        <v>0</v>
      </c>
      <c r="N74" s="203" t="b">
        <v>0</v>
      </c>
      <c r="O74" s="203" t="b">
        <v>0</v>
      </c>
      <c r="P74" s="203" t="b">
        <v>0</v>
      </c>
      <c r="Q74" s="203" t="b">
        <v>0</v>
      </c>
      <c r="R74" s="203"/>
      <c r="S74" s="190" t="s">
        <v>84</v>
      </c>
      <c r="T74" s="8"/>
      <c r="U74" s="8"/>
      <c r="V74" s="8"/>
      <c r="W74" s="8"/>
      <c r="X74" s="8"/>
      <c r="Y74" s="30"/>
      <c r="Z74" s="191">
        <v>5.0</v>
      </c>
      <c r="AA74" s="30"/>
      <c r="AB74" s="192" t="s">
        <v>141</v>
      </c>
      <c r="AC74" s="8"/>
      <c r="AD74" s="8"/>
      <c r="AE74" s="8"/>
      <c r="AF74" s="8"/>
      <c r="AG74" s="8"/>
      <c r="AH74" s="8"/>
      <c r="AI74" s="8"/>
      <c r="AJ74" s="8"/>
      <c r="AK74" s="8"/>
      <c r="AL74" s="8"/>
      <c r="AM74" s="8"/>
      <c r="AN74" s="8"/>
      <c r="AO74" s="8"/>
      <c r="AP74" s="8"/>
      <c r="AQ74" s="8"/>
      <c r="AR74" s="8"/>
      <c r="AS74" s="8"/>
      <c r="AT74" s="8"/>
      <c r="AU74" s="8"/>
      <c r="AV74" s="9"/>
      <c r="AW74" s="112"/>
    </row>
    <row r="75" ht="10.5" customHeight="1">
      <c r="A75" s="177"/>
      <c r="B75" s="177"/>
      <c r="C75" s="177"/>
      <c r="D75" s="177"/>
      <c r="E75" s="177"/>
      <c r="F75" s="204"/>
      <c r="G75" s="204"/>
      <c r="H75" s="177"/>
      <c r="I75" s="177"/>
      <c r="J75" s="177"/>
      <c r="K75" s="177"/>
      <c r="L75" s="177"/>
      <c r="M75" s="177"/>
      <c r="N75" s="177"/>
      <c r="O75" s="177"/>
      <c r="P75" s="177"/>
      <c r="Q75" s="177"/>
      <c r="R75" s="177"/>
      <c r="S75" s="205"/>
      <c r="T75" s="8"/>
      <c r="U75" s="8"/>
      <c r="V75" s="8"/>
      <c r="W75" s="8"/>
      <c r="X75" s="8"/>
      <c r="Y75" s="8"/>
      <c r="Z75" s="206"/>
      <c r="AA75" s="8"/>
      <c r="AB75" s="207"/>
      <c r="AC75" s="8"/>
      <c r="AD75" s="8"/>
      <c r="AE75" s="8"/>
      <c r="AF75" s="8"/>
      <c r="AG75" s="8"/>
      <c r="AH75" s="8"/>
      <c r="AI75" s="8"/>
      <c r="AJ75" s="8"/>
      <c r="AK75" s="8"/>
      <c r="AL75" s="8"/>
      <c r="AM75" s="8"/>
      <c r="AN75" s="8"/>
      <c r="AO75" s="8"/>
      <c r="AP75" s="8"/>
      <c r="AQ75" s="8"/>
      <c r="AR75" s="8"/>
      <c r="AS75" s="8"/>
      <c r="AT75" s="8"/>
      <c r="AU75" s="8"/>
      <c r="AV75" s="9"/>
      <c r="AW75" s="16"/>
    </row>
    <row r="76" ht="10.5" customHeight="1">
      <c r="A76" s="177"/>
      <c r="B76" s="208" t="s">
        <v>142</v>
      </c>
      <c r="C76" s="8"/>
      <c r="D76" s="8"/>
      <c r="E76" s="8"/>
      <c r="F76" s="8"/>
      <c r="G76" s="8"/>
      <c r="H76" s="8"/>
      <c r="I76" s="8"/>
      <c r="J76" s="8"/>
      <c r="K76" s="8"/>
      <c r="L76" s="8"/>
      <c r="M76" s="8"/>
      <c r="N76" s="8"/>
      <c r="O76" s="8"/>
      <c r="P76" s="8"/>
      <c r="Q76" s="9"/>
      <c r="R76" s="204"/>
      <c r="S76" s="205"/>
      <c r="T76" s="8"/>
      <c r="U76" s="8"/>
      <c r="V76" s="8"/>
      <c r="W76" s="8"/>
      <c r="X76" s="8"/>
      <c r="Y76" s="8"/>
      <c r="Z76" s="206"/>
      <c r="AA76" s="8"/>
      <c r="AB76" s="207"/>
      <c r="AC76" s="8"/>
      <c r="AD76" s="8"/>
      <c r="AE76" s="8"/>
      <c r="AF76" s="8"/>
      <c r="AG76" s="8"/>
      <c r="AH76" s="8"/>
      <c r="AI76" s="8"/>
      <c r="AJ76" s="8"/>
      <c r="AK76" s="8"/>
      <c r="AL76" s="8"/>
      <c r="AM76" s="8"/>
      <c r="AN76" s="8"/>
      <c r="AO76" s="8"/>
      <c r="AP76" s="8"/>
      <c r="AQ76" s="8"/>
      <c r="AR76" s="8"/>
      <c r="AS76" s="8"/>
      <c r="AT76" s="8"/>
      <c r="AU76" s="8"/>
      <c r="AV76" s="9"/>
      <c r="AW76" s="16"/>
    </row>
    <row r="77" ht="10.5" customHeight="1">
      <c r="A77" s="177"/>
      <c r="B77" s="209" t="s">
        <v>143</v>
      </c>
      <c r="C77" s="8"/>
      <c r="D77" s="8"/>
      <c r="E77" s="8"/>
      <c r="F77" s="8"/>
      <c r="G77" s="8"/>
      <c r="H77" s="8"/>
      <c r="I77" s="8"/>
      <c r="J77" s="9"/>
      <c r="K77" s="210" t="str">
        <f>5+Y34&amp;"+ ao NA"</f>
        <v>10+ ao NA</v>
      </c>
      <c r="L77" s="8"/>
      <c r="M77" s="8"/>
      <c r="N77" s="8"/>
      <c r="O77" s="8"/>
      <c r="P77" s="8"/>
      <c r="Q77" s="9"/>
      <c r="R77" s="204"/>
      <c r="S77" s="205"/>
      <c r="T77" s="8"/>
      <c r="U77" s="8"/>
      <c r="V77" s="8"/>
      <c r="W77" s="8"/>
      <c r="X77" s="8"/>
      <c r="Y77" s="8"/>
      <c r="Z77" s="206"/>
      <c r="AA77" s="8"/>
      <c r="AB77" s="207"/>
      <c r="AC77" s="8"/>
      <c r="AD77" s="8"/>
      <c r="AE77" s="8"/>
      <c r="AF77" s="8"/>
      <c r="AG77" s="8"/>
      <c r="AH77" s="8"/>
      <c r="AI77" s="8"/>
      <c r="AJ77" s="8"/>
      <c r="AK77" s="8"/>
      <c r="AL77" s="8"/>
      <c r="AM77" s="8"/>
      <c r="AN77" s="8"/>
      <c r="AO77" s="8"/>
      <c r="AP77" s="8"/>
      <c r="AQ77" s="8"/>
      <c r="AR77" s="8"/>
      <c r="AS77" s="8"/>
      <c r="AT77" s="8"/>
      <c r="AU77" s="8"/>
      <c r="AV77" s="9"/>
      <c r="AW77" s="16"/>
    </row>
    <row r="78" ht="10.5" customHeight="1">
      <c r="A78" s="177"/>
      <c r="B78" s="211" t="s">
        <v>144</v>
      </c>
      <c r="C78" s="42"/>
      <c r="D78" s="42"/>
      <c r="E78" s="42"/>
      <c r="F78" s="42"/>
      <c r="G78" s="42"/>
      <c r="H78" s="42"/>
      <c r="I78" s="42"/>
      <c r="J78" s="42"/>
      <c r="K78" s="42"/>
      <c r="L78" s="42"/>
      <c r="M78" s="42"/>
      <c r="N78" s="42"/>
      <c r="O78" s="42"/>
      <c r="P78" s="42"/>
      <c r="Q78" s="43"/>
      <c r="R78" s="204"/>
      <c r="S78" s="205"/>
      <c r="T78" s="8"/>
      <c r="U78" s="8"/>
      <c r="V78" s="8"/>
      <c r="W78" s="8"/>
      <c r="X78" s="8"/>
      <c r="Y78" s="8"/>
      <c r="Z78" s="206"/>
      <c r="AA78" s="8"/>
      <c r="AB78" s="207"/>
      <c r="AC78" s="8"/>
      <c r="AD78" s="8"/>
      <c r="AE78" s="8"/>
      <c r="AF78" s="8"/>
      <c r="AG78" s="8"/>
      <c r="AH78" s="8"/>
      <c r="AI78" s="8"/>
      <c r="AJ78" s="8"/>
      <c r="AK78" s="8"/>
      <c r="AL78" s="8"/>
      <c r="AM78" s="8"/>
      <c r="AN78" s="8"/>
      <c r="AO78" s="8"/>
      <c r="AP78" s="8"/>
      <c r="AQ78" s="8"/>
      <c r="AR78" s="8"/>
      <c r="AS78" s="8"/>
      <c r="AT78" s="8"/>
      <c r="AU78" s="8"/>
      <c r="AV78" s="9"/>
      <c r="AW78" s="16"/>
    </row>
    <row r="79" ht="10.5" customHeight="1">
      <c r="A79" s="177"/>
      <c r="B79" s="172"/>
      <c r="Q79" s="67"/>
      <c r="R79" s="204"/>
      <c r="S79" s="205"/>
      <c r="T79" s="8"/>
      <c r="U79" s="8"/>
      <c r="V79" s="8"/>
      <c r="W79" s="8"/>
      <c r="X79" s="8"/>
      <c r="Y79" s="8"/>
      <c r="Z79" s="206"/>
      <c r="AA79" s="8"/>
      <c r="AB79" s="207"/>
      <c r="AC79" s="8"/>
      <c r="AD79" s="8"/>
      <c r="AE79" s="8"/>
      <c r="AF79" s="8"/>
      <c r="AG79" s="8"/>
      <c r="AH79" s="8"/>
      <c r="AI79" s="8"/>
      <c r="AJ79" s="8"/>
      <c r="AK79" s="8"/>
      <c r="AL79" s="8"/>
      <c r="AM79" s="8"/>
      <c r="AN79" s="8"/>
      <c r="AO79" s="8"/>
      <c r="AP79" s="8"/>
      <c r="AQ79" s="8"/>
      <c r="AR79" s="8"/>
      <c r="AS79" s="8"/>
      <c r="AT79" s="8"/>
      <c r="AU79" s="8"/>
      <c r="AV79" s="9"/>
      <c r="AW79" s="16"/>
    </row>
    <row r="80" ht="10.5" customHeight="1">
      <c r="A80" s="177"/>
      <c r="B80" s="172"/>
      <c r="Q80" s="67"/>
      <c r="R80" s="204"/>
      <c r="S80" s="205"/>
      <c r="T80" s="8"/>
      <c r="U80" s="8"/>
      <c r="V80" s="8"/>
      <c r="W80" s="8"/>
      <c r="X80" s="8"/>
      <c r="Y80" s="8"/>
      <c r="Z80" s="206"/>
      <c r="AA80" s="8"/>
      <c r="AB80" s="207"/>
      <c r="AC80" s="8"/>
      <c r="AD80" s="8"/>
      <c r="AE80" s="8"/>
      <c r="AF80" s="8"/>
      <c r="AG80" s="8"/>
      <c r="AH80" s="8"/>
      <c r="AI80" s="8"/>
      <c r="AJ80" s="8"/>
      <c r="AK80" s="8"/>
      <c r="AL80" s="8"/>
      <c r="AM80" s="8"/>
      <c r="AN80" s="8"/>
      <c r="AO80" s="8"/>
      <c r="AP80" s="8"/>
      <c r="AQ80" s="8"/>
      <c r="AR80" s="8"/>
      <c r="AS80" s="8"/>
      <c r="AT80" s="8"/>
      <c r="AU80" s="8"/>
      <c r="AV80" s="9"/>
      <c r="AW80" s="16"/>
    </row>
    <row r="81" ht="10.5" customHeight="1">
      <c r="A81" s="177"/>
      <c r="B81" s="172"/>
      <c r="Q81" s="67"/>
      <c r="R81" s="204"/>
      <c r="S81" s="205"/>
      <c r="T81" s="8"/>
      <c r="U81" s="8"/>
      <c r="V81" s="8"/>
      <c r="W81" s="8"/>
      <c r="X81" s="8"/>
      <c r="Y81" s="8"/>
      <c r="Z81" s="206"/>
      <c r="AA81" s="8"/>
      <c r="AB81" s="207"/>
      <c r="AC81" s="8"/>
      <c r="AD81" s="8"/>
      <c r="AE81" s="8"/>
      <c r="AF81" s="8"/>
      <c r="AG81" s="8"/>
      <c r="AH81" s="8"/>
      <c r="AI81" s="8"/>
      <c r="AJ81" s="8"/>
      <c r="AK81" s="8"/>
      <c r="AL81" s="8"/>
      <c r="AM81" s="8"/>
      <c r="AN81" s="8"/>
      <c r="AO81" s="8"/>
      <c r="AP81" s="8"/>
      <c r="AQ81" s="8"/>
      <c r="AR81" s="8"/>
      <c r="AS81" s="8"/>
      <c r="AT81" s="8"/>
      <c r="AU81" s="8"/>
      <c r="AV81" s="9"/>
      <c r="AW81" s="16"/>
    </row>
    <row r="82" ht="10.5" customHeight="1">
      <c r="A82" s="177"/>
      <c r="B82" s="78"/>
      <c r="C82" s="79"/>
      <c r="D82" s="79"/>
      <c r="E82" s="79"/>
      <c r="F82" s="79"/>
      <c r="G82" s="79"/>
      <c r="H82" s="79"/>
      <c r="I82" s="79"/>
      <c r="J82" s="79"/>
      <c r="K82" s="79"/>
      <c r="L82" s="79"/>
      <c r="M82" s="79"/>
      <c r="N82" s="79"/>
      <c r="O82" s="79"/>
      <c r="P82" s="79"/>
      <c r="Q82" s="80"/>
      <c r="R82" s="204"/>
      <c r="S82" s="205"/>
      <c r="T82" s="8"/>
      <c r="U82" s="8"/>
      <c r="V82" s="8"/>
      <c r="W82" s="8"/>
      <c r="X82" s="8"/>
      <c r="Y82" s="8"/>
      <c r="Z82" s="206"/>
      <c r="AA82" s="8"/>
      <c r="AB82" s="207"/>
      <c r="AC82" s="8"/>
      <c r="AD82" s="8"/>
      <c r="AE82" s="8"/>
      <c r="AF82" s="8"/>
      <c r="AG82" s="8"/>
      <c r="AH82" s="8"/>
      <c r="AI82" s="8"/>
      <c r="AJ82" s="8"/>
      <c r="AK82" s="8"/>
      <c r="AL82" s="8"/>
      <c r="AM82" s="8"/>
      <c r="AN82" s="8"/>
      <c r="AO82" s="8"/>
      <c r="AP82" s="8"/>
      <c r="AQ82" s="8"/>
      <c r="AR82" s="8"/>
      <c r="AS82" s="8"/>
      <c r="AT82" s="8"/>
      <c r="AU82" s="8"/>
      <c r="AV82" s="9"/>
      <c r="AW82" s="16"/>
    </row>
    <row r="83" ht="10.5" customHeight="1">
      <c r="A83" s="177"/>
      <c r="B83" s="209" t="s">
        <v>145</v>
      </c>
      <c r="C83" s="8"/>
      <c r="D83" s="8"/>
      <c r="E83" s="8"/>
      <c r="F83" s="8"/>
      <c r="G83" s="8"/>
      <c r="H83" s="8"/>
      <c r="I83" s="8"/>
      <c r="J83" s="9"/>
      <c r="K83" s="210" t="str">
        <f>AK3 &amp;"+ em Wat*/Ref"</f>
        <v>3+ em Wat*/Ref</v>
      </c>
      <c r="L83" s="8"/>
      <c r="M83" s="8"/>
      <c r="N83" s="8"/>
      <c r="O83" s="8"/>
      <c r="P83" s="8"/>
      <c r="Q83" s="9"/>
      <c r="R83" s="204"/>
      <c r="S83" s="205"/>
      <c r="T83" s="8"/>
      <c r="U83" s="8"/>
      <c r="V83" s="8"/>
      <c r="W83" s="8"/>
      <c r="X83" s="8"/>
      <c r="Y83" s="8"/>
      <c r="Z83" s="206"/>
      <c r="AA83" s="8"/>
      <c r="AB83" s="207"/>
      <c r="AC83" s="8"/>
      <c r="AD83" s="8"/>
      <c r="AE83" s="8"/>
      <c r="AF83" s="8"/>
      <c r="AG83" s="8"/>
      <c r="AH83" s="8"/>
      <c r="AI83" s="8"/>
      <c r="AJ83" s="8"/>
      <c r="AK83" s="8"/>
      <c r="AL83" s="8"/>
      <c r="AM83" s="8"/>
      <c r="AN83" s="8"/>
      <c r="AO83" s="8"/>
      <c r="AP83" s="8"/>
      <c r="AQ83" s="8"/>
      <c r="AR83" s="8"/>
      <c r="AS83" s="8"/>
      <c r="AT83" s="8"/>
      <c r="AU83" s="8"/>
      <c r="AV83" s="9"/>
      <c r="AW83" s="16"/>
    </row>
    <row r="84" ht="10.5" customHeight="1">
      <c r="A84" s="177"/>
      <c r="B84" s="211" t="s">
        <v>146</v>
      </c>
      <c r="C84" s="42"/>
      <c r="D84" s="42"/>
      <c r="E84" s="42"/>
      <c r="F84" s="42"/>
      <c r="G84" s="42"/>
      <c r="H84" s="42"/>
      <c r="I84" s="42"/>
      <c r="J84" s="42"/>
      <c r="K84" s="42"/>
      <c r="L84" s="42"/>
      <c r="M84" s="42"/>
      <c r="N84" s="42"/>
      <c r="O84" s="42"/>
      <c r="P84" s="42"/>
      <c r="Q84" s="43"/>
      <c r="R84" s="204"/>
      <c r="S84" s="205"/>
      <c r="T84" s="8"/>
      <c r="U84" s="8"/>
      <c r="V84" s="8"/>
      <c r="W84" s="8"/>
      <c r="X84" s="8"/>
      <c r="Y84" s="8"/>
      <c r="Z84" s="206"/>
      <c r="AA84" s="8"/>
      <c r="AB84" s="207"/>
      <c r="AC84" s="8"/>
      <c r="AD84" s="8"/>
      <c r="AE84" s="8"/>
      <c r="AF84" s="8"/>
      <c r="AG84" s="8"/>
      <c r="AH84" s="8"/>
      <c r="AI84" s="8"/>
      <c r="AJ84" s="8"/>
      <c r="AK84" s="8"/>
      <c r="AL84" s="8"/>
      <c r="AM84" s="8"/>
      <c r="AN84" s="8"/>
      <c r="AO84" s="8"/>
      <c r="AP84" s="8"/>
      <c r="AQ84" s="8"/>
      <c r="AR84" s="8"/>
      <c r="AS84" s="8"/>
      <c r="AT84" s="8"/>
      <c r="AU84" s="8"/>
      <c r="AV84" s="9"/>
      <c r="AW84" s="16"/>
    </row>
    <row r="85" ht="10.5" customHeight="1">
      <c r="A85" s="177"/>
      <c r="B85" s="172"/>
      <c r="Q85" s="67"/>
      <c r="R85" s="204"/>
      <c r="S85" s="205"/>
      <c r="T85" s="8"/>
      <c r="U85" s="8"/>
      <c r="V85" s="8"/>
      <c r="W85" s="8"/>
      <c r="X85" s="8"/>
      <c r="Y85" s="8"/>
      <c r="Z85" s="206"/>
      <c r="AA85" s="8"/>
      <c r="AB85" s="207"/>
      <c r="AC85" s="8"/>
      <c r="AD85" s="8"/>
      <c r="AE85" s="8"/>
      <c r="AF85" s="8"/>
      <c r="AG85" s="8"/>
      <c r="AH85" s="8"/>
      <c r="AI85" s="8"/>
      <c r="AJ85" s="8"/>
      <c r="AK85" s="8"/>
      <c r="AL85" s="8"/>
      <c r="AM85" s="8"/>
      <c r="AN85" s="8"/>
      <c r="AO85" s="8"/>
      <c r="AP85" s="8"/>
      <c r="AQ85" s="8"/>
      <c r="AR85" s="8"/>
      <c r="AS85" s="8"/>
      <c r="AT85" s="8"/>
      <c r="AU85" s="8"/>
      <c r="AV85" s="9"/>
      <c r="AW85" s="16"/>
    </row>
    <row r="86" ht="10.5" customHeight="1">
      <c r="A86" s="177"/>
      <c r="B86" s="172"/>
      <c r="Q86" s="67"/>
      <c r="R86" s="204"/>
      <c r="S86" s="205"/>
      <c r="T86" s="8"/>
      <c r="U86" s="8"/>
      <c r="V86" s="8"/>
      <c r="W86" s="8"/>
      <c r="X86" s="8"/>
      <c r="Y86" s="8"/>
      <c r="Z86" s="206"/>
      <c r="AA86" s="8"/>
      <c r="AB86" s="207"/>
      <c r="AC86" s="8"/>
      <c r="AD86" s="8"/>
      <c r="AE86" s="8"/>
      <c r="AF86" s="8"/>
      <c r="AG86" s="8"/>
      <c r="AH86" s="8"/>
      <c r="AI86" s="8"/>
      <c r="AJ86" s="8"/>
      <c r="AK86" s="8"/>
      <c r="AL86" s="8"/>
      <c r="AM86" s="8"/>
      <c r="AN86" s="8"/>
      <c r="AO86" s="8"/>
      <c r="AP86" s="8"/>
      <c r="AQ86" s="8"/>
      <c r="AR86" s="8"/>
      <c r="AS86" s="8"/>
      <c r="AT86" s="8"/>
      <c r="AU86" s="8"/>
      <c r="AV86" s="9"/>
      <c r="AW86" s="16"/>
    </row>
    <row r="87" ht="10.5" customHeight="1">
      <c r="A87" s="177"/>
      <c r="B87" s="172"/>
      <c r="Q87" s="67"/>
      <c r="R87" s="204"/>
      <c r="S87" s="205"/>
      <c r="T87" s="8"/>
      <c r="U87" s="8"/>
      <c r="V87" s="8"/>
      <c r="W87" s="8"/>
      <c r="X87" s="8"/>
      <c r="Y87" s="8"/>
      <c r="Z87" s="206"/>
      <c r="AA87" s="8"/>
      <c r="AB87" s="207"/>
      <c r="AC87" s="8"/>
      <c r="AD87" s="8"/>
      <c r="AE87" s="8"/>
      <c r="AF87" s="8"/>
      <c r="AG87" s="8"/>
      <c r="AH87" s="8"/>
      <c r="AI87" s="8"/>
      <c r="AJ87" s="8"/>
      <c r="AK87" s="8"/>
      <c r="AL87" s="8"/>
      <c r="AM87" s="8"/>
      <c r="AN87" s="8"/>
      <c r="AO87" s="8"/>
      <c r="AP87" s="8"/>
      <c r="AQ87" s="8"/>
      <c r="AR87" s="8"/>
      <c r="AS87" s="8"/>
      <c r="AT87" s="8"/>
      <c r="AU87" s="8"/>
      <c r="AV87" s="9"/>
      <c r="AW87" s="16"/>
    </row>
    <row r="88" ht="10.5" customHeight="1">
      <c r="A88" s="177"/>
      <c r="B88" s="78"/>
      <c r="C88" s="79"/>
      <c r="D88" s="79"/>
      <c r="E88" s="79"/>
      <c r="F88" s="79"/>
      <c r="G88" s="79"/>
      <c r="H88" s="79"/>
      <c r="I88" s="79"/>
      <c r="J88" s="79"/>
      <c r="K88" s="79"/>
      <c r="L88" s="79"/>
      <c r="M88" s="79"/>
      <c r="N88" s="79"/>
      <c r="O88" s="79"/>
      <c r="P88" s="79"/>
      <c r="Q88" s="80"/>
      <c r="R88" s="204"/>
      <c r="S88" s="205"/>
      <c r="T88" s="8"/>
      <c r="U88" s="8"/>
      <c r="V88" s="8"/>
      <c r="W88" s="8"/>
      <c r="X88" s="8"/>
      <c r="Y88" s="8"/>
      <c r="Z88" s="206"/>
      <c r="AA88" s="8"/>
      <c r="AB88" s="207"/>
      <c r="AC88" s="8"/>
      <c r="AD88" s="8"/>
      <c r="AE88" s="8"/>
      <c r="AF88" s="8"/>
      <c r="AG88" s="8"/>
      <c r="AH88" s="8"/>
      <c r="AI88" s="8"/>
      <c r="AJ88" s="8"/>
      <c r="AK88" s="8"/>
      <c r="AL88" s="8"/>
      <c r="AM88" s="8"/>
      <c r="AN88" s="8"/>
      <c r="AO88" s="8"/>
      <c r="AP88" s="8"/>
      <c r="AQ88" s="8"/>
      <c r="AR88" s="8"/>
      <c r="AS88" s="8"/>
      <c r="AT88" s="8"/>
      <c r="AU88" s="8"/>
      <c r="AV88" s="9"/>
      <c r="AW88" s="16"/>
    </row>
    <row r="89" ht="10.5" customHeight="1">
      <c r="A89" s="177"/>
      <c r="B89" s="209" t="s">
        <v>147</v>
      </c>
      <c r="C89" s="8"/>
      <c r="D89" s="8"/>
      <c r="E89" s="8"/>
      <c r="F89" s="8"/>
      <c r="G89" s="8"/>
      <c r="H89" s="8"/>
      <c r="I89" s="8"/>
      <c r="J89" s="9"/>
      <c r="K89" s="210"/>
      <c r="L89" s="8"/>
      <c r="M89" s="8"/>
      <c r="N89" s="8"/>
      <c r="O89" s="8"/>
      <c r="P89" s="8"/>
      <c r="Q89" s="9"/>
      <c r="R89" s="204"/>
      <c r="S89" s="212" t="s">
        <v>148</v>
      </c>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3"/>
      <c r="AW89" s="186"/>
    </row>
    <row r="90" ht="10.5" customHeight="1">
      <c r="A90" s="177"/>
      <c r="B90" s="211" t="s">
        <v>149</v>
      </c>
      <c r="C90" s="42"/>
      <c r="D90" s="42"/>
      <c r="E90" s="42"/>
      <c r="F90" s="42"/>
      <c r="G90" s="42"/>
      <c r="H90" s="42"/>
      <c r="I90" s="42"/>
      <c r="J90" s="42"/>
      <c r="K90" s="42"/>
      <c r="L90" s="42"/>
      <c r="M90" s="42"/>
      <c r="N90" s="42"/>
      <c r="O90" s="42"/>
      <c r="P90" s="42"/>
      <c r="Q90" s="43"/>
      <c r="R90" s="204"/>
      <c r="S90" s="172"/>
      <c r="AV90" s="67"/>
      <c r="AW90" s="186"/>
    </row>
    <row r="91" ht="10.5" customHeight="1">
      <c r="A91" s="177"/>
      <c r="B91" s="172"/>
      <c r="Q91" s="67"/>
      <c r="R91" s="204"/>
      <c r="S91" s="78"/>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80"/>
      <c r="AW91" s="186"/>
    </row>
    <row r="92" ht="10.5" customHeight="1">
      <c r="A92" s="177"/>
      <c r="B92" s="172"/>
      <c r="Q92" s="67"/>
      <c r="R92" s="204"/>
      <c r="S92" s="213" t="s">
        <v>150</v>
      </c>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9"/>
      <c r="AW92" s="186"/>
    </row>
    <row r="93" ht="10.5" customHeight="1">
      <c r="A93" s="177"/>
      <c r="B93" s="172"/>
      <c r="Q93" s="67"/>
      <c r="R93" s="204"/>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214"/>
    </row>
    <row r="94" ht="10.5" customHeight="1">
      <c r="A94" s="177"/>
      <c r="B94" s="78"/>
      <c r="C94" s="79"/>
      <c r="D94" s="79"/>
      <c r="E94" s="79"/>
      <c r="F94" s="79"/>
      <c r="G94" s="79"/>
      <c r="H94" s="79"/>
      <c r="I94" s="79"/>
      <c r="J94" s="79"/>
      <c r="K94" s="79"/>
      <c r="L94" s="79"/>
      <c r="M94" s="79"/>
      <c r="N94" s="79"/>
      <c r="O94" s="79"/>
      <c r="P94" s="79"/>
      <c r="Q94" s="80"/>
      <c r="R94" s="204"/>
      <c r="S94" s="215" t="s">
        <v>151</v>
      </c>
      <c r="T94" s="8"/>
      <c r="U94" s="8"/>
      <c r="V94" s="8"/>
      <c r="W94" s="8"/>
      <c r="X94" s="8"/>
      <c r="Y94" s="8"/>
      <c r="Z94" s="216" t="s">
        <v>152</v>
      </c>
      <c r="AA94" s="8"/>
      <c r="AB94" s="217" t="s">
        <v>138</v>
      </c>
      <c r="AC94" s="8"/>
      <c r="AD94" s="8"/>
      <c r="AE94" s="8"/>
      <c r="AF94" s="8"/>
      <c r="AG94" s="8"/>
      <c r="AH94" s="8"/>
      <c r="AI94" s="8"/>
      <c r="AJ94" s="8"/>
      <c r="AK94" s="8"/>
      <c r="AL94" s="8"/>
      <c r="AM94" s="8"/>
      <c r="AN94" s="8"/>
      <c r="AO94" s="8"/>
      <c r="AP94" s="8"/>
      <c r="AQ94" s="8"/>
      <c r="AR94" s="8"/>
      <c r="AS94" s="8"/>
      <c r="AT94" s="8"/>
      <c r="AU94" s="8"/>
      <c r="AV94" s="9"/>
      <c r="AW94" s="186"/>
    </row>
    <row r="95" ht="10.5" customHeight="1">
      <c r="A95" s="177"/>
      <c r="B95" s="210"/>
      <c r="C95" s="8"/>
      <c r="D95" s="8"/>
      <c r="E95" s="8"/>
      <c r="F95" s="8"/>
      <c r="G95" s="8"/>
      <c r="H95" s="8"/>
      <c r="I95" s="8"/>
      <c r="J95" s="9"/>
      <c r="K95" s="210"/>
      <c r="L95" s="8"/>
      <c r="M95" s="8"/>
      <c r="N95" s="8"/>
      <c r="O95" s="8"/>
      <c r="P95" s="8"/>
      <c r="Q95" s="9"/>
      <c r="R95" s="204"/>
      <c r="S95" s="218" t="s">
        <v>153</v>
      </c>
      <c r="T95" s="8"/>
      <c r="U95" s="8"/>
      <c r="V95" s="8"/>
      <c r="W95" s="8"/>
      <c r="X95" s="8"/>
      <c r="Y95" s="30"/>
      <c r="Z95" s="219">
        <v>12.0</v>
      </c>
      <c r="AA95" s="30"/>
      <c r="AB95" s="220"/>
      <c r="AC95" s="8"/>
      <c r="AD95" s="8"/>
      <c r="AE95" s="8"/>
      <c r="AF95" s="8"/>
      <c r="AG95" s="8"/>
      <c r="AH95" s="8"/>
      <c r="AI95" s="8"/>
      <c r="AJ95" s="8"/>
      <c r="AK95" s="8"/>
      <c r="AL95" s="8"/>
      <c r="AM95" s="8"/>
      <c r="AN95" s="8"/>
      <c r="AO95" s="8"/>
      <c r="AP95" s="8"/>
      <c r="AQ95" s="8"/>
      <c r="AR95" s="8"/>
      <c r="AS95" s="8"/>
      <c r="AT95" s="8"/>
      <c r="AU95" s="8"/>
      <c r="AV95" s="9"/>
      <c r="AW95" s="112"/>
    </row>
    <row r="96" ht="10.5" customHeight="1">
      <c r="A96" s="177"/>
      <c r="B96" s="221"/>
      <c r="C96" s="42"/>
      <c r="D96" s="42"/>
      <c r="E96" s="42"/>
      <c r="F96" s="42"/>
      <c r="G96" s="42"/>
      <c r="H96" s="42"/>
      <c r="I96" s="42"/>
      <c r="J96" s="42"/>
      <c r="K96" s="42"/>
      <c r="L96" s="42"/>
      <c r="M96" s="42"/>
      <c r="N96" s="42"/>
      <c r="O96" s="42"/>
      <c r="P96" s="42"/>
      <c r="Q96" s="43"/>
      <c r="R96" s="177"/>
      <c r="S96" s="218" t="s">
        <v>154</v>
      </c>
      <c r="T96" s="8"/>
      <c r="U96" s="8"/>
      <c r="V96" s="8"/>
      <c r="W96" s="8"/>
      <c r="X96" s="8"/>
      <c r="Y96" s="30"/>
      <c r="Z96" s="219">
        <v>3.0</v>
      </c>
      <c r="AA96" s="30"/>
      <c r="AB96" s="220" t="s">
        <v>155</v>
      </c>
      <c r="AC96" s="8"/>
      <c r="AD96" s="8"/>
      <c r="AE96" s="8"/>
      <c r="AF96" s="8"/>
      <c r="AG96" s="8"/>
      <c r="AH96" s="8"/>
      <c r="AI96" s="8"/>
      <c r="AJ96" s="8"/>
      <c r="AK96" s="8"/>
      <c r="AL96" s="8"/>
      <c r="AM96" s="8"/>
      <c r="AN96" s="8"/>
      <c r="AO96" s="8"/>
      <c r="AP96" s="8"/>
      <c r="AQ96" s="8"/>
      <c r="AR96" s="8"/>
      <c r="AS96" s="8"/>
      <c r="AT96" s="8"/>
      <c r="AU96" s="8"/>
      <c r="AV96" s="9"/>
      <c r="AW96" s="112"/>
    </row>
    <row r="97" ht="10.5" customHeight="1">
      <c r="A97" s="177"/>
      <c r="B97" s="172"/>
      <c r="Q97" s="67"/>
      <c r="R97" s="204"/>
      <c r="S97" s="218" t="s">
        <v>156</v>
      </c>
      <c r="T97" s="8"/>
      <c r="U97" s="8"/>
      <c r="V97" s="8"/>
      <c r="W97" s="8"/>
      <c r="X97" s="8"/>
      <c r="Y97" s="30"/>
      <c r="Z97" s="219">
        <v>3.0</v>
      </c>
      <c r="AA97" s="30"/>
      <c r="AB97" s="220" t="s">
        <v>157</v>
      </c>
      <c r="AC97" s="8"/>
      <c r="AD97" s="8"/>
      <c r="AE97" s="8"/>
      <c r="AF97" s="8"/>
      <c r="AG97" s="8"/>
      <c r="AH97" s="8"/>
      <c r="AI97" s="8"/>
      <c r="AJ97" s="8"/>
      <c r="AK97" s="8"/>
      <c r="AL97" s="8"/>
      <c r="AM97" s="8"/>
      <c r="AN97" s="8"/>
      <c r="AO97" s="8"/>
      <c r="AP97" s="8"/>
      <c r="AQ97" s="8"/>
      <c r="AR97" s="8"/>
      <c r="AS97" s="8"/>
      <c r="AT97" s="8"/>
      <c r="AU97" s="8"/>
      <c r="AV97" s="9"/>
      <c r="AW97" s="112"/>
    </row>
    <row r="98" ht="10.5" customHeight="1">
      <c r="A98" s="177"/>
      <c r="B98" s="172"/>
      <c r="Q98" s="67"/>
      <c r="R98" s="204"/>
      <c r="S98" s="218" t="s">
        <v>158</v>
      </c>
      <c r="T98" s="8"/>
      <c r="U98" s="8"/>
      <c r="V98" s="8"/>
      <c r="W98" s="8"/>
      <c r="X98" s="8"/>
      <c r="Y98" s="30"/>
      <c r="Z98" s="219">
        <v>3.0</v>
      </c>
      <c r="AA98" s="30"/>
      <c r="AB98" s="222"/>
      <c r="AC98" s="8"/>
      <c r="AD98" s="8"/>
      <c r="AE98" s="8"/>
      <c r="AF98" s="8"/>
      <c r="AG98" s="8"/>
      <c r="AH98" s="8"/>
      <c r="AI98" s="8"/>
      <c r="AJ98" s="8"/>
      <c r="AK98" s="8"/>
      <c r="AL98" s="8"/>
      <c r="AM98" s="8"/>
      <c r="AN98" s="8"/>
      <c r="AO98" s="8"/>
      <c r="AP98" s="8"/>
      <c r="AQ98" s="8"/>
      <c r="AR98" s="8"/>
      <c r="AS98" s="8"/>
      <c r="AT98" s="8"/>
      <c r="AU98" s="8"/>
      <c r="AV98" s="9"/>
      <c r="AW98" s="16"/>
    </row>
    <row r="99" ht="10.5" customHeight="1">
      <c r="A99" s="177"/>
      <c r="B99" s="172"/>
      <c r="Q99" s="67"/>
      <c r="R99" s="204"/>
      <c r="S99" s="218" t="s">
        <v>159</v>
      </c>
      <c r="T99" s="8"/>
      <c r="U99" s="8"/>
      <c r="V99" s="8"/>
      <c r="W99" s="8"/>
      <c r="X99" s="8"/>
      <c r="Y99" s="30"/>
      <c r="Z99" s="219">
        <v>2.0</v>
      </c>
      <c r="AA99" s="30"/>
      <c r="AB99" s="222"/>
      <c r="AC99" s="8"/>
      <c r="AD99" s="8"/>
      <c r="AE99" s="8"/>
      <c r="AF99" s="8"/>
      <c r="AG99" s="8"/>
      <c r="AH99" s="8"/>
      <c r="AI99" s="8"/>
      <c r="AJ99" s="8"/>
      <c r="AK99" s="8"/>
      <c r="AL99" s="8"/>
      <c r="AM99" s="8"/>
      <c r="AN99" s="8"/>
      <c r="AO99" s="8"/>
      <c r="AP99" s="8"/>
      <c r="AQ99" s="8"/>
      <c r="AR99" s="8"/>
      <c r="AS99" s="8"/>
      <c r="AT99" s="8"/>
      <c r="AU99" s="8"/>
      <c r="AV99" s="9"/>
      <c r="AW99" s="16"/>
    </row>
    <row r="100" ht="10.5" customHeight="1">
      <c r="A100" s="177"/>
      <c r="B100" s="78"/>
      <c r="C100" s="79"/>
      <c r="D100" s="79"/>
      <c r="E100" s="79"/>
      <c r="F100" s="79"/>
      <c r="G100" s="79"/>
      <c r="H100" s="79"/>
      <c r="I100" s="79"/>
      <c r="J100" s="79"/>
      <c r="K100" s="79"/>
      <c r="L100" s="79"/>
      <c r="M100" s="79"/>
      <c r="N100" s="79"/>
      <c r="O100" s="79"/>
      <c r="P100" s="79"/>
      <c r="Q100" s="80"/>
      <c r="R100" s="204"/>
      <c r="S100" s="218" t="s">
        <v>160</v>
      </c>
      <c r="T100" s="8"/>
      <c r="U100" s="8"/>
      <c r="V100" s="8"/>
      <c r="W100" s="8"/>
      <c r="X100" s="8"/>
      <c r="Y100" s="30"/>
      <c r="Z100" s="219">
        <v>2.0</v>
      </c>
      <c r="AA100" s="30"/>
      <c r="AB100" s="222"/>
      <c r="AC100" s="8"/>
      <c r="AD100" s="8"/>
      <c r="AE100" s="8"/>
      <c r="AF100" s="8"/>
      <c r="AG100" s="8"/>
      <c r="AH100" s="8"/>
      <c r="AI100" s="8"/>
      <c r="AJ100" s="8"/>
      <c r="AK100" s="8"/>
      <c r="AL100" s="8"/>
      <c r="AM100" s="8"/>
      <c r="AN100" s="8"/>
      <c r="AO100" s="8"/>
      <c r="AP100" s="8"/>
      <c r="AQ100" s="8"/>
      <c r="AR100" s="8"/>
      <c r="AS100" s="8"/>
      <c r="AT100" s="8"/>
      <c r="AU100" s="8"/>
      <c r="AV100" s="9"/>
      <c r="AW100" s="16"/>
    </row>
    <row r="101" ht="10.5" customHeight="1">
      <c r="A101" s="177"/>
      <c r="B101" s="210"/>
      <c r="C101" s="8"/>
      <c r="D101" s="8"/>
      <c r="E101" s="8"/>
      <c r="F101" s="8"/>
      <c r="G101" s="8"/>
      <c r="H101" s="8"/>
      <c r="I101" s="8"/>
      <c r="J101" s="9"/>
      <c r="K101" s="210"/>
      <c r="L101" s="8"/>
      <c r="M101" s="8"/>
      <c r="N101" s="8"/>
      <c r="O101" s="8"/>
      <c r="P101" s="8"/>
      <c r="Q101" s="9"/>
      <c r="R101" s="204"/>
      <c r="S101" s="218" t="s">
        <v>161</v>
      </c>
      <c r="T101" s="8"/>
      <c r="U101" s="8"/>
      <c r="V101" s="8"/>
      <c r="W101" s="8"/>
      <c r="X101" s="8"/>
      <c r="Y101" s="30"/>
      <c r="Z101" s="219">
        <v>2.0</v>
      </c>
      <c r="AA101" s="30"/>
      <c r="AB101" s="220" t="s">
        <v>162</v>
      </c>
      <c r="AC101" s="8"/>
      <c r="AD101" s="8"/>
      <c r="AE101" s="8"/>
      <c r="AF101" s="8"/>
      <c r="AG101" s="8"/>
      <c r="AH101" s="8"/>
      <c r="AI101" s="8"/>
      <c r="AJ101" s="8"/>
      <c r="AK101" s="8"/>
      <c r="AL101" s="8"/>
      <c r="AM101" s="8"/>
      <c r="AN101" s="8"/>
      <c r="AO101" s="8"/>
      <c r="AP101" s="8"/>
      <c r="AQ101" s="8"/>
      <c r="AR101" s="8"/>
      <c r="AS101" s="8"/>
      <c r="AT101" s="8"/>
      <c r="AU101" s="8"/>
      <c r="AV101" s="9"/>
      <c r="AW101" s="112"/>
    </row>
    <row r="102" ht="10.5" customHeight="1">
      <c r="A102" s="177"/>
      <c r="B102" s="221"/>
      <c r="C102" s="42"/>
      <c r="D102" s="42"/>
      <c r="E102" s="42"/>
      <c r="F102" s="42"/>
      <c r="G102" s="42"/>
      <c r="H102" s="42"/>
      <c r="I102" s="42"/>
      <c r="J102" s="42"/>
      <c r="K102" s="42"/>
      <c r="L102" s="42"/>
      <c r="M102" s="42"/>
      <c r="N102" s="42"/>
      <c r="O102" s="42"/>
      <c r="P102" s="42"/>
      <c r="Q102" s="43"/>
      <c r="R102" s="204"/>
      <c r="S102" s="99"/>
      <c r="T102" s="8"/>
      <c r="U102" s="8"/>
      <c r="V102" s="8"/>
      <c r="W102" s="8"/>
      <c r="X102" s="8"/>
      <c r="Y102" s="8"/>
      <c r="Z102" s="223"/>
      <c r="AA102" s="8"/>
      <c r="AB102" s="224"/>
      <c r="AC102" s="8"/>
      <c r="AD102" s="8"/>
      <c r="AE102" s="8"/>
      <c r="AF102" s="8"/>
      <c r="AG102" s="8"/>
      <c r="AH102" s="8"/>
      <c r="AI102" s="8"/>
      <c r="AJ102" s="8"/>
      <c r="AK102" s="8"/>
      <c r="AL102" s="8"/>
      <c r="AM102" s="8"/>
      <c r="AN102" s="8"/>
      <c r="AO102" s="8"/>
      <c r="AP102" s="8"/>
      <c r="AQ102" s="8"/>
      <c r="AR102" s="8"/>
      <c r="AS102" s="8"/>
      <c r="AT102" s="8"/>
      <c r="AU102" s="8"/>
      <c r="AV102" s="9"/>
      <c r="AW102" s="16"/>
    </row>
    <row r="103" ht="10.5" customHeight="1">
      <c r="A103" s="177"/>
      <c r="B103" s="172"/>
      <c r="Q103" s="67"/>
      <c r="R103" s="204"/>
      <c r="S103" s="99"/>
      <c r="T103" s="8"/>
      <c r="U103" s="8"/>
      <c r="V103" s="8"/>
      <c r="W103" s="8"/>
      <c r="X103" s="8"/>
      <c r="Y103" s="8"/>
      <c r="Z103" s="223"/>
      <c r="AA103" s="8"/>
      <c r="AB103" s="224"/>
      <c r="AC103" s="8"/>
      <c r="AD103" s="8"/>
      <c r="AE103" s="8"/>
      <c r="AF103" s="8"/>
      <c r="AG103" s="8"/>
      <c r="AH103" s="8"/>
      <c r="AI103" s="8"/>
      <c r="AJ103" s="8"/>
      <c r="AK103" s="8"/>
      <c r="AL103" s="8"/>
      <c r="AM103" s="8"/>
      <c r="AN103" s="8"/>
      <c r="AO103" s="8"/>
      <c r="AP103" s="8"/>
      <c r="AQ103" s="8"/>
      <c r="AR103" s="8"/>
      <c r="AS103" s="8"/>
      <c r="AT103" s="8"/>
      <c r="AU103" s="8"/>
      <c r="AV103" s="9"/>
      <c r="AW103" s="16"/>
    </row>
    <row r="104" ht="10.5" customHeight="1">
      <c r="A104" s="177"/>
      <c r="B104" s="172"/>
      <c r="Q104" s="67"/>
      <c r="R104" s="204"/>
      <c r="S104" s="99"/>
      <c r="T104" s="8"/>
      <c r="U104" s="8"/>
      <c r="V104" s="8"/>
      <c r="W104" s="8"/>
      <c r="X104" s="8"/>
      <c r="Y104" s="8"/>
      <c r="Z104" s="223"/>
      <c r="AA104" s="8"/>
      <c r="AB104" s="224"/>
      <c r="AC104" s="8"/>
      <c r="AD104" s="8"/>
      <c r="AE104" s="8"/>
      <c r="AF104" s="8"/>
      <c r="AG104" s="8"/>
      <c r="AH104" s="8"/>
      <c r="AI104" s="8"/>
      <c r="AJ104" s="8"/>
      <c r="AK104" s="8"/>
      <c r="AL104" s="8"/>
      <c r="AM104" s="8"/>
      <c r="AN104" s="8"/>
      <c r="AO104" s="8"/>
      <c r="AP104" s="8"/>
      <c r="AQ104" s="8"/>
      <c r="AR104" s="8"/>
      <c r="AS104" s="8"/>
      <c r="AT104" s="8"/>
      <c r="AU104" s="8"/>
      <c r="AV104" s="9"/>
      <c r="AW104" s="16"/>
    </row>
    <row r="105" ht="10.5" customHeight="1">
      <c r="A105" s="177"/>
      <c r="B105" s="172"/>
      <c r="Q105" s="67"/>
      <c r="R105" s="204"/>
      <c r="S105" s="99"/>
      <c r="T105" s="8"/>
      <c r="U105" s="8"/>
      <c r="V105" s="8"/>
      <c r="W105" s="8"/>
      <c r="X105" s="8"/>
      <c r="Y105" s="8"/>
      <c r="Z105" s="223"/>
      <c r="AA105" s="8"/>
      <c r="AB105" s="224"/>
      <c r="AC105" s="8"/>
      <c r="AD105" s="8"/>
      <c r="AE105" s="8"/>
      <c r="AF105" s="8"/>
      <c r="AG105" s="8"/>
      <c r="AH105" s="8"/>
      <c r="AI105" s="8"/>
      <c r="AJ105" s="8"/>
      <c r="AK105" s="8"/>
      <c r="AL105" s="8"/>
      <c r="AM105" s="8"/>
      <c r="AN105" s="8"/>
      <c r="AO105" s="8"/>
      <c r="AP105" s="8"/>
      <c r="AQ105" s="8"/>
      <c r="AR105" s="8"/>
      <c r="AS105" s="8"/>
      <c r="AT105" s="8"/>
      <c r="AU105" s="8"/>
      <c r="AV105" s="9"/>
      <c r="AW105" s="16"/>
    </row>
    <row r="106" ht="10.5" customHeight="1">
      <c r="A106" s="177"/>
      <c r="B106" s="78"/>
      <c r="C106" s="79"/>
      <c r="D106" s="79"/>
      <c r="E106" s="79"/>
      <c r="F106" s="79"/>
      <c r="G106" s="79"/>
      <c r="H106" s="79"/>
      <c r="I106" s="79"/>
      <c r="J106" s="79"/>
      <c r="K106" s="79"/>
      <c r="L106" s="79"/>
      <c r="M106" s="79"/>
      <c r="N106" s="79"/>
      <c r="O106" s="79"/>
      <c r="P106" s="79"/>
      <c r="Q106" s="80"/>
      <c r="R106" s="204"/>
      <c r="S106" s="99"/>
      <c r="T106" s="8"/>
      <c r="U106" s="8"/>
      <c r="V106" s="8"/>
      <c r="W106" s="8"/>
      <c r="X106" s="8"/>
      <c r="Y106" s="8"/>
      <c r="Z106" s="223"/>
      <c r="AA106" s="8"/>
      <c r="AB106" s="224"/>
      <c r="AC106" s="8"/>
      <c r="AD106" s="8"/>
      <c r="AE106" s="8"/>
      <c r="AF106" s="8"/>
      <c r="AG106" s="8"/>
      <c r="AH106" s="8"/>
      <c r="AI106" s="8"/>
      <c r="AJ106" s="8"/>
      <c r="AK106" s="8"/>
      <c r="AL106" s="8"/>
      <c r="AM106" s="8"/>
      <c r="AN106" s="8"/>
      <c r="AO106" s="8"/>
      <c r="AP106" s="8"/>
      <c r="AQ106" s="8"/>
      <c r="AR106" s="8"/>
      <c r="AS106" s="8"/>
      <c r="AT106" s="8"/>
      <c r="AU106" s="8"/>
      <c r="AV106" s="9"/>
      <c r="AW106" s="16"/>
    </row>
    <row r="107" ht="10.5" customHeight="1">
      <c r="A107" s="177"/>
      <c r="B107" s="177"/>
      <c r="C107" s="177"/>
      <c r="D107" s="177"/>
      <c r="E107" s="177"/>
      <c r="F107" s="177"/>
      <c r="G107" s="177"/>
      <c r="H107" s="177"/>
      <c r="I107" s="177"/>
      <c r="J107" s="177"/>
      <c r="K107" s="177"/>
      <c r="L107" s="177"/>
      <c r="M107" s="177"/>
      <c r="N107" s="177"/>
      <c r="O107" s="177"/>
      <c r="P107" s="177"/>
      <c r="Q107" s="204"/>
      <c r="R107" s="204"/>
      <c r="S107" s="99"/>
      <c r="T107" s="8"/>
      <c r="U107" s="8"/>
      <c r="V107" s="8"/>
      <c r="W107" s="8"/>
      <c r="X107" s="8"/>
      <c r="Y107" s="8"/>
      <c r="Z107" s="223"/>
      <c r="AA107" s="8"/>
      <c r="AB107" s="224"/>
      <c r="AC107" s="8"/>
      <c r="AD107" s="8"/>
      <c r="AE107" s="8"/>
      <c r="AF107" s="8"/>
      <c r="AG107" s="8"/>
      <c r="AH107" s="8"/>
      <c r="AI107" s="8"/>
      <c r="AJ107" s="8"/>
      <c r="AK107" s="8"/>
      <c r="AL107" s="8"/>
      <c r="AM107" s="8"/>
      <c r="AN107" s="8"/>
      <c r="AO107" s="8"/>
      <c r="AP107" s="8"/>
      <c r="AQ107" s="8"/>
      <c r="AR107" s="8"/>
      <c r="AS107" s="8"/>
      <c r="AT107" s="8"/>
      <c r="AU107" s="8"/>
      <c r="AV107" s="9"/>
      <c r="AW107" s="16"/>
    </row>
    <row r="108" ht="10.5" customHeight="1">
      <c r="A108" s="177"/>
      <c r="B108" s="225" t="s">
        <v>163</v>
      </c>
      <c r="C108" s="8"/>
      <c r="D108" s="8"/>
      <c r="E108" s="8"/>
      <c r="F108" s="8"/>
      <c r="G108" s="8"/>
      <c r="H108" s="8"/>
      <c r="I108" s="8"/>
      <c r="J108" s="8"/>
      <c r="K108" s="8"/>
      <c r="L108" s="8"/>
      <c r="M108" s="8"/>
      <c r="N108" s="8"/>
      <c r="O108" s="8"/>
      <c r="P108" s="8"/>
      <c r="Q108" s="9"/>
      <c r="R108" s="204"/>
      <c r="S108" s="99"/>
      <c r="T108" s="8"/>
      <c r="U108" s="8"/>
      <c r="V108" s="8"/>
      <c r="W108" s="8"/>
      <c r="X108" s="8"/>
      <c r="Y108" s="8"/>
      <c r="Z108" s="223"/>
      <c r="AA108" s="8"/>
      <c r="AB108" s="224"/>
      <c r="AC108" s="8"/>
      <c r="AD108" s="8"/>
      <c r="AE108" s="8"/>
      <c r="AF108" s="8"/>
      <c r="AG108" s="8"/>
      <c r="AH108" s="8"/>
      <c r="AI108" s="8"/>
      <c r="AJ108" s="8"/>
      <c r="AK108" s="8"/>
      <c r="AL108" s="8"/>
      <c r="AM108" s="8"/>
      <c r="AN108" s="8"/>
      <c r="AO108" s="8"/>
      <c r="AP108" s="8"/>
      <c r="AQ108" s="8"/>
      <c r="AR108" s="8"/>
      <c r="AS108" s="8"/>
      <c r="AT108" s="8"/>
      <c r="AU108" s="8"/>
      <c r="AV108" s="9"/>
      <c r="AW108" s="16"/>
    </row>
    <row r="109" ht="10.5" customHeight="1">
      <c r="A109" s="177"/>
      <c r="B109" s="160" t="s">
        <v>164</v>
      </c>
      <c r="C109" s="8"/>
      <c r="D109" s="8"/>
      <c r="E109" s="8"/>
      <c r="F109" s="8"/>
      <c r="G109" s="9"/>
      <c r="H109" s="160" t="s">
        <v>165</v>
      </c>
      <c r="I109" s="8"/>
      <c r="J109" s="9"/>
      <c r="K109" s="160" t="s">
        <v>166</v>
      </c>
      <c r="L109" s="8"/>
      <c r="M109" s="8"/>
      <c r="N109" s="8"/>
      <c r="O109" s="8"/>
      <c r="P109" s="8"/>
      <c r="Q109" s="9"/>
      <c r="R109" s="204"/>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214"/>
    </row>
    <row r="110" ht="10.5" customHeight="1">
      <c r="A110" s="177"/>
      <c r="B110" s="226" t="s">
        <v>167</v>
      </c>
      <c r="C110" s="42"/>
      <c r="D110" s="42"/>
      <c r="E110" s="42"/>
      <c r="F110" s="42"/>
      <c r="G110" s="42"/>
      <c r="H110" s="42"/>
      <c r="I110" s="42"/>
      <c r="J110" s="42"/>
      <c r="K110" s="42"/>
      <c r="L110" s="42"/>
      <c r="M110" s="42"/>
      <c r="N110" s="42"/>
      <c r="O110" s="42"/>
      <c r="P110" s="42"/>
      <c r="Q110" s="43"/>
      <c r="R110" s="204"/>
      <c r="S110" s="227" t="s">
        <v>168</v>
      </c>
      <c r="T110" s="8"/>
      <c r="U110" s="8"/>
      <c r="V110" s="8"/>
      <c r="W110" s="8"/>
      <c r="X110" s="8"/>
      <c r="Y110" s="8"/>
      <c r="Z110" s="228" t="s">
        <v>152</v>
      </c>
      <c r="AA110" s="8"/>
      <c r="AB110" s="229" t="s">
        <v>138</v>
      </c>
      <c r="AC110" s="8"/>
      <c r="AD110" s="8"/>
      <c r="AE110" s="8"/>
      <c r="AF110" s="8"/>
      <c r="AG110" s="8"/>
      <c r="AH110" s="8"/>
      <c r="AI110" s="8"/>
      <c r="AJ110" s="8"/>
      <c r="AK110" s="8"/>
      <c r="AL110" s="8"/>
      <c r="AM110" s="8"/>
      <c r="AN110" s="8"/>
      <c r="AO110" s="8"/>
      <c r="AP110" s="8"/>
      <c r="AQ110" s="8"/>
      <c r="AR110" s="8"/>
      <c r="AS110" s="8"/>
      <c r="AT110" s="8"/>
      <c r="AU110" s="8"/>
      <c r="AV110" s="9"/>
      <c r="AW110" s="186"/>
    </row>
    <row r="111" ht="10.5" customHeight="1">
      <c r="A111" s="177"/>
      <c r="B111" s="172"/>
      <c r="Q111" s="67"/>
      <c r="R111" s="204"/>
      <c r="S111" s="230" t="s">
        <v>169</v>
      </c>
      <c r="T111" s="8"/>
      <c r="U111" s="8"/>
      <c r="V111" s="8"/>
      <c r="W111" s="8"/>
      <c r="X111" s="8"/>
      <c r="Y111" s="30"/>
      <c r="Z111" s="107">
        <v>3.0</v>
      </c>
      <c r="AA111" s="30"/>
      <c r="AB111" s="231"/>
      <c r="AC111" s="8"/>
      <c r="AD111" s="8"/>
      <c r="AE111" s="8"/>
      <c r="AF111" s="8"/>
      <c r="AG111" s="8"/>
      <c r="AH111" s="8"/>
      <c r="AI111" s="8"/>
      <c r="AJ111" s="8"/>
      <c r="AK111" s="8"/>
      <c r="AL111" s="8"/>
      <c r="AM111" s="8"/>
      <c r="AN111" s="8"/>
      <c r="AO111" s="8"/>
      <c r="AP111" s="8"/>
      <c r="AQ111" s="8"/>
      <c r="AR111" s="8"/>
      <c r="AS111" s="8"/>
      <c r="AT111" s="8"/>
      <c r="AU111" s="8"/>
      <c r="AV111" s="9"/>
      <c r="AW111" s="16"/>
    </row>
    <row r="112" ht="10.5" customHeight="1">
      <c r="A112" s="177"/>
      <c r="B112" s="78"/>
      <c r="C112" s="79"/>
      <c r="D112" s="79"/>
      <c r="E112" s="79"/>
      <c r="F112" s="79"/>
      <c r="G112" s="79"/>
      <c r="H112" s="79"/>
      <c r="I112" s="79"/>
      <c r="J112" s="79"/>
      <c r="K112" s="79"/>
      <c r="L112" s="79"/>
      <c r="M112" s="79"/>
      <c r="N112" s="79"/>
      <c r="O112" s="79"/>
      <c r="P112" s="79"/>
      <c r="Q112" s="80"/>
      <c r="R112" s="204"/>
      <c r="S112" s="230" t="s">
        <v>170</v>
      </c>
      <c r="T112" s="8"/>
      <c r="U112" s="8"/>
      <c r="V112" s="8"/>
      <c r="W112" s="8"/>
      <c r="X112" s="8"/>
      <c r="Y112" s="30"/>
      <c r="Z112" s="107">
        <v>3.0</v>
      </c>
      <c r="AA112" s="30"/>
      <c r="AB112" s="231"/>
      <c r="AC112" s="8"/>
      <c r="AD112" s="8"/>
      <c r="AE112" s="8"/>
      <c r="AF112" s="8"/>
      <c r="AG112" s="8"/>
      <c r="AH112" s="8"/>
      <c r="AI112" s="8"/>
      <c r="AJ112" s="8"/>
      <c r="AK112" s="8"/>
      <c r="AL112" s="8"/>
      <c r="AM112" s="8"/>
      <c r="AN112" s="8"/>
      <c r="AO112" s="8"/>
      <c r="AP112" s="8"/>
      <c r="AQ112" s="8"/>
      <c r="AR112" s="8"/>
      <c r="AS112" s="8"/>
      <c r="AT112" s="8"/>
      <c r="AU112" s="8"/>
      <c r="AV112" s="9"/>
      <c r="AW112" s="16"/>
    </row>
    <row r="113" ht="10.5" customHeight="1">
      <c r="A113" s="177"/>
      <c r="B113" s="162"/>
      <c r="C113" s="8"/>
      <c r="D113" s="8"/>
      <c r="E113" s="8"/>
      <c r="F113" s="8"/>
      <c r="G113" s="9"/>
      <c r="H113" s="162"/>
      <c r="I113" s="8"/>
      <c r="J113" s="9"/>
      <c r="K113" s="162"/>
      <c r="L113" s="8"/>
      <c r="M113" s="8"/>
      <c r="N113" s="8"/>
      <c r="O113" s="8"/>
      <c r="P113" s="8"/>
      <c r="Q113" s="9"/>
      <c r="R113" s="204"/>
      <c r="S113" s="230" t="s">
        <v>171</v>
      </c>
      <c r="T113" s="8"/>
      <c r="U113" s="8"/>
      <c r="V113" s="8"/>
      <c r="W113" s="8"/>
      <c r="X113" s="8"/>
      <c r="Y113" s="30"/>
      <c r="Z113" s="107">
        <v>2.0</v>
      </c>
      <c r="AA113" s="30"/>
      <c r="AB113" s="231"/>
      <c r="AC113" s="8"/>
      <c r="AD113" s="8"/>
      <c r="AE113" s="8"/>
      <c r="AF113" s="8"/>
      <c r="AG113" s="8"/>
      <c r="AH113" s="8"/>
      <c r="AI113" s="8"/>
      <c r="AJ113" s="8"/>
      <c r="AK113" s="8"/>
      <c r="AL113" s="8"/>
      <c r="AM113" s="8"/>
      <c r="AN113" s="8"/>
      <c r="AO113" s="8"/>
      <c r="AP113" s="8"/>
      <c r="AQ113" s="8"/>
      <c r="AR113" s="8"/>
      <c r="AS113" s="8"/>
      <c r="AT113" s="8"/>
      <c r="AU113" s="8"/>
      <c r="AV113" s="9"/>
      <c r="AW113" s="16"/>
    </row>
    <row r="114" ht="10.5" customHeight="1">
      <c r="A114" s="177"/>
      <c r="B114" s="232"/>
      <c r="C114" s="42"/>
      <c r="D114" s="42"/>
      <c r="E114" s="42"/>
      <c r="F114" s="42"/>
      <c r="G114" s="42"/>
      <c r="H114" s="42"/>
      <c r="I114" s="42"/>
      <c r="J114" s="42"/>
      <c r="K114" s="42"/>
      <c r="L114" s="42"/>
      <c r="M114" s="42"/>
      <c r="N114" s="42"/>
      <c r="O114" s="42"/>
      <c r="P114" s="42"/>
      <c r="Q114" s="43"/>
      <c r="R114" s="204"/>
      <c r="S114" s="230" t="s">
        <v>172</v>
      </c>
      <c r="T114" s="8"/>
      <c r="U114" s="8"/>
      <c r="V114" s="8"/>
      <c r="W114" s="8"/>
      <c r="X114" s="8"/>
      <c r="Y114" s="30"/>
      <c r="Z114" s="107">
        <v>0.0</v>
      </c>
      <c r="AA114" s="30"/>
      <c r="AB114" s="231"/>
      <c r="AC114" s="8"/>
      <c r="AD114" s="8"/>
      <c r="AE114" s="8"/>
      <c r="AF114" s="8"/>
      <c r="AG114" s="8"/>
      <c r="AH114" s="8"/>
      <c r="AI114" s="8"/>
      <c r="AJ114" s="8"/>
      <c r="AK114" s="8"/>
      <c r="AL114" s="8"/>
      <c r="AM114" s="8"/>
      <c r="AN114" s="8"/>
      <c r="AO114" s="8"/>
      <c r="AP114" s="8"/>
      <c r="AQ114" s="8"/>
      <c r="AR114" s="8"/>
      <c r="AS114" s="8"/>
      <c r="AT114" s="8"/>
      <c r="AU114" s="8"/>
      <c r="AV114" s="9"/>
      <c r="AW114" s="16"/>
    </row>
    <row r="115" ht="10.5" customHeight="1">
      <c r="A115" s="177"/>
      <c r="B115" s="172"/>
      <c r="Q115" s="67"/>
      <c r="R115" s="204"/>
      <c r="S115" s="98"/>
      <c r="T115" s="8"/>
      <c r="U115" s="8"/>
      <c r="V115" s="8"/>
      <c r="W115" s="8"/>
      <c r="X115" s="8"/>
      <c r="Y115" s="8"/>
      <c r="Z115" s="233"/>
      <c r="AA115" s="8"/>
      <c r="AB115" s="231"/>
      <c r="AC115" s="8"/>
      <c r="AD115" s="8"/>
      <c r="AE115" s="8"/>
      <c r="AF115" s="8"/>
      <c r="AG115" s="8"/>
      <c r="AH115" s="8"/>
      <c r="AI115" s="8"/>
      <c r="AJ115" s="8"/>
      <c r="AK115" s="8"/>
      <c r="AL115" s="8"/>
      <c r="AM115" s="8"/>
      <c r="AN115" s="8"/>
      <c r="AO115" s="8"/>
      <c r="AP115" s="8"/>
      <c r="AQ115" s="8"/>
      <c r="AR115" s="8"/>
      <c r="AS115" s="8"/>
      <c r="AT115" s="8"/>
      <c r="AU115" s="8"/>
      <c r="AV115" s="9"/>
      <c r="AW115" s="16"/>
    </row>
    <row r="116" ht="10.5" customHeight="1">
      <c r="A116" s="177"/>
      <c r="B116" s="78"/>
      <c r="C116" s="79"/>
      <c r="D116" s="79"/>
      <c r="E116" s="79"/>
      <c r="F116" s="79"/>
      <c r="G116" s="79"/>
      <c r="H116" s="79"/>
      <c r="I116" s="79"/>
      <c r="J116" s="79"/>
      <c r="K116" s="79"/>
      <c r="L116" s="79"/>
      <c r="M116" s="79"/>
      <c r="N116" s="79"/>
      <c r="O116" s="79"/>
      <c r="P116" s="79"/>
      <c r="Q116" s="80"/>
      <c r="R116" s="204"/>
      <c r="S116" s="98"/>
      <c r="T116" s="8"/>
      <c r="U116" s="8"/>
      <c r="V116" s="8"/>
      <c r="W116" s="8"/>
      <c r="X116" s="8"/>
      <c r="Y116" s="8"/>
      <c r="Z116" s="233"/>
      <c r="AA116" s="8"/>
      <c r="AB116" s="231"/>
      <c r="AC116" s="8"/>
      <c r="AD116" s="8"/>
      <c r="AE116" s="8"/>
      <c r="AF116" s="8"/>
      <c r="AG116" s="8"/>
      <c r="AH116" s="8"/>
      <c r="AI116" s="8"/>
      <c r="AJ116" s="8"/>
      <c r="AK116" s="8"/>
      <c r="AL116" s="8"/>
      <c r="AM116" s="8"/>
      <c r="AN116" s="8"/>
      <c r="AO116" s="8"/>
      <c r="AP116" s="8"/>
      <c r="AQ116" s="8"/>
      <c r="AR116" s="8"/>
      <c r="AS116" s="8"/>
      <c r="AT116" s="8"/>
      <c r="AU116" s="8"/>
      <c r="AV116" s="9"/>
      <c r="AW116" s="16"/>
    </row>
    <row r="117" ht="10.5" customHeight="1">
      <c r="A117" s="177"/>
      <c r="B117" s="162"/>
      <c r="C117" s="8"/>
      <c r="D117" s="8"/>
      <c r="E117" s="8"/>
      <c r="F117" s="8"/>
      <c r="G117" s="9"/>
      <c r="H117" s="162"/>
      <c r="I117" s="8"/>
      <c r="J117" s="9"/>
      <c r="K117" s="162"/>
      <c r="L117" s="8"/>
      <c r="M117" s="8"/>
      <c r="N117" s="8"/>
      <c r="O117" s="8"/>
      <c r="P117" s="8"/>
      <c r="Q117" s="9"/>
      <c r="R117" s="204"/>
      <c r="S117" s="98"/>
      <c r="T117" s="8"/>
      <c r="U117" s="8"/>
      <c r="V117" s="8"/>
      <c r="W117" s="8"/>
      <c r="X117" s="8"/>
      <c r="Y117" s="8"/>
      <c r="Z117" s="233"/>
      <c r="AA117" s="8"/>
      <c r="AB117" s="231"/>
      <c r="AC117" s="8"/>
      <c r="AD117" s="8"/>
      <c r="AE117" s="8"/>
      <c r="AF117" s="8"/>
      <c r="AG117" s="8"/>
      <c r="AH117" s="8"/>
      <c r="AI117" s="8"/>
      <c r="AJ117" s="8"/>
      <c r="AK117" s="8"/>
      <c r="AL117" s="8"/>
      <c r="AM117" s="8"/>
      <c r="AN117" s="8"/>
      <c r="AO117" s="8"/>
      <c r="AP117" s="8"/>
      <c r="AQ117" s="8"/>
      <c r="AR117" s="8"/>
      <c r="AS117" s="8"/>
      <c r="AT117" s="8"/>
      <c r="AU117" s="8"/>
      <c r="AV117" s="9"/>
      <c r="AW117" s="16"/>
    </row>
    <row r="118" ht="10.5" customHeight="1">
      <c r="A118" s="177"/>
      <c r="B118" s="232"/>
      <c r="C118" s="42"/>
      <c r="D118" s="42"/>
      <c r="E118" s="42"/>
      <c r="F118" s="42"/>
      <c r="G118" s="42"/>
      <c r="H118" s="42"/>
      <c r="I118" s="42"/>
      <c r="J118" s="42"/>
      <c r="K118" s="42"/>
      <c r="L118" s="42"/>
      <c r="M118" s="42"/>
      <c r="N118" s="42"/>
      <c r="O118" s="42"/>
      <c r="P118" s="42"/>
      <c r="Q118" s="43"/>
      <c r="R118" s="204"/>
      <c r="S118" s="204"/>
      <c r="T118" s="204"/>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214"/>
    </row>
    <row r="119" ht="10.5" customHeight="1">
      <c r="A119" s="177"/>
      <c r="B119" s="172"/>
      <c r="Q119" s="67"/>
      <c r="R119" s="204"/>
      <c r="S119" s="234" t="s">
        <v>173</v>
      </c>
      <c r="T119" s="8"/>
      <c r="U119" s="8"/>
      <c r="V119" s="8"/>
      <c r="W119" s="8"/>
      <c r="X119" s="8"/>
      <c r="Y119" s="8"/>
      <c r="Z119" s="235" t="s">
        <v>174</v>
      </c>
      <c r="AA119" s="8"/>
      <c r="AB119" s="8"/>
      <c r="AC119" s="8"/>
      <c r="AD119" s="8"/>
      <c r="AE119" s="8"/>
      <c r="AF119" s="8"/>
      <c r="AG119" s="236" t="s">
        <v>138</v>
      </c>
      <c r="AH119" s="8"/>
      <c r="AI119" s="8"/>
      <c r="AJ119" s="8"/>
      <c r="AK119" s="8"/>
      <c r="AL119" s="8"/>
      <c r="AM119" s="8"/>
      <c r="AN119" s="8"/>
      <c r="AO119" s="8"/>
      <c r="AP119" s="8"/>
      <c r="AQ119" s="8"/>
      <c r="AR119" s="8"/>
      <c r="AS119" s="8"/>
      <c r="AT119" s="8"/>
      <c r="AU119" s="8"/>
      <c r="AV119" s="9"/>
      <c r="AW119" s="186"/>
    </row>
    <row r="120" ht="10.5" customHeight="1">
      <c r="A120" s="177"/>
      <c r="B120" s="78"/>
      <c r="C120" s="79"/>
      <c r="D120" s="79"/>
      <c r="E120" s="79"/>
      <c r="F120" s="79"/>
      <c r="G120" s="79"/>
      <c r="H120" s="79"/>
      <c r="I120" s="79"/>
      <c r="J120" s="79"/>
      <c r="K120" s="79"/>
      <c r="L120" s="79"/>
      <c r="M120" s="79"/>
      <c r="N120" s="79"/>
      <c r="O120" s="79"/>
      <c r="P120" s="79"/>
      <c r="Q120" s="80"/>
      <c r="R120" s="204"/>
      <c r="S120" s="11"/>
      <c r="T120" s="8"/>
      <c r="U120" s="8"/>
      <c r="V120" s="8"/>
      <c r="W120" s="8"/>
      <c r="X120" s="8"/>
      <c r="Y120" s="8"/>
      <c r="Z120" s="7"/>
      <c r="AA120" s="8"/>
      <c r="AB120" s="8"/>
      <c r="AC120" s="8"/>
      <c r="AD120" s="8"/>
      <c r="AE120" s="8"/>
      <c r="AF120" s="8"/>
      <c r="AG120" s="237"/>
      <c r="AH120" s="8"/>
      <c r="AI120" s="8"/>
      <c r="AJ120" s="8"/>
      <c r="AK120" s="8"/>
      <c r="AL120" s="8"/>
      <c r="AM120" s="8"/>
      <c r="AN120" s="8"/>
      <c r="AO120" s="8"/>
      <c r="AP120" s="8"/>
      <c r="AQ120" s="8"/>
      <c r="AR120" s="8"/>
      <c r="AS120" s="8"/>
      <c r="AT120" s="8"/>
      <c r="AU120" s="8"/>
      <c r="AV120" s="9"/>
      <c r="AW120" s="16"/>
    </row>
    <row r="121" ht="10.5" customHeight="1">
      <c r="A121" s="177"/>
      <c r="B121" s="162"/>
      <c r="C121" s="8"/>
      <c r="D121" s="8"/>
      <c r="E121" s="8"/>
      <c r="F121" s="8"/>
      <c r="G121" s="9"/>
      <c r="H121" s="162"/>
      <c r="I121" s="8"/>
      <c r="J121" s="9"/>
      <c r="K121" s="162"/>
      <c r="L121" s="8"/>
      <c r="M121" s="8"/>
      <c r="N121" s="8"/>
      <c r="O121" s="8"/>
      <c r="P121" s="8"/>
      <c r="Q121" s="9"/>
      <c r="R121" s="204"/>
      <c r="S121" s="11"/>
      <c r="T121" s="8"/>
      <c r="U121" s="8"/>
      <c r="V121" s="8"/>
      <c r="W121" s="8"/>
      <c r="X121" s="8"/>
      <c r="Y121" s="8"/>
      <c r="Z121" s="7"/>
      <c r="AA121" s="8"/>
      <c r="AB121" s="8"/>
      <c r="AC121" s="8"/>
      <c r="AD121" s="8"/>
      <c r="AE121" s="8"/>
      <c r="AF121" s="8"/>
      <c r="AG121" s="237"/>
      <c r="AH121" s="8"/>
      <c r="AI121" s="8"/>
      <c r="AJ121" s="8"/>
      <c r="AK121" s="8"/>
      <c r="AL121" s="8"/>
      <c r="AM121" s="8"/>
      <c r="AN121" s="8"/>
      <c r="AO121" s="8"/>
      <c r="AP121" s="8"/>
      <c r="AQ121" s="8"/>
      <c r="AR121" s="8"/>
      <c r="AS121" s="8"/>
      <c r="AT121" s="8"/>
      <c r="AU121" s="8"/>
      <c r="AV121" s="9"/>
      <c r="AW121" s="16"/>
    </row>
    <row r="122" ht="10.5" customHeight="1">
      <c r="A122" s="177"/>
      <c r="B122" s="232"/>
      <c r="C122" s="42"/>
      <c r="D122" s="42"/>
      <c r="E122" s="42"/>
      <c r="F122" s="42"/>
      <c r="G122" s="42"/>
      <c r="H122" s="42"/>
      <c r="I122" s="42"/>
      <c r="J122" s="42"/>
      <c r="K122" s="42"/>
      <c r="L122" s="42"/>
      <c r="M122" s="42"/>
      <c r="N122" s="42"/>
      <c r="O122" s="42"/>
      <c r="P122" s="42"/>
      <c r="Q122" s="43"/>
      <c r="R122" s="204"/>
      <c r="S122" s="11"/>
      <c r="T122" s="8"/>
      <c r="U122" s="8"/>
      <c r="V122" s="8"/>
      <c r="W122" s="8"/>
      <c r="X122" s="8"/>
      <c r="Y122" s="8"/>
      <c r="Z122" s="7"/>
      <c r="AA122" s="8"/>
      <c r="AB122" s="8"/>
      <c r="AC122" s="8"/>
      <c r="AD122" s="8"/>
      <c r="AE122" s="8"/>
      <c r="AF122" s="8"/>
      <c r="AG122" s="237"/>
      <c r="AH122" s="8"/>
      <c r="AI122" s="8"/>
      <c r="AJ122" s="8"/>
      <c r="AK122" s="8"/>
      <c r="AL122" s="8"/>
      <c r="AM122" s="8"/>
      <c r="AN122" s="8"/>
      <c r="AO122" s="8"/>
      <c r="AP122" s="8"/>
      <c r="AQ122" s="8"/>
      <c r="AR122" s="8"/>
      <c r="AS122" s="8"/>
      <c r="AT122" s="8"/>
      <c r="AU122" s="8"/>
      <c r="AV122" s="9"/>
      <c r="AW122" s="16"/>
    </row>
    <row r="123" ht="10.5" customHeight="1">
      <c r="A123" s="177"/>
      <c r="B123" s="172"/>
      <c r="Q123" s="67"/>
      <c r="R123" s="204"/>
      <c r="S123" s="11"/>
      <c r="T123" s="8"/>
      <c r="U123" s="8"/>
      <c r="V123" s="8"/>
      <c r="W123" s="8"/>
      <c r="X123" s="8"/>
      <c r="Y123" s="8"/>
      <c r="Z123" s="7"/>
      <c r="AA123" s="8"/>
      <c r="AB123" s="8"/>
      <c r="AC123" s="8"/>
      <c r="AD123" s="8"/>
      <c r="AE123" s="8"/>
      <c r="AF123" s="8"/>
      <c r="AG123" s="237"/>
      <c r="AH123" s="8"/>
      <c r="AI123" s="8"/>
      <c r="AJ123" s="8"/>
      <c r="AK123" s="8"/>
      <c r="AL123" s="8"/>
      <c r="AM123" s="8"/>
      <c r="AN123" s="8"/>
      <c r="AO123" s="8"/>
      <c r="AP123" s="8"/>
      <c r="AQ123" s="8"/>
      <c r="AR123" s="8"/>
      <c r="AS123" s="8"/>
      <c r="AT123" s="8"/>
      <c r="AU123" s="8"/>
      <c r="AV123" s="9"/>
      <c r="AW123" s="16"/>
    </row>
    <row r="124" ht="10.5" customHeight="1">
      <c r="A124" s="177"/>
      <c r="B124" s="78"/>
      <c r="C124" s="79"/>
      <c r="D124" s="79"/>
      <c r="E124" s="79"/>
      <c r="F124" s="79"/>
      <c r="G124" s="79"/>
      <c r="H124" s="79"/>
      <c r="I124" s="79"/>
      <c r="J124" s="79"/>
      <c r="K124" s="79"/>
      <c r="L124" s="79"/>
      <c r="M124" s="79"/>
      <c r="N124" s="79"/>
      <c r="O124" s="79"/>
      <c r="P124" s="79"/>
      <c r="Q124" s="80"/>
      <c r="R124" s="204"/>
      <c r="S124" s="11"/>
      <c r="T124" s="8"/>
      <c r="U124" s="8"/>
      <c r="V124" s="8"/>
      <c r="W124" s="8"/>
      <c r="X124" s="8"/>
      <c r="Y124" s="8"/>
      <c r="Z124" s="7"/>
      <c r="AA124" s="8"/>
      <c r="AB124" s="8"/>
      <c r="AC124" s="8"/>
      <c r="AD124" s="8"/>
      <c r="AE124" s="8"/>
      <c r="AF124" s="8"/>
      <c r="AG124" s="237"/>
      <c r="AH124" s="8"/>
      <c r="AI124" s="8"/>
      <c r="AJ124" s="8"/>
      <c r="AK124" s="8"/>
      <c r="AL124" s="8"/>
      <c r="AM124" s="8"/>
      <c r="AN124" s="8"/>
      <c r="AO124" s="8"/>
      <c r="AP124" s="8"/>
      <c r="AQ124" s="8"/>
      <c r="AR124" s="8"/>
      <c r="AS124" s="8"/>
      <c r="AT124" s="8"/>
      <c r="AU124" s="8"/>
      <c r="AV124" s="9"/>
      <c r="AW124" s="16"/>
    </row>
    <row r="125" ht="10.5" customHeight="1">
      <c r="A125" s="177"/>
      <c r="B125" s="162"/>
      <c r="C125" s="8"/>
      <c r="D125" s="8"/>
      <c r="E125" s="8"/>
      <c r="F125" s="8"/>
      <c r="G125" s="9"/>
      <c r="H125" s="162"/>
      <c r="I125" s="8"/>
      <c r="J125" s="9"/>
      <c r="K125" s="162"/>
      <c r="L125" s="8"/>
      <c r="M125" s="8"/>
      <c r="N125" s="8"/>
      <c r="O125" s="8"/>
      <c r="P125" s="8"/>
      <c r="Q125" s="9"/>
      <c r="R125" s="204"/>
      <c r="S125" s="11"/>
      <c r="T125" s="8"/>
      <c r="U125" s="8"/>
      <c r="V125" s="8"/>
      <c r="W125" s="8"/>
      <c r="X125" s="8"/>
      <c r="Y125" s="8"/>
      <c r="Z125" s="7"/>
      <c r="AA125" s="8"/>
      <c r="AB125" s="8"/>
      <c r="AC125" s="8"/>
      <c r="AD125" s="8"/>
      <c r="AE125" s="8"/>
      <c r="AF125" s="8"/>
      <c r="AG125" s="237"/>
      <c r="AH125" s="8"/>
      <c r="AI125" s="8"/>
      <c r="AJ125" s="8"/>
      <c r="AK125" s="8"/>
      <c r="AL125" s="8"/>
      <c r="AM125" s="8"/>
      <c r="AN125" s="8"/>
      <c r="AO125" s="8"/>
      <c r="AP125" s="8"/>
      <c r="AQ125" s="8"/>
      <c r="AR125" s="8"/>
      <c r="AS125" s="8"/>
      <c r="AT125" s="8"/>
      <c r="AU125" s="8"/>
      <c r="AV125" s="9"/>
      <c r="AW125" s="16"/>
    </row>
    <row r="126" ht="10.5" customHeight="1">
      <c r="A126" s="177"/>
      <c r="B126" s="232"/>
      <c r="C126" s="42"/>
      <c r="D126" s="42"/>
      <c r="E126" s="42"/>
      <c r="F126" s="42"/>
      <c r="G126" s="42"/>
      <c r="H126" s="42"/>
      <c r="I126" s="42"/>
      <c r="J126" s="42"/>
      <c r="K126" s="42"/>
      <c r="L126" s="42"/>
      <c r="M126" s="42"/>
      <c r="N126" s="42"/>
      <c r="O126" s="42"/>
      <c r="P126" s="42"/>
      <c r="Q126" s="43"/>
      <c r="R126" s="204"/>
      <c r="S126" s="11"/>
      <c r="T126" s="8"/>
      <c r="U126" s="8"/>
      <c r="V126" s="8"/>
      <c r="W126" s="8"/>
      <c r="X126" s="8"/>
      <c r="Y126" s="8"/>
      <c r="Z126" s="7"/>
      <c r="AA126" s="8"/>
      <c r="AB126" s="8"/>
      <c r="AC126" s="8"/>
      <c r="AD126" s="8"/>
      <c r="AE126" s="8"/>
      <c r="AF126" s="8"/>
      <c r="AG126" s="237"/>
      <c r="AH126" s="8"/>
      <c r="AI126" s="8"/>
      <c r="AJ126" s="8"/>
      <c r="AK126" s="8"/>
      <c r="AL126" s="8"/>
      <c r="AM126" s="8"/>
      <c r="AN126" s="8"/>
      <c r="AO126" s="8"/>
      <c r="AP126" s="8"/>
      <c r="AQ126" s="8"/>
      <c r="AR126" s="8"/>
      <c r="AS126" s="8"/>
      <c r="AT126" s="8"/>
      <c r="AU126" s="8"/>
      <c r="AV126" s="9"/>
      <c r="AW126" s="16"/>
    </row>
    <row r="127" ht="10.5" customHeight="1">
      <c r="A127" s="177"/>
      <c r="B127" s="172"/>
      <c r="Q127" s="67"/>
      <c r="R127" s="204"/>
      <c r="S127" s="11"/>
      <c r="T127" s="8"/>
      <c r="U127" s="8"/>
      <c r="V127" s="8"/>
      <c r="W127" s="8"/>
      <c r="X127" s="8"/>
      <c r="Y127" s="8"/>
      <c r="Z127" s="7"/>
      <c r="AA127" s="8"/>
      <c r="AB127" s="8"/>
      <c r="AC127" s="8"/>
      <c r="AD127" s="8"/>
      <c r="AE127" s="8"/>
      <c r="AF127" s="8"/>
      <c r="AG127" s="237"/>
      <c r="AH127" s="8"/>
      <c r="AI127" s="8"/>
      <c r="AJ127" s="8"/>
      <c r="AK127" s="8"/>
      <c r="AL127" s="8"/>
      <c r="AM127" s="8"/>
      <c r="AN127" s="8"/>
      <c r="AO127" s="8"/>
      <c r="AP127" s="8"/>
      <c r="AQ127" s="8"/>
      <c r="AR127" s="8"/>
      <c r="AS127" s="8"/>
      <c r="AT127" s="8"/>
      <c r="AU127" s="8"/>
      <c r="AV127" s="9"/>
      <c r="AW127" s="16"/>
    </row>
    <row r="128" ht="10.5" customHeight="1">
      <c r="A128" s="177"/>
      <c r="B128" s="78"/>
      <c r="C128" s="79"/>
      <c r="D128" s="79"/>
      <c r="E128" s="79"/>
      <c r="F128" s="79"/>
      <c r="G128" s="79"/>
      <c r="H128" s="79"/>
      <c r="I128" s="79"/>
      <c r="J128" s="79"/>
      <c r="K128" s="79"/>
      <c r="L128" s="79"/>
      <c r="M128" s="79"/>
      <c r="N128" s="79"/>
      <c r="O128" s="79"/>
      <c r="P128" s="79"/>
      <c r="Q128" s="80"/>
      <c r="R128" s="204"/>
      <c r="S128" s="11"/>
      <c r="T128" s="8"/>
      <c r="U128" s="8"/>
      <c r="V128" s="8"/>
      <c r="W128" s="8"/>
      <c r="X128" s="8"/>
      <c r="Y128" s="8"/>
      <c r="Z128" s="7"/>
      <c r="AA128" s="8"/>
      <c r="AB128" s="8"/>
      <c r="AC128" s="8"/>
      <c r="AD128" s="8"/>
      <c r="AE128" s="8"/>
      <c r="AF128" s="8"/>
      <c r="AG128" s="237"/>
      <c r="AH128" s="8"/>
      <c r="AI128" s="8"/>
      <c r="AJ128" s="8"/>
      <c r="AK128" s="8"/>
      <c r="AL128" s="8"/>
      <c r="AM128" s="8"/>
      <c r="AN128" s="8"/>
      <c r="AO128" s="8"/>
      <c r="AP128" s="8"/>
      <c r="AQ128" s="8"/>
      <c r="AR128" s="8"/>
      <c r="AS128" s="8"/>
      <c r="AT128" s="8"/>
      <c r="AU128" s="8"/>
      <c r="AV128" s="9"/>
      <c r="AW128" s="16"/>
    </row>
    <row r="129" ht="10.5" customHeight="1">
      <c r="A129" s="177"/>
      <c r="B129" s="162"/>
      <c r="C129" s="8"/>
      <c r="D129" s="8"/>
      <c r="E129" s="8"/>
      <c r="F129" s="8"/>
      <c r="G129" s="9"/>
      <c r="H129" s="162"/>
      <c r="I129" s="8"/>
      <c r="J129" s="9"/>
      <c r="K129" s="162"/>
      <c r="L129" s="8"/>
      <c r="M129" s="8"/>
      <c r="N129" s="8"/>
      <c r="O129" s="8"/>
      <c r="P129" s="8"/>
      <c r="Q129" s="9"/>
      <c r="R129" s="204"/>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214"/>
    </row>
    <row r="130" ht="10.5" customHeight="1">
      <c r="A130" s="177"/>
      <c r="B130" s="232"/>
      <c r="C130" s="42"/>
      <c r="D130" s="42"/>
      <c r="E130" s="42"/>
      <c r="F130" s="42"/>
      <c r="G130" s="42"/>
      <c r="H130" s="42"/>
      <c r="I130" s="42"/>
      <c r="J130" s="42"/>
      <c r="K130" s="42"/>
      <c r="L130" s="42"/>
      <c r="M130" s="42"/>
      <c r="N130" s="42"/>
      <c r="O130" s="42"/>
      <c r="P130" s="42"/>
      <c r="Q130" s="43"/>
      <c r="R130" s="204"/>
      <c r="S130" s="238" t="s">
        <v>138</v>
      </c>
      <c r="T130" s="8"/>
      <c r="U130" s="8"/>
      <c r="V130" s="8"/>
      <c r="W130" s="8"/>
      <c r="X130" s="8"/>
      <c r="Y130" s="8"/>
      <c r="Z130" s="8"/>
      <c r="AA130" s="8"/>
      <c r="AB130" s="8"/>
      <c r="AC130" s="239" t="s">
        <v>175</v>
      </c>
      <c r="AD130" s="8"/>
      <c r="AE130" s="8"/>
      <c r="AF130" s="8"/>
      <c r="AG130" s="8"/>
      <c r="AH130" s="8"/>
      <c r="AI130" s="8"/>
      <c r="AJ130" s="8"/>
      <c r="AK130" s="8"/>
      <c r="AL130" s="8"/>
      <c r="AM130" s="240" t="s">
        <v>138</v>
      </c>
      <c r="AN130" s="8"/>
      <c r="AO130" s="8"/>
      <c r="AP130" s="8"/>
      <c r="AQ130" s="8"/>
      <c r="AR130" s="8"/>
      <c r="AS130" s="8"/>
      <c r="AT130" s="8"/>
      <c r="AU130" s="8"/>
      <c r="AV130" s="9"/>
      <c r="AW130" s="241"/>
    </row>
    <row r="131" ht="10.5" customHeight="1">
      <c r="A131" s="177"/>
      <c r="B131" s="172"/>
      <c r="Q131" s="67"/>
      <c r="R131" s="204"/>
      <c r="S131" s="242"/>
      <c r="T131" s="8"/>
      <c r="U131" s="8"/>
      <c r="V131" s="8"/>
      <c r="W131" s="8"/>
      <c r="X131" s="8"/>
      <c r="Y131" s="8"/>
      <c r="Z131" s="8"/>
      <c r="AA131" s="8"/>
      <c r="AB131" s="8"/>
      <c r="AC131" s="243"/>
      <c r="AD131" s="8"/>
      <c r="AE131" s="8"/>
      <c r="AF131" s="8"/>
      <c r="AG131" s="8"/>
      <c r="AH131" s="244"/>
      <c r="AI131" s="8"/>
      <c r="AJ131" s="8"/>
      <c r="AK131" s="8"/>
      <c r="AL131" s="8"/>
      <c r="AM131" s="245"/>
      <c r="AN131" s="8"/>
      <c r="AO131" s="8"/>
      <c r="AP131" s="8"/>
      <c r="AQ131" s="8"/>
      <c r="AR131" s="8"/>
      <c r="AS131" s="8"/>
      <c r="AT131" s="8"/>
      <c r="AU131" s="8"/>
      <c r="AV131" s="9"/>
      <c r="AW131" s="16"/>
    </row>
    <row r="132" ht="10.5" customHeight="1">
      <c r="A132" s="177"/>
      <c r="B132" s="78"/>
      <c r="C132" s="79"/>
      <c r="D132" s="79"/>
      <c r="E132" s="79"/>
      <c r="F132" s="79"/>
      <c r="G132" s="79"/>
      <c r="H132" s="79"/>
      <c r="I132" s="79"/>
      <c r="J132" s="79"/>
      <c r="K132" s="79"/>
      <c r="L132" s="79"/>
      <c r="M132" s="79"/>
      <c r="N132" s="79"/>
      <c r="O132" s="79"/>
      <c r="P132" s="79"/>
      <c r="Q132" s="80"/>
      <c r="R132" s="204"/>
      <c r="S132" s="242"/>
      <c r="T132" s="8"/>
      <c r="U132" s="8"/>
      <c r="V132" s="8"/>
      <c r="W132" s="8"/>
      <c r="X132" s="8"/>
      <c r="Y132" s="8"/>
      <c r="Z132" s="8"/>
      <c r="AA132" s="8"/>
      <c r="AB132" s="8"/>
      <c r="AC132" s="243"/>
      <c r="AD132" s="8"/>
      <c r="AE132" s="8"/>
      <c r="AF132" s="8"/>
      <c r="AG132" s="8"/>
      <c r="AH132" s="244"/>
      <c r="AI132" s="8"/>
      <c r="AJ132" s="8"/>
      <c r="AK132" s="8"/>
      <c r="AL132" s="8"/>
      <c r="AM132" s="245"/>
      <c r="AN132" s="8"/>
      <c r="AO132" s="8"/>
      <c r="AP132" s="8"/>
      <c r="AQ132" s="8"/>
      <c r="AR132" s="8"/>
      <c r="AS132" s="8"/>
      <c r="AT132" s="8"/>
      <c r="AU132" s="8"/>
      <c r="AV132" s="9"/>
      <c r="AW132" s="16"/>
    </row>
    <row r="133" ht="10.5" customHeight="1">
      <c r="A133" s="177"/>
      <c r="B133" s="162"/>
      <c r="C133" s="8"/>
      <c r="D133" s="8"/>
      <c r="E133" s="8"/>
      <c r="F133" s="8"/>
      <c r="G133" s="9"/>
      <c r="H133" s="162"/>
      <c r="I133" s="8"/>
      <c r="J133" s="9"/>
      <c r="K133" s="162"/>
      <c r="L133" s="8"/>
      <c r="M133" s="8"/>
      <c r="N133" s="8"/>
      <c r="O133" s="8"/>
      <c r="P133" s="8"/>
      <c r="Q133" s="9"/>
      <c r="R133" s="204"/>
      <c r="S133" s="242"/>
      <c r="T133" s="8"/>
      <c r="U133" s="8"/>
      <c r="V133" s="8"/>
      <c r="W133" s="8"/>
      <c r="X133" s="8"/>
      <c r="Y133" s="8"/>
      <c r="Z133" s="8"/>
      <c r="AA133" s="8"/>
      <c r="AB133" s="8"/>
      <c r="AC133" s="243"/>
      <c r="AD133" s="8"/>
      <c r="AE133" s="8"/>
      <c r="AF133" s="8"/>
      <c r="AG133" s="8"/>
      <c r="AH133" s="244"/>
      <c r="AI133" s="8"/>
      <c r="AJ133" s="8"/>
      <c r="AK133" s="8"/>
      <c r="AL133" s="8"/>
      <c r="AM133" s="245"/>
      <c r="AN133" s="8"/>
      <c r="AO133" s="8"/>
      <c r="AP133" s="8"/>
      <c r="AQ133" s="8"/>
      <c r="AR133" s="8"/>
      <c r="AS133" s="8"/>
      <c r="AT133" s="8"/>
      <c r="AU133" s="8"/>
      <c r="AV133" s="9"/>
      <c r="AW133" s="16"/>
    </row>
    <row r="134" ht="10.5" customHeight="1">
      <c r="A134" s="177"/>
      <c r="B134" s="232"/>
      <c r="C134" s="42"/>
      <c r="D134" s="42"/>
      <c r="E134" s="42"/>
      <c r="F134" s="42"/>
      <c r="G134" s="42"/>
      <c r="H134" s="42"/>
      <c r="I134" s="42"/>
      <c r="J134" s="42"/>
      <c r="K134" s="42"/>
      <c r="L134" s="42"/>
      <c r="M134" s="42"/>
      <c r="N134" s="42"/>
      <c r="O134" s="42"/>
      <c r="P134" s="42"/>
      <c r="Q134" s="43"/>
      <c r="R134" s="204"/>
      <c r="S134" s="242"/>
      <c r="T134" s="8"/>
      <c r="U134" s="8"/>
      <c r="V134" s="8"/>
      <c r="W134" s="8"/>
      <c r="X134" s="8"/>
      <c r="Y134" s="8"/>
      <c r="Z134" s="8"/>
      <c r="AA134" s="8"/>
      <c r="AB134" s="8"/>
      <c r="AC134" s="243"/>
      <c r="AD134" s="8"/>
      <c r="AE134" s="8"/>
      <c r="AF134" s="8"/>
      <c r="AG134" s="8"/>
      <c r="AH134" s="244"/>
      <c r="AI134" s="8"/>
      <c r="AJ134" s="8"/>
      <c r="AK134" s="8"/>
      <c r="AL134" s="8"/>
      <c r="AM134" s="245"/>
      <c r="AN134" s="8"/>
      <c r="AO134" s="8"/>
      <c r="AP134" s="8"/>
      <c r="AQ134" s="8"/>
      <c r="AR134" s="8"/>
      <c r="AS134" s="8"/>
      <c r="AT134" s="8"/>
      <c r="AU134" s="8"/>
      <c r="AV134" s="9"/>
      <c r="AW134" s="16"/>
    </row>
    <row r="135" ht="10.5" customHeight="1">
      <c r="A135" s="177"/>
      <c r="B135" s="172"/>
      <c r="Q135" s="67"/>
      <c r="R135" s="204"/>
      <c r="S135" s="242"/>
      <c r="T135" s="8"/>
      <c r="U135" s="8"/>
      <c r="V135" s="8"/>
      <c r="W135" s="8"/>
      <c r="X135" s="8"/>
      <c r="Y135" s="8"/>
      <c r="Z135" s="8"/>
      <c r="AA135" s="8"/>
      <c r="AB135" s="8"/>
      <c r="AC135" s="243"/>
      <c r="AD135" s="8"/>
      <c r="AE135" s="8"/>
      <c r="AF135" s="8"/>
      <c r="AG135" s="8"/>
      <c r="AH135" s="244"/>
      <c r="AI135" s="8"/>
      <c r="AJ135" s="8"/>
      <c r="AK135" s="8"/>
      <c r="AL135" s="8"/>
      <c r="AM135" s="245"/>
      <c r="AN135" s="8"/>
      <c r="AO135" s="8"/>
      <c r="AP135" s="8"/>
      <c r="AQ135" s="8"/>
      <c r="AR135" s="8"/>
      <c r="AS135" s="8"/>
      <c r="AT135" s="8"/>
      <c r="AU135" s="8"/>
      <c r="AV135" s="9"/>
      <c r="AW135" s="16"/>
    </row>
    <row r="136" ht="10.5" customHeight="1">
      <c r="A136" s="177"/>
      <c r="B136" s="78"/>
      <c r="C136" s="79"/>
      <c r="D136" s="79"/>
      <c r="E136" s="79"/>
      <c r="F136" s="79"/>
      <c r="G136" s="79"/>
      <c r="H136" s="79"/>
      <c r="I136" s="79"/>
      <c r="J136" s="79"/>
      <c r="K136" s="79"/>
      <c r="L136" s="79"/>
      <c r="M136" s="79"/>
      <c r="N136" s="79"/>
      <c r="O136" s="79"/>
      <c r="P136" s="79"/>
      <c r="Q136" s="80"/>
      <c r="R136" s="204"/>
      <c r="S136" s="242"/>
      <c r="T136" s="8"/>
      <c r="U136" s="8"/>
      <c r="V136" s="8"/>
      <c r="W136" s="8"/>
      <c r="X136" s="8"/>
      <c r="Y136" s="8"/>
      <c r="Z136" s="8"/>
      <c r="AA136" s="8"/>
      <c r="AB136" s="8"/>
      <c r="AC136" s="243"/>
      <c r="AD136" s="8"/>
      <c r="AE136" s="8"/>
      <c r="AF136" s="8"/>
      <c r="AG136" s="8"/>
      <c r="AH136" s="244"/>
      <c r="AI136" s="8"/>
      <c r="AJ136" s="8"/>
      <c r="AK136" s="8"/>
      <c r="AL136" s="8"/>
      <c r="AM136" s="245"/>
      <c r="AN136" s="8"/>
      <c r="AO136" s="8"/>
      <c r="AP136" s="8"/>
      <c r="AQ136" s="8"/>
      <c r="AR136" s="8"/>
      <c r="AS136" s="8"/>
      <c r="AT136" s="8"/>
      <c r="AU136" s="8"/>
      <c r="AV136" s="9"/>
      <c r="AW136" s="16"/>
    </row>
    <row r="137" ht="10.5" customHeight="1">
      <c r="A137" s="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76"/>
      <c r="AW137" s="176"/>
    </row>
  </sheetData>
  <mergeCells count="778">
    <mergeCell ref="B2:D2"/>
    <mergeCell ref="B3:E3"/>
    <mergeCell ref="B5:E5"/>
    <mergeCell ref="L5:O5"/>
    <mergeCell ref="U5:V5"/>
    <mergeCell ref="B6:E6"/>
    <mergeCell ref="L6:O6"/>
    <mergeCell ref="U6:V6"/>
    <mergeCell ref="G5:J5"/>
    <mergeCell ref="G6:J6"/>
    <mergeCell ref="B7:C7"/>
    <mergeCell ref="D7:E7"/>
    <mergeCell ref="G7:H7"/>
    <mergeCell ref="I7:J7"/>
    <mergeCell ref="L7:M7"/>
    <mergeCell ref="F3:AG3"/>
    <mergeCell ref="AH3:AJ3"/>
    <mergeCell ref="AK3:AL3"/>
    <mergeCell ref="AM3:AP3"/>
    <mergeCell ref="AQ3:AR3"/>
    <mergeCell ref="AS3:AT3"/>
    <mergeCell ref="AU3:AV3"/>
    <mergeCell ref="AU4:AV4"/>
    <mergeCell ref="E2:L2"/>
    <mergeCell ref="M2:O2"/>
    <mergeCell ref="P2:W2"/>
    <mergeCell ref="X2:Z2"/>
    <mergeCell ref="AA2:AO2"/>
    <mergeCell ref="AP2:AR2"/>
    <mergeCell ref="AS2:AV2"/>
    <mergeCell ref="W5:Z5"/>
    <mergeCell ref="AA5:AB5"/>
    <mergeCell ref="AC5:AD5"/>
    <mergeCell ref="AE5:AH5"/>
    <mergeCell ref="AI5:AK5"/>
    <mergeCell ref="AL5:AM5"/>
    <mergeCell ref="Q5:T5"/>
    <mergeCell ref="Q6:T6"/>
    <mergeCell ref="W6:Z6"/>
    <mergeCell ref="AA6:AB6"/>
    <mergeCell ref="AC6:AD6"/>
    <mergeCell ref="AE6:AH6"/>
    <mergeCell ref="AI6:AK6"/>
    <mergeCell ref="AL6:AM6"/>
    <mergeCell ref="AI7:AK7"/>
    <mergeCell ref="AL7:AM7"/>
    <mergeCell ref="N7:O7"/>
    <mergeCell ref="Q7:T7"/>
    <mergeCell ref="U7:V7"/>
    <mergeCell ref="W7:Z7"/>
    <mergeCell ref="AA7:AB7"/>
    <mergeCell ref="AC7:AD7"/>
    <mergeCell ref="AE7:AH7"/>
    <mergeCell ref="AC8:AD8"/>
    <mergeCell ref="AE8:AH8"/>
    <mergeCell ref="AI8:AK8"/>
    <mergeCell ref="AL8:AM8"/>
    <mergeCell ref="D13:P13"/>
    <mergeCell ref="R13:X13"/>
    <mergeCell ref="Y13:Z13"/>
    <mergeCell ref="AA13:AD13"/>
    <mergeCell ref="AE13:AH13"/>
    <mergeCell ref="AI13:AT13"/>
    <mergeCell ref="AU13:AV13"/>
    <mergeCell ref="B13:C13"/>
    <mergeCell ref="B14:D14"/>
    <mergeCell ref="E14:M14"/>
    <mergeCell ref="N14:P14"/>
    <mergeCell ref="R14:X14"/>
    <mergeCell ref="Y14:Z14"/>
    <mergeCell ref="AA14:AD14"/>
    <mergeCell ref="AI15:AT15"/>
    <mergeCell ref="AU15:AV15"/>
    <mergeCell ref="B15:C15"/>
    <mergeCell ref="D15:M15"/>
    <mergeCell ref="N15:P15"/>
    <mergeCell ref="R15:X15"/>
    <mergeCell ref="Y15:Z15"/>
    <mergeCell ref="AA15:AD15"/>
    <mergeCell ref="AE15:AH15"/>
    <mergeCell ref="D16:P16"/>
    <mergeCell ref="R16:X16"/>
    <mergeCell ref="Y16:Z16"/>
    <mergeCell ref="AA16:AD16"/>
    <mergeCell ref="AE16:AH16"/>
    <mergeCell ref="AI16:AT16"/>
    <mergeCell ref="AU16:AV16"/>
    <mergeCell ref="B16:C16"/>
    <mergeCell ref="B17:D17"/>
    <mergeCell ref="E17:M17"/>
    <mergeCell ref="N17:P17"/>
    <mergeCell ref="R17:X17"/>
    <mergeCell ref="Y17:Z17"/>
    <mergeCell ref="AA17:AD17"/>
    <mergeCell ref="AU17:AV17"/>
    <mergeCell ref="AI18:AT18"/>
    <mergeCell ref="AU18:AV18"/>
    <mergeCell ref="AE17:AH17"/>
    <mergeCell ref="AI17:AT17"/>
    <mergeCell ref="B18:C18"/>
    <mergeCell ref="D18:M18"/>
    <mergeCell ref="N18:P18"/>
    <mergeCell ref="R18:X18"/>
    <mergeCell ref="Y18:Z18"/>
    <mergeCell ref="AI20:AT20"/>
    <mergeCell ref="AU20:AV20"/>
    <mergeCell ref="B20:D20"/>
    <mergeCell ref="E20:M20"/>
    <mergeCell ref="N20:P20"/>
    <mergeCell ref="R20:X20"/>
    <mergeCell ref="Y20:Z20"/>
    <mergeCell ref="AA20:AD20"/>
    <mergeCell ref="AE20:AH20"/>
    <mergeCell ref="AA26:AD26"/>
    <mergeCell ref="AE26:AH26"/>
    <mergeCell ref="AI26:AT26"/>
    <mergeCell ref="AU26:AV26"/>
    <mergeCell ref="AI27:AT27"/>
    <mergeCell ref="AU27:AV27"/>
    <mergeCell ref="B25:D25"/>
    <mergeCell ref="E25:G25"/>
    <mergeCell ref="H25:P26"/>
    <mergeCell ref="R25:X25"/>
    <mergeCell ref="Y25:Z25"/>
    <mergeCell ref="AA25:AD25"/>
    <mergeCell ref="AE25:AH25"/>
    <mergeCell ref="Y28:Z28"/>
    <mergeCell ref="AA28:AD28"/>
    <mergeCell ref="AI28:AT28"/>
    <mergeCell ref="AU28:AV28"/>
    <mergeCell ref="B26:D26"/>
    <mergeCell ref="E26:G26"/>
    <mergeCell ref="B27:E27"/>
    <mergeCell ref="F27:H27"/>
    <mergeCell ref="I27:P27"/>
    <mergeCell ref="B28:E28"/>
    <mergeCell ref="I28:P28"/>
    <mergeCell ref="R28:X28"/>
    <mergeCell ref="R29:X29"/>
    <mergeCell ref="Y29:Z29"/>
    <mergeCell ref="AA29:AD29"/>
    <mergeCell ref="AE29:AH29"/>
    <mergeCell ref="AI29:AT29"/>
    <mergeCell ref="AU29:AV29"/>
    <mergeCell ref="R26:X26"/>
    <mergeCell ref="Y26:Z26"/>
    <mergeCell ref="R27:X27"/>
    <mergeCell ref="Y27:Z27"/>
    <mergeCell ref="AA27:AD27"/>
    <mergeCell ref="AE27:AH27"/>
    <mergeCell ref="AE28:AH28"/>
    <mergeCell ref="AA30:AD30"/>
    <mergeCell ref="AE30:AH30"/>
    <mergeCell ref="AI30:AT30"/>
    <mergeCell ref="AU30:AV30"/>
    <mergeCell ref="AI31:AT31"/>
    <mergeCell ref="AU31:AV31"/>
    <mergeCell ref="AU32:AV32"/>
    <mergeCell ref="R30:X30"/>
    <mergeCell ref="R31:X31"/>
    <mergeCell ref="AA31:AD31"/>
    <mergeCell ref="AE31:AH31"/>
    <mergeCell ref="F28:H28"/>
    <mergeCell ref="E29:G29"/>
    <mergeCell ref="F30:H30"/>
    <mergeCell ref="I30:P30"/>
    <mergeCell ref="Y30:Z30"/>
    <mergeCell ref="E31:G31"/>
    <mergeCell ref="Y31:Z31"/>
    <mergeCell ref="AA33:AD33"/>
    <mergeCell ref="AE33:AH33"/>
    <mergeCell ref="R33:X33"/>
    <mergeCell ref="R34:X34"/>
    <mergeCell ref="R35:X35"/>
    <mergeCell ref="R36:X36"/>
    <mergeCell ref="Y36:Z36"/>
    <mergeCell ref="R37:X37"/>
    <mergeCell ref="Y37:Z37"/>
    <mergeCell ref="I32:P32"/>
    <mergeCell ref="R32:X32"/>
    <mergeCell ref="Y32:Z32"/>
    <mergeCell ref="AA32:AD32"/>
    <mergeCell ref="AE32:AH32"/>
    <mergeCell ref="Y33:Z33"/>
    <mergeCell ref="I34:P34"/>
    <mergeCell ref="AE34:AH34"/>
    <mergeCell ref="B36:E36"/>
    <mergeCell ref="F36:H36"/>
    <mergeCell ref="I36:P36"/>
    <mergeCell ref="AI37:AT37"/>
    <mergeCell ref="AU37:AV37"/>
    <mergeCell ref="B30:E30"/>
    <mergeCell ref="B32:E32"/>
    <mergeCell ref="F32:H32"/>
    <mergeCell ref="E33:G33"/>
    <mergeCell ref="B34:E34"/>
    <mergeCell ref="F34:H34"/>
    <mergeCell ref="E35:G35"/>
    <mergeCell ref="E37:G37"/>
    <mergeCell ref="R65:X65"/>
    <mergeCell ref="Y65:Z65"/>
    <mergeCell ref="AA65:AD65"/>
    <mergeCell ref="AE65:AH65"/>
    <mergeCell ref="Y66:Z66"/>
    <mergeCell ref="AA66:AD66"/>
    <mergeCell ref="AE66:AH66"/>
    <mergeCell ref="R66:X66"/>
    <mergeCell ref="R67:X67"/>
    <mergeCell ref="Y67:Z67"/>
    <mergeCell ref="AA67:AD67"/>
    <mergeCell ref="AE67:AH67"/>
    <mergeCell ref="R68:X68"/>
    <mergeCell ref="Y68:Z68"/>
    <mergeCell ref="AA48:AD48"/>
    <mergeCell ref="AE48:AH48"/>
    <mergeCell ref="R46:X46"/>
    <mergeCell ref="R47:X47"/>
    <mergeCell ref="Y47:Z47"/>
    <mergeCell ref="AA47:AD47"/>
    <mergeCell ref="AE47:AH47"/>
    <mergeCell ref="R48:X48"/>
    <mergeCell ref="Y48:Z48"/>
    <mergeCell ref="R49:X49"/>
    <mergeCell ref="Y49:Z49"/>
    <mergeCell ref="AA49:AD49"/>
    <mergeCell ref="AE49:AH49"/>
    <mergeCell ref="Y50:Z50"/>
    <mergeCell ref="AA50:AD50"/>
    <mergeCell ref="AE50:AH50"/>
    <mergeCell ref="AA52:AD52"/>
    <mergeCell ref="AE52:AH52"/>
    <mergeCell ref="R50:X50"/>
    <mergeCell ref="R51:X51"/>
    <mergeCell ref="Y51:Z51"/>
    <mergeCell ref="AA51:AD51"/>
    <mergeCell ref="AE51:AH51"/>
    <mergeCell ref="R52:X52"/>
    <mergeCell ref="Y52:Z52"/>
    <mergeCell ref="AA56:AD56"/>
    <mergeCell ref="AE56:AH56"/>
    <mergeCell ref="AA68:AD68"/>
    <mergeCell ref="AE68:AH68"/>
    <mergeCell ref="Y34:Z34"/>
    <mergeCell ref="AA34:AD34"/>
    <mergeCell ref="Y35:Z35"/>
    <mergeCell ref="AA35:AD35"/>
    <mergeCell ref="AE35:AH35"/>
    <mergeCell ref="AA36:AD36"/>
    <mergeCell ref="AE36:AH36"/>
    <mergeCell ref="AA38:AD38"/>
    <mergeCell ref="AE38:AH38"/>
    <mergeCell ref="Y39:Z39"/>
    <mergeCell ref="AA39:AD39"/>
    <mergeCell ref="Y40:Z40"/>
    <mergeCell ref="AA40:AD40"/>
    <mergeCell ref="AE40:AH40"/>
    <mergeCell ref="AA41:AD41"/>
    <mergeCell ref="AE41:AH41"/>
    <mergeCell ref="AA37:AD37"/>
    <mergeCell ref="AE37:AH37"/>
    <mergeCell ref="B38:E38"/>
    <mergeCell ref="F38:H38"/>
    <mergeCell ref="I38:P38"/>
    <mergeCell ref="Y38:Z38"/>
    <mergeCell ref="AE39:AH39"/>
    <mergeCell ref="J42:L42"/>
    <mergeCell ref="M42:P42"/>
    <mergeCell ref="R42:X42"/>
    <mergeCell ref="Y42:Z42"/>
    <mergeCell ref="AA42:AD42"/>
    <mergeCell ref="AE42:AH42"/>
    <mergeCell ref="B43:F43"/>
    <mergeCell ref="G43:I43"/>
    <mergeCell ref="J43:L43"/>
    <mergeCell ref="M43:P43"/>
    <mergeCell ref="R43:X43"/>
    <mergeCell ref="Y43:Z43"/>
    <mergeCell ref="AA43:AD43"/>
    <mergeCell ref="AE43:AH43"/>
    <mergeCell ref="AA44:AD44"/>
    <mergeCell ref="AE44:AH44"/>
    <mergeCell ref="AA45:AD45"/>
    <mergeCell ref="AE45:AH45"/>
    <mergeCell ref="Y46:Z46"/>
    <mergeCell ref="AA46:AD46"/>
    <mergeCell ref="AE46:AH46"/>
    <mergeCell ref="B49:F49"/>
    <mergeCell ref="B50:F50"/>
    <mergeCell ref="G50:H50"/>
    <mergeCell ref="I50:K50"/>
    <mergeCell ref="L50:P50"/>
    <mergeCell ref="B51:P51"/>
    <mergeCell ref="O53:P53"/>
    <mergeCell ref="B53:D53"/>
    <mergeCell ref="B54:P56"/>
    <mergeCell ref="B57:P59"/>
    <mergeCell ref="B60:P62"/>
    <mergeCell ref="B63:P65"/>
    <mergeCell ref="B66:P68"/>
    <mergeCell ref="F70:G70"/>
    <mergeCell ref="B70:E70"/>
    <mergeCell ref="B71:E71"/>
    <mergeCell ref="F71:G71"/>
    <mergeCell ref="B72:E72"/>
    <mergeCell ref="F72:G72"/>
    <mergeCell ref="B73:E73"/>
    <mergeCell ref="F73:G73"/>
    <mergeCell ref="B83:J83"/>
    <mergeCell ref="B84:Q88"/>
    <mergeCell ref="B89:J89"/>
    <mergeCell ref="K89:Q89"/>
    <mergeCell ref="B74:E74"/>
    <mergeCell ref="F74:G74"/>
    <mergeCell ref="B76:Q76"/>
    <mergeCell ref="B77:J77"/>
    <mergeCell ref="K77:Q77"/>
    <mergeCell ref="B78:Q82"/>
    <mergeCell ref="K83:Q83"/>
    <mergeCell ref="E39:G39"/>
    <mergeCell ref="B41:F41"/>
    <mergeCell ref="G41:I41"/>
    <mergeCell ref="J41:L41"/>
    <mergeCell ref="M41:P41"/>
    <mergeCell ref="B42:F42"/>
    <mergeCell ref="G42:I42"/>
    <mergeCell ref="B44:F44"/>
    <mergeCell ref="G44:I44"/>
    <mergeCell ref="J44:L44"/>
    <mergeCell ref="M44:P44"/>
    <mergeCell ref="G45:I45"/>
    <mergeCell ref="J45:L45"/>
    <mergeCell ref="M45:P45"/>
    <mergeCell ref="J47:L47"/>
    <mergeCell ref="M47:P47"/>
    <mergeCell ref="B45:F45"/>
    <mergeCell ref="B46:F46"/>
    <mergeCell ref="G46:I46"/>
    <mergeCell ref="J46:L46"/>
    <mergeCell ref="M46:P46"/>
    <mergeCell ref="B47:F47"/>
    <mergeCell ref="G47:I47"/>
    <mergeCell ref="B48:F48"/>
    <mergeCell ref="G48:I48"/>
    <mergeCell ref="J48:L48"/>
    <mergeCell ref="M48:P48"/>
    <mergeCell ref="G49:I49"/>
    <mergeCell ref="J49:L49"/>
    <mergeCell ref="M49:P49"/>
    <mergeCell ref="E53:F53"/>
    <mergeCell ref="G53:I53"/>
    <mergeCell ref="J53:K53"/>
    <mergeCell ref="L53:N53"/>
    <mergeCell ref="R53:X53"/>
    <mergeCell ref="Y53:Z53"/>
    <mergeCell ref="AA53:AD53"/>
    <mergeCell ref="AE53:AH53"/>
    <mergeCell ref="Y54:Z54"/>
    <mergeCell ref="AA54:AD54"/>
    <mergeCell ref="AE54:AH54"/>
    <mergeCell ref="R54:X54"/>
    <mergeCell ref="R55:X55"/>
    <mergeCell ref="Y55:Z55"/>
    <mergeCell ref="AA55:AD55"/>
    <mergeCell ref="AE55:AH55"/>
    <mergeCell ref="R56:X56"/>
    <mergeCell ref="Y56:Z56"/>
    <mergeCell ref="R57:X57"/>
    <mergeCell ref="Y57:Z57"/>
    <mergeCell ref="AA57:AD57"/>
    <mergeCell ref="AE57:AH57"/>
    <mergeCell ref="Y58:Z58"/>
    <mergeCell ref="AA58:AD58"/>
    <mergeCell ref="AE58:AH58"/>
    <mergeCell ref="R58:X58"/>
    <mergeCell ref="R59:X59"/>
    <mergeCell ref="Y59:Z59"/>
    <mergeCell ref="AA59:AD59"/>
    <mergeCell ref="AE59:AH59"/>
    <mergeCell ref="R60:X60"/>
    <mergeCell ref="Y60:Z60"/>
    <mergeCell ref="Y62:Z62"/>
    <mergeCell ref="AA62:AD62"/>
    <mergeCell ref="AA60:AD60"/>
    <mergeCell ref="AE60:AH60"/>
    <mergeCell ref="R61:X61"/>
    <mergeCell ref="Y61:Z61"/>
    <mergeCell ref="AA61:AD61"/>
    <mergeCell ref="AE61:AH61"/>
    <mergeCell ref="AE62:AH62"/>
    <mergeCell ref="AA64:AD64"/>
    <mergeCell ref="AE64:AH64"/>
    <mergeCell ref="R62:X62"/>
    <mergeCell ref="R63:X63"/>
    <mergeCell ref="Y63:Z63"/>
    <mergeCell ref="AA63:AD63"/>
    <mergeCell ref="AE63:AH63"/>
    <mergeCell ref="R64:X64"/>
    <mergeCell ref="Y64:Z64"/>
    <mergeCell ref="S70:Y70"/>
    <mergeCell ref="Z70:AA70"/>
    <mergeCell ref="AB70:AG70"/>
    <mergeCell ref="S71:Y71"/>
    <mergeCell ref="Z71:AA71"/>
    <mergeCell ref="S72:Y72"/>
    <mergeCell ref="Z72:AA72"/>
    <mergeCell ref="S73:Y73"/>
    <mergeCell ref="Z73:AA73"/>
    <mergeCell ref="S74:Y74"/>
    <mergeCell ref="Z74:AA74"/>
    <mergeCell ref="S75:Y75"/>
    <mergeCell ref="Z75:AA75"/>
    <mergeCell ref="Z76:AA76"/>
    <mergeCell ref="S76:Y76"/>
    <mergeCell ref="S77:Y77"/>
    <mergeCell ref="Z77:AA77"/>
    <mergeCell ref="S78:Y78"/>
    <mergeCell ref="Z78:AA78"/>
    <mergeCell ref="S79:Y79"/>
    <mergeCell ref="Z79:AA79"/>
    <mergeCell ref="S80:Y80"/>
    <mergeCell ref="Z80:AA80"/>
    <mergeCell ref="S81:Y81"/>
    <mergeCell ref="Z81:AA81"/>
    <mergeCell ref="S82:Y82"/>
    <mergeCell ref="Z82:AA82"/>
    <mergeCell ref="Z83:AA83"/>
    <mergeCell ref="S87:Y87"/>
    <mergeCell ref="Z87:AA87"/>
    <mergeCell ref="S88:Y88"/>
    <mergeCell ref="Z88:AA88"/>
    <mergeCell ref="S83:Y83"/>
    <mergeCell ref="S84:Y84"/>
    <mergeCell ref="Z84:AA84"/>
    <mergeCell ref="S85:Y85"/>
    <mergeCell ref="Z85:AA85"/>
    <mergeCell ref="S86:Y86"/>
    <mergeCell ref="Z86:AA86"/>
    <mergeCell ref="AI58:AT58"/>
    <mergeCell ref="AU58:AV58"/>
    <mergeCell ref="AI59:AT59"/>
    <mergeCell ref="AU59:AV59"/>
    <mergeCell ref="AI60:AT60"/>
    <mergeCell ref="AU60:AV60"/>
    <mergeCell ref="AU61:AV61"/>
    <mergeCell ref="AI61:AT61"/>
    <mergeCell ref="AI62:AT62"/>
    <mergeCell ref="AU62:AV62"/>
    <mergeCell ref="AI63:AT63"/>
    <mergeCell ref="AU63:AV63"/>
    <mergeCell ref="AI64:AT64"/>
    <mergeCell ref="AU64:AV64"/>
    <mergeCell ref="AI65:AT65"/>
    <mergeCell ref="AU65:AV65"/>
    <mergeCell ref="AI66:AT66"/>
    <mergeCell ref="AU66:AV66"/>
    <mergeCell ref="AI67:AT67"/>
    <mergeCell ref="AU67:AV67"/>
    <mergeCell ref="AU68:AV68"/>
    <mergeCell ref="AI68:AT68"/>
    <mergeCell ref="AH70:AV70"/>
    <mergeCell ref="AB71:AV71"/>
    <mergeCell ref="AB72:AV72"/>
    <mergeCell ref="AB73:AV73"/>
    <mergeCell ref="AB74:AV74"/>
    <mergeCell ref="AB75:AV75"/>
    <mergeCell ref="AB76:AV76"/>
    <mergeCell ref="AB77:AV77"/>
    <mergeCell ref="AB78:AV78"/>
    <mergeCell ref="AB79:AV79"/>
    <mergeCell ref="AB80:AV80"/>
    <mergeCell ref="AB81:AV81"/>
    <mergeCell ref="AB82:AV82"/>
    <mergeCell ref="S89:AV91"/>
    <mergeCell ref="S92:AV92"/>
    <mergeCell ref="S95:Y95"/>
    <mergeCell ref="S96:Y96"/>
    <mergeCell ref="AB99:AV99"/>
    <mergeCell ref="S100:Y100"/>
    <mergeCell ref="Z100:AA100"/>
    <mergeCell ref="AB100:AV100"/>
    <mergeCell ref="Z94:AA94"/>
    <mergeCell ref="B95:J95"/>
    <mergeCell ref="K95:Q95"/>
    <mergeCell ref="Z95:AA95"/>
    <mergeCell ref="AB95:AV95"/>
    <mergeCell ref="B96:Q100"/>
    <mergeCell ref="AB97:AV97"/>
    <mergeCell ref="S105:Y105"/>
    <mergeCell ref="Z105:AA105"/>
    <mergeCell ref="S106:Y106"/>
    <mergeCell ref="Z106:AA106"/>
    <mergeCell ref="S107:Y107"/>
    <mergeCell ref="Z107:AA107"/>
    <mergeCell ref="S99:Y99"/>
    <mergeCell ref="Z99:AA99"/>
    <mergeCell ref="B102:Q106"/>
    <mergeCell ref="S102:Y102"/>
    <mergeCell ref="Z102:AA102"/>
    <mergeCell ref="S103:Y103"/>
    <mergeCell ref="Z103:AA103"/>
    <mergeCell ref="S110:Y110"/>
    <mergeCell ref="Z110:AA110"/>
    <mergeCell ref="S111:Y111"/>
    <mergeCell ref="Z111:AA111"/>
    <mergeCell ref="S112:Y112"/>
    <mergeCell ref="Z112:AA112"/>
    <mergeCell ref="B108:Q108"/>
    <mergeCell ref="S108:Y108"/>
    <mergeCell ref="Z108:AA108"/>
    <mergeCell ref="B109:G109"/>
    <mergeCell ref="H109:J109"/>
    <mergeCell ref="K109:Q109"/>
    <mergeCell ref="B110:Q112"/>
    <mergeCell ref="AB110:AV110"/>
    <mergeCell ref="AB111:AV111"/>
    <mergeCell ref="AB112:AV112"/>
    <mergeCell ref="AB113:AV113"/>
    <mergeCell ref="AB114:AV114"/>
    <mergeCell ref="AB115:AV115"/>
    <mergeCell ref="AB116:AV116"/>
    <mergeCell ref="AB117:AV117"/>
    <mergeCell ref="AG119:AV119"/>
    <mergeCell ref="AG120:AV120"/>
    <mergeCell ref="AG121:AV121"/>
    <mergeCell ref="AG122:AV122"/>
    <mergeCell ref="AG123:AV123"/>
    <mergeCell ref="AG124:AV124"/>
    <mergeCell ref="AH131:AL131"/>
    <mergeCell ref="AH132:AL132"/>
    <mergeCell ref="AH133:AL133"/>
    <mergeCell ref="AH134:AL134"/>
    <mergeCell ref="AH135:AL135"/>
    <mergeCell ref="AH136:AL136"/>
    <mergeCell ref="AM132:AV132"/>
    <mergeCell ref="AM133:AV133"/>
    <mergeCell ref="AM134:AV134"/>
    <mergeCell ref="AM135:AV135"/>
    <mergeCell ref="AM136:AV136"/>
    <mergeCell ref="AG125:AV125"/>
    <mergeCell ref="AG126:AV126"/>
    <mergeCell ref="AG127:AV127"/>
    <mergeCell ref="AG128:AV128"/>
    <mergeCell ref="AC130:AL130"/>
    <mergeCell ref="AM130:AV130"/>
    <mergeCell ref="AM131:AV131"/>
    <mergeCell ref="AB83:AV83"/>
    <mergeCell ref="AB84:AV84"/>
    <mergeCell ref="AB85:AV85"/>
    <mergeCell ref="AB86:AV86"/>
    <mergeCell ref="AB87:AV87"/>
    <mergeCell ref="AB88:AV88"/>
    <mergeCell ref="B90:Q94"/>
    <mergeCell ref="AB94:AV94"/>
    <mergeCell ref="Z96:AA96"/>
    <mergeCell ref="AB96:AV96"/>
    <mergeCell ref="S97:Y97"/>
    <mergeCell ref="Z97:AA97"/>
    <mergeCell ref="S94:Y94"/>
    <mergeCell ref="S98:Y98"/>
    <mergeCell ref="Z98:AA98"/>
    <mergeCell ref="AB98:AV98"/>
    <mergeCell ref="B101:J101"/>
    <mergeCell ref="K101:Q101"/>
    <mergeCell ref="S101:Y101"/>
    <mergeCell ref="Z101:AA101"/>
    <mergeCell ref="AB101:AV101"/>
    <mergeCell ref="AB102:AV102"/>
    <mergeCell ref="AB103:AV103"/>
    <mergeCell ref="S104:Y104"/>
    <mergeCell ref="Z104:AA104"/>
    <mergeCell ref="AB104:AV104"/>
    <mergeCell ref="AB105:AV105"/>
    <mergeCell ref="AB106:AV106"/>
    <mergeCell ref="AB107:AV107"/>
    <mergeCell ref="AB108:AV108"/>
    <mergeCell ref="B118:Q120"/>
    <mergeCell ref="B121:G121"/>
    <mergeCell ref="H121:J121"/>
    <mergeCell ref="K121:Q121"/>
    <mergeCell ref="B122:Q124"/>
    <mergeCell ref="B125:G125"/>
    <mergeCell ref="H125:J125"/>
    <mergeCell ref="H133:J133"/>
    <mergeCell ref="K133:Q133"/>
    <mergeCell ref="K125:Q125"/>
    <mergeCell ref="B126:Q128"/>
    <mergeCell ref="B129:G129"/>
    <mergeCell ref="H129:J129"/>
    <mergeCell ref="K129:Q129"/>
    <mergeCell ref="B130:Q132"/>
    <mergeCell ref="B133:G133"/>
    <mergeCell ref="B134:Q136"/>
    <mergeCell ref="S123:Y123"/>
    <mergeCell ref="S124:Y124"/>
    <mergeCell ref="S125:Y125"/>
    <mergeCell ref="S126:Y126"/>
    <mergeCell ref="S127:Y127"/>
    <mergeCell ref="S128:Y128"/>
    <mergeCell ref="S130:AB130"/>
    <mergeCell ref="Z124:AF124"/>
    <mergeCell ref="Z125:AF125"/>
    <mergeCell ref="Z126:AF126"/>
    <mergeCell ref="Z127:AF127"/>
    <mergeCell ref="Z128:AF128"/>
    <mergeCell ref="AC131:AG131"/>
    <mergeCell ref="AC132:AG132"/>
    <mergeCell ref="S114:Y114"/>
    <mergeCell ref="S115:Y115"/>
    <mergeCell ref="Z115:AA115"/>
    <mergeCell ref="S116:Y116"/>
    <mergeCell ref="Z116:AA116"/>
    <mergeCell ref="B113:G113"/>
    <mergeCell ref="H113:J113"/>
    <mergeCell ref="K113:Q113"/>
    <mergeCell ref="S113:Y113"/>
    <mergeCell ref="Z113:AA113"/>
    <mergeCell ref="B114:Q116"/>
    <mergeCell ref="Z114:AA114"/>
    <mergeCell ref="B117:G117"/>
    <mergeCell ref="H117:J117"/>
    <mergeCell ref="K117:Q117"/>
    <mergeCell ref="S117:Y117"/>
    <mergeCell ref="Z117:AA117"/>
    <mergeCell ref="Z119:AF119"/>
    <mergeCell ref="Z120:AF120"/>
    <mergeCell ref="S119:Y119"/>
    <mergeCell ref="S120:Y120"/>
    <mergeCell ref="S121:Y121"/>
    <mergeCell ref="Z121:AF121"/>
    <mergeCell ref="S122:Y122"/>
    <mergeCell ref="Z122:AF122"/>
    <mergeCell ref="Z123:AF123"/>
    <mergeCell ref="S131:AB131"/>
    <mergeCell ref="S132:AB132"/>
    <mergeCell ref="S133:AB133"/>
    <mergeCell ref="S134:AB134"/>
    <mergeCell ref="S135:AB135"/>
    <mergeCell ref="S136:AB136"/>
    <mergeCell ref="AC133:AG133"/>
    <mergeCell ref="AC134:AG134"/>
    <mergeCell ref="AC135:AG135"/>
    <mergeCell ref="AC136:AG136"/>
    <mergeCell ref="AE19:AH19"/>
    <mergeCell ref="AI19:AT19"/>
    <mergeCell ref="AU19:AV19"/>
    <mergeCell ref="AA18:AD18"/>
    <mergeCell ref="AE18:AH18"/>
    <mergeCell ref="B19:C19"/>
    <mergeCell ref="D19:P19"/>
    <mergeCell ref="R19:X19"/>
    <mergeCell ref="Y19:Z19"/>
    <mergeCell ref="AA19:AD19"/>
    <mergeCell ref="AI21:AT21"/>
    <mergeCell ref="AU21:AV21"/>
    <mergeCell ref="B21:C21"/>
    <mergeCell ref="D21:M21"/>
    <mergeCell ref="N21:P21"/>
    <mergeCell ref="R21:X21"/>
    <mergeCell ref="Y21:Z21"/>
    <mergeCell ref="AA21:AD21"/>
    <mergeCell ref="AE21:AH21"/>
    <mergeCell ref="B22:C22"/>
    <mergeCell ref="D22:P22"/>
    <mergeCell ref="Y22:Z22"/>
    <mergeCell ref="AA22:AD22"/>
    <mergeCell ref="AE22:AH22"/>
    <mergeCell ref="AI22:AT22"/>
    <mergeCell ref="AU22:AV22"/>
    <mergeCell ref="R22:X22"/>
    <mergeCell ref="R23:X23"/>
    <mergeCell ref="Y23:Z23"/>
    <mergeCell ref="AA23:AD23"/>
    <mergeCell ref="AE23:AH23"/>
    <mergeCell ref="AI23:AT23"/>
    <mergeCell ref="AU23:AV23"/>
    <mergeCell ref="AI24:AT24"/>
    <mergeCell ref="AU24:AV24"/>
    <mergeCell ref="B24:D24"/>
    <mergeCell ref="E24:M24"/>
    <mergeCell ref="N24:P24"/>
    <mergeCell ref="R24:X24"/>
    <mergeCell ref="Y24:Z24"/>
    <mergeCell ref="AA24:AD24"/>
    <mergeCell ref="AE24:AH24"/>
    <mergeCell ref="Q9:T9"/>
    <mergeCell ref="U9:V9"/>
    <mergeCell ref="AG9:AK9"/>
    <mergeCell ref="AL9:AM9"/>
    <mergeCell ref="P10:Q10"/>
    <mergeCell ref="S10:AT10"/>
    <mergeCell ref="AU10:AV10"/>
    <mergeCell ref="B8:E9"/>
    <mergeCell ref="G8:J9"/>
    <mergeCell ref="L8:O9"/>
    <mergeCell ref="Q8:T8"/>
    <mergeCell ref="U8:V8"/>
    <mergeCell ref="W8:Z8"/>
    <mergeCell ref="AA8:AB8"/>
    <mergeCell ref="E11:M11"/>
    <mergeCell ref="N11:P11"/>
    <mergeCell ref="R11:X11"/>
    <mergeCell ref="Y11:Z11"/>
    <mergeCell ref="AA11:AD11"/>
    <mergeCell ref="AE11:AH11"/>
    <mergeCell ref="AI11:AV11"/>
    <mergeCell ref="AE12:AH12"/>
    <mergeCell ref="AI12:AT12"/>
    <mergeCell ref="AU12:AV12"/>
    <mergeCell ref="B11:D11"/>
    <mergeCell ref="B12:C12"/>
    <mergeCell ref="D12:M12"/>
    <mergeCell ref="N12:P12"/>
    <mergeCell ref="R12:X12"/>
    <mergeCell ref="Y12:Z12"/>
    <mergeCell ref="AA12:AD12"/>
    <mergeCell ref="AE14:AH14"/>
    <mergeCell ref="AI14:AT14"/>
    <mergeCell ref="AU14:AV14"/>
    <mergeCell ref="AI25:AT25"/>
    <mergeCell ref="AU25:AV25"/>
    <mergeCell ref="R45:X45"/>
    <mergeCell ref="Y45:Z45"/>
    <mergeCell ref="R38:X38"/>
    <mergeCell ref="R39:X39"/>
    <mergeCell ref="R40:X40"/>
    <mergeCell ref="R41:X41"/>
    <mergeCell ref="Y41:Z41"/>
    <mergeCell ref="R44:X44"/>
    <mergeCell ref="Y44:Z44"/>
    <mergeCell ref="AI32:AT32"/>
    <mergeCell ref="AI33:AT33"/>
    <mergeCell ref="AU33:AV33"/>
    <mergeCell ref="AI34:AT34"/>
    <mergeCell ref="AU34:AV34"/>
    <mergeCell ref="AI35:AT35"/>
    <mergeCell ref="AU35:AV35"/>
    <mergeCell ref="AI36:AT36"/>
    <mergeCell ref="AU36:AV36"/>
    <mergeCell ref="AI38:AT38"/>
    <mergeCell ref="AU38:AV38"/>
    <mergeCell ref="AI39:AT39"/>
    <mergeCell ref="AU39:AV39"/>
    <mergeCell ref="AU40:AV40"/>
    <mergeCell ref="AI40:AT40"/>
    <mergeCell ref="AI41:AT41"/>
    <mergeCell ref="AU41:AV41"/>
    <mergeCell ref="AI42:AT42"/>
    <mergeCell ref="AU42:AV42"/>
    <mergeCell ref="AI43:AT43"/>
    <mergeCell ref="AU43:AV43"/>
    <mergeCell ref="AI44:AT44"/>
    <mergeCell ref="AU44:AV44"/>
    <mergeCell ref="AI45:AT45"/>
    <mergeCell ref="AU45:AV45"/>
    <mergeCell ref="AI46:AT46"/>
    <mergeCell ref="AU46:AV46"/>
    <mergeCell ref="AU47:AV47"/>
    <mergeCell ref="AI47:AT47"/>
    <mergeCell ref="AI48:AT48"/>
    <mergeCell ref="AU48:AV48"/>
    <mergeCell ref="AI49:AT49"/>
    <mergeCell ref="AU49:AV49"/>
    <mergeCell ref="AI50:AT50"/>
    <mergeCell ref="AU50:AV50"/>
    <mergeCell ref="AI51:AT51"/>
    <mergeCell ref="AU51:AV51"/>
    <mergeCell ref="AI52:AT52"/>
    <mergeCell ref="AU52:AV52"/>
    <mergeCell ref="AI53:AT53"/>
    <mergeCell ref="AU53:AV53"/>
    <mergeCell ref="AU54:AV54"/>
    <mergeCell ref="AI54:AT54"/>
    <mergeCell ref="AI55:AT55"/>
    <mergeCell ref="AU55:AV55"/>
    <mergeCell ref="AI56:AT56"/>
    <mergeCell ref="AU56:AV56"/>
    <mergeCell ref="AI57:AT57"/>
    <mergeCell ref="AU57:AV57"/>
  </mergeCells>
  <printOptions/>
  <pageMargins bottom="0.75" footer="0.0" header="0.0" left="0.25" right="0.25" top="0.75"/>
  <pageSetup paperSize="9" orientation="portrait"/>
  <drawing r:id="rId1"/>
</worksheet>
</file>