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4056A822-C6AB-4853-9639-5C6A3E4F5116}" xr6:coauthVersionLast="46" xr6:coauthVersionMax="46" xr10:uidLastSave="{00000000-0000-0000-0000-000000000000}"/>
  <bookViews>
    <workbookView xWindow="-120" yWindow="-120" windowWidth="29040" windowHeight="16440" firstSheet="5" activeTab="7" xr2:uid="{00000000-000D-0000-FFFF-FFFF00000000}"/>
  </bookViews>
  <sheets>
    <sheet name="Ejercicio 1.B) a" sheetId="1" r:id="rId1"/>
    <sheet name="Ejercicio 1.B) b" sheetId="2" r:id="rId2"/>
    <sheet name="Ejercicio 1.B) c" sheetId="3" r:id="rId3"/>
    <sheet name="Ejercicio 1.B) d" sheetId="4" r:id="rId4"/>
    <sheet name="Ejersicio 1.B) e" sheetId="5" r:id="rId5"/>
    <sheet name="Ejersicio 1.B) f" sheetId="6" r:id="rId6"/>
    <sheet name="Ejercicio 3.A)" sheetId="7" r:id="rId7"/>
    <sheet name="Ejercicio 3.B)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1t95EKr/72JxvKnC7B3koEWWICg=="/>
    </ext>
  </extLst>
</workbook>
</file>

<file path=xl/calcChain.xml><?xml version="1.0" encoding="utf-8"?>
<calcChain xmlns="http://schemas.openxmlformats.org/spreadsheetml/2006/main">
  <c r="F7" i="6" l="1"/>
  <c r="G7" i="6" s="1"/>
  <c r="F6" i="6"/>
  <c r="G6" i="6" s="1"/>
  <c r="F5" i="6"/>
  <c r="G5" i="6" s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0" i="1"/>
</calcChain>
</file>

<file path=xl/sharedStrings.xml><?xml version="1.0" encoding="utf-8"?>
<sst xmlns="http://schemas.openxmlformats.org/spreadsheetml/2006/main" count="114" uniqueCount="86">
  <si>
    <t>Ejersicio 1.A</t>
  </si>
  <si>
    <t>Periodo</t>
  </si>
  <si>
    <t>PIB a dólar corriente</t>
  </si>
  <si>
    <t>PIB en dólar corriente/1000000</t>
  </si>
  <si>
    <t>Poblacion</t>
  </si>
  <si>
    <t>PIB percapita en dolares corrientes</t>
  </si>
  <si>
    <t>ejersicio 1.B</t>
  </si>
  <si>
    <t>Período</t>
  </si>
  <si>
    <t>PIB medido en millones de pesos a precios constantes</t>
  </si>
  <si>
    <t>PIB per cápita en pesos</t>
  </si>
  <si>
    <t>Ejercicio 1.B) c</t>
  </si>
  <si>
    <t>Tasa de inversión(FBKF) a precios constantes</t>
  </si>
  <si>
    <t>Tasa de inversión(FBKF) a precios corrientes</t>
  </si>
  <si>
    <t>Ejercicio 1.B) d</t>
  </si>
  <si>
    <t>Reservas Internacionales Brutas en millones de dolares</t>
  </si>
  <si>
    <t>pib dolares precios corrientes</t>
  </si>
  <si>
    <t>Resevas como pocentaje del PBI</t>
  </si>
  <si>
    <t>Ejersicio 1.B) e</t>
  </si>
  <si>
    <t>Precios Constantes 2004</t>
  </si>
  <si>
    <t>Tasa de Crecimiento Anual</t>
  </si>
  <si>
    <t>Ejercicio 1.B) f</t>
  </si>
  <si>
    <t>PBI Argentina año base 2004 en precios constantes (millones de pesos)</t>
  </si>
  <si>
    <t>Tasa de crecimiento promedio acumulado del PBI</t>
  </si>
  <si>
    <t>2004-2011</t>
  </si>
  <si>
    <t>2011-2020</t>
  </si>
  <si>
    <t>2004-2020</t>
  </si>
  <si>
    <t>Ejercicio 3.A)</t>
  </si>
  <si>
    <t>DATOS:</t>
  </si>
  <si>
    <t>g</t>
  </si>
  <si>
    <t>sp</t>
  </si>
  <si>
    <t>r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</si>
  <si>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</si>
  <si>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</si>
  <si>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</si>
  <si>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</si>
  <si>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</si>
  <si>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</si>
  <si>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</si>
  <si>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</si>
  <si>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</si>
  <si>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</si>
  <si>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</si>
  <si>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Tasa de interés real constante del 2%</t>
  </si>
  <si>
    <t>Tasa de interés real constante del 4%</t>
  </si>
  <si>
    <t>Tasa de interés real constante del 8%</t>
  </si>
  <si>
    <t>Proyección de la evolución de la relación deuda/PBI en el período 2021-2023 en base a la relación en 2020 para distintas tasas de interés y de crecimiento del PBI.</t>
  </si>
  <si>
    <t>Escenario 1 (tasa de interés del 3%)</t>
  </si>
  <si>
    <t>PBI (dólares corrientes)</t>
  </si>
  <si>
    <t>Tasa de crecimiento</t>
  </si>
  <si>
    <t>Deuda (dólares)</t>
  </si>
  <si>
    <t>Ratio deuda/PBI</t>
  </si>
  <si>
    <t>$ 335,582,000,000.00</t>
  </si>
  <si>
    <t>6.10%</t>
  </si>
  <si>
    <t>$ 345,649,460,000.00</t>
  </si>
  <si>
    <t>2.10%</t>
  </si>
  <si>
    <t>$ 356,018,943,800.00</t>
  </si>
  <si>
    <t>$ 366,699,512,114.00</t>
  </si>
  <si>
    <t>Escenario 2 (tasa de interés del 2,5%)</t>
  </si>
  <si>
    <t>$ 343,971,550,000.00</t>
  </si>
  <si>
    <t>$ 352,570,838,750.00</t>
  </si>
  <si>
    <t>$ 361,385,109,718.75</t>
  </si>
  <si>
    <t>Relación de la deuda/PBI en 2020 igual a 104,5% (utilizado)</t>
  </si>
  <si>
    <t>$ 321,131,100,478.47</t>
  </si>
  <si>
    <t>104.5%</t>
  </si>
  <si>
    <t>$ 340,720,097,607.66</t>
  </si>
  <si>
    <t>$ 347,875,219,657.42</t>
  </si>
  <si>
    <t>Superávit primario</t>
  </si>
  <si>
    <t>Deuda en t</t>
  </si>
  <si>
    <t>Ratio deuda PBI</t>
  </si>
  <si>
    <t>-$ 1,649,900,000.00</t>
  </si>
  <si>
    <t>$ 327,426,959,377.95</t>
  </si>
  <si>
    <t>96.1%</t>
  </si>
  <si>
    <t>-$ 1,498,700,000.00</t>
  </si>
  <si>
    <t>$ 350,195,021,057.79</t>
  </si>
  <si>
    <t>100.7%</t>
  </si>
  <si>
    <t>$ 356,572,100,148.85</t>
  </si>
  <si>
    <t>2.5%</t>
  </si>
  <si>
    <t>$ 359,254,321,574.63</t>
  </si>
  <si>
    <t>100.8%</t>
  </si>
  <si>
    <t>$ 325,845,517,342.13</t>
  </si>
  <si>
    <t>95.6%</t>
  </si>
  <si>
    <t>$ 346,817,836,875.61</t>
  </si>
  <si>
    <t>99.7%</t>
  </si>
  <si>
    <t>-$ 1,483,713,000.00</t>
  </si>
  <si>
    <t>$ 354,054,551,750.00</t>
  </si>
  <si>
    <t>99.3%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</si>
</sst>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17">
    <font>
      <sz val="11"/>
      <color theme="1"/>
      <name val="Arial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rgb="FF000000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sz val="10"/>
      <color theme="0"/>
      <name val="Helvetica Neue"/>
    </font>
    <font>
      <sz val="10"/>
      <color rgb="FF000000"/>
      <name val="Helvetica Neue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1"/>
      <name val="Arial"/>
      <family val="2"/>
    </font>
    <font>
      <u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B4E4E8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rgb="FF8FD7DC"/>
        <bgColor indexed="64"/>
      </patternFill>
    </fill>
    <fill>
      <patternFill patternType="solid">
        <fgColor rgb="FF7F7F7F"/>
        <bgColor indexed="64"/>
      </patternFill>
    </fill>
  </fills>
  <borders count="4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CCCCCC"/>
      </bottom>
      <diagonal/>
    </border>
    <border>
      <left/>
      <right/>
      <top style="thick">
        <color rgb="FF000000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  <border>
      <left/>
      <right/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CCCCCC"/>
      </bottom>
      <diagonal/>
    </border>
    <border>
      <left/>
      <right/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A5A5A5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A5A5A5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8" fontId="3" fillId="4" borderId="5" xfId="0" applyNumberFormat="1" applyFont="1" applyFill="1" applyBorder="1" applyAlignment="1">
      <alignment horizontal="center" vertical="center" wrapText="1"/>
    </xf>
    <xf numFmtId="8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8" fontId="3" fillId="4" borderId="8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 wrapText="1"/>
    </xf>
    <xf numFmtId="8" fontId="1" fillId="4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8" fontId="3" fillId="0" borderId="10" xfId="0" applyNumberFormat="1" applyFont="1" applyBorder="1" applyAlignment="1">
      <alignment horizontal="center" vertical="center" wrapText="1"/>
    </xf>
    <xf numFmtId="8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8" fontId="3" fillId="0" borderId="13" xfId="0" applyNumberFormat="1" applyFont="1" applyBorder="1" applyAlignment="1">
      <alignment horizontal="center" vertical="center" wrapText="1"/>
    </xf>
    <xf numFmtId="3" fontId="4" fillId="5" borderId="12" xfId="0" applyNumberFormat="1" applyFont="1" applyFill="1" applyBorder="1" applyAlignment="1">
      <alignment horizontal="center" vertical="center" wrapText="1"/>
    </xf>
    <xf numFmtId="8" fontId="1" fillId="0" borderId="12" xfId="0" applyNumberFormat="1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8" fontId="5" fillId="4" borderId="14" xfId="0" applyNumberFormat="1" applyFont="1" applyFill="1" applyBorder="1" applyAlignment="1">
      <alignment horizontal="center" vertical="center" wrapText="1"/>
    </xf>
    <xf numFmtId="8" fontId="1" fillId="4" borderId="11" xfId="0" applyNumberFormat="1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8" fontId="5" fillId="4" borderId="13" xfId="0" applyNumberFormat="1" applyFont="1" applyFill="1" applyBorder="1" applyAlignment="1">
      <alignment horizontal="center" vertical="center" wrapText="1"/>
    </xf>
    <xf numFmtId="3" fontId="4" fillId="4" borderId="12" xfId="0" applyNumberFormat="1" applyFont="1" applyFill="1" applyBorder="1" applyAlignment="1">
      <alignment horizontal="center" vertical="center" wrapText="1"/>
    </xf>
    <xf numFmtId="8" fontId="1" fillId="4" borderId="12" xfId="0" applyNumberFormat="1" applyFont="1" applyFill="1" applyBorder="1" applyAlignment="1">
      <alignment horizontal="center" vertical="center" wrapText="1"/>
    </xf>
    <xf numFmtId="8" fontId="5" fillId="0" borderId="10" xfId="0" applyNumberFormat="1" applyFont="1" applyBorder="1" applyAlignment="1">
      <alignment horizontal="center" vertical="center" wrapText="1"/>
    </xf>
    <xf numFmtId="8" fontId="5" fillId="0" borderId="13" xfId="0" applyNumberFormat="1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8" fontId="5" fillId="4" borderId="16" xfId="0" applyNumberFormat="1" applyFont="1" applyFill="1" applyBorder="1" applyAlignment="1">
      <alignment horizontal="center" vertical="center" wrapText="1"/>
    </xf>
    <xf numFmtId="8" fontId="1" fillId="4" borderId="15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8" fontId="5" fillId="4" borderId="17" xfId="0" applyNumberFormat="1" applyFont="1" applyFill="1" applyBorder="1" applyAlignment="1">
      <alignment horizontal="center" vertical="center" wrapText="1"/>
    </xf>
    <xf numFmtId="3" fontId="4" fillId="4" borderId="17" xfId="0" applyNumberFormat="1" applyFont="1" applyFill="1" applyBorder="1" applyAlignment="1">
      <alignment horizontal="center" vertical="center" wrapText="1"/>
    </xf>
    <xf numFmtId="8" fontId="1" fillId="4" borderId="1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right" wrapText="1"/>
    </xf>
    <xf numFmtId="3" fontId="4" fillId="6" borderId="7" xfId="0" applyNumberFormat="1" applyFont="1" applyFill="1" applyBorder="1" applyAlignment="1">
      <alignment horizontal="center" wrapText="1"/>
    </xf>
    <xf numFmtId="0" fontId="1" fillId="0" borderId="18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3" fontId="4" fillId="5" borderId="12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right" wrapText="1"/>
    </xf>
    <xf numFmtId="3" fontId="4" fillId="6" borderId="12" xfId="0" applyNumberFormat="1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right" wrapText="1"/>
    </xf>
    <xf numFmtId="3" fontId="4" fillId="6" borderId="17" xfId="0" applyNumberFormat="1" applyFont="1" applyFill="1" applyBorder="1" applyAlignment="1">
      <alignment horizontal="center" wrapText="1"/>
    </xf>
    <xf numFmtId="0" fontId="1" fillId="0" borderId="17" xfId="0" applyFont="1" applyBorder="1" applyAlignment="1">
      <alignment horizontal="right" wrapText="1"/>
    </xf>
    <xf numFmtId="0" fontId="1" fillId="7" borderId="1" xfId="0" applyFont="1" applyFill="1" applyBorder="1"/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3" fontId="1" fillId="4" borderId="23" xfId="0" applyNumberFormat="1" applyFont="1" applyFill="1" applyBorder="1" applyAlignment="1">
      <alignment horizontal="center" vertical="center" wrapText="1"/>
    </xf>
    <xf numFmtId="3" fontId="7" fillId="4" borderId="24" xfId="0" applyNumberFormat="1" applyFont="1" applyFill="1" applyBorder="1" applyAlignment="1">
      <alignment horizontal="center" vertical="center" wrapText="1"/>
    </xf>
    <xf numFmtId="10" fontId="1" fillId="4" borderId="23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3" fontId="1" fillId="0" borderId="25" xfId="0" applyNumberFormat="1" applyFont="1" applyBorder="1" applyAlignment="1">
      <alignment horizontal="center" vertical="center" wrapText="1"/>
    </xf>
    <xf numFmtId="3" fontId="7" fillId="0" borderId="26" xfId="0" applyNumberFormat="1" applyFont="1" applyBorder="1" applyAlignment="1">
      <alignment horizontal="center" vertical="center" wrapText="1"/>
    </xf>
    <xf numFmtId="10" fontId="1" fillId="0" borderId="25" xfId="0" applyNumberFormat="1" applyFont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3" fontId="1" fillId="4" borderId="27" xfId="0" applyNumberFormat="1" applyFont="1" applyFill="1" applyBorder="1" applyAlignment="1">
      <alignment horizontal="center" vertical="center" wrapText="1"/>
    </xf>
    <xf numFmtId="3" fontId="7" fillId="4" borderId="27" xfId="0" applyNumberFormat="1" applyFont="1" applyFill="1" applyBorder="1" applyAlignment="1">
      <alignment horizontal="center" vertical="center" wrapText="1"/>
    </xf>
    <xf numFmtId="10" fontId="1" fillId="4" borderId="27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3" fontId="1" fillId="4" borderId="28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3" fontId="1" fillId="4" borderId="27" xfId="0" applyNumberFormat="1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8" fontId="5" fillId="4" borderId="3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10" fontId="1" fillId="9" borderId="3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8" fontId="5" fillId="0" borderId="12" xfId="0" applyNumberFormat="1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8" fontId="5" fillId="4" borderId="12" xfId="0" applyNumberFormat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8" fontId="5" fillId="4" borderId="17" xfId="0" applyNumberFormat="1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12" fillId="0" borderId="0" xfId="0" applyFont="1"/>
    <xf numFmtId="0" fontId="1" fillId="10" borderId="34" xfId="0" applyFont="1" applyFill="1" applyBorder="1"/>
    <xf numFmtId="10" fontId="1" fillId="0" borderId="35" xfId="0" applyNumberFormat="1" applyFont="1" applyBorder="1"/>
    <xf numFmtId="0" fontId="1" fillId="10" borderId="36" xfId="0" applyFont="1" applyFill="1" applyBorder="1"/>
    <xf numFmtId="0" fontId="1" fillId="0" borderId="37" xfId="0" applyFont="1" applyBorder="1"/>
    <xf numFmtId="9" fontId="1" fillId="0" borderId="38" xfId="0" applyNumberFormat="1" applyFont="1" applyBorder="1"/>
    <xf numFmtId="9" fontId="1" fillId="0" borderId="35" xfId="0" applyNumberFormat="1" applyFont="1" applyBorder="1"/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9" fontId="1" fillId="4" borderId="39" xfId="0" applyNumberFormat="1" applyFont="1" applyFill="1" applyBorder="1" applyAlignment="1">
      <alignment horizontal="center" vertical="center"/>
    </xf>
    <xf numFmtId="10" fontId="1" fillId="4" borderId="40" xfId="0" applyNumberFormat="1" applyFont="1" applyFill="1" applyBorder="1" applyAlignment="1">
      <alignment horizontal="center" vertical="center"/>
    </xf>
    <xf numFmtId="10" fontId="1" fillId="4" borderId="41" xfId="0" applyNumberFormat="1" applyFont="1" applyFill="1" applyBorder="1" applyAlignment="1">
      <alignment horizontal="center" vertical="center"/>
    </xf>
    <xf numFmtId="9" fontId="1" fillId="0" borderId="42" xfId="0" applyNumberFormat="1" applyFont="1" applyBorder="1" applyAlignment="1">
      <alignment horizontal="center" vertical="center"/>
    </xf>
    <xf numFmtId="10" fontId="1" fillId="0" borderId="34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9" fontId="1" fillId="4" borderId="44" xfId="0" applyNumberFormat="1" applyFont="1" applyFill="1" applyBorder="1" applyAlignment="1">
      <alignment horizontal="center" vertical="center"/>
    </xf>
    <xf numFmtId="10" fontId="1" fillId="4" borderId="45" xfId="0" applyNumberFormat="1" applyFont="1" applyFill="1" applyBorder="1" applyAlignment="1">
      <alignment horizontal="center" vertical="center"/>
    </xf>
    <xf numFmtId="10" fontId="1" fillId="4" borderId="46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right" vertical="center" wrapText="1"/>
    </xf>
    <xf numFmtId="9" fontId="14" fillId="0" borderId="33" xfId="0" applyNumberFormat="1" applyFont="1" applyBorder="1" applyAlignment="1">
      <alignment horizontal="right" vertical="center" wrapText="1"/>
    </xf>
    <xf numFmtId="0" fontId="15" fillId="0" borderId="33" xfId="0" applyFont="1" applyBorder="1" applyAlignment="1">
      <alignment horizontal="right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1" fillId="0" borderId="31" xfId="0" applyFont="1" applyBorder="1"/>
    <xf numFmtId="0" fontId="13" fillId="12" borderId="29" xfId="0" applyFont="1" applyFill="1" applyBorder="1" applyAlignment="1">
      <alignment horizontal="center" vertical="center" wrapText="1"/>
    </xf>
    <xf numFmtId="0" fontId="13" fillId="12" borderId="30" xfId="0" applyFont="1" applyFill="1" applyBorder="1" applyAlignment="1">
      <alignment horizontal="center" vertical="center" wrapText="1"/>
    </xf>
    <xf numFmtId="0" fontId="13" fillId="12" borderId="31" xfId="0" applyFont="1" applyFill="1" applyBorder="1" applyAlignment="1">
      <alignment horizontal="center" vertical="center" wrapText="1"/>
    </xf>
    <xf numFmtId="0" fontId="13" fillId="11" borderId="29" xfId="0" applyFont="1" applyFill="1" applyBorder="1" applyAlignment="1">
      <alignment horizontal="center" vertical="center" wrapText="1"/>
    </xf>
    <xf numFmtId="0" fontId="13" fillId="11" borderId="30" xfId="0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14" fillId="12" borderId="33" xfId="0" applyFont="1" applyFill="1" applyBorder="1" applyAlignment="1">
      <alignment wrapText="1"/>
    </xf>
    <xf numFmtId="0" fontId="13" fillId="0" borderId="33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4" fillId="14" borderId="33" xfId="0" applyFont="1" applyFill="1" applyBorder="1" applyAlignment="1">
      <alignment vertical="center" wrapText="1"/>
    </xf>
    <xf numFmtId="0" fontId="13" fillId="13" borderId="29" xfId="0" applyFont="1" applyFill="1" applyBorder="1" applyAlignment="1">
      <alignment horizontal="center" vertical="center" wrapText="1"/>
    </xf>
    <xf numFmtId="0" fontId="13" fillId="13" borderId="30" xfId="0" applyFont="1" applyFill="1" applyBorder="1" applyAlignment="1">
      <alignment horizontal="center" vertical="center" wrapText="1"/>
    </xf>
    <xf numFmtId="0" fontId="13" fillId="13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PIB en dólar corriente/1000000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a'!$A$4:$A$20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a'!$C$4:$C$20</c:f>
              <c:numCache>
                <c:formatCode>"$"#,##0.00_);[Red]\("$"#,##0.00\)</c:formatCode>
                <c:ptCount val="17"/>
                <c:pt idx="0">
                  <c:v>164903.15</c:v>
                </c:pt>
                <c:pt idx="1">
                  <c:v>199263.06</c:v>
                </c:pt>
                <c:pt idx="2">
                  <c:v>232885.19</c:v>
                </c:pt>
                <c:pt idx="3">
                  <c:v>287917.13</c:v>
                </c:pt>
                <c:pt idx="4">
                  <c:v>363547.45</c:v>
                </c:pt>
                <c:pt idx="5">
                  <c:v>334589.28000000003</c:v>
                </c:pt>
                <c:pt idx="6">
                  <c:v>424687.12</c:v>
                </c:pt>
                <c:pt idx="7">
                  <c:v>527652.73</c:v>
                </c:pt>
                <c:pt idx="8">
                  <c:v>579759.42000000004</c:v>
                </c:pt>
                <c:pt idx="9">
                  <c:v>611976.09</c:v>
                </c:pt>
                <c:pt idx="10">
                  <c:v>564120.55000000005</c:v>
                </c:pt>
                <c:pt idx="11">
                  <c:v>642697.84</c:v>
                </c:pt>
                <c:pt idx="12">
                  <c:v>557355.54</c:v>
                </c:pt>
                <c:pt idx="13">
                  <c:v>644066.62</c:v>
                </c:pt>
                <c:pt idx="14">
                  <c:v>518293.74</c:v>
                </c:pt>
                <c:pt idx="15">
                  <c:v>445074.99</c:v>
                </c:pt>
                <c:pt idx="16">
                  <c:v>382676.58623000403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F96-A6D9-19103085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50573"/>
        <c:axId val="1268008229"/>
      </c:lineChart>
      <c:catAx>
        <c:axId val="242150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268008229"/>
        <c:crosses val="autoZero"/>
        <c:auto val="1"/>
        <c:lblAlgn val="ctr"/>
        <c:lblOffset val="100"/>
        <c:noMultiLvlLbl val="1"/>
      </c:catAx>
      <c:valAx>
        <c:axId val="1268008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4215057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PIB per capita en dolares corrientes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a'!$L$4:$L$20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a'!$O$4:$O$20</c:f>
              <c:numCache>
                <c:formatCode>"$"#,##0.00_);[Red]\("$"#,##0.00\)</c:formatCode>
                <c:ptCount val="17"/>
                <c:pt idx="0">
                  <c:v>4302.25</c:v>
                </c:pt>
                <c:pt idx="1">
                  <c:v>5145.09</c:v>
                </c:pt>
                <c:pt idx="2">
                  <c:v>5951.24</c:v>
                </c:pt>
                <c:pt idx="3">
                  <c:v>7281.69</c:v>
                </c:pt>
                <c:pt idx="4">
                  <c:v>9099.66</c:v>
                </c:pt>
                <c:pt idx="5">
                  <c:v>8288.49</c:v>
                </c:pt>
                <c:pt idx="6">
                  <c:v>10411.94</c:v>
                </c:pt>
                <c:pt idx="7">
                  <c:v>12788.02</c:v>
                </c:pt>
                <c:pt idx="8">
                  <c:v>13892.02</c:v>
                </c:pt>
                <c:pt idx="9">
                  <c:v>14500.79</c:v>
                </c:pt>
                <c:pt idx="10">
                  <c:v>13212.8</c:v>
                </c:pt>
                <c:pt idx="11">
                  <c:v>14900.73</c:v>
                </c:pt>
                <c:pt idx="12">
                  <c:v>12786.21</c:v>
                </c:pt>
                <c:pt idx="13">
                  <c:v>14622.99</c:v>
                </c:pt>
                <c:pt idx="14">
                  <c:v>11648.49</c:v>
                </c:pt>
                <c:pt idx="15">
                  <c:v>9904.0400000000009</c:v>
                </c:pt>
                <c:pt idx="16">
                  <c:v>8433.32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3-4E03-8CAC-4160CC9F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72056"/>
        <c:axId val="427501012"/>
      </c:lineChart>
      <c:catAx>
        <c:axId val="13647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27501012"/>
        <c:crosses val="autoZero"/>
        <c:auto val="1"/>
        <c:lblAlgn val="ctr"/>
        <c:lblOffset val="100"/>
        <c:noMultiLvlLbl val="1"/>
      </c:catAx>
      <c:valAx>
        <c:axId val="427501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64720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PIB anual en pesos a precios constantes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b'!$A$4:$A$20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b'!$B$4:$B$20</c:f>
              <c:numCache>
                <c:formatCode>#,##0</c:formatCode>
                <c:ptCount val="17"/>
                <c:pt idx="0">
                  <c:v>485115</c:v>
                </c:pt>
                <c:pt idx="1">
                  <c:v>528056</c:v>
                </c:pt>
                <c:pt idx="2">
                  <c:v>570549</c:v>
                </c:pt>
                <c:pt idx="3">
                  <c:v>621943</c:v>
                </c:pt>
                <c:pt idx="4">
                  <c:v>647176</c:v>
                </c:pt>
                <c:pt idx="5">
                  <c:v>608873</c:v>
                </c:pt>
                <c:pt idx="6">
                  <c:v>670524</c:v>
                </c:pt>
                <c:pt idx="7">
                  <c:v>710782</c:v>
                </c:pt>
                <c:pt idx="8">
                  <c:v>703486</c:v>
                </c:pt>
                <c:pt idx="9">
                  <c:v>720407</c:v>
                </c:pt>
                <c:pt idx="10">
                  <c:v>702306</c:v>
                </c:pt>
                <c:pt idx="11">
                  <c:v>721487</c:v>
                </c:pt>
                <c:pt idx="12">
                  <c:v>706478</c:v>
                </c:pt>
                <c:pt idx="13">
                  <c:v>726390</c:v>
                </c:pt>
                <c:pt idx="14">
                  <c:v>707755</c:v>
                </c:pt>
                <c:pt idx="15">
                  <c:v>692977</c:v>
                </c:pt>
                <c:pt idx="16">
                  <c:v>624336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C3C-933A-7EAA8AEB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45616"/>
        <c:axId val="1067752375"/>
      </c:lineChart>
      <c:catAx>
        <c:axId val="2930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67752375"/>
        <c:crosses val="autoZero"/>
        <c:auto val="1"/>
        <c:lblAlgn val="ctr"/>
        <c:lblOffset val="100"/>
        <c:noMultiLvlLbl val="1"/>
      </c:catAx>
      <c:valAx>
        <c:axId val="106775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930456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PIB per capita anual en precios constantes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b'!$L$4:$L$20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b'!$M$4:$M$20</c:f>
              <c:numCache>
                <c:formatCode>General</c:formatCode>
                <c:ptCount val="17"/>
                <c:pt idx="0">
                  <c:v>12656.44234</c:v>
                </c:pt>
                <c:pt idx="1">
                  <c:v>13634.71421</c:v>
                </c:pt>
                <c:pt idx="2">
                  <c:v>14580.039210000001</c:v>
                </c:pt>
                <c:pt idx="3">
                  <c:v>15729.50337</c:v>
                </c:pt>
                <c:pt idx="4">
                  <c:v>16198.94073</c:v>
                </c:pt>
                <c:pt idx="5">
                  <c:v>15083.08094</c:v>
                </c:pt>
                <c:pt idx="6">
                  <c:v>16439.056400000001</c:v>
                </c:pt>
                <c:pt idx="7">
                  <c:v>17226.27072</c:v>
                </c:pt>
                <c:pt idx="8">
                  <c:v>16856.718219999999</c:v>
                </c:pt>
                <c:pt idx="9">
                  <c:v>17070.071199999998</c:v>
                </c:pt>
                <c:pt idx="10">
                  <c:v>16449.374540000001</c:v>
                </c:pt>
                <c:pt idx="11">
                  <c:v>16727.434740000001</c:v>
                </c:pt>
                <c:pt idx="12">
                  <c:v>16207.20083</c:v>
                </c:pt>
                <c:pt idx="13">
                  <c:v>16492.0664</c:v>
                </c:pt>
                <c:pt idx="14">
                  <c:v>15906.58301</c:v>
                </c:pt>
                <c:pt idx="15">
                  <c:v>15420.50092</c:v>
                </c:pt>
                <c:pt idx="16">
                  <c:v>13758.94543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F-4868-8946-ECB1CE71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332706"/>
        <c:axId val="983983258"/>
      </c:lineChart>
      <c:catAx>
        <c:axId val="177133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83983258"/>
        <c:crosses val="autoZero"/>
        <c:auto val="1"/>
        <c:lblAlgn val="ctr"/>
        <c:lblOffset val="100"/>
        <c:noMultiLvlLbl val="1"/>
      </c:catAx>
      <c:valAx>
        <c:axId val="983983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713327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Tasas de inversión constante y corriente, 2004-2020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Tasa de inversion precios constantes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c'!$A$4:$A$20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c'!$B$4:$B$20</c:f>
              <c:numCache>
                <c:formatCode>General</c:formatCode>
                <c:ptCount val="17"/>
                <c:pt idx="0">
                  <c:v>0</c:v>
                </c:pt>
                <c:pt idx="1">
                  <c:v>15.828177889999999</c:v>
                </c:pt>
                <c:pt idx="2">
                  <c:v>14.47366948</c:v>
                </c:pt>
                <c:pt idx="3">
                  <c:v>20.452300139999998</c:v>
                </c:pt>
                <c:pt idx="4">
                  <c:v>8.6956521739999992</c:v>
                </c:pt>
                <c:pt idx="5">
                  <c:v>-22.573029510000001</c:v>
                </c:pt>
                <c:pt idx="6">
                  <c:v>26.25535528</c:v>
                </c:pt>
                <c:pt idx="7">
                  <c:v>17.37768063</c:v>
                </c:pt>
                <c:pt idx="8">
                  <c:v>-7.0749557249999997</c:v>
                </c:pt>
                <c:pt idx="9">
                  <c:v>2.3395787499999998</c:v>
                </c:pt>
                <c:pt idx="10">
                  <c:v>-6.7555817249999999</c:v>
                </c:pt>
                <c:pt idx="11">
                  <c:v>3.4620750419999999</c:v>
                </c:pt>
                <c:pt idx="12">
                  <c:v>-5.7783613069999999</c:v>
                </c:pt>
                <c:pt idx="13">
                  <c:v>12.21575288</c:v>
                </c:pt>
                <c:pt idx="14">
                  <c:v>-5.6671656119999998</c:v>
                </c:pt>
                <c:pt idx="15">
                  <c:v>-15.903172100000001</c:v>
                </c:pt>
                <c:pt idx="16">
                  <c:v>-10.542344419999999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7-4F87-B41B-70898E43CED2}"/>
            </c:ext>
          </c:extLst>
        </c:ser>
        <c:ser>
          <c:idx val="1"/>
          <c:order val="1"/>
          <c:tx>
            <c:v>Tasa de inversion precios corrientes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'Ejercicio 1.B) c'!$A$4:$A$20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c'!$C$4:$C$20</c:f>
              <c:numCache>
                <c:formatCode>General</c:formatCode>
                <c:ptCount val="17"/>
                <c:pt idx="0">
                  <c:v>0</c:v>
                </c:pt>
                <c:pt idx="1">
                  <c:v>4.1945374060000002</c:v>
                </c:pt>
                <c:pt idx="2">
                  <c:v>3.5459290179999998</c:v>
                </c:pt>
                <c:pt idx="3">
                  <c:v>44.179917060000001</c:v>
                </c:pt>
                <c:pt idx="4">
                  <c:v>1.547973654</c:v>
                </c:pt>
                <c:pt idx="5">
                  <c:v>-4.1077542500000002</c:v>
                </c:pt>
                <c:pt idx="6">
                  <c:v>41.453664549999999</c:v>
                </c:pt>
                <c:pt idx="7">
                  <c:v>23.408835029999999</c:v>
                </c:pt>
                <c:pt idx="8">
                  <c:v>-8.5848233500000006</c:v>
                </c:pt>
                <c:pt idx="9">
                  <c:v>2.7541094859999999</c:v>
                </c:pt>
                <c:pt idx="10">
                  <c:v>-8.4104114219999992</c:v>
                </c:pt>
                <c:pt idx="11">
                  <c:v>3.8864960719999999</c:v>
                </c:pt>
                <c:pt idx="12">
                  <c:v>-7.3243809449999997</c:v>
                </c:pt>
                <c:pt idx="13">
                  <c:v>1.3777146309999999</c:v>
                </c:pt>
                <c:pt idx="14">
                  <c:v>-7.7387921850000003</c:v>
                </c:pt>
                <c:pt idx="15">
                  <c:v>-24.761085090000002</c:v>
                </c:pt>
                <c:pt idx="16">
                  <c:v>-17.19982267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7-4F87-B41B-70898E43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55225"/>
        <c:axId val="1371528683"/>
      </c:lineChart>
      <c:catAx>
        <c:axId val="1383055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71528683"/>
        <c:crosses val="autoZero"/>
        <c:auto val="1"/>
        <c:lblAlgn val="ctr"/>
        <c:lblOffset val="100"/>
        <c:noMultiLvlLbl val="1"/>
      </c:catAx>
      <c:valAx>
        <c:axId val="137152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8305522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Reservas Internacionales como porcentaje del PIB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'Ejercicio 1.B) d'!$A$4:$A$20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'Ejercicio 1.B) d'!$D$4:$D$20</c:f>
              <c:numCache>
                <c:formatCode>0.00%</c:formatCode>
                <c:ptCount val="17"/>
                <c:pt idx="0">
                  <c:v>0.11913659544334734</c:v>
                </c:pt>
                <c:pt idx="1">
                  <c:v>0.14090419291418671</c:v>
                </c:pt>
                <c:pt idx="2">
                  <c:v>0.13756563965975335</c:v>
                </c:pt>
                <c:pt idx="3">
                  <c:v>0.16037948383690351</c:v>
                </c:pt>
                <c:pt idx="4">
                  <c:v>0.12759269718860916</c:v>
                </c:pt>
                <c:pt idx="5">
                  <c:v>0.14336083890999976</c:v>
                </c:pt>
                <c:pt idx="6">
                  <c:v>0.12278451004353745</c:v>
                </c:pt>
                <c:pt idx="7">
                  <c:v>8.7891140888570307E-2</c:v>
                </c:pt>
                <c:pt idx="8">
                  <c:v>7.4218716119248962E-2</c:v>
                </c:pt>
                <c:pt idx="9">
                  <c:v>5.0000319463058725E-2</c:v>
                </c:pt>
                <c:pt idx="10">
                  <c:v>5.5738086803939393E-2</c:v>
                </c:pt>
                <c:pt idx="11">
                  <c:v>3.9774522760895881E-2</c:v>
                </c:pt>
                <c:pt idx="12">
                  <c:v>7.0525898614351754E-2</c:v>
                </c:pt>
                <c:pt idx="13">
                  <c:v>8.5480287335944594E-2</c:v>
                </c:pt>
                <c:pt idx="14">
                  <c:v>0.12696661076505417</c:v>
                </c:pt>
                <c:pt idx="15">
                  <c:v>0.10076504237563329</c:v>
                </c:pt>
                <c:pt idx="16">
                  <c:v>0.10292503230476409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3-458B-8C33-BF03779D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995509"/>
        <c:axId val="1052978829"/>
      </c:lineChart>
      <c:catAx>
        <c:axId val="212999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052978829"/>
        <c:crosses val="autoZero"/>
        <c:auto val="1"/>
        <c:lblAlgn val="ctr"/>
        <c:lblOffset val="100"/>
        <c:noMultiLvlLbl val="1"/>
      </c:catAx>
      <c:valAx>
        <c:axId val="1052978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1299955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Tasa de crecimiento del PBI anual en pesos constantes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'Ejersicio 1.B) e'!$A$4:$A$20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'Ejersicio 1.B) e'!$C$4:$C$20</c:f>
              <c:numCache>
                <c:formatCode>General</c:formatCode>
                <c:ptCount val="17"/>
                <c:pt idx="0">
                  <c:v>0</c:v>
                </c:pt>
                <c:pt idx="1">
                  <c:v>8.8516599189999994</c:v>
                </c:pt>
                <c:pt idx="2">
                  <c:v>8.0471515040000003</c:v>
                </c:pt>
                <c:pt idx="3">
                  <c:v>9.0076508789999998</c:v>
                </c:pt>
                <c:pt idx="4">
                  <c:v>4.0572331019999996</c:v>
                </c:pt>
                <c:pt idx="5">
                  <c:v>-5.9185250800000002</c:v>
                </c:pt>
                <c:pt idx="6">
                  <c:v>10.12539816</c:v>
                </c:pt>
                <c:pt idx="7">
                  <c:v>6.003951689</c:v>
                </c:pt>
                <c:pt idx="8">
                  <c:v>-1.026420463</c:v>
                </c:pt>
                <c:pt idx="9">
                  <c:v>2.4053237869999999</c:v>
                </c:pt>
                <c:pt idx="10">
                  <c:v>-2.5126153260000001</c:v>
                </c:pt>
                <c:pt idx="11">
                  <c:v>2.731159839</c:v>
                </c:pt>
                <c:pt idx="12">
                  <c:v>-2.0803278490000001</c:v>
                </c:pt>
                <c:pt idx="13">
                  <c:v>2.8185029730000002</c:v>
                </c:pt>
                <c:pt idx="14">
                  <c:v>-2.5653518769999999</c:v>
                </c:pt>
                <c:pt idx="15">
                  <c:v>-2.0880148630000002</c:v>
                </c:pt>
                <c:pt idx="16">
                  <c:v>-9.9052348519999995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E-4970-9D5B-8583152A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263304"/>
        <c:axId val="1524974058"/>
      </c:lineChart>
      <c:catAx>
        <c:axId val="160926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24974058"/>
        <c:crosses val="autoZero"/>
        <c:auto val="1"/>
        <c:lblAlgn val="ctr"/>
        <c:lblOffset val="100"/>
        <c:noMultiLvlLbl val="1"/>
      </c:catAx>
      <c:valAx>
        <c:axId val="1524974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092633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Tasas de crecimiento acumulado del PBI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62E-44C4-BA32-7A9218E77E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62E-44C4-BA32-7A9218E77E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62E-44C4-BA32-7A9218E77E33}"/>
              </c:ext>
            </c:extLst>
          </c:dPt>
          <c:cat>
            <c:strRef>
              <c:f>'Ejersicio 1.B) f'!$E$5:$E$7</c:f>
              <c:strCache>
                <c:ptCount val="3"/>
                <c:pt idx="0">
                  <c:v>2004-2011</c:v>
                </c:pt>
                <c:pt idx="1">
                  <c:v>2011-2020</c:v>
                </c:pt>
                <c:pt idx="2">
                  <c:v>2004-2020</c:v>
                </c:pt>
              </c:strCache>
            </c:strRef>
          </c:cat>
          <c:val>
            <c:numRef>
              <c:f>'Ejersicio 1.B) f'!$G$5:$G$7</c:f>
              <c:numCache>
                <c:formatCode>0.00%</c:formatCode>
                <c:ptCount val="3"/>
                <c:pt idx="0">
                  <c:v>5.6084860425610339E-2</c:v>
                </c:pt>
                <c:pt idx="1">
                  <c:v>-1.4305258651071795E-2</c:v>
                </c:pt>
                <c:pt idx="2">
                  <c:v>1.589390480312125E-2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62E-44C4-BA32-7A9218E7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915468"/>
        <c:axId val="1404343722"/>
      </c:barChart>
      <c:catAx>
        <c:axId val="142891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04343722"/>
        <c:crosses val="autoZero"/>
        <c:auto val="1"/>
        <c:lblAlgn val="ctr"/>
        <c:lblOffset val="100"/>
        <c:noMultiLvlLbl val="1"/>
      </c:catAx>
      <c:valAx>
        <c:axId val="140434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289154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Evolucion del ratio Deuda/PIB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Tasa de interés real constante del 2%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'Ejercicio 3.A)'!$B$8:$L$8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'Ejercicio 3.A)'!$B$9:$L$9</c:f>
              <c:numCache>
                <c:formatCode>0.00%</c:formatCode>
                <c:ptCount val="11"/>
                <c:pt idx="0" formatCode="0%">
                  <c:v>0.9</c:v>
                </c:pt>
                <c:pt idx="1">
                  <c:v>0.90439999999999998</c:v>
                </c:pt>
                <c:pt idx="2">
                  <c:v>0.90890000000000004</c:v>
                </c:pt>
                <c:pt idx="3">
                  <c:v>0.91339999999999999</c:v>
                </c:pt>
                <c:pt idx="4">
                  <c:v>0.91790000000000005</c:v>
                </c:pt>
                <c:pt idx="5">
                  <c:v>0.9224</c:v>
                </c:pt>
                <c:pt idx="6">
                  <c:v>0.92689999999999995</c:v>
                </c:pt>
                <c:pt idx="7">
                  <c:v>0.93149999999999999</c:v>
                </c:pt>
                <c:pt idx="8">
                  <c:v>0.93610000000000004</c:v>
                </c:pt>
                <c:pt idx="9">
                  <c:v>0.94069999999999998</c:v>
                </c:pt>
                <c:pt idx="10">
                  <c:v>0.94530000000000003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E-4431-AC39-079B28AB9C18}"/>
            </c:ext>
          </c:extLst>
        </c:ser>
        <c:ser>
          <c:idx val="1"/>
          <c:order val="1"/>
          <c:tx>
            <c:v>Tasa de interés real constante del 4%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'Ejercicio 3.A)'!$B$8:$L$8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'Ejercicio 3.A)'!$B$10:$L$10</c:f>
              <c:numCache>
                <c:formatCode>0.00%</c:formatCode>
                <c:ptCount val="11"/>
                <c:pt idx="0" formatCode="0%">
                  <c:v>0.9</c:v>
                </c:pt>
                <c:pt idx="1">
                  <c:v>0.92220000000000002</c:v>
                </c:pt>
                <c:pt idx="2">
                  <c:v>0.99590000000000001</c:v>
                </c:pt>
                <c:pt idx="3">
                  <c:v>0.99590000000000001</c:v>
                </c:pt>
                <c:pt idx="4">
                  <c:v>0.99590000000000001</c:v>
                </c:pt>
                <c:pt idx="5">
                  <c:v>0.99590000000000001</c:v>
                </c:pt>
                <c:pt idx="6">
                  <c:v>0.99590000000000001</c:v>
                </c:pt>
                <c:pt idx="7">
                  <c:v>0.99590000000000001</c:v>
                </c:pt>
                <c:pt idx="8">
                  <c:v>0.99590000000000001</c:v>
                </c:pt>
                <c:pt idx="9">
                  <c:v>0.99590000000000001</c:v>
                </c:pt>
                <c:pt idx="10">
                  <c:v>0.99590000000000001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E-4431-AC39-079B28AB9C18}"/>
            </c:ext>
          </c:extLst>
        </c:ser>
        <c:ser>
          <c:idx val="2"/>
          <c:order val="2"/>
          <c:tx>
            <c:v>Tasa de interés real constante del 8%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'Ejercicio 3.A)'!$B$8:$L$8</c:f>
              <c:strCache>
                <c:ptCount val="11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</c:strCache>
            </c:strRef>
          </c:cat>
          <c:val>
            <c:numRef>
              <c:f>'Ejercicio 3.A)'!$B$11:$L$11</c:f>
              <c:numCache>
                <c:formatCode>0.00%</c:formatCode>
                <c:ptCount val="11"/>
                <c:pt idx="0" formatCode="0%">
                  <c:v>0.9</c:v>
                </c:pt>
                <c:pt idx="1">
                  <c:v>0.95760000000000001</c:v>
                </c:pt>
                <c:pt idx="2">
                  <c:v>1.0189999999999999</c:v>
                </c:pt>
                <c:pt idx="3">
                  <c:v>1.0842000000000001</c:v>
                </c:pt>
                <c:pt idx="4">
                  <c:v>1.1536</c:v>
                </c:pt>
                <c:pt idx="5">
                  <c:v>1.2275</c:v>
                </c:pt>
                <c:pt idx="6">
                  <c:v>1.3061</c:v>
                </c:pt>
                <c:pt idx="7">
                  <c:v>1.3897999999999999</c:v>
                </c:pt>
                <c:pt idx="8">
                  <c:v>1.4787999999999999</c:v>
                </c:pt>
                <c:pt idx="9">
                  <c:v>1.5734999999999999</c:v>
                </c:pt>
                <c:pt idx="10">
                  <c:v>1.6741999999999999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E-4431-AC39-079B28AB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08839"/>
        <c:axId val="84065646"/>
      </c:lineChart>
      <c:catAx>
        <c:axId val="422908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4065646"/>
        <c:crosses val="autoZero"/>
        <c:auto val="1"/>
        <c:lblAlgn val="ctr"/>
        <c:lblOffset val="100"/>
        <c:noMultiLvlLbl val="1"/>
      </c:catAx>
      <c:valAx>
        <c:axId val="8406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+mn-lt"/>
                  </a:rPr>
                  <a:t>Ratio Deuda/ PIB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2290883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2</xdr:row>
      <xdr:rowOff>771525</xdr:rowOff>
    </xdr:from>
    <xdr:ext cx="4371975" cy="1838325"/>
    <xdr:graphicFrame macro="">
      <xdr:nvGraphicFramePr>
        <xdr:cNvPr id="957688915" name="Chart 1">
          <a:extLst>
            <a:ext uri="{FF2B5EF4-FFF2-40B4-BE49-F238E27FC236}">
              <a16:creationId xmlns:a16="http://schemas.microsoft.com/office/drawing/2014/main" id="{00000000-0008-0000-0000-0000532C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333375</xdr:colOff>
      <xdr:row>2</xdr:row>
      <xdr:rowOff>762000</xdr:rowOff>
    </xdr:from>
    <xdr:ext cx="4362450" cy="1838325"/>
    <xdr:graphicFrame macro="">
      <xdr:nvGraphicFramePr>
        <xdr:cNvPr id="1369887148" name="Chart 2">
          <a:extLst>
            <a:ext uri="{FF2B5EF4-FFF2-40B4-BE49-F238E27FC236}">
              <a16:creationId xmlns:a16="http://schemas.microsoft.com/office/drawing/2014/main" id="{00000000-0008-0000-0000-0000ACD1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2</xdr:row>
      <xdr:rowOff>942975</xdr:rowOff>
    </xdr:from>
    <xdr:ext cx="4171950" cy="1657350"/>
    <xdr:graphicFrame macro="">
      <xdr:nvGraphicFramePr>
        <xdr:cNvPr id="2132972197" name="Chart 3">
          <a:extLst>
            <a:ext uri="{FF2B5EF4-FFF2-40B4-BE49-F238E27FC236}">
              <a16:creationId xmlns:a16="http://schemas.microsoft.com/office/drawing/2014/main" id="{00000000-0008-0000-0100-0000A592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533400</xdr:colOff>
      <xdr:row>2</xdr:row>
      <xdr:rowOff>952500</xdr:rowOff>
    </xdr:from>
    <xdr:ext cx="4610100" cy="1666875"/>
    <xdr:graphicFrame macro="">
      <xdr:nvGraphicFramePr>
        <xdr:cNvPr id="1948844012" name="Chart 4">
          <a:extLst>
            <a:ext uri="{FF2B5EF4-FFF2-40B4-BE49-F238E27FC236}">
              <a16:creationId xmlns:a16="http://schemas.microsoft.com/office/drawing/2014/main" id="{00000000-0008-0000-0100-0000ECFF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2</xdr:row>
      <xdr:rowOff>257175</xdr:rowOff>
    </xdr:from>
    <xdr:ext cx="4572000" cy="2514600"/>
    <xdr:graphicFrame macro="">
      <xdr:nvGraphicFramePr>
        <xdr:cNvPr id="869581320" name="Chart 5">
          <a:extLst>
            <a:ext uri="{FF2B5EF4-FFF2-40B4-BE49-F238E27FC236}">
              <a16:creationId xmlns:a16="http://schemas.microsoft.com/office/drawing/2014/main" id="{00000000-0008-0000-0200-000008C2D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2</xdr:row>
      <xdr:rowOff>342900</xdr:rowOff>
    </xdr:from>
    <xdr:ext cx="4286250" cy="2628900"/>
    <xdr:graphicFrame macro="">
      <xdr:nvGraphicFramePr>
        <xdr:cNvPr id="1353505323" name="Chart 6">
          <a:extLst>
            <a:ext uri="{FF2B5EF4-FFF2-40B4-BE49-F238E27FC236}">
              <a16:creationId xmlns:a16="http://schemas.microsoft.com/office/drawing/2014/main" id="{00000000-0008-0000-0300-00002BDAA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2</xdr:row>
      <xdr:rowOff>95250</xdr:rowOff>
    </xdr:from>
    <xdr:ext cx="4286250" cy="2886075"/>
    <xdr:graphicFrame macro="">
      <xdr:nvGraphicFramePr>
        <xdr:cNvPr id="1264840514" name="Chart 7">
          <a:extLst>
            <a:ext uri="{FF2B5EF4-FFF2-40B4-BE49-F238E27FC236}">
              <a16:creationId xmlns:a16="http://schemas.microsoft.com/office/drawing/2014/main" id="{00000000-0008-0000-0400-000042EF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752475</xdr:colOff>
      <xdr:row>2</xdr:row>
      <xdr:rowOff>390525</xdr:rowOff>
    </xdr:from>
    <xdr:ext cx="4286250" cy="1676400"/>
    <xdr:graphicFrame macro="">
      <xdr:nvGraphicFramePr>
        <xdr:cNvPr id="1969912138" name="Chart 8">
          <a:extLst>
            <a:ext uri="{FF2B5EF4-FFF2-40B4-BE49-F238E27FC236}">
              <a16:creationId xmlns:a16="http://schemas.microsoft.com/office/drawing/2014/main" id="{00000000-0008-0000-0500-00004A79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9525</xdr:rowOff>
    </xdr:from>
    <xdr:ext cx="4657725" cy="3267075"/>
    <xdr:graphicFrame macro="">
      <xdr:nvGraphicFramePr>
        <xdr:cNvPr id="2068013350" name="Chart 9">
          <a:extLst>
            <a:ext uri="{FF2B5EF4-FFF2-40B4-BE49-F238E27FC236}">
              <a16:creationId xmlns:a16="http://schemas.microsoft.com/office/drawing/2014/main" id="{00000000-0008-0000-0600-00002661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baseColWidth="10" defaultColWidth="12.625" defaultRowHeight="15" customHeight="1"/>
  <cols>
    <col min="1" max="1" width="9.375" customWidth="1"/>
    <col min="2" max="2" width="22.75" customWidth="1"/>
    <col min="3" max="3" width="17.875" customWidth="1"/>
    <col min="4" max="12" width="9.375" customWidth="1"/>
    <col min="13" max="13" width="20" customWidth="1"/>
    <col min="14" max="14" width="9.375" customWidth="1"/>
    <col min="15" max="15" width="11.75" customWidth="1"/>
    <col min="16" max="26" width="9.375" customWidth="1"/>
  </cols>
  <sheetData>
    <row r="1" spans="1:15">
      <c r="A1" s="1" t="s">
        <v>0</v>
      </c>
    </row>
    <row r="3" spans="1:15" ht="45">
      <c r="A3" s="2" t="s">
        <v>1</v>
      </c>
      <c r="B3" s="3" t="s">
        <v>2</v>
      </c>
      <c r="C3" s="2" t="s">
        <v>3</v>
      </c>
      <c r="L3" s="4" t="s">
        <v>1</v>
      </c>
      <c r="M3" s="4" t="s">
        <v>2</v>
      </c>
      <c r="N3" s="4" t="s">
        <v>4</v>
      </c>
      <c r="O3" s="4" t="s">
        <v>5</v>
      </c>
    </row>
    <row r="4" spans="1:15" ht="15.75">
      <c r="A4" s="5">
        <v>2004</v>
      </c>
      <c r="B4" s="6">
        <v>164903151100.56</v>
      </c>
      <c r="C4" s="7">
        <v>164903.15</v>
      </c>
      <c r="L4" s="8">
        <v>2004</v>
      </c>
      <c r="M4" s="9">
        <v>164903151100.56</v>
      </c>
      <c r="N4" s="10">
        <v>38329507</v>
      </c>
      <c r="O4" s="11">
        <v>4302.25</v>
      </c>
    </row>
    <row r="5" spans="1:15" ht="15.75">
      <c r="A5" s="12">
        <v>2005</v>
      </c>
      <c r="B5" s="13">
        <v>199263055408.85999</v>
      </c>
      <c r="C5" s="14">
        <v>199263.06</v>
      </c>
      <c r="L5" s="15">
        <v>2005</v>
      </c>
      <c r="M5" s="16">
        <v>199263055408.85999</v>
      </c>
      <c r="N5" s="17">
        <v>38728787</v>
      </c>
      <c r="O5" s="18">
        <v>5145.09</v>
      </c>
    </row>
    <row r="6" spans="1:15" ht="15.75">
      <c r="A6" s="19">
        <v>2006</v>
      </c>
      <c r="B6" s="20">
        <v>232885189057.66</v>
      </c>
      <c r="C6" s="21">
        <v>232885.19</v>
      </c>
      <c r="L6" s="22">
        <v>2006</v>
      </c>
      <c r="M6" s="23">
        <v>232885189057.66</v>
      </c>
      <c r="N6" s="24">
        <v>39132227</v>
      </c>
      <c r="O6" s="25">
        <v>5951.24</v>
      </c>
    </row>
    <row r="7" spans="1:15" ht="15.75">
      <c r="A7" s="12">
        <v>2007</v>
      </c>
      <c r="B7" s="26">
        <v>287917125652.78998</v>
      </c>
      <c r="C7" s="14">
        <v>287917.13</v>
      </c>
      <c r="L7" s="15">
        <v>2007</v>
      </c>
      <c r="M7" s="27">
        <v>287917125652.78998</v>
      </c>
      <c r="N7" s="17">
        <v>39539869</v>
      </c>
      <c r="O7" s="18">
        <v>7281.69</v>
      </c>
    </row>
    <row r="8" spans="1:15" ht="15.75">
      <c r="A8" s="19">
        <v>2008</v>
      </c>
      <c r="B8" s="20">
        <v>363547452339.15002</v>
      </c>
      <c r="C8" s="21">
        <v>363547.45</v>
      </c>
      <c r="L8" s="22">
        <v>2008</v>
      </c>
      <c r="M8" s="23">
        <v>363547452339.15002</v>
      </c>
      <c r="N8" s="24">
        <v>39951758</v>
      </c>
      <c r="O8" s="25">
        <v>9099.66</v>
      </c>
    </row>
    <row r="9" spans="1:15" ht="15.75">
      <c r="A9" s="12">
        <v>2009</v>
      </c>
      <c r="B9" s="26">
        <v>334589280899.17999</v>
      </c>
      <c r="C9" s="14">
        <v>334589.28000000003</v>
      </c>
      <c r="L9" s="15">
        <v>2009</v>
      </c>
      <c r="M9" s="27">
        <v>334589280899.17999</v>
      </c>
      <c r="N9" s="17">
        <v>40367938</v>
      </c>
      <c r="O9" s="18">
        <v>8288.49</v>
      </c>
    </row>
    <row r="10" spans="1:15" ht="15.75">
      <c r="A10" s="19">
        <v>2010</v>
      </c>
      <c r="B10" s="20">
        <v>424687120399.07001</v>
      </c>
      <c r="C10" s="21">
        <v>424687.12</v>
      </c>
      <c r="L10" s="22">
        <v>2010</v>
      </c>
      <c r="M10" s="23">
        <v>424687120399.07001</v>
      </c>
      <c r="N10" s="24">
        <v>40788453</v>
      </c>
      <c r="O10" s="25">
        <v>10411.94</v>
      </c>
    </row>
    <row r="11" spans="1:15" ht="15.75">
      <c r="A11" s="12">
        <v>2011</v>
      </c>
      <c r="B11" s="26">
        <v>527652725077.21997</v>
      </c>
      <c r="C11" s="14">
        <v>527652.73</v>
      </c>
      <c r="L11" s="15">
        <v>2011</v>
      </c>
      <c r="M11" s="27">
        <v>527652725077.21997</v>
      </c>
      <c r="N11" s="17">
        <v>41261490</v>
      </c>
      <c r="O11" s="18">
        <v>12788.02</v>
      </c>
    </row>
    <row r="12" spans="1:15" ht="15.75">
      <c r="A12" s="19">
        <v>2012</v>
      </c>
      <c r="B12" s="20">
        <v>579759422554.06995</v>
      </c>
      <c r="C12" s="21">
        <v>579759.42000000004</v>
      </c>
      <c r="L12" s="22">
        <v>2012</v>
      </c>
      <c r="M12" s="23">
        <v>579759422554.06995</v>
      </c>
      <c r="N12" s="24">
        <v>41733271</v>
      </c>
      <c r="O12" s="25">
        <v>13892.02</v>
      </c>
    </row>
    <row r="13" spans="1:15" ht="15.75">
      <c r="A13" s="12">
        <v>2013</v>
      </c>
      <c r="B13" s="26">
        <v>611976089924.93005</v>
      </c>
      <c r="C13" s="14">
        <v>611976.09</v>
      </c>
      <c r="L13" s="15">
        <v>2013</v>
      </c>
      <c r="M13" s="27">
        <v>611976089924.93005</v>
      </c>
      <c r="N13" s="17">
        <v>42202935</v>
      </c>
      <c r="O13" s="18">
        <v>14500.79</v>
      </c>
    </row>
    <row r="14" spans="1:15" ht="15.75">
      <c r="A14" s="19">
        <v>2014</v>
      </c>
      <c r="B14" s="20">
        <v>564120546702.68994</v>
      </c>
      <c r="C14" s="21">
        <v>564120.55000000005</v>
      </c>
      <c r="L14" s="22">
        <v>2014</v>
      </c>
      <c r="M14" s="23">
        <v>564120546702.68994</v>
      </c>
      <c r="N14" s="24">
        <v>42695000</v>
      </c>
      <c r="O14" s="25">
        <v>13212.8</v>
      </c>
    </row>
    <row r="15" spans="1:15" ht="15.75">
      <c r="A15" s="12">
        <v>2015</v>
      </c>
      <c r="B15" s="26">
        <v>642697843382.59998</v>
      </c>
      <c r="C15" s="14">
        <v>642697.84</v>
      </c>
      <c r="L15" s="15">
        <v>2015</v>
      </c>
      <c r="M15" s="27">
        <v>642697843382.59998</v>
      </c>
      <c r="N15" s="17">
        <v>43131966</v>
      </c>
      <c r="O15" s="18">
        <v>14900.73</v>
      </c>
    </row>
    <row r="16" spans="1:15" ht="15.75">
      <c r="A16" s="19">
        <v>2016</v>
      </c>
      <c r="B16" s="20">
        <v>557355535658.51001</v>
      </c>
      <c r="C16" s="21">
        <v>557355.54</v>
      </c>
      <c r="L16" s="22">
        <v>2016</v>
      </c>
      <c r="M16" s="23">
        <v>557355535658.51001</v>
      </c>
      <c r="N16" s="24">
        <v>43590368</v>
      </c>
      <c r="O16" s="25">
        <v>12786.21</v>
      </c>
    </row>
    <row r="17" spans="1:15" ht="15.75">
      <c r="A17" s="12">
        <v>2017</v>
      </c>
      <c r="B17" s="26">
        <v>644066623028.88</v>
      </c>
      <c r="C17" s="14">
        <v>644066.62</v>
      </c>
      <c r="L17" s="15">
        <v>2017</v>
      </c>
      <c r="M17" s="27">
        <v>644066623028.88</v>
      </c>
      <c r="N17" s="17">
        <v>44044811</v>
      </c>
      <c r="O17" s="18">
        <v>14622.99</v>
      </c>
    </row>
    <row r="18" spans="1:15" ht="15.75">
      <c r="A18" s="19">
        <v>2018</v>
      </c>
      <c r="B18" s="20">
        <v>518293743555.71002</v>
      </c>
      <c r="C18" s="21">
        <v>518293.74</v>
      </c>
      <c r="L18" s="22">
        <v>2018</v>
      </c>
      <c r="M18" s="23">
        <v>518293743555.71002</v>
      </c>
      <c r="N18" s="24">
        <v>44494502</v>
      </c>
      <c r="O18" s="25">
        <v>11648.49</v>
      </c>
    </row>
    <row r="19" spans="1:15" ht="15.75">
      <c r="A19" s="12">
        <v>2019</v>
      </c>
      <c r="B19" s="26">
        <v>445074987740.44</v>
      </c>
      <c r="C19" s="14">
        <v>445074.99</v>
      </c>
      <c r="L19" s="15">
        <v>2019</v>
      </c>
      <c r="M19" s="27">
        <v>445074987740.44</v>
      </c>
      <c r="N19" s="17">
        <v>44938712</v>
      </c>
      <c r="O19" s="18">
        <v>9904.0400000000009</v>
      </c>
    </row>
    <row r="20" spans="1:15" ht="15.75">
      <c r="A20" s="28">
        <v>2020</v>
      </c>
      <c r="B20" s="29">
        <v>382676586230.00403</v>
      </c>
      <c r="C20" s="30">
        <f>B20/1000000</f>
        <v>382676.58623000403</v>
      </c>
      <c r="L20" s="31">
        <v>2020</v>
      </c>
      <c r="M20" s="32">
        <v>382676586230</v>
      </c>
      <c r="N20" s="33">
        <v>45376763</v>
      </c>
      <c r="O20" s="34">
        <v>8433.32</v>
      </c>
    </row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2.625" defaultRowHeight="15" customHeight="1"/>
  <cols>
    <col min="1" max="26" width="9.375" customWidth="1"/>
  </cols>
  <sheetData>
    <row r="1" spans="1:13">
      <c r="A1" s="1" t="s">
        <v>6</v>
      </c>
    </row>
    <row r="3" spans="1:13" ht="90">
      <c r="A3" s="4" t="s">
        <v>7</v>
      </c>
      <c r="B3" s="4" t="s">
        <v>8</v>
      </c>
      <c r="L3" s="4" t="s">
        <v>7</v>
      </c>
      <c r="M3" s="4" t="s">
        <v>9</v>
      </c>
    </row>
    <row r="4" spans="1:13">
      <c r="A4" s="35">
        <v>2004</v>
      </c>
      <c r="B4" s="36">
        <v>485115</v>
      </c>
      <c r="L4" s="35">
        <v>2004</v>
      </c>
      <c r="M4" s="37">
        <v>12656.44234</v>
      </c>
    </row>
    <row r="5" spans="1:13">
      <c r="A5" s="38">
        <v>2005</v>
      </c>
      <c r="B5" s="39">
        <v>528056</v>
      </c>
      <c r="L5" s="38">
        <v>2005</v>
      </c>
      <c r="M5" s="38">
        <v>13634.71421</v>
      </c>
    </row>
    <row r="6" spans="1:13">
      <c r="A6" s="40">
        <v>2006</v>
      </c>
      <c r="B6" s="41">
        <v>570549</v>
      </c>
      <c r="L6" s="40">
        <v>2006</v>
      </c>
      <c r="M6" s="38">
        <v>14580.039210000001</v>
      </c>
    </row>
    <row r="7" spans="1:13">
      <c r="A7" s="38">
        <v>2007</v>
      </c>
      <c r="B7" s="39">
        <v>621943</v>
      </c>
      <c r="L7" s="38">
        <v>2007</v>
      </c>
      <c r="M7" s="38">
        <v>15729.50337</v>
      </c>
    </row>
    <row r="8" spans="1:13">
      <c r="A8" s="40">
        <v>2008</v>
      </c>
      <c r="B8" s="41">
        <v>647176</v>
      </c>
      <c r="L8" s="40">
        <v>2008</v>
      </c>
      <c r="M8" s="38">
        <v>16198.94073</v>
      </c>
    </row>
    <row r="9" spans="1:13">
      <c r="A9" s="38">
        <v>2009</v>
      </c>
      <c r="B9" s="39">
        <v>608873</v>
      </c>
      <c r="L9" s="38">
        <v>2009</v>
      </c>
      <c r="M9" s="38">
        <v>15083.08094</v>
      </c>
    </row>
    <row r="10" spans="1:13">
      <c r="A10" s="40">
        <v>2010</v>
      </c>
      <c r="B10" s="41">
        <v>670524</v>
      </c>
      <c r="L10" s="40">
        <v>2010</v>
      </c>
      <c r="M10" s="38">
        <v>16439.056400000001</v>
      </c>
    </row>
    <row r="11" spans="1:13">
      <c r="A11" s="38">
        <v>2011</v>
      </c>
      <c r="B11" s="39">
        <v>710782</v>
      </c>
      <c r="L11" s="38">
        <v>2011</v>
      </c>
      <c r="M11" s="38">
        <v>17226.27072</v>
      </c>
    </row>
    <row r="12" spans="1:13">
      <c r="A12" s="40">
        <v>2012</v>
      </c>
      <c r="B12" s="41">
        <v>703486</v>
      </c>
      <c r="L12" s="40">
        <v>2012</v>
      </c>
      <c r="M12" s="38">
        <v>16856.718219999999</v>
      </c>
    </row>
    <row r="13" spans="1:13">
      <c r="A13" s="38">
        <v>2013</v>
      </c>
      <c r="B13" s="39">
        <v>720407</v>
      </c>
      <c r="L13" s="38">
        <v>2013</v>
      </c>
      <c r="M13" s="38">
        <v>17070.071199999998</v>
      </c>
    </row>
    <row r="14" spans="1:13">
      <c r="A14" s="40">
        <v>2014</v>
      </c>
      <c r="B14" s="41">
        <v>702306</v>
      </c>
      <c r="L14" s="40">
        <v>2014</v>
      </c>
      <c r="M14" s="38">
        <v>16449.374540000001</v>
      </c>
    </row>
    <row r="15" spans="1:13">
      <c r="A15" s="38">
        <v>2015</v>
      </c>
      <c r="B15" s="39">
        <v>721487</v>
      </c>
      <c r="L15" s="38">
        <v>2015</v>
      </c>
      <c r="M15" s="38">
        <v>16727.434740000001</v>
      </c>
    </row>
    <row r="16" spans="1:13">
      <c r="A16" s="40">
        <v>2016</v>
      </c>
      <c r="B16" s="41">
        <v>706478</v>
      </c>
      <c r="L16" s="40">
        <v>2016</v>
      </c>
      <c r="M16" s="38">
        <v>16207.20083</v>
      </c>
    </row>
    <row r="17" spans="1:13">
      <c r="A17" s="38">
        <v>2017</v>
      </c>
      <c r="B17" s="39">
        <v>726390</v>
      </c>
      <c r="L17" s="38">
        <v>2017</v>
      </c>
      <c r="M17" s="38">
        <v>16492.0664</v>
      </c>
    </row>
    <row r="18" spans="1:13">
      <c r="A18" s="40">
        <v>2018</v>
      </c>
      <c r="B18" s="41">
        <v>707755</v>
      </c>
      <c r="L18" s="40">
        <v>2018</v>
      </c>
      <c r="M18" s="38">
        <v>15906.58301</v>
      </c>
    </row>
    <row r="19" spans="1:13">
      <c r="A19" s="38">
        <v>2019</v>
      </c>
      <c r="B19" s="39">
        <v>692977</v>
      </c>
      <c r="L19" s="38">
        <v>2019</v>
      </c>
      <c r="M19" s="38">
        <v>15420.50092</v>
      </c>
    </row>
    <row r="20" spans="1:13">
      <c r="A20" s="42">
        <v>2020</v>
      </c>
      <c r="B20" s="43">
        <v>624336</v>
      </c>
      <c r="L20" s="42">
        <v>2020</v>
      </c>
      <c r="M20" s="44">
        <v>13758.94543</v>
      </c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25" defaultRowHeight="15" customHeight="1"/>
  <cols>
    <col min="1" max="1" width="13.125" customWidth="1"/>
    <col min="2" max="26" width="9.375" customWidth="1"/>
  </cols>
  <sheetData>
    <row r="1" spans="1:3">
      <c r="A1" s="45" t="s">
        <v>10</v>
      </c>
    </row>
    <row r="3" spans="1:3" ht="75">
      <c r="A3" s="46" t="s">
        <v>7</v>
      </c>
      <c r="B3" s="47" t="s">
        <v>11</v>
      </c>
      <c r="C3" s="48" t="s">
        <v>12</v>
      </c>
    </row>
    <row r="4" spans="1:3">
      <c r="A4" s="49">
        <v>2004</v>
      </c>
      <c r="B4" s="49">
        <v>0</v>
      </c>
      <c r="C4" s="49">
        <v>0</v>
      </c>
    </row>
    <row r="5" spans="1:3">
      <c r="A5" s="12">
        <v>2005</v>
      </c>
      <c r="B5" s="12">
        <v>15.828177889999999</v>
      </c>
      <c r="C5" s="12">
        <v>4.1945374060000002</v>
      </c>
    </row>
    <row r="6" spans="1:3">
      <c r="A6" s="19">
        <v>2006</v>
      </c>
      <c r="B6" s="19">
        <v>14.47366948</v>
      </c>
      <c r="C6" s="19">
        <v>3.5459290179999998</v>
      </c>
    </row>
    <row r="7" spans="1:3">
      <c r="A7" s="12">
        <v>2007</v>
      </c>
      <c r="B7" s="12">
        <v>20.452300139999998</v>
      </c>
      <c r="C7" s="12">
        <v>44.179917060000001</v>
      </c>
    </row>
    <row r="8" spans="1:3">
      <c r="A8" s="19">
        <v>2008</v>
      </c>
      <c r="B8" s="19">
        <v>8.6956521739999992</v>
      </c>
      <c r="C8" s="19">
        <v>1.547973654</v>
      </c>
    </row>
    <row r="9" spans="1:3">
      <c r="A9" s="12">
        <v>2009</v>
      </c>
      <c r="B9" s="12">
        <v>-22.573029510000001</v>
      </c>
      <c r="C9" s="12">
        <v>-4.1077542500000002</v>
      </c>
    </row>
    <row r="10" spans="1:3">
      <c r="A10" s="19">
        <v>2010</v>
      </c>
      <c r="B10" s="19">
        <v>26.25535528</v>
      </c>
      <c r="C10" s="19">
        <v>41.453664549999999</v>
      </c>
    </row>
    <row r="11" spans="1:3">
      <c r="A11" s="12">
        <v>2011</v>
      </c>
      <c r="B11" s="12">
        <v>17.37768063</v>
      </c>
      <c r="C11" s="12">
        <v>23.408835029999999</v>
      </c>
    </row>
    <row r="12" spans="1:3">
      <c r="A12" s="19">
        <v>2012</v>
      </c>
      <c r="B12" s="19">
        <v>-7.0749557249999997</v>
      </c>
      <c r="C12" s="19">
        <v>-8.5848233500000006</v>
      </c>
    </row>
    <row r="13" spans="1:3">
      <c r="A13" s="12">
        <v>2013</v>
      </c>
      <c r="B13" s="12">
        <v>2.3395787499999998</v>
      </c>
      <c r="C13" s="12">
        <v>2.7541094859999999</v>
      </c>
    </row>
    <row r="14" spans="1:3">
      <c r="A14" s="19">
        <v>2014</v>
      </c>
      <c r="B14" s="19">
        <v>-6.7555817249999999</v>
      </c>
      <c r="C14" s="19">
        <v>-8.4104114219999992</v>
      </c>
    </row>
    <row r="15" spans="1:3">
      <c r="A15" s="12">
        <v>2015</v>
      </c>
      <c r="B15" s="12">
        <v>3.4620750419999999</v>
      </c>
      <c r="C15" s="12">
        <v>3.8864960719999999</v>
      </c>
    </row>
    <row r="16" spans="1:3">
      <c r="A16" s="19">
        <v>2016</v>
      </c>
      <c r="B16" s="19">
        <v>-5.7783613069999999</v>
      </c>
      <c r="C16" s="19">
        <v>-7.3243809449999997</v>
      </c>
    </row>
    <row r="17" spans="1:3">
      <c r="A17" s="12">
        <v>2017</v>
      </c>
      <c r="B17" s="12">
        <v>12.21575288</v>
      </c>
      <c r="C17" s="12">
        <v>1.3777146309999999</v>
      </c>
    </row>
    <row r="18" spans="1:3">
      <c r="A18" s="19">
        <v>2018</v>
      </c>
      <c r="B18" s="19">
        <v>-5.6671656119999998</v>
      </c>
      <c r="C18" s="19">
        <v>-7.7387921850000003</v>
      </c>
    </row>
    <row r="19" spans="1:3">
      <c r="A19" s="12">
        <v>2019</v>
      </c>
      <c r="B19" s="12">
        <v>-15.903172100000001</v>
      </c>
      <c r="C19" s="12">
        <v>-24.761085090000002</v>
      </c>
    </row>
    <row r="20" spans="1:3">
      <c r="A20" s="28">
        <v>2020</v>
      </c>
      <c r="B20" s="28">
        <v>-10.542344419999999</v>
      </c>
      <c r="C20" s="28">
        <v>-17.19982267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25" defaultRowHeight="15" customHeight="1"/>
  <cols>
    <col min="1" max="1" width="12.375" customWidth="1"/>
    <col min="2" max="2" width="9.375" customWidth="1"/>
    <col min="3" max="3" width="12.125" customWidth="1"/>
    <col min="4" max="26" width="9.375" customWidth="1"/>
  </cols>
  <sheetData>
    <row r="1" spans="1:4">
      <c r="A1" s="45" t="s">
        <v>13</v>
      </c>
    </row>
    <row r="3" spans="1:4" ht="90">
      <c r="A3" s="4" t="s">
        <v>1</v>
      </c>
      <c r="B3" s="4" t="s">
        <v>14</v>
      </c>
      <c r="C3" s="50" t="s">
        <v>15</v>
      </c>
      <c r="D3" s="4" t="s">
        <v>16</v>
      </c>
    </row>
    <row r="4" spans="1:4">
      <c r="A4" s="51">
        <v>2004</v>
      </c>
      <c r="B4" s="52">
        <v>19646</v>
      </c>
      <c r="C4" s="53">
        <v>164903.151100555</v>
      </c>
      <c r="D4" s="54">
        <f t="shared" ref="D4:D20" si="0">B4/C4</f>
        <v>0.11913659544334734</v>
      </c>
    </row>
    <row r="5" spans="1:4">
      <c r="A5" s="55">
        <v>2005</v>
      </c>
      <c r="B5" s="56">
        <v>28077</v>
      </c>
      <c r="C5" s="57">
        <v>199263.055408858</v>
      </c>
      <c r="D5" s="58">
        <f t="shared" si="0"/>
        <v>0.14090419291418671</v>
      </c>
    </row>
    <row r="6" spans="1:4">
      <c r="A6" s="51">
        <v>2006</v>
      </c>
      <c r="B6" s="52">
        <v>32037</v>
      </c>
      <c r="C6" s="53">
        <v>232885.189057663</v>
      </c>
      <c r="D6" s="54">
        <f t="shared" si="0"/>
        <v>0.13756563965975335</v>
      </c>
    </row>
    <row r="7" spans="1:4">
      <c r="A7" s="55">
        <v>2007</v>
      </c>
      <c r="B7" s="56">
        <v>46176</v>
      </c>
      <c r="C7" s="57">
        <v>287917.12565279403</v>
      </c>
      <c r="D7" s="58">
        <f t="shared" si="0"/>
        <v>0.16037948383690351</v>
      </c>
    </row>
    <row r="8" spans="1:4">
      <c r="A8" s="51">
        <v>2008</v>
      </c>
      <c r="B8" s="52">
        <v>46386</v>
      </c>
      <c r="C8" s="53">
        <v>363547.45233915403</v>
      </c>
      <c r="D8" s="54">
        <f t="shared" si="0"/>
        <v>0.12759269718860916</v>
      </c>
    </row>
    <row r="9" spans="1:4">
      <c r="A9" s="55">
        <v>2009</v>
      </c>
      <c r="B9" s="56">
        <v>47967</v>
      </c>
      <c r="C9" s="57">
        <v>334589.28089917998</v>
      </c>
      <c r="D9" s="58">
        <f t="shared" si="0"/>
        <v>0.14336083890999976</v>
      </c>
    </row>
    <row r="10" spans="1:4">
      <c r="A10" s="51">
        <v>2010</v>
      </c>
      <c r="B10" s="52">
        <v>52145</v>
      </c>
      <c r="C10" s="53">
        <v>424687.12039906502</v>
      </c>
      <c r="D10" s="54">
        <f t="shared" si="0"/>
        <v>0.12278451004353745</v>
      </c>
    </row>
    <row r="11" spans="1:4">
      <c r="A11" s="55">
        <v>2011</v>
      </c>
      <c r="B11" s="56">
        <v>46376</v>
      </c>
      <c r="C11" s="57">
        <v>527652.72507722001</v>
      </c>
      <c r="D11" s="58">
        <f t="shared" si="0"/>
        <v>8.7891140888570307E-2</v>
      </c>
    </row>
    <row r="12" spans="1:4">
      <c r="A12" s="51">
        <v>2012</v>
      </c>
      <c r="B12" s="52">
        <v>43029</v>
      </c>
      <c r="C12" s="53">
        <v>579759.42255406699</v>
      </c>
      <c r="D12" s="54">
        <f t="shared" si="0"/>
        <v>7.4218716119248962E-2</v>
      </c>
    </row>
    <row r="13" spans="1:4">
      <c r="A13" s="55">
        <v>2013</v>
      </c>
      <c r="B13" s="56">
        <v>30599</v>
      </c>
      <c r="C13" s="57">
        <v>611976.08992492897</v>
      </c>
      <c r="D13" s="58">
        <f t="shared" si="0"/>
        <v>5.0000319463058725E-2</v>
      </c>
    </row>
    <row r="14" spans="1:4">
      <c r="A14" s="51">
        <v>2014</v>
      </c>
      <c r="B14" s="52">
        <v>31443</v>
      </c>
      <c r="C14" s="53">
        <v>564120.54670268495</v>
      </c>
      <c r="D14" s="54">
        <f t="shared" si="0"/>
        <v>5.5738086803939393E-2</v>
      </c>
    </row>
    <row r="15" spans="1:4">
      <c r="A15" s="55">
        <v>2015</v>
      </c>
      <c r="B15" s="56">
        <v>25563</v>
      </c>
      <c r="C15" s="57">
        <v>642697.84338260198</v>
      </c>
      <c r="D15" s="58">
        <f t="shared" si="0"/>
        <v>3.9774522760895881E-2</v>
      </c>
    </row>
    <row r="16" spans="1:4">
      <c r="A16" s="51">
        <v>2016</v>
      </c>
      <c r="B16" s="52">
        <v>39308</v>
      </c>
      <c r="C16" s="53">
        <v>557355.53565851296</v>
      </c>
      <c r="D16" s="54">
        <f t="shared" si="0"/>
        <v>7.0525898614351754E-2</v>
      </c>
    </row>
    <row r="17" spans="1:4">
      <c r="A17" s="55">
        <v>2017</v>
      </c>
      <c r="B17" s="56">
        <v>55055</v>
      </c>
      <c r="C17" s="57">
        <v>644066.62302887801</v>
      </c>
      <c r="D17" s="58">
        <f t="shared" si="0"/>
        <v>8.5480287335944594E-2</v>
      </c>
    </row>
    <row r="18" spans="1:4">
      <c r="A18" s="51">
        <v>2018</v>
      </c>
      <c r="B18" s="52">
        <v>65806</v>
      </c>
      <c r="C18" s="53">
        <v>518293.743555705</v>
      </c>
      <c r="D18" s="54">
        <f t="shared" si="0"/>
        <v>0.12696661076505417</v>
      </c>
    </row>
    <row r="19" spans="1:4">
      <c r="A19" s="55">
        <v>2019</v>
      </c>
      <c r="B19" s="56">
        <v>44848</v>
      </c>
      <c r="C19" s="57">
        <v>445074.98774044099</v>
      </c>
      <c r="D19" s="58">
        <f t="shared" si="0"/>
        <v>0.10076504237563329</v>
      </c>
    </row>
    <row r="20" spans="1:4">
      <c r="A20" s="59">
        <v>2020</v>
      </c>
      <c r="B20" s="60">
        <v>39387</v>
      </c>
      <c r="C20" s="61">
        <v>382676.58623000397</v>
      </c>
      <c r="D20" s="62">
        <f t="shared" si="0"/>
        <v>0.10292503230476409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625" defaultRowHeight="15" customHeight="1"/>
  <cols>
    <col min="1" max="1" width="12" customWidth="1"/>
    <col min="2" max="2" width="13.5" customWidth="1"/>
    <col min="3" max="3" width="12.125" customWidth="1"/>
    <col min="4" max="26" width="9.375" customWidth="1"/>
  </cols>
  <sheetData>
    <row r="1" spans="1:3">
      <c r="A1" s="45" t="s">
        <v>17</v>
      </c>
    </row>
    <row r="3" spans="1:3" ht="45">
      <c r="A3" s="63" t="s">
        <v>1</v>
      </c>
      <c r="B3" s="4" t="s">
        <v>18</v>
      </c>
      <c r="C3" s="4" t="s">
        <v>19</v>
      </c>
    </row>
    <row r="4" spans="1:3">
      <c r="A4" s="64">
        <v>2004</v>
      </c>
      <c r="B4" s="65">
        <v>485115</v>
      </c>
      <c r="C4" s="64">
        <v>0</v>
      </c>
    </row>
    <row r="5" spans="1:3">
      <c r="A5" s="66">
        <v>2005</v>
      </c>
      <c r="B5" s="67">
        <v>528056</v>
      </c>
      <c r="C5" s="66">
        <v>8.8516599189999994</v>
      </c>
    </row>
    <row r="6" spans="1:3">
      <c r="A6" s="68">
        <v>2006</v>
      </c>
      <c r="B6" s="69">
        <v>570549</v>
      </c>
      <c r="C6" s="68">
        <v>8.0471515040000003</v>
      </c>
    </row>
    <row r="7" spans="1:3">
      <c r="A7" s="66">
        <v>2007</v>
      </c>
      <c r="B7" s="67">
        <v>621943</v>
      </c>
      <c r="C7" s="66">
        <v>9.0076508789999998</v>
      </c>
    </row>
    <row r="8" spans="1:3">
      <c r="A8" s="68">
        <v>2008</v>
      </c>
      <c r="B8" s="69">
        <v>647176</v>
      </c>
      <c r="C8" s="68">
        <v>4.0572331019999996</v>
      </c>
    </row>
    <row r="9" spans="1:3">
      <c r="A9" s="66">
        <v>2009</v>
      </c>
      <c r="B9" s="67">
        <v>608873</v>
      </c>
      <c r="C9" s="66">
        <v>-5.9185250800000002</v>
      </c>
    </row>
    <row r="10" spans="1:3">
      <c r="A10" s="68">
        <v>2010</v>
      </c>
      <c r="B10" s="69">
        <v>670524</v>
      </c>
      <c r="C10" s="68">
        <v>10.12539816</v>
      </c>
    </row>
    <row r="11" spans="1:3">
      <c r="A11" s="66">
        <v>2011</v>
      </c>
      <c r="B11" s="67">
        <v>710782</v>
      </c>
      <c r="C11" s="66">
        <v>6.003951689</v>
      </c>
    </row>
    <row r="12" spans="1:3">
      <c r="A12" s="68">
        <v>2012</v>
      </c>
      <c r="B12" s="69">
        <v>703486</v>
      </c>
      <c r="C12" s="68">
        <v>-1.026420463</v>
      </c>
    </row>
    <row r="13" spans="1:3">
      <c r="A13" s="66">
        <v>2013</v>
      </c>
      <c r="B13" s="67">
        <v>720407</v>
      </c>
      <c r="C13" s="66">
        <v>2.4053237869999999</v>
      </c>
    </row>
    <row r="14" spans="1:3">
      <c r="A14" s="68">
        <v>2014</v>
      </c>
      <c r="B14" s="69">
        <v>702306</v>
      </c>
      <c r="C14" s="68">
        <v>-2.5126153260000001</v>
      </c>
    </row>
    <row r="15" spans="1:3">
      <c r="A15" s="66">
        <v>2015</v>
      </c>
      <c r="B15" s="67">
        <v>721487</v>
      </c>
      <c r="C15" s="66">
        <v>2.731159839</v>
      </c>
    </row>
    <row r="16" spans="1:3">
      <c r="A16" s="68">
        <v>2016</v>
      </c>
      <c r="B16" s="69">
        <v>706478</v>
      </c>
      <c r="C16" s="68">
        <v>-2.0803278490000001</v>
      </c>
    </row>
    <row r="17" spans="1:3">
      <c r="A17" s="66">
        <v>2017</v>
      </c>
      <c r="B17" s="67">
        <v>726390</v>
      </c>
      <c r="C17" s="66">
        <v>2.8185029730000002</v>
      </c>
    </row>
    <row r="18" spans="1:3">
      <c r="A18" s="68">
        <v>2018</v>
      </c>
      <c r="B18" s="69">
        <v>707755</v>
      </c>
      <c r="C18" s="68">
        <v>-2.5653518769999999</v>
      </c>
    </row>
    <row r="19" spans="1:3">
      <c r="A19" s="66">
        <v>2019</v>
      </c>
      <c r="B19" s="67">
        <v>692977</v>
      </c>
      <c r="C19" s="66">
        <v>-2.0880148630000002</v>
      </c>
    </row>
    <row r="20" spans="1:3">
      <c r="A20" s="70">
        <v>2020</v>
      </c>
      <c r="B20" s="71">
        <v>624336</v>
      </c>
      <c r="C20" s="70">
        <v>-9.9052348519999995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baseColWidth="10" defaultColWidth="12.625" defaultRowHeight="15" customHeight="1"/>
  <cols>
    <col min="1" max="1" width="13" customWidth="1"/>
    <col min="2" max="2" width="16.25" customWidth="1"/>
    <col min="3" max="5" width="9.375" customWidth="1"/>
    <col min="6" max="6" width="10.75" customWidth="1"/>
    <col min="7" max="26" width="9.375" customWidth="1"/>
  </cols>
  <sheetData>
    <row r="1" spans="1:7">
      <c r="A1" s="45" t="s">
        <v>20</v>
      </c>
    </row>
    <row r="3" spans="1:7" ht="31.5" customHeight="1"/>
    <row r="4" spans="1:7" ht="94.5">
      <c r="A4" s="72" t="s">
        <v>1</v>
      </c>
      <c r="B4" s="73" t="s">
        <v>21</v>
      </c>
      <c r="C4" s="74"/>
      <c r="E4" s="108" t="s">
        <v>22</v>
      </c>
      <c r="F4" s="109"/>
      <c r="G4" s="110"/>
    </row>
    <row r="5" spans="1:7" ht="15.75">
      <c r="A5" s="75">
        <v>2004</v>
      </c>
      <c r="B5" s="76">
        <v>485.11500000000001</v>
      </c>
      <c r="C5" s="77"/>
      <c r="E5" s="78" t="s">
        <v>23</v>
      </c>
      <c r="F5" s="78">
        <f>((B12/B5)^(1/(A12-A5)))-1</f>
        <v>5.6084860425610339E-2</v>
      </c>
      <c r="G5" s="79">
        <f t="shared" ref="G5:G7" si="0">F5</f>
        <v>5.6084860425610339E-2</v>
      </c>
    </row>
    <row r="6" spans="1:7" ht="15.75">
      <c r="A6" s="80">
        <v>2005</v>
      </c>
      <c r="B6" s="81">
        <v>528.05600000000004</v>
      </c>
      <c r="C6" s="77"/>
      <c r="E6" s="78" t="s">
        <v>24</v>
      </c>
      <c r="F6" s="78">
        <f>(B21/B12)^(1/(A21-A12))-1</f>
        <v>-1.4305258651071795E-2</v>
      </c>
      <c r="G6" s="79">
        <f t="shared" si="0"/>
        <v>-1.4305258651071795E-2</v>
      </c>
    </row>
    <row r="7" spans="1:7" ht="15.75">
      <c r="A7" s="82">
        <v>2006</v>
      </c>
      <c r="B7" s="83">
        <v>570.54899999999998</v>
      </c>
      <c r="C7" s="77"/>
      <c r="E7" s="78" t="s">
        <v>25</v>
      </c>
      <c r="F7" s="78">
        <f>(B21/B5)^(1/(A21-A5))-1</f>
        <v>1.589390480312125E-2</v>
      </c>
      <c r="G7" s="79">
        <f t="shared" si="0"/>
        <v>1.589390480312125E-2</v>
      </c>
    </row>
    <row r="8" spans="1:7" ht="15.75">
      <c r="A8" s="80">
        <v>2007</v>
      </c>
      <c r="B8" s="81">
        <v>621.94299999999998</v>
      </c>
      <c r="C8" s="77"/>
    </row>
    <row r="9" spans="1:7" ht="15.75">
      <c r="A9" s="82">
        <v>2008</v>
      </c>
      <c r="B9" s="83">
        <v>647.17600000000004</v>
      </c>
      <c r="C9" s="77"/>
    </row>
    <row r="10" spans="1:7" ht="15.75">
      <c r="A10" s="80">
        <v>2009</v>
      </c>
      <c r="B10" s="81">
        <v>608.87300000000005</v>
      </c>
      <c r="C10" s="77"/>
    </row>
    <row r="11" spans="1:7" ht="31.5" customHeight="1">
      <c r="A11" s="82">
        <v>2010</v>
      </c>
      <c r="B11" s="83">
        <v>670.524</v>
      </c>
      <c r="C11" s="77"/>
    </row>
    <row r="12" spans="1:7" ht="15.75">
      <c r="A12" s="80">
        <v>2011</v>
      </c>
      <c r="B12" s="81">
        <v>710.78200000000004</v>
      </c>
      <c r="C12" s="77"/>
    </row>
    <row r="13" spans="1:7" ht="15.75">
      <c r="A13" s="82">
        <v>2012</v>
      </c>
      <c r="B13" s="83">
        <v>703.48599999999999</v>
      </c>
      <c r="C13" s="77"/>
    </row>
    <row r="14" spans="1:7" ht="15.75">
      <c r="A14" s="80">
        <v>2013</v>
      </c>
      <c r="B14" s="81">
        <v>720.40700000000004</v>
      </c>
      <c r="C14" s="77"/>
    </row>
    <row r="15" spans="1:7" ht="15.75">
      <c r="A15" s="82">
        <v>2014</v>
      </c>
      <c r="B15" s="83">
        <v>702.30600000000004</v>
      </c>
      <c r="C15" s="77"/>
    </row>
    <row r="16" spans="1:7" ht="15.75">
      <c r="A16" s="80">
        <v>2015</v>
      </c>
      <c r="B16" s="81">
        <v>721.48699999999997</v>
      </c>
      <c r="C16" s="77"/>
    </row>
    <row r="17" spans="1:3" ht="15.75">
      <c r="A17" s="82">
        <v>2016</v>
      </c>
      <c r="B17" s="83">
        <v>706.47799999999995</v>
      </c>
      <c r="C17" s="77"/>
    </row>
    <row r="18" spans="1:3" ht="15.75">
      <c r="A18" s="80">
        <v>2017</v>
      </c>
      <c r="B18" s="81">
        <v>726.39</v>
      </c>
      <c r="C18" s="77"/>
    </row>
    <row r="19" spans="1:3" ht="15.75">
      <c r="A19" s="82">
        <v>2018</v>
      </c>
      <c r="B19" s="83">
        <v>707.755</v>
      </c>
      <c r="C19" s="77"/>
    </row>
    <row r="20" spans="1:3" ht="15.75">
      <c r="A20" s="80">
        <v>2019</v>
      </c>
      <c r="B20" s="81">
        <v>692.97699999999998</v>
      </c>
      <c r="C20" s="77"/>
    </row>
    <row r="21" spans="1:3" ht="15.75" customHeight="1">
      <c r="A21" s="84">
        <v>2020</v>
      </c>
      <c r="B21" s="85">
        <v>624.33600000000001</v>
      </c>
      <c r="C21" s="86"/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4:G4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workbookViewId="0"/>
  </sheetViews>
  <sheetFormatPr baseColWidth="10" defaultColWidth="12.625" defaultRowHeight="15" customHeight="1"/>
  <cols>
    <col min="1" max="1" width="10.625" customWidth="1"/>
    <col min="2" max="26" width="9.375" customWidth="1"/>
  </cols>
  <sheetData>
    <row r="1" spans="1:12">
      <c r="A1" s="45" t="s">
        <v>26</v>
      </c>
    </row>
    <row r="3" spans="1:12">
      <c r="A3" s="87" t="s">
        <v>27</v>
      </c>
    </row>
    <row r="4" spans="1:12">
      <c r="A4" s="88" t="s">
        <v>28</v>
      </c>
      <c r="B4" s="89">
        <v>1.4999999999999999E-2</v>
      </c>
    </row>
    <row r="5" spans="1:12">
      <c r="A5" s="90" t="s">
        <v>29</v>
      </c>
      <c r="B5" s="91">
        <v>0</v>
      </c>
    </row>
    <row r="6" spans="1:12">
      <c r="A6" s="88" t="s">
        <v>30</v>
      </c>
      <c r="B6" s="92">
        <v>0.02</v>
      </c>
      <c r="C6" s="92">
        <v>0.04</v>
      </c>
      <c r="D6" s="93">
        <v>0.08</v>
      </c>
    </row>
    <row r="8" spans="1:12">
      <c r="B8" s="94" t="s">
        <v>31</v>
      </c>
      <c r="C8" s="94" t="s">
        <v>32</v>
      </c>
      <c r="D8" s="94" t="s">
        <v>33</v>
      </c>
      <c r="E8" s="94" t="s">
        <v>34</v>
      </c>
      <c r="F8" s="94" t="s">
        <v>35</v>
      </c>
      <c r="G8" s="94" t="s">
        <v>36</v>
      </c>
      <c r="H8" s="94" t="s">
        <v>37</v>
      </c>
      <c r="I8" s="94" t="s">
        <v>38</v>
      </c>
      <c r="J8" s="94" t="s">
        <v>39</v>
      </c>
      <c r="K8" s="94" t="s">
        <v>40</v>
      </c>
      <c r="L8" s="94" t="s">
        <v>41</v>
      </c>
    </row>
    <row r="9" spans="1:12" ht="60">
      <c r="A9" s="95" t="s">
        <v>42</v>
      </c>
      <c r="B9" s="96">
        <v>0.9</v>
      </c>
      <c r="C9" s="97">
        <v>0.90439999999999998</v>
      </c>
      <c r="D9" s="97">
        <v>0.90890000000000004</v>
      </c>
      <c r="E9" s="97">
        <v>0.91339999999999999</v>
      </c>
      <c r="F9" s="97">
        <v>0.91790000000000005</v>
      </c>
      <c r="G9" s="97">
        <v>0.9224</v>
      </c>
      <c r="H9" s="97">
        <v>0.92689999999999995</v>
      </c>
      <c r="I9" s="97">
        <v>0.93149999999999999</v>
      </c>
      <c r="J9" s="97">
        <v>0.93610000000000004</v>
      </c>
      <c r="K9" s="97">
        <v>0.94069999999999998</v>
      </c>
      <c r="L9" s="98">
        <v>0.94530000000000003</v>
      </c>
    </row>
    <row r="10" spans="1:12" ht="60">
      <c r="A10" s="95" t="s">
        <v>43</v>
      </c>
      <c r="B10" s="99">
        <v>0.9</v>
      </c>
      <c r="C10" s="100">
        <v>0.92220000000000002</v>
      </c>
      <c r="D10" s="100">
        <v>0.99590000000000001</v>
      </c>
      <c r="E10" s="100">
        <v>0.99590000000000001</v>
      </c>
      <c r="F10" s="100">
        <v>0.99590000000000001</v>
      </c>
      <c r="G10" s="100">
        <v>0.99590000000000001</v>
      </c>
      <c r="H10" s="100">
        <v>0.99590000000000001</v>
      </c>
      <c r="I10" s="100">
        <v>0.99590000000000001</v>
      </c>
      <c r="J10" s="100">
        <v>0.99590000000000001</v>
      </c>
      <c r="K10" s="100">
        <v>0.99590000000000001</v>
      </c>
      <c r="L10" s="101">
        <v>0.99590000000000001</v>
      </c>
    </row>
    <row r="11" spans="1:12" ht="60">
      <c r="A11" s="95" t="s">
        <v>44</v>
      </c>
      <c r="B11" s="102">
        <v>0.9</v>
      </c>
      <c r="C11" s="103">
        <v>0.95760000000000001</v>
      </c>
      <c r="D11" s="103">
        <v>1.0189999999999999</v>
      </c>
      <c r="E11" s="103">
        <v>1.0842000000000001</v>
      </c>
      <c r="F11" s="103">
        <v>1.1536</v>
      </c>
      <c r="G11" s="103">
        <v>1.2275</v>
      </c>
      <c r="H11" s="103">
        <v>1.3061</v>
      </c>
      <c r="I11" s="103">
        <v>1.3897999999999999</v>
      </c>
      <c r="J11" s="103">
        <v>1.4787999999999999</v>
      </c>
      <c r="K11" s="103">
        <v>1.5734999999999999</v>
      </c>
      <c r="L11" s="104">
        <v>1.6741999999999999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7B62-FFFD-4475-AFA6-6B5658347A47}">
  <dimension ref="A1:G14"/>
  <sheetViews>
    <sheetView tabSelected="1" workbookViewId="0">
      <selection activeCell="A5" sqref="A5"/>
    </sheetView>
  </sheetViews>
  <sheetFormatPr baseColWidth="10" defaultRowHeight="14.25"/>
  <cols>
    <col min="1" max="1" width="7.125" bestFit="1" customWidth="1"/>
    <col min="2" max="2" width="17.625" customWidth="1"/>
    <col min="3" max="3" width="10.25" bestFit="1" customWidth="1"/>
    <col min="4" max="4" width="16.25" customWidth="1"/>
    <col min="5" max="5" width="16.375" customWidth="1"/>
    <col min="6" max="6" width="16.625" customWidth="1"/>
    <col min="7" max="7" width="14.875" customWidth="1"/>
  </cols>
  <sheetData>
    <row r="1" spans="1:7" ht="25.5" customHeight="1" thickBot="1">
      <c r="A1" s="121" t="s">
        <v>45</v>
      </c>
      <c r="B1" s="122"/>
      <c r="C1" s="122"/>
      <c r="D1" s="122"/>
      <c r="E1" s="122"/>
      <c r="F1" s="122"/>
      <c r="G1" s="123"/>
    </row>
    <row r="2" spans="1:7" ht="15" thickBot="1">
      <c r="A2" s="114" t="s">
        <v>61</v>
      </c>
      <c r="B2" s="115"/>
      <c r="C2" s="115"/>
      <c r="D2" s="115"/>
      <c r="E2" s="115"/>
      <c r="F2" s="115"/>
      <c r="G2" s="116"/>
    </row>
    <row r="3" spans="1:7" ht="15" thickBot="1">
      <c r="A3" s="111" t="s">
        <v>46</v>
      </c>
      <c r="B3" s="112"/>
      <c r="C3" s="112"/>
      <c r="D3" s="112"/>
      <c r="E3" s="112"/>
      <c r="F3" s="113"/>
      <c r="G3" s="117"/>
    </row>
    <row r="4" spans="1:7" ht="26.25" thickBot="1">
      <c r="A4" s="118" t="s">
        <v>7</v>
      </c>
      <c r="B4" s="118" t="s">
        <v>47</v>
      </c>
      <c r="C4" s="119" t="s">
        <v>48</v>
      </c>
      <c r="D4" s="118" t="s">
        <v>49</v>
      </c>
      <c r="E4" s="118" t="s">
        <v>66</v>
      </c>
      <c r="F4" s="118" t="s">
        <v>67</v>
      </c>
      <c r="G4" s="118" t="s">
        <v>68</v>
      </c>
    </row>
    <row r="5" spans="1:7" ht="39" thickBot="1">
      <c r="A5" s="105">
        <v>2020</v>
      </c>
      <c r="B5" s="105" t="s">
        <v>62</v>
      </c>
      <c r="C5" s="106">
        <v>0</v>
      </c>
      <c r="D5" s="107" t="s">
        <v>51</v>
      </c>
      <c r="E5" s="120"/>
      <c r="F5" s="107" t="s">
        <v>51</v>
      </c>
      <c r="G5" s="107" t="s">
        <v>63</v>
      </c>
    </row>
    <row r="6" spans="1:7" ht="39" thickBot="1">
      <c r="A6" s="105">
        <v>2021</v>
      </c>
      <c r="B6" s="105" t="s">
        <v>64</v>
      </c>
      <c r="C6" s="105" t="s">
        <v>52</v>
      </c>
      <c r="D6" s="105" t="s">
        <v>53</v>
      </c>
      <c r="E6" s="105" t="s">
        <v>69</v>
      </c>
      <c r="F6" s="105" t="s">
        <v>70</v>
      </c>
      <c r="G6" s="107" t="s">
        <v>71</v>
      </c>
    </row>
    <row r="7" spans="1:7" ht="39" thickBot="1">
      <c r="A7" s="105">
        <v>2022</v>
      </c>
      <c r="B7" s="105" t="s">
        <v>65</v>
      </c>
      <c r="C7" s="105" t="s">
        <v>54</v>
      </c>
      <c r="D7" s="105" t="s">
        <v>55</v>
      </c>
      <c r="E7" s="105" t="s">
        <v>72</v>
      </c>
      <c r="F7" s="105" t="s">
        <v>73</v>
      </c>
      <c r="G7" s="107" t="s">
        <v>74</v>
      </c>
    </row>
    <row r="8" spans="1:7" ht="39" thickBot="1">
      <c r="A8" s="105">
        <v>2023</v>
      </c>
      <c r="B8" s="105" t="s">
        <v>75</v>
      </c>
      <c r="C8" s="105" t="s">
        <v>76</v>
      </c>
      <c r="D8" s="105" t="s">
        <v>56</v>
      </c>
      <c r="E8" s="105" t="s">
        <v>72</v>
      </c>
      <c r="F8" s="105" t="s">
        <v>77</v>
      </c>
      <c r="G8" s="107" t="s">
        <v>78</v>
      </c>
    </row>
    <row r="9" spans="1:7" ht="15" thickBot="1">
      <c r="A9" s="111" t="s">
        <v>57</v>
      </c>
      <c r="B9" s="112"/>
      <c r="C9" s="112"/>
      <c r="D9" s="112"/>
      <c r="E9" s="112"/>
      <c r="F9" s="113"/>
      <c r="G9" s="117"/>
    </row>
    <row r="10" spans="1:7" ht="26.25" thickBot="1">
      <c r="A10" s="118" t="s">
        <v>7</v>
      </c>
      <c r="B10" s="118" t="s">
        <v>47</v>
      </c>
      <c r="C10" s="119" t="s">
        <v>48</v>
      </c>
      <c r="D10" s="118" t="s">
        <v>49</v>
      </c>
      <c r="E10" s="118" t="s">
        <v>66</v>
      </c>
      <c r="F10" s="118" t="s">
        <v>67</v>
      </c>
      <c r="G10" s="118" t="s">
        <v>50</v>
      </c>
    </row>
    <row r="11" spans="1:7" ht="39" thickBot="1">
      <c r="A11" s="105">
        <v>2020</v>
      </c>
      <c r="B11" s="105" t="s">
        <v>62</v>
      </c>
      <c r="C11" s="106">
        <v>0</v>
      </c>
      <c r="D11" s="107" t="s">
        <v>51</v>
      </c>
      <c r="E11" s="120"/>
      <c r="F11" s="107" t="s">
        <v>51</v>
      </c>
      <c r="G11" s="107" t="s">
        <v>63</v>
      </c>
    </row>
    <row r="12" spans="1:7" ht="39" thickBot="1">
      <c r="A12" s="105">
        <v>2021</v>
      </c>
      <c r="B12" s="105" t="s">
        <v>64</v>
      </c>
      <c r="C12" s="105" t="s">
        <v>52</v>
      </c>
      <c r="D12" s="105" t="s">
        <v>58</v>
      </c>
      <c r="E12" s="105" t="s">
        <v>69</v>
      </c>
      <c r="F12" s="105" t="s">
        <v>79</v>
      </c>
      <c r="G12" s="107" t="s">
        <v>80</v>
      </c>
    </row>
    <row r="13" spans="1:7" ht="39" thickBot="1">
      <c r="A13" s="105">
        <v>2022</v>
      </c>
      <c r="B13" s="105" t="s">
        <v>65</v>
      </c>
      <c r="C13" s="105" t="s">
        <v>54</v>
      </c>
      <c r="D13" s="105" t="s">
        <v>59</v>
      </c>
      <c r="E13" s="105" t="s">
        <v>72</v>
      </c>
      <c r="F13" s="105" t="s">
        <v>81</v>
      </c>
      <c r="G13" s="107" t="s">
        <v>82</v>
      </c>
    </row>
    <row r="14" spans="1:7" ht="39" thickBot="1">
      <c r="A14" s="105">
        <v>2023</v>
      </c>
      <c r="B14" s="105" t="s">
        <v>75</v>
      </c>
      <c r="C14" s="105" t="s">
        <v>76</v>
      </c>
      <c r="D14" s="105" t="s">
        <v>60</v>
      </c>
      <c r="E14" s="105" t="s">
        <v>83</v>
      </c>
      <c r="F14" s="105" t="s">
        <v>84</v>
      </c>
      <c r="G14" s="107" t="s">
        <v>85</v>
      </c>
    </row>
  </sheetData>
  <mergeCells count="4">
    <mergeCell ref="A1:G1"/>
    <mergeCell ref="A2:G2"/>
    <mergeCell ref="A3:F3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1.B) a</vt:lpstr>
      <vt:lpstr>Ejercicio 1.B) b</vt:lpstr>
      <vt:lpstr>Ejercicio 1.B) c</vt:lpstr>
      <vt:lpstr>Ejercicio 1.B) d</vt:lpstr>
      <vt:lpstr>Ejersicio 1.B) e</vt:lpstr>
      <vt:lpstr>Ejersicio 1.B) f</vt:lpstr>
      <vt:lpstr>Ejercicio 3.A)</vt:lpstr>
      <vt:lpstr>Ejercicio 3.B)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lucas ordoñez</cp:lastModifiedBy>
  <dcterms:created xsi:type="dcterms:W3CDTF">2021-04-18T21:01:44Z</dcterms:created>
  <dcterms:modified xsi:type="dcterms:W3CDTF">2021-04-19T19:40:19Z</dcterms:modified>
</cp:coreProperties>
</file>