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Baby Look" sheetId="2" r:id="rId5"/>
    <sheet state="visible" name="Normal" sheetId="3" r:id="rId6"/>
    <sheet state="visible" name="PAPE BL" sheetId="4" r:id="rId7"/>
    <sheet state="visible" name="PAPE N" sheetId="5" r:id="rId8"/>
    <sheet state="visible" name="Qntd camisas" sheetId="6" r:id="rId9"/>
    <sheet state="visible" name="Valor" sheetId="7" r:id="rId10"/>
  </sheets>
  <definedNames>
    <definedName hidden="1" localSheetId="0" name="_xlnm._FilterDatabase">'Respostas ao formulário 1'!$A$1:$S$200</definedName>
    <definedName hidden="1" localSheetId="1" name="_xlnm._FilterDatabase">'Baby Look'!$A$1:$Q$56</definedName>
    <definedName hidden="1" localSheetId="2" name="_xlnm._FilterDatabase">Normal!$A$1:$Q$125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O respondente atualizou este valor.</t>
      </text>
    </comment>
    <comment authorId="0" ref="N4">
      <text>
        <t xml:space="preserve">O respondente atualizou este valor.</t>
      </text>
    </comment>
    <comment authorId="0" ref="H25">
      <text>
        <t xml:space="preserve">O respondente atualizou este valor.</t>
      </text>
    </comment>
    <comment authorId="0" ref="R33">
      <text>
        <t xml:space="preserve">O respondente atualizou este valor.</t>
      </text>
    </comment>
    <comment authorId="0" ref="M76">
      <text>
        <t xml:space="preserve">O respondente atualizou este valor.</t>
      </text>
    </comment>
    <comment authorId="0" ref="R76">
      <text>
        <t xml:space="preserve">O respondente atualizou este valor.</t>
      </text>
    </comment>
    <comment authorId="0" ref="C129">
      <text>
        <t xml:space="preserve">O respondente atualizou este valor.</t>
      </text>
    </comment>
    <comment authorId="0" ref="D129">
      <text>
        <t xml:space="preserve">O respondente atualizou este valor.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O respondente atualizou este valor.</t>
      </text>
    </comment>
    <comment authorId="0" ref="C8">
      <text>
        <t xml:space="preserve">O respondente atualizou este valor.</t>
      </text>
    </comment>
    <comment authorId="0" ref="G32">
      <text>
        <t xml:space="preserve">O respondente atualizou este valor.</t>
      </text>
    </comment>
    <comment authorId="0" ref="Q36">
      <text>
        <t xml:space="preserve">O respondente atualizou este valor.</t>
      </text>
    </comment>
    <comment authorId="0" ref="L49">
      <text>
        <t xml:space="preserve">O respondente atualizou este valor.</t>
      </text>
    </comment>
    <comment authorId="0" ref="Q49">
      <text>
        <t xml:space="preserve">O respondente atualizou este valor.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O respondente atualizou este valor.</t>
      </text>
    </comment>
    <comment authorId="0" ref="M2">
      <text>
        <t xml:space="preserve">O respondente atualizou este valor.</t>
      </text>
    </comment>
  </commentList>
</comments>
</file>

<file path=xl/sharedStrings.xml><?xml version="1.0" encoding="utf-8"?>
<sst xmlns="http://schemas.openxmlformats.org/spreadsheetml/2006/main" count="2239" uniqueCount="449">
  <si>
    <t>Carimbo de data/hora</t>
  </si>
  <si>
    <t>Endereço de e-mail</t>
  </si>
  <si>
    <t>Qual o seu nome completo?</t>
  </si>
  <si>
    <t>Qual seu RA?</t>
  </si>
  <si>
    <t>Você é bolsista PAPE?</t>
  </si>
  <si>
    <t>Tamanho</t>
  </si>
  <si>
    <t>Qual modelo?</t>
  </si>
  <si>
    <t>Cor PRETA</t>
  </si>
  <si>
    <t>Cor GRAFITTI</t>
  </si>
  <si>
    <t>Cor ROSA</t>
  </si>
  <si>
    <t>Cor BRANCA</t>
  </si>
  <si>
    <t>Cor AZUL BIC</t>
  </si>
  <si>
    <t>Cor BORDÔ</t>
  </si>
  <si>
    <t>Cor VERDE MILITAR</t>
  </si>
  <si>
    <t>Cor VERDE BANDEIRA</t>
  </si>
  <si>
    <t>Cor CINZA</t>
  </si>
  <si>
    <t>Cor ROXA</t>
  </si>
  <si>
    <t>Casos extraordinários, explicar nesta área</t>
  </si>
  <si>
    <t>ribeiroal.eng@gmail.com</t>
  </si>
  <si>
    <t xml:space="preserve">Aline Ribeiro Souza </t>
  </si>
  <si>
    <t>Sim</t>
  </si>
  <si>
    <t>G</t>
  </si>
  <si>
    <t>Baby Look</t>
  </si>
  <si>
    <t>M</t>
  </si>
  <si>
    <t>Normal</t>
  </si>
  <si>
    <t>eryka_mathias@hotmail.com</t>
  </si>
  <si>
    <t>Eryka Mathias Lopes</t>
  </si>
  <si>
    <t>ncscampos2@gmail.com</t>
  </si>
  <si>
    <t>Natália Cristina Santos de Campos</t>
  </si>
  <si>
    <t>GG</t>
  </si>
  <si>
    <t>henrique97_@outlook.com</t>
  </si>
  <si>
    <t>Francisco Henrique Oliveira Gama Souza</t>
  </si>
  <si>
    <t>monteirojr.julio@gmail.com</t>
  </si>
  <si>
    <t>Júlio César Monteiro Júnior</t>
  </si>
  <si>
    <t>Igor.fn20@gmail.com</t>
  </si>
  <si>
    <t xml:space="preserve">Igor Fonseca Nogueira </t>
  </si>
  <si>
    <t>cunhafelipe098@gmail.com</t>
  </si>
  <si>
    <t>Felipe Lima Cunha Vieira</t>
  </si>
  <si>
    <t>vinihr@outlook.com</t>
  </si>
  <si>
    <t xml:space="preserve">Vinicios Henrique da Silva </t>
  </si>
  <si>
    <t>P</t>
  </si>
  <si>
    <t>isabella_gomes@live.com</t>
  </si>
  <si>
    <t>Isabella Gomes da Cunha</t>
  </si>
  <si>
    <t>lucas_moreira110@hotmail.com</t>
  </si>
  <si>
    <t xml:space="preserve">Lucas de jesus Moreira dos Santos </t>
  </si>
  <si>
    <t>Anderson-pml@hotmail.com</t>
  </si>
  <si>
    <t xml:space="preserve">Anderson Soares de Oliveira </t>
  </si>
  <si>
    <t>micael.scholl@gmail.com</t>
  </si>
  <si>
    <t>micael gil scholl santos</t>
  </si>
  <si>
    <t>vieira99andressa@gmail.com</t>
  </si>
  <si>
    <t>Andressa Morais Vieira</t>
  </si>
  <si>
    <t>leogutii241996@gmail.com</t>
  </si>
  <si>
    <t>Leonardo nishiguti silva</t>
  </si>
  <si>
    <t>alexandre.bertozzo@gmail.com</t>
  </si>
  <si>
    <t>Luís Alexandre Bertozzo</t>
  </si>
  <si>
    <t>patrick.stobias@gmail.com</t>
  </si>
  <si>
    <t>Patrick dos Santos Tobias</t>
  </si>
  <si>
    <t>walter_kenji@hotmail.com.br</t>
  </si>
  <si>
    <t>Walter Kenji Nishimaru Neves</t>
  </si>
  <si>
    <t>elder.sojo@hotmail.com</t>
  </si>
  <si>
    <t>Élder da Silva Sojo</t>
  </si>
  <si>
    <t>A preta é tamanho G</t>
  </si>
  <si>
    <t>felipe.mitsuishi@uol.com.br</t>
  </si>
  <si>
    <t>Felipe Baz Mitsuishi</t>
  </si>
  <si>
    <t>Não</t>
  </si>
  <si>
    <t>caio.fz88@gmail.com</t>
  </si>
  <si>
    <t>Caio Ferrer Zamperlini</t>
  </si>
  <si>
    <t>caio_bauab@hotmail.com</t>
  </si>
  <si>
    <t xml:space="preserve">Caio Pereira Bauab </t>
  </si>
  <si>
    <t>julialemesrp@gmail.com</t>
  </si>
  <si>
    <t>Júlia Lemes Rodrigues Pimentel</t>
  </si>
  <si>
    <t>mtslopes7@gmail.com</t>
  </si>
  <si>
    <t>Mateus Rodrigues Lopes</t>
  </si>
  <si>
    <t>rafaelrn.nazario@gmail.com</t>
  </si>
  <si>
    <t>Rafael Rossi Nazario</t>
  </si>
  <si>
    <t>robertaxavierbarros@gmail.com</t>
  </si>
  <si>
    <t>Roberta Barros</t>
  </si>
  <si>
    <t>luizotavioindiana@hotmail.com</t>
  </si>
  <si>
    <t>Luiz Otavio de Medeiros Portella Passos</t>
  </si>
  <si>
    <t>kaori_restani@hotmail.com</t>
  </si>
  <si>
    <t>Rafaela Kaori Restani</t>
  </si>
  <si>
    <t>layla.vieira@ymail.com</t>
  </si>
  <si>
    <t>Layla Cristine Vieira</t>
  </si>
  <si>
    <t>XG</t>
  </si>
  <si>
    <t>joaovsa99@gmail.com</t>
  </si>
  <si>
    <t>João Victor Martins Sá</t>
  </si>
  <si>
    <t>lucaed_pc@hotmail.com</t>
  </si>
  <si>
    <t>Lucas Eduardo Pereira Camillo</t>
  </si>
  <si>
    <t>Existe desconto para compra em maior quantidade assim? (6 no caso)</t>
  </si>
  <si>
    <t>alexrplaca@gmail.com</t>
  </si>
  <si>
    <t>Alex Rodrigues Plaça</t>
  </si>
  <si>
    <t>kevinshih96@gmail.com</t>
  </si>
  <si>
    <t>Kevin Shih Huang</t>
  </si>
  <si>
    <t>lilianabu26@gmail.com</t>
  </si>
  <si>
    <t>Liliana Bueno</t>
  </si>
  <si>
    <t>PP</t>
  </si>
  <si>
    <t>lucas.gonzaga1070@hotmail.com</t>
  </si>
  <si>
    <t>Lucas Gonzaga Xavier</t>
  </si>
  <si>
    <t>pamelaguimaraescosta@icloud.com</t>
  </si>
  <si>
    <t>Pâmela Costa</t>
  </si>
  <si>
    <t>leokoji@gmail.com</t>
  </si>
  <si>
    <t>Leonardo Koji Uematsu</t>
  </si>
  <si>
    <t>leo.elisei@outlook.com.br</t>
  </si>
  <si>
    <t>Leonardo Elisei Leite Fernandes</t>
  </si>
  <si>
    <t>jmar.almeidarocha@gmail.com</t>
  </si>
  <si>
    <t>João Marcos Almeida Rocha</t>
  </si>
  <si>
    <t>tiagolems1@gmail.com</t>
  </si>
  <si>
    <t>Tiago Lemes da Silva</t>
  </si>
  <si>
    <t>leticiacuesta3@gmail.com</t>
  </si>
  <si>
    <t xml:space="preserve">Letícia Cuesta </t>
  </si>
  <si>
    <t>mateussiqueiracarneiro@outlook.com</t>
  </si>
  <si>
    <t>Mateus Siqueira Carneiro</t>
  </si>
  <si>
    <t>taly_mingoni@hotmail.com</t>
  </si>
  <si>
    <t xml:space="preserve">Talyta Mingoni Carvalho </t>
  </si>
  <si>
    <t>ericzndunifesp@gmail.com</t>
  </si>
  <si>
    <t>Eric zanardi</t>
  </si>
  <si>
    <t>carolina15braga@gmail.com</t>
  </si>
  <si>
    <t>Carolina Maria Braga de Oliveira</t>
  </si>
  <si>
    <t>lila.barcick@gmail.com</t>
  </si>
  <si>
    <t>Uilla Barcick de Souza</t>
  </si>
  <si>
    <t>deathstroke175@gmail.com</t>
  </si>
  <si>
    <t>Arthur Felipe de Moura</t>
  </si>
  <si>
    <t>gabrielbianchi12@hotmail.com</t>
  </si>
  <si>
    <t>Gabriel Bianchi e Silva</t>
  </si>
  <si>
    <t>analuizadaanunciacao@gmail.com</t>
  </si>
  <si>
    <t>Ana Luiza Candido da Anunciação</t>
  </si>
  <si>
    <t>lucasboni1205@gmail.com</t>
  </si>
  <si>
    <t>Lucas Bonifácio de Abreu</t>
  </si>
  <si>
    <t>15-18630</t>
  </si>
  <si>
    <t>marcello.live2001@outlook.com</t>
  </si>
  <si>
    <t>Marcello Fonseca de Oliveira</t>
  </si>
  <si>
    <t>15-17214</t>
  </si>
  <si>
    <t>fredpelogia@outlook.com</t>
  </si>
  <si>
    <t xml:space="preserve">Frederico José Ribeiro Pelogia </t>
  </si>
  <si>
    <t>liisboaleticia@gmail.com</t>
  </si>
  <si>
    <t>Leticia Lisboa</t>
  </si>
  <si>
    <t>eloah.s.almeida@gmail.com</t>
  </si>
  <si>
    <t xml:space="preserve">Eloah da Silva Almeida </t>
  </si>
  <si>
    <t>juliana.villa2502@outlook.com</t>
  </si>
  <si>
    <t>Juliana Arielly b. Villa</t>
  </si>
  <si>
    <t>giovannaneves29@gmail.com</t>
  </si>
  <si>
    <t xml:space="preserve">Giovanna Neves Barbero </t>
  </si>
  <si>
    <t>ruthsilvamira@gmail.com</t>
  </si>
  <si>
    <t>Ruth da Silva Mira</t>
  </si>
  <si>
    <t>pedro.tanajura@hotmail.com</t>
  </si>
  <si>
    <t>Pedro Tanajura Freire Meira Lima</t>
  </si>
  <si>
    <t>legal_1213@hotmail.com</t>
  </si>
  <si>
    <t>Bruna Valente Virga</t>
  </si>
  <si>
    <t>atilio_munakata@hotmail.com</t>
  </si>
  <si>
    <t>Atilio Akihiro Munakata</t>
  </si>
  <si>
    <t>miguelstaciano@gmail.com</t>
  </si>
  <si>
    <t>Miguel Silva Taciano</t>
  </si>
  <si>
    <t>gabriel.lf.barbosa97@gmail.com</t>
  </si>
  <si>
    <t>Gabriel030720@hotmail.com</t>
  </si>
  <si>
    <t>Gabriel Marques Alves</t>
  </si>
  <si>
    <t>gustavof417@gmail.com</t>
  </si>
  <si>
    <t>Gustavo dos Santos Ferreira</t>
  </si>
  <si>
    <t>15-17284</t>
  </si>
  <si>
    <t>beatrizsl20@hotmail.com</t>
  </si>
  <si>
    <t>Beatriz Soares Lopes</t>
  </si>
  <si>
    <t>isacamargo_@hotmail.com</t>
  </si>
  <si>
    <t>Isabela Moraes de Oliveira Camargo</t>
  </si>
  <si>
    <t>moraescgm@gmail.com</t>
  </si>
  <si>
    <t>Carlos Guilherme Moraes</t>
  </si>
  <si>
    <t>natiqfmota@gmail.com</t>
  </si>
  <si>
    <t xml:space="preserve">Natália de Queiroz Fonseca Mota </t>
  </si>
  <si>
    <t>matheusdominguessilva07@gmail.com</t>
  </si>
  <si>
    <t>Matheus Domingues Silva</t>
  </si>
  <si>
    <t>swaid.bia@gmail.com</t>
  </si>
  <si>
    <t>Beatriz Yumi Wakugawa Swaid</t>
  </si>
  <si>
    <t>annajuliammiranda@gmail.com</t>
  </si>
  <si>
    <t>Anna Júlia Magalhães Miranda</t>
  </si>
  <si>
    <t>giovannipib@gmail.com</t>
  </si>
  <si>
    <t>Giovanni Rodolfo Teixeira</t>
  </si>
  <si>
    <t>15-17288</t>
  </si>
  <si>
    <t>G1</t>
  </si>
  <si>
    <t>michelribeirocorrea187@gmail.com</t>
  </si>
  <si>
    <t>Michel Ribeiro Corrêa</t>
  </si>
  <si>
    <t>caiomorozini@outlook.com.br</t>
  </si>
  <si>
    <t>Caio Fernandes Morozini</t>
  </si>
  <si>
    <t>vitor.faria300@gmail.com</t>
  </si>
  <si>
    <t>Vitor Siqueira de Faria</t>
  </si>
  <si>
    <t>ludpinhal@hotmail.com</t>
  </si>
  <si>
    <t>Ludmila Pinhal Martinez</t>
  </si>
  <si>
    <t>rafa.ncleite@gmail.com</t>
  </si>
  <si>
    <t>Rafael Nascimento do Carmo Leite</t>
  </si>
  <si>
    <t>jessicavbraz@hotmail.com</t>
  </si>
  <si>
    <t>Jéssica Vieira Braz</t>
  </si>
  <si>
    <t>jsrpinho@gmail.com</t>
  </si>
  <si>
    <t>Jéssica Silva Rocha Pinho</t>
  </si>
  <si>
    <t>luaansk8z@gmail.com</t>
  </si>
  <si>
    <t>Luan Rodrigues Ferreira</t>
  </si>
  <si>
    <t>guisalgadoalves@uol.com.br</t>
  </si>
  <si>
    <t>Guilherme Salgado Alves</t>
  </si>
  <si>
    <t>15-16618</t>
  </si>
  <si>
    <t>fernandabeta@hotmail.com</t>
  </si>
  <si>
    <t xml:space="preserve">Fernanda Brito dos Santos Nascimento </t>
  </si>
  <si>
    <t>mariana.barbosa0033@gmail.com</t>
  </si>
  <si>
    <t>Mariana Barbosa de Oliveira</t>
  </si>
  <si>
    <t>frederico.carvalhodelima@gmail.com</t>
  </si>
  <si>
    <t>Frederico Carvalho de Lima</t>
  </si>
  <si>
    <t>139907 (matrícula)</t>
  </si>
  <si>
    <t>Pagamento no  cartão de crédito. Eu escolhi o tamanho  medindo outra camiseta com fita métrica, se o tamanho for inadequado, gostaria de ter a opção de trocar.</t>
  </si>
  <si>
    <t>paloma.criistiina16@gmail.com</t>
  </si>
  <si>
    <t>Paloma Cristina Silva Rosa</t>
  </si>
  <si>
    <t>contato.michellepck@outlook.com</t>
  </si>
  <si>
    <t>Ana Michelle succar</t>
  </si>
  <si>
    <t>duardobarros@gmail.com</t>
  </si>
  <si>
    <t>Eduardo Barros</t>
  </si>
  <si>
    <t>joycef_oliveira@yahoo.com.br</t>
  </si>
  <si>
    <t>Joyce de Fátima Oliveira</t>
  </si>
  <si>
    <t>bdp.salgado@gmail.com</t>
  </si>
  <si>
    <t>Bruna Daniele de Paula Salgado</t>
  </si>
  <si>
    <t>stefanearaujoo21@gmail.com</t>
  </si>
  <si>
    <t>Stefane Araujo de Jesus</t>
  </si>
  <si>
    <t>Preenchi dois formulários pois os tamanhos são diferentes.</t>
  </si>
  <si>
    <t>iggormagro8@gmail.com</t>
  </si>
  <si>
    <t>Igor Luciano Magro</t>
  </si>
  <si>
    <t>luanakimie05@gmail.com</t>
  </si>
  <si>
    <t>Luana Kimie De Campos Morita</t>
  </si>
  <si>
    <t>lukas_lpo@hotmail.com</t>
  </si>
  <si>
    <t xml:space="preserve">Lucas prado de Oliveira </t>
  </si>
  <si>
    <t>lia.livy.levy@gmail.com</t>
  </si>
  <si>
    <t>Lia Figueiredo Levy</t>
  </si>
  <si>
    <t>luanolimpio@outlook.com</t>
  </si>
  <si>
    <t>Luan Olimpio Claro da Costa</t>
  </si>
  <si>
    <t>luishenrique254203@gmail.com</t>
  </si>
  <si>
    <t>Luis Henrique De Souza Pereira</t>
  </si>
  <si>
    <t>mamariante@hotmail.com</t>
  </si>
  <si>
    <t>Mário Antônio Barros Mariante</t>
  </si>
  <si>
    <t>oluisa14@gmail.com</t>
  </si>
  <si>
    <t>Luísa Martins de Moura Oliveira</t>
  </si>
  <si>
    <t>rafaelwaknin7@gmail.com</t>
  </si>
  <si>
    <t xml:space="preserve">Rafael de Castro Waknin </t>
  </si>
  <si>
    <t>jonnybarros927@gmail.com</t>
  </si>
  <si>
    <t>João Lucas de Souza barros</t>
  </si>
  <si>
    <t>brendasepulveda99@gmail.com</t>
  </si>
  <si>
    <t>Brenda Sepulveda</t>
  </si>
  <si>
    <t>wcosta@unifesp.br</t>
  </si>
  <si>
    <t>Wallace dos Santos Costa</t>
  </si>
  <si>
    <t>larissa.g.soares15@gmail.com</t>
  </si>
  <si>
    <t>Larissa Gabriela Soares dos santos</t>
  </si>
  <si>
    <t>thayna.prado72@gmail.com</t>
  </si>
  <si>
    <t>Thayna Rodrigues do Prado</t>
  </si>
  <si>
    <t>bruna.delia@hotmail.com</t>
  </si>
  <si>
    <t>Bruna Angela D'Elia</t>
  </si>
  <si>
    <t>eduardaeem@hotmail.com</t>
  </si>
  <si>
    <t>Maria Eduarda Elvino Moreira</t>
  </si>
  <si>
    <t>juliayumi2@gmail.com</t>
  </si>
  <si>
    <t>Julia Yumi Takahashi Sant'ana</t>
  </si>
  <si>
    <t>joao.lacerda9@etec.sp.gov.br</t>
  </si>
  <si>
    <t>João Pedro Barcelos Lacerda</t>
  </si>
  <si>
    <t>cvldaniela@gmail.com</t>
  </si>
  <si>
    <t>Daniela de Carvalho</t>
  </si>
  <si>
    <t>evhsousa@hotmail.com</t>
  </si>
  <si>
    <t>Victor de Moraes Santos Sousa</t>
  </si>
  <si>
    <t>panmfs@outlook.com</t>
  </si>
  <si>
    <t>Pan Marcondes</t>
  </si>
  <si>
    <t>aleex.mcd@gmail.com</t>
  </si>
  <si>
    <t>Alex Ribeiro Sales</t>
  </si>
  <si>
    <t>agathamissio@hotmail.com</t>
  </si>
  <si>
    <t>Agatha Missio da Silva</t>
  </si>
  <si>
    <t>victor.bueno0720@gmail.com</t>
  </si>
  <si>
    <t>Victor Antonio Bueno</t>
  </si>
  <si>
    <t>hideki.restani@outlook.com</t>
  </si>
  <si>
    <t xml:space="preserve">Gustavo Hideki Restani </t>
  </si>
  <si>
    <t>jeffvfz@gmail.com</t>
  </si>
  <si>
    <t xml:space="preserve">Jefferson Vieira França </t>
  </si>
  <si>
    <t>erik.shoiichi@gmail.com</t>
  </si>
  <si>
    <t xml:space="preserve">Erik Shoiichi </t>
  </si>
  <si>
    <t>melksilva3000@gmail.com</t>
  </si>
  <si>
    <t xml:space="preserve">Melquesedeque Moura da Silva </t>
  </si>
  <si>
    <t>matheus.ts@live.com</t>
  </si>
  <si>
    <t>Matheus Tavares Santos</t>
  </si>
  <si>
    <t>isabella@crosariol.com.br</t>
  </si>
  <si>
    <t>Isabella Crosariol</t>
  </si>
  <si>
    <t>stephaniesouza48.ss@hotmail.com</t>
  </si>
  <si>
    <t>Stéphanie Souza De Santana</t>
  </si>
  <si>
    <t>alinejaqueline.o.a@gmail.com</t>
  </si>
  <si>
    <t>Aline Jaqueline de Oliveira Andrade</t>
  </si>
  <si>
    <t xml:space="preserve">Nãotenho sou do mestrado em matemática. </t>
  </si>
  <si>
    <t>nathi.cristina_@hotmail.com</t>
  </si>
  <si>
    <t>Nathalia Cristina Pires Vidal</t>
  </si>
  <si>
    <t>erincrespoc@gmail.com</t>
  </si>
  <si>
    <t>Erin Crespo Cordeiro Ribeiro</t>
  </si>
  <si>
    <t>gabrielefgarcia@gmail.com</t>
  </si>
  <si>
    <t>Gabriele Fernandes Garcia</t>
  </si>
  <si>
    <t>matheuslimonta@hotmail.com</t>
  </si>
  <si>
    <t>Matheus Presotto Limonta</t>
  </si>
  <si>
    <t>regina_5x10@hotmail.com</t>
  </si>
  <si>
    <t xml:space="preserve">Regina Miyuki </t>
  </si>
  <si>
    <t>isabel.rddc@gmail.com</t>
  </si>
  <si>
    <t>Isabel Ramos de Diego Cabado</t>
  </si>
  <si>
    <t>hreisbrasil@gmail.com</t>
  </si>
  <si>
    <t>Henrique Reis Brasil</t>
  </si>
  <si>
    <t>giovannamaestridesouza@hotmail.com</t>
  </si>
  <si>
    <t>Giovanna Maestri de Souza</t>
  </si>
  <si>
    <t>luiznunes16@hotmail.com</t>
  </si>
  <si>
    <t>Luiz Henrique dos Santos Nunes</t>
  </si>
  <si>
    <t>raphael_hl@hotmail.com</t>
  </si>
  <si>
    <t>Raphael Pereira Lopes</t>
  </si>
  <si>
    <t>gtbriel.00@gmail.com</t>
  </si>
  <si>
    <t>Gabriel Sardinha de Oliveira</t>
  </si>
  <si>
    <t>caroline10.almeida@gmail.com</t>
  </si>
  <si>
    <t>Caroline Cardozo Almeida</t>
  </si>
  <si>
    <t>arthur.m.l@live.com</t>
  </si>
  <si>
    <t>Arthur Matheus Lopes</t>
  </si>
  <si>
    <t>thamyresrollemberg@gmail.com</t>
  </si>
  <si>
    <t>Thamyres Rollemberg</t>
  </si>
  <si>
    <t>andre.silva625@gmail.com</t>
  </si>
  <si>
    <t>André Fernando Quaresma da Silva</t>
  </si>
  <si>
    <t xml:space="preserve">Paloma Cristina Silva Rosa </t>
  </si>
  <si>
    <t>luiza.alvarenga2012@gmail.com</t>
  </si>
  <si>
    <t>Luiza Alvarenga de Mendonça Procopio</t>
  </si>
  <si>
    <t>15-17793</t>
  </si>
  <si>
    <t>larissascostaaa@gmail.com</t>
  </si>
  <si>
    <t>Larissa Santos da Costa</t>
  </si>
  <si>
    <t>juliojuliassedantas@gmail.com</t>
  </si>
  <si>
    <t>Júlio Juliasse Dantas</t>
  </si>
  <si>
    <t>guilerme_iani@hotmail.com</t>
  </si>
  <si>
    <t>Guilherme Iani Pontes</t>
  </si>
  <si>
    <t>gamademonique@gmail.com</t>
  </si>
  <si>
    <t>Monique Gama de Santana</t>
  </si>
  <si>
    <t>victorpedrota@gmail.com</t>
  </si>
  <si>
    <t>Victor Pedrota</t>
  </si>
  <si>
    <t>luana.alcassa@outlook.com</t>
  </si>
  <si>
    <t>Luana Alcassa</t>
  </si>
  <si>
    <t>adriano.anchieta@hotmail.com</t>
  </si>
  <si>
    <t xml:space="preserve">Adriano Gomes anchieta </t>
  </si>
  <si>
    <t>camilomp812@gmail.com</t>
  </si>
  <si>
    <t>Camilo Maia Pires</t>
  </si>
  <si>
    <t>kendyokumura@hotmail.com</t>
  </si>
  <si>
    <t>Thiago Kendy Okumura Okabayashi</t>
  </si>
  <si>
    <t>blendadvbaron@hotmail.com</t>
  </si>
  <si>
    <t>Blenda Del Vecchio Baron</t>
  </si>
  <si>
    <t>ogatabruno01@gmail.com</t>
  </si>
  <si>
    <t>Bruno Hideki Amadeu Ogata</t>
  </si>
  <si>
    <t>Igorribeiromattos@gmail.com</t>
  </si>
  <si>
    <t>Igor Ribeiro Ferreira de Matos</t>
  </si>
  <si>
    <t>Gente errei a cor no outro pedido perdoa bjssss</t>
  </si>
  <si>
    <t>julia.megume@gmail.com</t>
  </si>
  <si>
    <t>Julia Megumi Tanaka</t>
  </si>
  <si>
    <t>clara_acampos@yahoo.com.br</t>
  </si>
  <si>
    <t>Clara Alves Campos</t>
  </si>
  <si>
    <t>mgfonseca46@hotmail.com</t>
  </si>
  <si>
    <t>Magno Gonçalves Fonseca</t>
  </si>
  <si>
    <t>luizaperes_v@hotmail.com</t>
  </si>
  <si>
    <t xml:space="preserve">Luiza Peres Viana </t>
  </si>
  <si>
    <t>talesmz@hotmail.com</t>
  </si>
  <si>
    <t>Tales Miguel Machado Pereira</t>
  </si>
  <si>
    <t>henriquecrepaldi@gmail.com</t>
  </si>
  <si>
    <t>Henrique Crepaldi</t>
  </si>
  <si>
    <t>gloriasthefany9@gmail.com</t>
  </si>
  <si>
    <t>Glória Sthefany Pereira da Silva</t>
  </si>
  <si>
    <t>arthursouzaribeiro56@gmail.com</t>
  </si>
  <si>
    <t>Arthur Souza Ribeiro</t>
  </si>
  <si>
    <t>andre.mendes@outlook.com.br</t>
  </si>
  <si>
    <t>André Henrique Mendes de Carvalho</t>
  </si>
  <si>
    <t>mlucas2001@hotmail.com</t>
  </si>
  <si>
    <t>Marcos Lucas da Silva</t>
  </si>
  <si>
    <t>isaf.morales@hotmail.com</t>
  </si>
  <si>
    <t>Isabela Fontanin Morales</t>
  </si>
  <si>
    <t>cedu.godoy@gmail.com</t>
  </si>
  <si>
    <t>Carlos Eduardo Godoy</t>
  </si>
  <si>
    <t>larissagomes.150297@gmail.com</t>
  </si>
  <si>
    <t>Larissa Gomes dos Santos</t>
  </si>
  <si>
    <t>mayconandre76@hotmail.com</t>
  </si>
  <si>
    <t>Maycon André Mateus de Santana</t>
  </si>
  <si>
    <t>lucas.bonfante22@hotmail.com</t>
  </si>
  <si>
    <t>Lucas Bonfante</t>
  </si>
  <si>
    <t>diogoalga1@gmail.com</t>
  </si>
  <si>
    <t>Diogo Alvarenga Garcia</t>
  </si>
  <si>
    <t>juliasaprates@gmail.com</t>
  </si>
  <si>
    <t>Júlia Prates de Sá Carvalho</t>
  </si>
  <si>
    <t>juliawpereira19@gmail.com</t>
  </si>
  <si>
    <t xml:space="preserve">Júlia Wotzasek Pereira </t>
  </si>
  <si>
    <t>1 XG grafite.  Levando 5 fica R$20,00 cada, total R$100,00?</t>
  </si>
  <si>
    <t>mf.goria@bol.com.br</t>
  </si>
  <si>
    <t>Maria Fernanda Soares Gória</t>
  </si>
  <si>
    <t>henriquejose1201@gmail.com</t>
  </si>
  <si>
    <t>Henrique José da Costa Manço</t>
  </si>
  <si>
    <t>gaabrielfeernandes@gmail.com</t>
  </si>
  <si>
    <t>Gabriel Fernandes do Carmo Ferreira</t>
  </si>
  <si>
    <t>lala.diasm@hotmail.com</t>
  </si>
  <si>
    <t>Larissa Dias Milanezi</t>
  </si>
  <si>
    <t>alicelm2000@outlook.com</t>
  </si>
  <si>
    <t>Alice Loureiro Martins</t>
  </si>
  <si>
    <t>art.damasio13@gmail.com</t>
  </si>
  <si>
    <t>Artur Auresco Damasio</t>
  </si>
  <si>
    <t>thaissoares88@gmail.com</t>
  </si>
  <si>
    <t>Thaís Soares Costa</t>
  </si>
  <si>
    <t>guilherme.sallinas@unifesp.br</t>
  </si>
  <si>
    <t>Guilherme Sallinas Furtado</t>
  </si>
  <si>
    <t>carlosbernardes109@gmail.com</t>
  </si>
  <si>
    <t>Carlos Henrique Bernardes</t>
  </si>
  <si>
    <t>fernandaprianti@outlook.com</t>
  </si>
  <si>
    <t>Fernanda da Cruz Prianti</t>
  </si>
  <si>
    <t>guilherme.augusto.tds@gmail.com</t>
  </si>
  <si>
    <t>Guilherme Augusto Teixeira de Sousa</t>
  </si>
  <si>
    <t>jdszorzi@gmail.com</t>
  </si>
  <si>
    <t>Jaqueline Santos Zorzi</t>
  </si>
  <si>
    <t>emanuelecampos14@gmail.com</t>
  </si>
  <si>
    <t>Emanuele Cristina da Silva Diniz Campos</t>
  </si>
  <si>
    <t>dc.dasilvajr@hotmail.com</t>
  </si>
  <si>
    <t>David Caldas da Silva Junior</t>
  </si>
  <si>
    <t>meegashira@gmail.com</t>
  </si>
  <si>
    <t>Mikaela Emi Egashira</t>
  </si>
  <si>
    <t>marina_bannwart@hotmail.com</t>
  </si>
  <si>
    <t>Marina Fonseca Bannwart</t>
  </si>
  <si>
    <t>lucasiano210@gmail.com</t>
  </si>
  <si>
    <t>Luciano Silva Chambarelli</t>
  </si>
  <si>
    <t>lais.2010.pereira@gmail.com</t>
  </si>
  <si>
    <t>Laís Pereira da Silva</t>
  </si>
  <si>
    <t>fecreis@hotmail.com</t>
  </si>
  <si>
    <t>Felipe Carlos dos Reis</t>
  </si>
  <si>
    <t>gabrielavalentesjc@hotmail.com</t>
  </si>
  <si>
    <t>Gabriela Valente Belarmino</t>
  </si>
  <si>
    <t>15-18775</t>
  </si>
  <si>
    <t>heloisalevi@gmail.com</t>
  </si>
  <si>
    <t>Heloisa Levi Oliveira Rodrigues</t>
  </si>
  <si>
    <t>amanda.saito@yahoo.com.br</t>
  </si>
  <si>
    <t>Amanda Saito de Souza</t>
  </si>
  <si>
    <t>jeeh_srp@hotmail.com</t>
  </si>
  <si>
    <t>Jessica Silva Rocha Pinho</t>
  </si>
  <si>
    <t>Custo</t>
  </si>
  <si>
    <t>Vendas</t>
  </si>
  <si>
    <t>Lucro</t>
  </si>
  <si>
    <t>Pago?</t>
  </si>
  <si>
    <t>Total/pessoa</t>
  </si>
  <si>
    <t>Preta</t>
  </si>
  <si>
    <t>Rosa</t>
  </si>
  <si>
    <t>Azul Bic</t>
  </si>
  <si>
    <t>Verde Militar</t>
  </si>
  <si>
    <t>Cinza</t>
  </si>
  <si>
    <t>Baby look</t>
  </si>
  <si>
    <t>Total</t>
  </si>
  <si>
    <t>Total da cor</t>
  </si>
  <si>
    <t>Grafitti</t>
  </si>
  <si>
    <t>Branca</t>
  </si>
  <si>
    <t>Bordô</t>
  </si>
  <si>
    <t>Verde Bandeira</t>
  </si>
  <si>
    <t>Roxo</t>
  </si>
  <si>
    <t>Total geral</t>
  </si>
  <si>
    <t>PAPE</t>
  </si>
  <si>
    <t>Montante</t>
  </si>
  <si>
    <t>GERAL</t>
  </si>
  <si>
    <t>Custo Geral</t>
  </si>
  <si>
    <t>Montante Geral</t>
  </si>
  <si>
    <t>Lucro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</si>
</sst>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:ss"/>
    <numFmt numFmtId="165" formatCode="&quot;R$&quot;\ #,##0.00;[Red]&quot;R$&quot;\ #,##0.00"/>
  </numFmts>
  <fonts count="3">
    <font>
      <sz val="10.0"/>
      <color rgb="FF000000"/>
      <name val="Arial"/>
    </font>
    <font>
      <sz val="10.0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2" fillId="3" fontId="0" numFmtId="0" xfId="0" applyBorder="1" applyFill="1" applyFont="1"/>
    <xf borderId="1" fillId="3" fontId="0" numFmtId="165" xfId="0" applyAlignment="1" applyBorder="1" applyFont="1" applyNumberFormat="1">
      <alignment horizontal="center" vertical="center"/>
    </xf>
    <xf borderId="1" fillId="0" fontId="0" numFmtId="165" xfId="0" applyAlignment="1" applyBorder="1" applyFont="1" applyNumberFormat="1">
      <alignment horizontal="center" vertical="center"/>
    </xf>
    <xf borderId="1" fillId="3" fontId="0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0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0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6" fontId="0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7" fontId="0" numFmtId="0" xfId="0" applyAlignment="1" applyBorder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8" fontId="0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center" vertical="center"/>
    </xf>
    <xf borderId="1" fillId="9" fontId="0" numFmtId="0" xfId="0" applyAlignment="1" applyBorder="1" applyFont="1">
      <alignment horizontal="center" vertical="center"/>
    </xf>
    <xf borderId="1" fillId="10" fontId="1" numFmtId="0" xfId="0" applyAlignment="1" applyBorder="1" applyFill="1" applyFont="1">
      <alignment horizontal="center" vertical="center"/>
    </xf>
    <xf borderId="1" fillId="10" fontId="0" numFmtId="0" xfId="0" applyAlignment="1" applyBorder="1" applyFont="1">
      <alignment horizontal="center" vertical="center"/>
    </xf>
    <xf borderId="1" fillId="11" fontId="1" numFmtId="0" xfId="0" applyAlignment="1" applyBorder="1" applyFill="1" applyFont="1">
      <alignment horizontal="center" vertical="center"/>
    </xf>
    <xf borderId="1" fillId="11" fontId="0" numFmtId="0" xfId="0" applyAlignment="1" applyBorder="1" applyFont="1">
      <alignment horizontal="center" vertical="center"/>
    </xf>
    <xf borderId="1" fillId="12" fontId="1" numFmtId="0" xfId="0" applyAlignment="1" applyBorder="1" applyFill="1" applyFont="1">
      <alignment horizontal="center" vertical="center"/>
    </xf>
    <xf borderId="1" fillId="12" fontId="0" numFmtId="0" xfId="0" applyAlignment="1" applyBorder="1" applyFont="1">
      <alignment horizontal="center" vertical="center"/>
    </xf>
    <xf borderId="1" fillId="0" fontId="0" numFmtId="0" xfId="0" applyBorder="1" applyFont="1"/>
    <xf borderId="3" fillId="0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3" fontId="0" numFmtId="0" xfId="0" applyAlignment="1" applyBorder="1" applyFont="1">
      <alignment horizontal="center"/>
    </xf>
    <xf borderId="2" fillId="3" fontId="0" numFmtId="165" xfId="0" applyAlignment="1" applyBorder="1" applyFont="1" applyNumberFormat="1">
      <alignment horizontal="center" vertical="center"/>
    </xf>
    <xf borderId="1" fillId="3" fontId="0" numFmtId="0" xfId="0" applyAlignment="1" applyBorder="1" applyFont="1">
      <alignment horizontal="center"/>
    </xf>
    <xf borderId="1" fillId="3" fontId="0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63"/>
    <col customWidth="1" min="2" max="2" width="33.13"/>
    <col customWidth="1" min="3" max="3" width="39.25"/>
    <col customWidth="1" min="4" max="4" width="17.63"/>
    <col customWidth="1" min="5" max="5" width="21.63"/>
    <col customWidth="1" min="6" max="6" width="11.38"/>
    <col customWidth="1" min="7" max="7" width="16.63"/>
    <col customWidth="1" min="8" max="9" width="12.25"/>
    <col customWidth="1" min="10" max="10" width="12.13"/>
    <col customWidth="1" min="11" max="11" width="12.38"/>
    <col customWidth="1" min="12" max="13" width="12.25"/>
    <col customWidth="1" min="14" max="14" width="12.13"/>
    <col customWidth="1" min="15" max="17" width="12.25"/>
    <col customWidth="1" min="18" max="18" width="73.13"/>
    <col customWidth="1" min="19" max="22" width="21.63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3"/>
      <c r="U1" s="3"/>
      <c r="V1" s="3"/>
    </row>
    <row r="2" ht="15.75" customHeight="1">
      <c r="A2" s="4">
        <v>43530.986385324075</v>
      </c>
      <c r="B2" s="5" t="s">
        <v>18</v>
      </c>
      <c r="C2" s="5" t="s">
        <v>19</v>
      </c>
      <c r="D2" s="5">
        <v>133533.0</v>
      </c>
      <c r="E2" s="5" t="s">
        <v>20</v>
      </c>
      <c r="F2" s="5" t="s">
        <v>21</v>
      </c>
      <c r="G2" s="5" t="s">
        <v>22</v>
      </c>
      <c r="H2" s="6"/>
      <c r="I2" s="5">
        <v>1.0</v>
      </c>
      <c r="J2" s="6"/>
      <c r="K2" s="6"/>
      <c r="L2" s="6"/>
      <c r="M2" s="6"/>
      <c r="N2" s="6"/>
      <c r="O2" s="6"/>
      <c r="P2" s="6"/>
      <c r="Q2" s="6"/>
      <c r="R2" s="6"/>
      <c r="S2" s="6" t="str">
        <f t="shared" ref="S2:S200" si="1">SUM(H2:Q2)</f>
        <v>1</v>
      </c>
    </row>
    <row r="3" ht="15.75" customHeight="1">
      <c r="A3" s="4">
        <v>43538.968194444446</v>
      </c>
      <c r="B3" s="5" t="s">
        <v>18</v>
      </c>
      <c r="C3" s="5" t="s">
        <v>19</v>
      </c>
      <c r="D3" s="5">
        <v>133533.0</v>
      </c>
      <c r="E3" s="5" t="s">
        <v>20</v>
      </c>
      <c r="F3" s="5" t="s">
        <v>23</v>
      </c>
      <c r="G3" s="5" t="s">
        <v>24</v>
      </c>
      <c r="H3" s="5">
        <v>1.0</v>
      </c>
      <c r="I3" s="5"/>
      <c r="J3" s="6"/>
      <c r="K3" s="6"/>
      <c r="L3" s="6"/>
      <c r="M3" s="6"/>
      <c r="N3" s="6"/>
      <c r="O3" s="6"/>
      <c r="P3" s="6"/>
      <c r="Q3" s="6"/>
      <c r="R3" s="6"/>
      <c r="S3" s="6" t="str">
        <f t="shared" si="1"/>
        <v>1</v>
      </c>
    </row>
    <row r="4" ht="15.75" customHeight="1">
      <c r="A4" s="4">
        <v>43538.30926326389</v>
      </c>
      <c r="B4" s="5" t="s">
        <v>25</v>
      </c>
      <c r="C4" s="5" t="s">
        <v>26</v>
      </c>
      <c r="D4" s="5">
        <v>133609.0</v>
      </c>
      <c r="E4" s="5" t="s">
        <v>20</v>
      </c>
      <c r="F4" s="5" t="s">
        <v>23</v>
      </c>
      <c r="G4" s="5" t="s">
        <v>22</v>
      </c>
      <c r="H4" s="5">
        <v>1.0</v>
      </c>
      <c r="I4" s="6"/>
      <c r="J4" s="6"/>
      <c r="K4" s="6"/>
      <c r="L4" s="6"/>
      <c r="M4" s="6"/>
      <c r="N4" s="5">
        <v>1.0</v>
      </c>
      <c r="O4" s="6"/>
      <c r="P4" s="6"/>
      <c r="Q4" s="6"/>
      <c r="R4" s="6"/>
      <c r="S4" s="6" t="str">
        <f t="shared" si="1"/>
        <v>2</v>
      </c>
    </row>
    <row r="5" ht="15.75" customHeight="1">
      <c r="A5" s="4">
        <v>43531.300894988424</v>
      </c>
      <c r="B5" s="5" t="s">
        <v>27</v>
      </c>
      <c r="C5" s="5" t="s">
        <v>28</v>
      </c>
      <c r="D5" s="5">
        <v>120881.0</v>
      </c>
      <c r="E5" s="5" t="s">
        <v>20</v>
      </c>
      <c r="F5" s="5" t="s">
        <v>29</v>
      </c>
      <c r="G5" s="5" t="s">
        <v>22</v>
      </c>
      <c r="H5" s="6"/>
      <c r="I5" s="6"/>
      <c r="J5" s="5">
        <v>1.0</v>
      </c>
      <c r="K5" s="6"/>
      <c r="L5" s="6"/>
      <c r="M5" s="6"/>
      <c r="N5" s="6"/>
      <c r="O5" s="6"/>
      <c r="P5" s="6"/>
      <c r="Q5" s="5">
        <v>1.0</v>
      </c>
      <c r="R5" s="6"/>
      <c r="S5" s="6" t="str">
        <f t="shared" si="1"/>
        <v>2</v>
      </c>
    </row>
    <row r="6" ht="15.75" customHeight="1">
      <c r="A6" s="4">
        <v>43531.524655914356</v>
      </c>
      <c r="B6" s="5" t="s">
        <v>30</v>
      </c>
      <c r="C6" s="5" t="s">
        <v>31</v>
      </c>
      <c r="D6" s="5">
        <v>120383.0</v>
      </c>
      <c r="E6" s="5" t="s">
        <v>20</v>
      </c>
      <c r="F6" s="5" t="s">
        <v>23</v>
      </c>
      <c r="G6" s="5" t="s">
        <v>24</v>
      </c>
      <c r="H6" s="5">
        <v>2.0</v>
      </c>
      <c r="I6" s="6"/>
      <c r="J6" s="6"/>
      <c r="K6" s="5">
        <v>1.0</v>
      </c>
      <c r="L6" s="6"/>
      <c r="M6" s="5">
        <v>2.0</v>
      </c>
      <c r="N6" s="6"/>
      <c r="O6" s="6"/>
      <c r="P6" s="6"/>
      <c r="Q6" s="6"/>
      <c r="R6" s="6"/>
      <c r="S6" s="6" t="str">
        <f t="shared" si="1"/>
        <v>5</v>
      </c>
    </row>
    <row r="7" ht="15.75" customHeight="1">
      <c r="A7" s="4">
        <v>43531.5793237037</v>
      </c>
      <c r="B7" s="5" t="s">
        <v>32</v>
      </c>
      <c r="C7" s="5" t="s">
        <v>33</v>
      </c>
      <c r="D7" s="5">
        <v>112220.0</v>
      </c>
      <c r="E7" s="5" t="s">
        <v>20</v>
      </c>
      <c r="F7" s="5" t="s">
        <v>21</v>
      </c>
      <c r="G7" s="5" t="s">
        <v>24</v>
      </c>
      <c r="H7" s="6"/>
      <c r="I7" s="6"/>
      <c r="J7" s="5">
        <v>1.0</v>
      </c>
      <c r="K7" s="6"/>
      <c r="L7" s="6"/>
      <c r="M7" s="6"/>
      <c r="N7" s="6"/>
      <c r="O7" s="5"/>
      <c r="P7" s="6"/>
      <c r="Q7" s="5">
        <v>1.0</v>
      </c>
      <c r="R7" s="6"/>
      <c r="S7" s="6" t="str">
        <f t="shared" si="1"/>
        <v>2</v>
      </c>
    </row>
    <row r="8" ht="15.75" customHeight="1">
      <c r="A8" s="4">
        <v>43531.74361423611</v>
      </c>
      <c r="B8" s="5" t="s">
        <v>34</v>
      </c>
      <c r="C8" s="5" t="s">
        <v>35</v>
      </c>
      <c r="D8" s="5">
        <v>133665.0</v>
      </c>
      <c r="E8" s="5" t="s">
        <v>20</v>
      </c>
      <c r="F8" s="5" t="s">
        <v>23</v>
      </c>
      <c r="G8" s="5" t="s">
        <v>24</v>
      </c>
      <c r="H8" s="6"/>
      <c r="I8" s="6"/>
      <c r="J8" s="6"/>
      <c r="K8" s="5">
        <v>2.0</v>
      </c>
      <c r="L8" s="6"/>
      <c r="M8" s="6"/>
      <c r="N8" s="6"/>
      <c r="O8" s="6"/>
      <c r="P8" s="6"/>
      <c r="Q8" s="6"/>
      <c r="R8" s="6"/>
      <c r="S8" s="6" t="str">
        <f t="shared" si="1"/>
        <v>2</v>
      </c>
    </row>
    <row r="9" ht="15.75" customHeight="1">
      <c r="A9" s="4">
        <v>43531.75755480324</v>
      </c>
      <c r="B9" s="5" t="s">
        <v>36</v>
      </c>
      <c r="C9" s="5" t="s">
        <v>37</v>
      </c>
      <c r="D9" s="5">
        <v>111789.0</v>
      </c>
      <c r="E9" s="5" t="s">
        <v>20</v>
      </c>
      <c r="F9" s="5" t="s">
        <v>23</v>
      </c>
      <c r="G9" s="5" t="s">
        <v>24</v>
      </c>
      <c r="H9" s="5">
        <v>1.0</v>
      </c>
      <c r="I9" s="5">
        <v>1.0</v>
      </c>
      <c r="J9" s="6"/>
      <c r="K9" s="6"/>
      <c r="L9" s="6"/>
      <c r="M9" s="6"/>
      <c r="N9" s="6"/>
      <c r="O9" s="6"/>
      <c r="P9" s="6"/>
      <c r="Q9" s="6"/>
      <c r="R9" s="6"/>
      <c r="S9" s="6" t="str">
        <f t="shared" si="1"/>
        <v>2</v>
      </c>
    </row>
    <row r="10" ht="15.75" customHeight="1">
      <c r="A10" s="4">
        <v>43531.92771238426</v>
      </c>
      <c r="B10" s="5" t="s">
        <v>38</v>
      </c>
      <c r="C10" s="5" t="s">
        <v>39</v>
      </c>
      <c r="D10" s="5">
        <v>120637.0</v>
      </c>
      <c r="E10" s="5" t="s">
        <v>20</v>
      </c>
      <c r="F10" s="5" t="s">
        <v>40</v>
      </c>
      <c r="G10" s="5" t="s">
        <v>24</v>
      </c>
      <c r="H10" s="6"/>
      <c r="I10" s="6"/>
      <c r="J10" s="6"/>
      <c r="K10" s="6"/>
      <c r="L10" s="6"/>
      <c r="M10" s="6"/>
      <c r="N10" s="6"/>
      <c r="O10" s="6"/>
      <c r="P10" s="5">
        <v>1.0</v>
      </c>
      <c r="Q10" s="6"/>
      <c r="R10" s="6"/>
      <c r="S10" s="6" t="str">
        <f t="shared" si="1"/>
        <v>1</v>
      </c>
    </row>
    <row r="11" ht="15.75" customHeight="1">
      <c r="A11" s="4">
        <v>43533.52561730324</v>
      </c>
      <c r="B11" s="5" t="s">
        <v>41</v>
      </c>
      <c r="C11" s="5" t="s">
        <v>42</v>
      </c>
      <c r="D11" s="5">
        <v>112212.0</v>
      </c>
      <c r="E11" s="5" t="s">
        <v>20</v>
      </c>
      <c r="F11" s="5" t="s">
        <v>40</v>
      </c>
      <c r="G11" s="5" t="s">
        <v>24</v>
      </c>
      <c r="H11" s="6"/>
      <c r="I11" s="6"/>
      <c r="J11" s="6"/>
      <c r="K11" s="6"/>
      <c r="L11" s="6"/>
      <c r="M11" s="6"/>
      <c r="N11" s="5">
        <v>1.0</v>
      </c>
      <c r="O11" s="6"/>
      <c r="P11" s="6"/>
      <c r="Q11" s="6"/>
      <c r="R11" s="6"/>
      <c r="S11" s="6" t="str">
        <f t="shared" si="1"/>
        <v>1</v>
      </c>
    </row>
    <row r="12" ht="15.75" customHeight="1">
      <c r="A12" s="4">
        <v>43533.5978937037</v>
      </c>
      <c r="B12" s="5" t="s">
        <v>43</v>
      </c>
      <c r="C12" s="5" t="s">
        <v>44</v>
      </c>
      <c r="D12" s="5">
        <v>133682.0</v>
      </c>
      <c r="E12" s="5" t="s">
        <v>20</v>
      </c>
      <c r="F12" s="5" t="s">
        <v>23</v>
      </c>
      <c r="G12" s="5" t="s">
        <v>24</v>
      </c>
      <c r="H12" s="6"/>
      <c r="I12" s="6"/>
      <c r="J12" s="6"/>
      <c r="K12" s="6"/>
      <c r="L12" s="5">
        <v>1.0</v>
      </c>
      <c r="M12" s="6"/>
      <c r="N12" s="6"/>
      <c r="O12" s="6"/>
      <c r="P12" s="5">
        <v>1.0</v>
      </c>
      <c r="Q12" s="6"/>
      <c r="R12" s="6"/>
      <c r="S12" s="6" t="str">
        <f t="shared" si="1"/>
        <v>2</v>
      </c>
    </row>
    <row r="13" ht="15.75" customHeight="1">
      <c r="A13" s="4">
        <v>43534.35976481481</v>
      </c>
      <c r="B13" s="5" t="s">
        <v>45</v>
      </c>
      <c r="C13" s="5" t="s">
        <v>46</v>
      </c>
      <c r="D13" s="5">
        <v>136116.0</v>
      </c>
      <c r="E13" s="5" t="s">
        <v>20</v>
      </c>
      <c r="F13" s="5" t="s">
        <v>23</v>
      </c>
      <c r="G13" s="5" t="s">
        <v>24</v>
      </c>
      <c r="H13" s="6"/>
      <c r="I13" s="5">
        <v>1.0</v>
      </c>
      <c r="J13" s="6"/>
      <c r="K13" s="6"/>
      <c r="L13" s="6"/>
      <c r="M13" s="6"/>
      <c r="N13" s="5">
        <v>1.0</v>
      </c>
      <c r="O13" s="6"/>
      <c r="P13" s="6"/>
      <c r="Q13" s="6"/>
      <c r="R13" s="6"/>
      <c r="S13" s="6" t="str">
        <f t="shared" si="1"/>
        <v>2</v>
      </c>
    </row>
    <row r="14" ht="15.75" customHeight="1">
      <c r="A14" s="4">
        <v>43535.52879751158</v>
      </c>
      <c r="B14" s="5" t="s">
        <v>47</v>
      </c>
      <c r="C14" s="5" t="s">
        <v>48</v>
      </c>
      <c r="D14" s="5">
        <v>140722.0</v>
      </c>
      <c r="E14" s="5" t="s">
        <v>20</v>
      </c>
      <c r="F14" s="5" t="s">
        <v>23</v>
      </c>
      <c r="G14" s="5" t="s">
        <v>24</v>
      </c>
      <c r="H14" s="5">
        <v>1.0</v>
      </c>
      <c r="I14" s="6"/>
      <c r="J14" s="6"/>
      <c r="K14" s="6"/>
      <c r="L14" s="6"/>
      <c r="M14" s="6"/>
      <c r="N14" s="6"/>
      <c r="O14" s="6"/>
      <c r="P14" s="6"/>
      <c r="Q14" s="5">
        <v>1.0</v>
      </c>
      <c r="R14" s="6"/>
      <c r="S14" s="6" t="str">
        <f t="shared" si="1"/>
        <v>2</v>
      </c>
    </row>
    <row r="15" ht="15.75" customHeight="1">
      <c r="A15" s="4">
        <v>43535.9708740162</v>
      </c>
      <c r="B15" s="5" t="s">
        <v>49</v>
      </c>
      <c r="C15" s="5" t="s">
        <v>50</v>
      </c>
      <c r="D15" s="5">
        <v>120191.0</v>
      </c>
      <c r="E15" s="5" t="s">
        <v>20</v>
      </c>
      <c r="F15" s="5" t="s">
        <v>23</v>
      </c>
      <c r="G15" s="5" t="s">
        <v>22</v>
      </c>
      <c r="H15" s="5">
        <v>1.0</v>
      </c>
      <c r="I15" s="6"/>
      <c r="J15" s="6"/>
      <c r="K15" s="6"/>
      <c r="L15" s="5">
        <v>1.0</v>
      </c>
      <c r="M15" s="6"/>
      <c r="N15" s="6"/>
      <c r="O15" s="6"/>
      <c r="P15" s="6"/>
      <c r="Q15" s="6"/>
      <c r="R15" s="6"/>
      <c r="S15" s="6" t="str">
        <f t="shared" si="1"/>
        <v>2</v>
      </c>
    </row>
    <row r="16" ht="15.75" customHeight="1">
      <c r="A16" s="4">
        <v>43536.49088890046</v>
      </c>
      <c r="B16" s="5" t="s">
        <v>51</v>
      </c>
      <c r="C16" s="5" t="s">
        <v>52</v>
      </c>
      <c r="D16" s="5">
        <v>120491.0</v>
      </c>
      <c r="E16" s="5" t="s">
        <v>20</v>
      </c>
      <c r="F16" s="5" t="s">
        <v>21</v>
      </c>
      <c r="G16" s="5" t="s">
        <v>24</v>
      </c>
      <c r="H16" s="5">
        <v>1.0</v>
      </c>
      <c r="I16" s="6"/>
      <c r="J16" s="6"/>
      <c r="K16" s="6"/>
      <c r="L16" s="6"/>
      <c r="M16" s="5">
        <v>1.0</v>
      </c>
      <c r="N16" s="6"/>
      <c r="O16" s="6"/>
      <c r="P16" s="6"/>
      <c r="Q16" s="6"/>
      <c r="R16" s="6"/>
      <c r="S16" s="6" t="str">
        <f t="shared" si="1"/>
        <v>2</v>
      </c>
    </row>
    <row r="17" ht="15.75" customHeight="1">
      <c r="A17" s="4">
        <v>43538.97418981481</v>
      </c>
      <c r="B17" s="5" t="s">
        <v>53</v>
      </c>
      <c r="C17" s="5" t="s">
        <v>54</v>
      </c>
      <c r="D17" s="5">
        <v>12228.0</v>
      </c>
      <c r="E17" s="5" t="s">
        <v>20</v>
      </c>
      <c r="F17" s="5" t="s">
        <v>21</v>
      </c>
      <c r="G17" s="5" t="s">
        <v>24</v>
      </c>
      <c r="H17" s="5"/>
      <c r="I17" s="5"/>
      <c r="J17" s="6"/>
      <c r="K17" s="6"/>
      <c r="L17" s="6"/>
      <c r="M17" s="5">
        <v>1.0</v>
      </c>
      <c r="N17" s="6">
        <v>1.0</v>
      </c>
      <c r="O17" s="6">
        <v>1.0</v>
      </c>
      <c r="P17" s="6"/>
      <c r="Q17" s="6"/>
      <c r="R17" s="6"/>
      <c r="S17" s="6" t="str">
        <f t="shared" si="1"/>
        <v>3</v>
      </c>
    </row>
    <row r="18" ht="15.75" customHeight="1">
      <c r="A18" s="4">
        <v>43537.343972511575</v>
      </c>
      <c r="B18" s="5" t="s">
        <v>55</v>
      </c>
      <c r="C18" s="5" t="s">
        <v>56</v>
      </c>
      <c r="D18" s="5">
        <v>102222.0</v>
      </c>
      <c r="E18" s="5" t="s">
        <v>20</v>
      </c>
      <c r="F18" s="5" t="s">
        <v>23</v>
      </c>
      <c r="G18" s="5" t="s">
        <v>24</v>
      </c>
      <c r="H18" s="6"/>
      <c r="I18" s="5">
        <v>1.0</v>
      </c>
      <c r="J18" s="6"/>
      <c r="K18" s="6"/>
      <c r="L18" s="6"/>
      <c r="M18" s="6"/>
      <c r="N18" s="5">
        <v>1.0</v>
      </c>
      <c r="O18" s="6"/>
      <c r="P18" s="6"/>
      <c r="Q18" s="5">
        <v>1.0</v>
      </c>
      <c r="R18" s="6"/>
      <c r="S18" s="6" t="str">
        <f t="shared" si="1"/>
        <v>3</v>
      </c>
    </row>
    <row r="19" ht="15.75" customHeight="1">
      <c r="A19" s="4">
        <v>43537.34421710648</v>
      </c>
      <c r="B19" s="5" t="s">
        <v>55</v>
      </c>
      <c r="C19" s="5" t="s">
        <v>56</v>
      </c>
      <c r="D19" s="5">
        <v>102222.0</v>
      </c>
      <c r="E19" s="5" t="s">
        <v>20</v>
      </c>
      <c r="F19" s="5" t="s">
        <v>23</v>
      </c>
      <c r="G19" s="5" t="s">
        <v>24</v>
      </c>
      <c r="H19" s="6"/>
      <c r="I19" s="5">
        <v>1.0</v>
      </c>
      <c r="J19" s="6"/>
      <c r="K19" s="6"/>
      <c r="L19" s="6"/>
      <c r="M19" s="6"/>
      <c r="N19" s="5">
        <v>1.0</v>
      </c>
      <c r="O19" s="6"/>
      <c r="P19" s="6"/>
      <c r="Q19" s="5">
        <v>1.0</v>
      </c>
      <c r="R19" s="6"/>
      <c r="S19" s="6" t="str">
        <f t="shared" si="1"/>
        <v>3</v>
      </c>
    </row>
    <row r="20" ht="15.75" customHeight="1">
      <c r="A20" s="4">
        <v>43538.598744999996</v>
      </c>
      <c r="B20" s="5" t="s">
        <v>57</v>
      </c>
      <c r="C20" s="5" t="s">
        <v>58</v>
      </c>
      <c r="D20" s="5">
        <v>133828.0</v>
      </c>
      <c r="E20" s="5" t="s">
        <v>20</v>
      </c>
      <c r="F20" s="5" t="s">
        <v>40</v>
      </c>
      <c r="G20" s="5" t="s">
        <v>24</v>
      </c>
      <c r="H20" s="6"/>
      <c r="I20" s="6"/>
      <c r="J20" s="6"/>
      <c r="K20" s="6"/>
      <c r="L20" s="5">
        <v>1.0</v>
      </c>
      <c r="M20" s="6"/>
      <c r="N20" s="6"/>
      <c r="O20" s="6"/>
      <c r="P20" s="6"/>
      <c r="Q20" s="6"/>
      <c r="R20" s="6"/>
      <c r="S20" s="6" t="str">
        <f t="shared" si="1"/>
        <v>1</v>
      </c>
      <c r="T20" t="str">
        <f>SUM(S2:S21)</f>
        <v>42</v>
      </c>
      <c r="U20" t="str">
        <f>T20*18</f>
        <v>756</v>
      </c>
    </row>
    <row r="21" ht="15.75" customHeight="1">
      <c r="A21" s="4">
        <v>43538.70591846065</v>
      </c>
      <c r="B21" s="5" t="s">
        <v>59</v>
      </c>
      <c r="C21" s="5" t="s">
        <v>60</v>
      </c>
      <c r="D21" s="5">
        <v>138175.0</v>
      </c>
      <c r="E21" s="5" t="s">
        <v>20</v>
      </c>
      <c r="F21" s="5" t="s">
        <v>23</v>
      </c>
      <c r="G21" s="5" t="s">
        <v>24</v>
      </c>
      <c r="H21" s="5">
        <v>1.0</v>
      </c>
      <c r="I21" s="5">
        <v>1.0</v>
      </c>
      <c r="J21" s="6"/>
      <c r="K21" s="6"/>
      <c r="L21" s="6"/>
      <c r="M21" s="5">
        <v>1.0</v>
      </c>
      <c r="N21" s="5"/>
      <c r="O21" s="6"/>
      <c r="P21" s="6"/>
      <c r="Q21" s="6"/>
      <c r="R21" s="5" t="s">
        <v>61</v>
      </c>
      <c r="S21" s="6" t="str">
        <f t="shared" si="1"/>
        <v>3</v>
      </c>
    </row>
    <row r="22" ht="15.75" customHeight="1">
      <c r="A22" s="7">
        <v>43530.98318236111</v>
      </c>
      <c r="B22" s="8" t="s">
        <v>62</v>
      </c>
      <c r="C22" s="8" t="s">
        <v>63</v>
      </c>
      <c r="D22" s="8">
        <v>1517420.0</v>
      </c>
      <c r="E22" s="8" t="s">
        <v>64</v>
      </c>
      <c r="F22" s="8" t="s">
        <v>21</v>
      </c>
      <c r="G22" s="8" t="s">
        <v>24</v>
      </c>
      <c r="H22" s="8">
        <v>1.0</v>
      </c>
      <c r="I22" s="9"/>
      <c r="J22" s="9"/>
      <c r="K22" s="9"/>
      <c r="L22" s="9"/>
      <c r="M22" s="8">
        <v>1.0</v>
      </c>
      <c r="N22" s="8">
        <v>1.0</v>
      </c>
      <c r="O22" s="9"/>
      <c r="P22" s="9"/>
      <c r="Q22" s="8">
        <v>1.0</v>
      </c>
      <c r="R22" s="9"/>
      <c r="S22" s="9" t="str">
        <f t="shared" si="1"/>
        <v>4</v>
      </c>
    </row>
    <row r="23" ht="15.75" customHeight="1">
      <c r="A23" s="7">
        <v>43530.98919951389</v>
      </c>
      <c r="B23" s="8" t="s">
        <v>65</v>
      </c>
      <c r="C23" s="8" t="s">
        <v>66</v>
      </c>
      <c r="D23" s="8">
        <v>142556.0</v>
      </c>
      <c r="E23" s="8" t="s">
        <v>64</v>
      </c>
      <c r="F23" s="8" t="s">
        <v>23</v>
      </c>
      <c r="G23" s="8" t="s">
        <v>24</v>
      </c>
      <c r="H23" s="8">
        <v>1.0</v>
      </c>
      <c r="I23" s="8">
        <v>1.0</v>
      </c>
      <c r="J23" s="9"/>
      <c r="K23" s="9"/>
      <c r="L23" s="9"/>
      <c r="M23" s="8">
        <v>1.0</v>
      </c>
      <c r="N23" s="9"/>
      <c r="O23" s="9"/>
      <c r="P23" s="9"/>
      <c r="Q23" s="9"/>
      <c r="R23" s="9"/>
      <c r="S23" s="9" t="str">
        <f t="shared" si="1"/>
        <v>3</v>
      </c>
    </row>
    <row r="24" ht="15.75" customHeight="1">
      <c r="A24" s="7">
        <v>43530.98745673611</v>
      </c>
      <c r="B24" s="8" t="s">
        <v>67</v>
      </c>
      <c r="C24" s="8" t="s">
        <v>68</v>
      </c>
      <c r="D24" s="8">
        <v>1519043.0</v>
      </c>
      <c r="E24" s="8" t="s">
        <v>64</v>
      </c>
      <c r="F24" s="8" t="s">
        <v>40</v>
      </c>
      <c r="G24" s="8" t="s">
        <v>24</v>
      </c>
      <c r="H24" s="8">
        <v>1.0</v>
      </c>
      <c r="I24" s="9"/>
      <c r="J24" s="9"/>
      <c r="K24" s="9"/>
      <c r="L24" s="9"/>
      <c r="M24" s="8">
        <v>1.0</v>
      </c>
      <c r="N24" s="8">
        <v>1.0</v>
      </c>
      <c r="O24" s="9"/>
      <c r="P24" s="9"/>
      <c r="Q24" s="9"/>
      <c r="R24" s="9"/>
      <c r="S24" s="9" t="str">
        <f t="shared" si="1"/>
        <v>3</v>
      </c>
    </row>
    <row r="25" ht="15.75" customHeight="1">
      <c r="A25" s="7">
        <v>43531.797983819444</v>
      </c>
      <c r="B25" s="8" t="s">
        <v>69</v>
      </c>
      <c r="C25" s="8" t="s">
        <v>70</v>
      </c>
      <c r="D25" s="8">
        <v>139954.0</v>
      </c>
      <c r="E25" s="8" t="s">
        <v>64</v>
      </c>
      <c r="F25" s="8" t="s">
        <v>23</v>
      </c>
      <c r="G25" s="8" t="s">
        <v>24</v>
      </c>
      <c r="H25" s="8">
        <v>2.0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 t="str">
        <f t="shared" si="1"/>
        <v>2</v>
      </c>
    </row>
    <row r="26" ht="15.75" customHeight="1">
      <c r="A26" s="7">
        <v>43530.989952222226</v>
      </c>
      <c r="B26" s="8" t="s">
        <v>71</v>
      </c>
      <c r="C26" s="8" t="s">
        <v>72</v>
      </c>
      <c r="D26" s="8">
        <v>1516652.0</v>
      </c>
      <c r="E26" s="8" t="s">
        <v>64</v>
      </c>
      <c r="F26" s="8" t="s">
        <v>23</v>
      </c>
      <c r="G26" s="8" t="s">
        <v>24</v>
      </c>
      <c r="H26" s="9"/>
      <c r="I26" s="9"/>
      <c r="J26" s="9"/>
      <c r="K26" s="9"/>
      <c r="L26" s="9"/>
      <c r="M26" s="8">
        <v>1.0</v>
      </c>
      <c r="N26" s="9"/>
      <c r="O26" s="9"/>
      <c r="P26" s="9"/>
      <c r="Q26" s="9"/>
      <c r="R26" s="9"/>
      <c r="S26" s="9" t="str">
        <f t="shared" si="1"/>
        <v>1</v>
      </c>
    </row>
    <row r="27" ht="15.75" customHeight="1">
      <c r="A27" s="7">
        <v>43530.990634409725</v>
      </c>
      <c r="B27" s="8" t="s">
        <v>73</v>
      </c>
      <c r="C27" s="8" t="s">
        <v>74</v>
      </c>
      <c r="D27" s="8">
        <v>114833.0</v>
      </c>
      <c r="E27" s="8" t="s">
        <v>64</v>
      </c>
      <c r="F27" s="8" t="s">
        <v>21</v>
      </c>
      <c r="G27" s="8" t="s">
        <v>24</v>
      </c>
      <c r="H27" s="8">
        <v>2.0</v>
      </c>
      <c r="I27" s="8">
        <v>1.0</v>
      </c>
      <c r="J27" s="9"/>
      <c r="K27" s="8">
        <v>2.0</v>
      </c>
      <c r="L27" s="9"/>
      <c r="M27" s="9"/>
      <c r="N27" s="9"/>
      <c r="O27" s="9"/>
      <c r="P27" s="9"/>
      <c r="Q27" s="9"/>
      <c r="R27" s="9"/>
      <c r="S27" s="9" t="str">
        <f t="shared" si="1"/>
        <v>5</v>
      </c>
    </row>
    <row r="28" ht="15.75" customHeight="1">
      <c r="A28" s="7">
        <v>43530.990642766206</v>
      </c>
      <c r="B28" s="8" t="s">
        <v>75</v>
      </c>
      <c r="C28" s="8" t="s">
        <v>76</v>
      </c>
      <c r="D28" s="8">
        <v>133791.0</v>
      </c>
      <c r="E28" s="8" t="s">
        <v>64</v>
      </c>
      <c r="F28" s="8" t="s">
        <v>23</v>
      </c>
      <c r="G28" s="8" t="s">
        <v>24</v>
      </c>
      <c r="H28" s="8">
        <v>1.0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 t="str">
        <f t="shared" si="1"/>
        <v>1</v>
      </c>
    </row>
    <row r="29" ht="15.75" customHeight="1">
      <c r="A29" s="7">
        <v>43530.99492385417</v>
      </c>
      <c r="B29" s="8" t="s">
        <v>77</v>
      </c>
      <c r="C29" s="8" t="s">
        <v>78</v>
      </c>
      <c r="D29" s="8">
        <v>122039.0</v>
      </c>
      <c r="E29" s="8" t="s">
        <v>64</v>
      </c>
      <c r="F29" s="8" t="s">
        <v>23</v>
      </c>
      <c r="G29" s="8" t="s">
        <v>24</v>
      </c>
      <c r="H29" s="9"/>
      <c r="I29" s="8">
        <v>1.0</v>
      </c>
      <c r="J29" s="9"/>
      <c r="K29" s="9"/>
      <c r="L29" s="9"/>
      <c r="M29" s="9"/>
      <c r="N29" s="9"/>
      <c r="O29" s="9"/>
      <c r="P29" s="9"/>
      <c r="Q29" s="8">
        <v>1.0</v>
      </c>
      <c r="R29" s="9"/>
      <c r="S29" s="9" t="str">
        <f t="shared" si="1"/>
        <v>2</v>
      </c>
    </row>
    <row r="30" ht="15.75" customHeight="1">
      <c r="A30" s="7">
        <v>43530.995048032404</v>
      </c>
      <c r="B30" s="8" t="s">
        <v>79</v>
      </c>
      <c r="C30" s="8" t="s">
        <v>80</v>
      </c>
      <c r="D30" s="8">
        <v>136143.0</v>
      </c>
      <c r="E30" s="8" t="s">
        <v>64</v>
      </c>
      <c r="F30" s="8" t="s">
        <v>40</v>
      </c>
      <c r="G30" s="8" t="s">
        <v>22</v>
      </c>
      <c r="H30" s="9"/>
      <c r="I30" s="9"/>
      <c r="J30" s="9"/>
      <c r="K30" s="9"/>
      <c r="L30" s="9"/>
      <c r="M30" s="8">
        <v>1.0</v>
      </c>
      <c r="N30" s="9"/>
      <c r="O30" s="9"/>
      <c r="P30" s="9"/>
      <c r="Q30" s="9"/>
      <c r="R30" s="9"/>
      <c r="S30" s="9" t="str">
        <f t="shared" si="1"/>
        <v>1</v>
      </c>
    </row>
    <row r="31" ht="15.75" customHeight="1">
      <c r="A31" s="7">
        <v>43531.00814664352</v>
      </c>
      <c r="B31" s="8" t="s">
        <v>81</v>
      </c>
      <c r="C31" s="8" t="s">
        <v>82</v>
      </c>
      <c r="D31" s="8">
        <v>141425.0</v>
      </c>
      <c r="E31" s="8" t="s">
        <v>64</v>
      </c>
      <c r="F31" s="8" t="s">
        <v>83</v>
      </c>
      <c r="G31" s="8" t="s">
        <v>24</v>
      </c>
      <c r="H31" s="8">
        <v>1.0</v>
      </c>
      <c r="I31" s="9"/>
      <c r="J31" s="9"/>
      <c r="K31" s="8">
        <v>1.0</v>
      </c>
      <c r="L31" s="9"/>
      <c r="M31" s="9"/>
      <c r="N31" s="9"/>
      <c r="O31" s="9"/>
      <c r="P31" s="9"/>
      <c r="Q31" s="8">
        <v>1.0</v>
      </c>
      <c r="R31" s="9"/>
      <c r="S31" s="9" t="str">
        <f t="shared" si="1"/>
        <v>3</v>
      </c>
    </row>
    <row r="32" ht="15.75" customHeight="1">
      <c r="A32" s="7">
        <v>43531.03025142361</v>
      </c>
      <c r="B32" s="8" t="s">
        <v>84</v>
      </c>
      <c r="C32" s="8" t="s">
        <v>85</v>
      </c>
      <c r="D32" s="8">
        <v>135051.0</v>
      </c>
      <c r="E32" s="8" t="s">
        <v>64</v>
      </c>
      <c r="F32" s="8" t="s">
        <v>21</v>
      </c>
      <c r="G32" s="8" t="s">
        <v>24</v>
      </c>
      <c r="H32" s="8">
        <v>2.0</v>
      </c>
      <c r="I32" s="9"/>
      <c r="J32" s="9"/>
      <c r="K32" s="9"/>
      <c r="L32" s="9"/>
      <c r="M32" s="8">
        <v>1.0</v>
      </c>
      <c r="N32" s="9"/>
      <c r="O32" s="9"/>
      <c r="P32" s="9"/>
      <c r="Q32" s="9"/>
      <c r="R32" s="9"/>
      <c r="S32" s="9" t="str">
        <f t="shared" si="1"/>
        <v>3</v>
      </c>
    </row>
    <row r="33" ht="15.75" customHeight="1">
      <c r="A33" s="7">
        <v>43531.324089710644</v>
      </c>
      <c r="B33" s="8" t="s">
        <v>86</v>
      </c>
      <c r="C33" s="8" t="s">
        <v>87</v>
      </c>
      <c r="D33" s="8">
        <v>135066.0</v>
      </c>
      <c r="E33" s="8" t="s">
        <v>64</v>
      </c>
      <c r="F33" s="8" t="s">
        <v>23</v>
      </c>
      <c r="G33" s="8" t="s">
        <v>24</v>
      </c>
      <c r="H33" s="8">
        <v>1.0</v>
      </c>
      <c r="I33" s="8">
        <v>1.0</v>
      </c>
      <c r="J33" s="9"/>
      <c r="K33" s="8">
        <v>1.0</v>
      </c>
      <c r="L33" s="9"/>
      <c r="M33" s="9"/>
      <c r="N33" s="8">
        <v>1.0</v>
      </c>
      <c r="O33" s="8">
        <v>1.0</v>
      </c>
      <c r="P33" s="8">
        <v>1.0</v>
      </c>
      <c r="Q33" s="9"/>
      <c r="R33" s="8" t="s">
        <v>88</v>
      </c>
      <c r="S33" s="9" t="str">
        <f t="shared" si="1"/>
        <v>6</v>
      </c>
    </row>
    <row r="34" ht="15.75" customHeight="1">
      <c r="A34" s="7">
        <v>43531.0681852662</v>
      </c>
      <c r="B34" s="8" t="s">
        <v>89</v>
      </c>
      <c r="C34" s="8" t="s">
        <v>90</v>
      </c>
      <c r="D34" s="8">
        <v>133530.0</v>
      </c>
      <c r="E34" s="8" t="s">
        <v>64</v>
      </c>
      <c r="F34" s="8" t="s">
        <v>23</v>
      </c>
      <c r="G34" s="8" t="s">
        <v>24</v>
      </c>
      <c r="H34" s="8">
        <v>1.0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 t="str">
        <f t="shared" si="1"/>
        <v>1</v>
      </c>
    </row>
    <row r="35" ht="15.75" customHeight="1">
      <c r="A35" s="7">
        <v>43531.07066568287</v>
      </c>
      <c r="B35" s="8" t="s">
        <v>91</v>
      </c>
      <c r="C35" s="8" t="s">
        <v>92</v>
      </c>
      <c r="D35" s="8">
        <v>120480.0</v>
      </c>
      <c r="E35" s="8" t="s">
        <v>64</v>
      </c>
      <c r="F35" s="8" t="s">
        <v>40</v>
      </c>
      <c r="G35" s="8" t="s">
        <v>24</v>
      </c>
      <c r="H35" s="9"/>
      <c r="I35" s="8">
        <v>1.0</v>
      </c>
      <c r="J35" s="9"/>
      <c r="K35" s="9"/>
      <c r="L35" s="9"/>
      <c r="M35" s="9"/>
      <c r="N35" s="9"/>
      <c r="O35" s="9"/>
      <c r="P35" s="9"/>
      <c r="Q35" s="9"/>
      <c r="R35" s="9"/>
      <c r="S35" s="9" t="str">
        <f t="shared" si="1"/>
        <v>1</v>
      </c>
    </row>
    <row r="36" ht="15.75" customHeight="1">
      <c r="A36" s="7">
        <v>43531.259398078706</v>
      </c>
      <c r="B36" s="8" t="s">
        <v>93</v>
      </c>
      <c r="C36" s="8" t="s">
        <v>94</v>
      </c>
      <c r="D36" s="8">
        <v>140403.0</v>
      </c>
      <c r="E36" s="8" t="s">
        <v>64</v>
      </c>
      <c r="F36" s="8" t="s">
        <v>95</v>
      </c>
      <c r="G36" s="8" t="s">
        <v>22</v>
      </c>
      <c r="H36" s="8">
        <v>1.0</v>
      </c>
      <c r="I36" s="9"/>
      <c r="J36" s="9"/>
      <c r="K36" s="9"/>
      <c r="L36" s="9"/>
      <c r="M36" s="8">
        <v>1.0</v>
      </c>
      <c r="N36" s="9"/>
      <c r="O36" s="9"/>
      <c r="P36" s="9"/>
      <c r="Q36" s="9"/>
      <c r="R36" s="9"/>
      <c r="S36" s="9" t="str">
        <f t="shared" si="1"/>
        <v>2</v>
      </c>
    </row>
    <row r="37" ht="15.75" customHeight="1">
      <c r="A37" s="7">
        <v>43531.28945967593</v>
      </c>
      <c r="B37" s="8" t="s">
        <v>96</v>
      </c>
      <c r="C37" s="8" t="s">
        <v>97</v>
      </c>
      <c r="D37" s="8">
        <v>136137.0</v>
      </c>
      <c r="E37" s="8" t="s">
        <v>64</v>
      </c>
      <c r="F37" s="8" t="s">
        <v>29</v>
      </c>
      <c r="G37" s="8" t="s">
        <v>24</v>
      </c>
      <c r="H37" s="9"/>
      <c r="I37" s="9"/>
      <c r="J37" s="9"/>
      <c r="K37" s="8">
        <v>1.0</v>
      </c>
      <c r="L37" s="9"/>
      <c r="M37" s="9"/>
      <c r="N37" s="8">
        <v>1.0</v>
      </c>
      <c r="O37" s="9"/>
      <c r="P37" s="9"/>
      <c r="Q37" s="9"/>
      <c r="R37" s="9"/>
      <c r="S37" s="9" t="str">
        <f t="shared" si="1"/>
        <v>2</v>
      </c>
    </row>
    <row r="38" ht="15.75" customHeight="1">
      <c r="A38" s="7">
        <v>43531.32123295139</v>
      </c>
      <c r="B38" s="8" t="s">
        <v>98</v>
      </c>
      <c r="C38" s="8" t="s">
        <v>99</v>
      </c>
      <c r="D38" s="8">
        <v>92981.0</v>
      </c>
      <c r="E38" s="8" t="s">
        <v>64</v>
      </c>
      <c r="F38" s="8" t="s">
        <v>23</v>
      </c>
      <c r="G38" s="8" t="s">
        <v>22</v>
      </c>
      <c r="H38" s="8">
        <v>1.0</v>
      </c>
      <c r="I38" s="8">
        <v>1.0</v>
      </c>
      <c r="J38" s="8">
        <v>1.0</v>
      </c>
      <c r="K38" s="9"/>
      <c r="L38" s="9"/>
      <c r="M38" s="8">
        <v>1.0</v>
      </c>
      <c r="N38" s="8">
        <v>1.0</v>
      </c>
      <c r="O38" s="9"/>
      <c r="P38" s="8">
        <v>1.0</v>
      </c>
      <c r="Q38" s="8">
        <v>1.0</v>
      </c>
      <c r="R38" s="9"/>
      <c r="S38" s="9" t="str">
        <f t="shared" si="1"/>
        <v>7</v>
      </c>
    </row>
    <row r="39" ht="15.75" customHeight="1">
      <c r="A39" s="7">
        <v>43531.331175046296</v>
      </c>
      <c r="B39" s="8" t="s">
        <v>100</v>
      </c>
      <c r="C39" s="8" t="s">
        <v>101</v>
      </c>
      <c r="D39" s="8">
        <v>140711.0</v>
      </c>
      <c r="E39" s="8" t="s">
        <v>64</v>
      </c>
      <c r="F39" s="8" t="s">
        <v>21</v>
      </c>
      <c r="G39" s="8" t="s">
        <v>24</v>
      </c>
      <c r="H39" s="8">
        <v>1.0</v>
      </c>
      <c r="I39" s="9"/>
      <c r="J39" s="9"/>
      <c r="K39" s="9"/>
      <c r="L39" s="9"/>
      <c r="M39" s="8">
        <v>1.0</v>
      </c>
      <c r="N39" s="9"/>
      <c r="O39" s="9"/>
      <c r="P39" s="9"/>
      <c r="Q39" s="9"/>
      <c r="R39" s="9"/>
      <c r="S39" s="9" t="str">
        <f t="shared" si="1"/>
        <v>2</v>
      </c>
    </row>
    <row r="40" ht="15.75" customHeight="1">
      <c r="A40" s="7">
        <v>43531.33848784722</v>
      </c>
      <c r="B40" s="8" t="s">
        <v>102</v>
      </c>
      <c r="C40" s="8" t="s">
        <v>103</v>
      </c>
      <c r="D40" s="8">
        <v>136134.0</v>
      </c>
      <c r="E40" s="8" t="s">
        <v>64</v>
      </c>
      <c r="F40" s="8" t="s">
        <v>21</v>
      </c>
      <c r="G40" s="8" t="s">
        <v>24</v>
      </c>
      <c r="H40" s="8">
        <v>1.0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 t="str">
        <f t="shared" si="1"/>
        <v>1</v>
      </c>
    </row>
    <row r="41" ht="15.75" customHeight="1">
      <c r="A41" s="7">
        <v>43531.34154996528</v>
      </c>
      <c r="B41" s="8" t="s">
        <v>104</v>
      </c>
      <c r="C41" s="8" t="s">
        <v>105</v>
      </c>
      <c r="D41" s="8">
        <v>140331.0</v>
      </c>
      <c r="E41" s="8" t="s">
        <v>64</v>
      </c>
      <c r="F41" s="8" t="s">
        <v>23</v>
      </c>
      <c r="G41" s="8" t="s">
        <v>24</v>
      </c>
      <c r="H41" s="9"/>
      <c r="I41" s="8">
        <v>1.0</v>
      </c>
      <c r="J41" s="9"/>
      <c r="K41" s="9"/>
      <c r="L41" s="9"/>
      <c r="M41" s="8">
        <v>1.0</v>
      </c>
      <c r="N41" s="9"/>
      <c r="O41" s="9"/>
      <c r="P41" s="9"/>
      <c r="Q41" s="9"/>
      <c r="R41" s="9"/>
      <c r="S41" s="9" t="str">
        <f t="shared" si="1"/>
        <v>2</v>
      </c>
    </row>
    <row r="42" ht="15.75" customHeight="1">
      <c r="A42" s="7">
        <v>43531.38356665509</v>
      </c>
      <c r="B42" s="8" t="s">
        <v>106</v>
      </c>
      <c r="C42" s="8" t="s">
        <v>107</v>
      </c>
      <c r="D42" s="8">
        <v>122063.0</v>
      </c>
      <c r="E42" s="8" t="s">
        <v>64</v>
      </c>
      <c r="F42" s="8" t="s">
        <v>21</v>
      </c>
      <c r="G42" s="8" t="s">
        <v>24</v>
      </c>
      <c r="H42" s="8">
        <v>1.0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 t="str">
        <f t="shared" si="1"/>
        <v>1</v>
      </c>
    </row>
    <row r="43" ht="15.75" customHeight="1">
      <c r="A43" s="7">
        <v>43531.38576172454</v>
      </c>
      <c r="B43" s="8" t="s">
        <v>108</v>
      </c>
      <c r="C43" s="8" t="s">
        <v>109</v>
      </c>
      <c r="D43" s="8">
        <v>1517535.0</v>
      </c>
      <c r="E43" s="8" t="s">
        <v>64</v>
      </c>
      <c r="F43" s="8" t="s">
        <v>23</v>
      </c>
      <c r="G43" s="8" t="s">
        <v>22</v>
      </c>
      <c r="H43" s="8">
        <v>1.0</v>
      </c>
      <c r="I43" s="9"/>
      <c r="J43" s="9"/>
      <c r="K43" s="9"/>
      <c r="L43" s="9"/>
      <c r="M43" s="8">
        <v>1.0</v>
      </c>
      <c r="N43" s="9"/>
      <c r="O43" s="9"/>
      <c r="P43" s="9"/>
      <c r="Q43" s="9"/>
      <c r="R43" s="9"/>
      <c r="S43" s="9" t="str">
        <f t="shared" si="1"/>
        <v>2</v>
      </c>
    </row>
    <row r="44" ht="15.75" customHeight="1">
      <c r="A44" s="7">
        <v>43531.38715180555</v>
      </c>
      <c r="B44" s="8" t="s">
        <v>110</v>
      </c>
      <c r="C44" s="8" t="s">
        <v>111</v>
      </c>
      <c r="D44" s="8">
        <v>111824.0</v>
      </c>
      <c r="E44" s="8" t="s">
        <v>64</v>
      </c>
      <c r="F44" s="8" t="s">
        <v>21</v>
      </c>
      <c r="G44" s="8" t="s">
        <v>24</v>
      </c>
      <c r="H44" s="8">
        <v>1.0</v>
      </c>
      <c r="I44" s="9"/>
      <c r="J44" s="9"/>
      <c r="K44" s="9"/>
      <c r="L44" s="9"/>
      <c r="M44" s="9"/>
      <c r="N44" s="8">
        <v>1.0</v>
      </c>
      <c r="O44" s="9"/>
      <c r="P44" s="9"/>
      <c r="Q44" s="9"/>
      <c r="R44" s="9"/>
      <c r="S44" s="9" t="str">
        <f t="shared" si="1"/>
        <v>2</v>
      </c>
    </row>
    <row r="45" ht="15.75" customHeight="1">
      <c r="A45" s="7">
        <v>43531.41265341435</v>
      </c>
      <c r="B45" s="8" t="s">
        <v>112</v>
      </c>
      <c r="C45" s="8" t="s">
        <v>113</v>
      </c>
      <c r="D45" s="8">
        <v>120896.0</v>
      </c>
      <c r="E45" s="8" t="s">
        <v>64</v>
      </c>
      <c r="F45" s="8" t="s">
        <v>40</v>
      </c>
      <c r="G45" s="8" t="s">
        <v>22</v>
      </c>
      <c r="H45" s="9"/>
      <c r="I45" s="9"/>
      <c r="J45" s="9"/>
      <c r="K45" s="8">
        <v>1.0</v>
      </c>
      <c r="L45" s="9"/>
      <c r="M45" s="8">
        <v>1.0</v>
      </c>
      <c r="N45" s="9"/>
      <c r="O45" s="9"/>
      <c r="P45" s="9"/>
      <c r="Q45" s="9"/>
      <c r="R45" s="9"/>
      <c r="S45" s="9" t="str">
        <f t="shared" si="1"/>
        <v>2</v>
      </c>
    </row>
    <row r="46" ht="15.75" customHeight="1">
      <c r="A46" s="7">
        <v>43531.425782569444</v>
      </c>
      <c r="B46" s="8" t="s">
        <v>114</v>
      </c>
      <c r="C46" s="8" t="s">
        <v>115</v>
      </c>
      <c r="D46" s="8">
        <v>133608.0</v>
      </c>
      <c r="E46" s="8" t="s">
        <v>64</v>
      </c>
      <c r="F46" s="8" t="s">
        <v>23</v>
      </c>
      <c r="G46" s="8" t="s">
        <v>24</v>
      </c>
      <c r="H46" s="9"/>
      <c r="I46" s="9"/>
      <c r="J46" s="9"/>
      <c r="K46" s="9"/>
      <c r="L46" s="8">
        <v>1.0</v>
      </c>
      <c r="M46" s="9"/>
      <c r="N46" s="8">
        <v>1.0</v>
      </c>
      <c r="O46" s="9"/>
      <c r="P46" s="9"/>
      <c r="Q46" s="9"/>
      <c r="R46" s="9"/>
      <c r="S46" s="9" t="str">
        <f t="shared" si="1"/>
        <v>2</v>
      </c>
    </row>
    <row r="47" ht="15.75" customHeight="1">
      <c r="A47" s="7">
        <v>43531.44720679398</v>
      </c>
      <c r="B47" s="8" t="s">
        <v>116</v>
      </c>
      <c r="C47" s="8" t="s">
        <v>117</v>
      </c>
      <c r="D47" s="8">
        <v>136120.0</v>
      </c>
      <c r="E47" s="8" t="s">
        <v>64</v>
      </c>
      <c r="F47" s="8" t="s">
        <v>95</v>
      </c>
      <c r="G47" s="8" t="s">
        <v>24</v>
      </c>
      <c r="H47" s="9"/>
      <c r="I47" s="8">
        <v>1.0</v>
      </c>
      <c r="J47" s="9"/>
      <c r="K47" s="9"/>
      <c r="L47" s="9"/>
      <c r="M47" s="9"/>
      <c r="N47" s="8">
        <v>1.0</v>
      </c>
      <c r="O47" s="9"/>
      <c r="P47" s="9"/>
      <c r="Q47" s="9"/>
      <c r="R47" s="9"/>
      <c r="S47" s="9" t="str">
        <f t="shared" si="1"/>
        <v>2</v>
      </c>
    </row>
    <row r="48" ht="15.75" customHeight="1">
      <c r="A48" s="7">
        <v>43531.472792685185</v>
      </c>
      <c r="B48" s="8" t="s">
        <v>118</v>
      </c>
      <c r="C48" s="8" t="s">
        <v>119</v>
      </c>
      <c r="D48" s="8">
        <v>133735.0</v>
      </c>
      <c r="E48" s="8" t="s">
        <v>64</v>
      </c>
      <c r="F48" s="8" t="s">
        <v>23</v>
      </c>
      <c r="G48" s="8" t="s">
        <v>22</v>
      </c>
      <c r="H48" s="8">
        <v>2.0</v>
      </c>
      <c r="I48" s="9"/>
      <c r="J48" s="9"/>
      <c r="K48" s="9"/>
      <c r="L48" s="8">
        <v>1.0</v>
      </c>
      <c r="M48" s="8">
        <v>1.0</v>
      </c>
      <c r="N48" s="9"/>
      <c r="O48" s="8">
        <v>1.0</v>
      </c>
      <c r="P48" s="9"/>
      <c r="Q48" s="9"/>
      <c r="R48" s="9"/>
      <c r="S48" s="9" t="str">
        <f t="shared" si="1"/>
        <v>5</v>
      </c>
    </row>
    <row r="49" ht="15.75" customHeight="1">
      <c r="A49" s="7">
        <v>43531.49619648149</v>
      </c>
      <c r="B49" s="8" t="s">
        <v>120</v>
      </c>
      <c r="C49" s="8" t="s">
        <v>121</v>
      </c>
      <c r="D49" s="8">
        <v>1518157.0</v>
      </c>
      <c r="E49" s="8" t="s">
        <v>64</v>
      </c>
      <c r="F49" s="8" t="s">
        <v>23</v>
      </c>
      <c r="G49" s="8" t="s">
        <v>24</v>
      </c>
      <c r="H49" s="9"/>
      <c r="I49" s="8">
        <v>1.0</v>
      </c>
      <c r="J49" s="9"/>
      <c r="K49" s="9"/>
      <c r="L49" s="9"/>
      <c r="M49" s="9"/>
      <c r="N49" s="9"/>
      <c r="O49" s="9"/>
      <c r="P49" s="9"/>
      <c r="Q49" s="9"/>
      <c r="R49" s="9"/>
      <c r="S49" s="9" t="str">
        <f t="shared" si="1"/>
        <v>1</v>
      </c>
    </row>
    <row r="50" ht="15.75" customHeight="1">
      <c r="A50" s="7">
        <v>43531.51266128472</v>
      </c>
      <c r="B50" s="8" t="s">
        <v>122</v>
      </c>
      <c r="C50" s="8" t="s">
        <v>123</v>
      </c>
      <c r="D50" s="8">
        <v>140399.0</v>
      </c>
      <c r="E50" s="8" t="s">
        <v>64</v>
      </c>
      <c r="F50" s="8" t="s">
        <v>23</v>
      </c>
      <c r="G50" s="8" t="s">
        <v>24</v>
      </c>
      <c r="H50" s="9"/>
      <c r="I50" s="8">
        <v>1.0</v>
      </c>
      <c r="J50" s="9"/>
      <c r="K50" s="9"/>
      <c r="L50" s="9"/>
      <c r="M50" s="8">
        <v>1.0</v>
      </c>
      <c r="N50" s="8">
        <v>1.0</v>
      </c>
      <c r="O50" s="9"/>
      <c r="P50" s="9"/>
      <c r="Q50" s="9"/>
      <c r="R50" s="9"/>
      <c r="S50" s="9" t="str">
        <f t="shared" si="1"/>
        <v>3</v>
      </c>
    </row>
    <row r="51" ht="15.75" customHeight="1">
      <c r="A51" s="7">
        <v>43531.506826689816</v>
      </c>
      <c r="B51" s="8" t="s">
        <v>124</v>
      </c>
      <c r="C51" s="8" t="s">
        <v>125</v>
      </c>
      <c r="D51" s="8">
        <v>139999.0</v>
      </c>
      <c r="E51" s="8" t="s">
        <v>64</v>
      </c>
      <c r="F51" s="8" t="s">
        <v>21</v>
      </c>
      <c r="G51" s="8" t="s">
        <v>22</v>
      </c>
      <c r="H51" s="8">
        <v>1.0</v>
      </c>
      <c r="I51" s="9"/>
      <c r="J51" s="9"/>
      <c r="K51" s="9"/>
      <c r="L51" s="9"/>
      <c r="M51" s="8">
        <v>1.0</v>
      </c>
      <c r="N51" s="9"/>
      <c r="O51" s="9"/>
      <c r="P51" s="9"/>
      <c r="Q51" s="9"/>
      <c r="R51" s="9"/>
      <c r="S51" s="9" t="str">
        <f t="shared" si="1"/>
        <v>2</v>
      </c>
    </row>
    <row r="52" ht="15.75" customHeight="1">
      <c r="A52" s="7">
        <v>43531.53084831018</v>
      </c>
      <c r="B52" s="8" t="s">
        <v>126</v>
      </c>
      <c r="C52" s="8" t="s">
        <v>127</v>
      </c>
      <c r="D52" s="8" t="s">
        <v>128</v>
      </c>
      <c r="E52" s="8" t="s">
        <v>64</v>
      </c>
      <c r="F52" s="8" t="s">
        <v>21</v>
      </c>
      <c r="G52" s="8" t="s">
        <v>24</v>
      </c>
      <c r="H52" s="8">
        <v>1.0</v>
      </c>
      <c r="I52" s="9"/>
      <c r="J52" s="9"/>
      <c r="K52" s="8">
        <v>1.0</v>
      </c>
      <c r="L52" s="9"/>
      <c r="M52" s="8">
        <v>1.0</v>
      </c>
      <c r="N52" s="8">
        <v>1.0</v>
      </c>
      <c r="O52" s="9"/>
      <c r="P52" s="9"/>
      <c r="Q52" s="9"/>
      <c r="R52" s="9"/>
      <c r="S52" s="9" t="str">
        <f t="shared" si="1"/>
        <v>4</v>
      </c>
    </row>
    <row r="53" ht="15.75" customHeight="1">
      <c r="A53" s="7">
        <v>43531.52933621527</v>
      </c>
      <c r="B53" s="8" t="s">
        <v>129</v>
      </c>
      <c r="C53" s="8" t="s">
        <v>130</v>
      </c>
      <c r="D53" s="8" t="s">
        <v>131</v>
      </c>
      <c r="E53" s="8" t="s">
        <v>64</v>
      </c>
      <c r="F53" s="8" t="s">
        <v>21</v>
      </c>
      <c r="G53" s="8" t="s">
        <v>24</v>
      </c>
      <c r="H53" s="9"/>
      <c r="I53" s="8">
        <v>1.0</v>
      </c>
      <c r="J53" s="9"/>
      <c r="K53" s="9"/>
      <c r="L53" s="8">
        <v>2.0</v>
      </c>
      <c r="M53" s="8">
        <v>1.0</v>
      </c>
      <c r="N53" s="8">
        <v>1.0</v>
      </c>
      <c r="O53" s="9"/>
      <c r="P53" s="9"/>
      <c r="Q53" s="9"/>
      <c r="R53" s="9"/>
      <c r="S53" s="9" t="str">
        <f t="shared" si="1"/>
        <v>5</v>
      </c>
    </row>
    <row r="54" ht="15.75" customHeight="1">
      <c r="A54" s="7">
        <v>43531.53324744213</v>
      </c>
      <c r="B54" s="8" t="s">
        <v>132</v>
      </c>
      <c r="C54" s="8" t="s">
        <v>133</v>
      </c>
      <c r="D54" s="8">
        <v>133619.0</v>
      </c>
      <c r="E54" s="8" t="s">
        <v>64</v>
      </c>
      <c r="F54" s="8" t="s">
        <v>29</v>
      </c>
      <c r="G54" s="8" t="s">
        <v>24</v>
      </c>
      <c r="H54" s="9"/>
      <c r="I54" s="9"/>
      <c r="J54" s="9"/>
      <c r="K54" s="9"/>
      <c r="L54" s="9"/>
      <c r="M54" s="8">
        <v>1.0</v>
      </c>
      <c r="N54" s="9"/>
      <c r="O54" s="9"/>
      <c r="P54" s="9"/>
      <c r="Q54" s="9"/>
      <c r="R54" s="9"/>
      <c r="S54" s="9" t="str">
        <f t="shared" si="1"/>
        <v>1</v>
      </c>
    </row>
    <row r="55" ht="15.75" customHeight="1">
      <c r="A55" s="7">
        <v>43531.5408412963</v>
      </c>
      <c r="B55" s="8" t="s">
        <v>134</v>
      </c>
      <c r="C55" s="8" t="s">
        <v>135</v>
      </c>
      <c r="D55" s="8">
        <v>139969.0</v>
      </c>
      <c r="E55" s="8" t="s">
        <v>64</v>
      </c>
      <c r="F55" s="8" t="s">
        <v>23</v>
      </c>
      <c r="G55" s="8" t="s">
        <v>24</v>
      </c>
      <c r="H55" s="9"/>
      <c r="I55" s="8">
        <v>1.0</v>
      </c>
      <c r="J55" s="9"/>
      <c r="K55" s="9"/>
      <c r="L55" s="9"/>
      <c r="M55" s="8">
        <v>1.0</v>
      </c>
      <c r="N55" s="9"/>
      <c r="O55" s="9"/>
      <c r="P55" s="9"/>
      <c r="Q55" s="9"/>
      <c r="R55" s="9"/>
      <c r="S55" s="9" t="str">
        <f t="shared" si="1"/>
        <v>2</v>
      </c>
    </row>
    <row r="56" ht="15.75" customHeight="1">
      <c r="A56" s="7">
        <v>43531.53818282408</v>
      </c>
      <c r="B56" s="8" t="s">
        <v>136</v>
      </c>
      <c r="C56" s="8" t="s">
        <v>137</v>
      </c>
      <c r="D56" s="8">
        <v>140020.0</v>
      </c>
      <c r="E56" s="8" t="s">
        <v>64</v>
      </c>
      <c r="F56" s="8" t="s">
        <v>23</v>
      </c>
      <c r="G56" s="8" t="s">
        <v>22</v>
      </c>
      <c r="H56" s="8">
        <v>1.0</v>
      </c>
      <c r="I56" s="9"/>
      <c r="J56" s="9"/>
      <c r="K56" s="8">
        <v>1.0</v>
      </c>
      <c r="L56" s="9"/>
      <c r="M56" s="9"/>
      <c r="N56" s="9"/>
      <c r="O56" s="9"/>
      <c r="P56" s="9"/>
      <c r="Q56" s="9"/>
      <c r="R56" s="9"/>
      <c r="S56" s="9" t="str">
        <f t="shared" si="1"/>
        <v>2</v>
      </c>
    </row>
    <row r="57" ht="15.75" customHeight="1">
      <c r="A57" s="7">
        <v>43531.53961253472</v>
      </c>
      <c r="B57" s="8" t="s">
        <v>129</v>
      </c>
      <c r="C57" s="8" t="s">
        <v>130</v>
      </c>
      <c r="D57" s="8" t="s">
        <v>131</v>
      </c>
      <c r="E57" s="8" t="s">
        <v>64</v>
      </c>
      <c r="F57" s="8" t="s">
        <v>21</v>
      </c>
      <c r="G57" s="8" t="s">
        <v>24</v>
      </c>
      <c r="H57" s="9"/>
      <c r="I57" s="8">
        <v>1.0</v>
      </c>
      <c r="J57" s="9"/>
      <c r="K57" s="9"/>
      <c r="L57" s="8">
        <v>2.0</v>
      </c>
      <c r="M57" s="8">
        <v>1.0</v>
      </c>
      <c r="N57" s="8">
        <v>1.0</v>
      </c>
      <c r="O57" s="9"/>
      <c r="P57" s="9"/>
      <c r="Q57" s="9"/>
      <c r="R57" s="9"/>
      <c r="S57" s="9" t="str">
        <f t="shared" si="1"/>
        <v>5</v>
      </c>
    </row>
    <row r="58" ht="15.75" customHeight="1">
      <c r="A58" s="7">
        <v>43531.54436534722</v>
      </c>
      <c r="B58" s="8" t="s">
        <v>138</v>
      </c>
      <c r="C58" s="8" t="s">
        <v>139</v>
      </c>
      <c r="D58" s="8">
        <v>133715.0</v>
      </c>
      <c r="E58" s="8" t="s">
        <v>64</v>
      </c>
      <c r="F58" s="8" t="s">
        <v>21</v>
      </c>
      <c r="G58" s="8" t="s">
        <v>22</v>
      </c>
      <c r="H58" s="8">
        <v>1.0</v>
      </c>
      <c r="I58" s="9"/>
      <c r="J58" s="9"/>
      <c r="K58" s="9"/>
      <c r="L58" s="9"/>
      <c r="M58" s="8">
        <v>1.0</v>
      </c>
      <c r="N58" s="9"/>
      <c r="O58" s="9"/>
      <c r="P58" s="9"/>
      <c r="Q58" s="9"/>
      <c r="R58" s="9"/>
      <c r="S58" s="9" t="str">
        <f t="shared" si="1"/>
        <v>2</v>
      </c>
    </row>
    <row r="59" ht="15.75" customHeight="1">
      <c r="A59" s="7">
        <v>43531.620597280096</v>
      </c>
      <c r="B59" s="8" t="s">
        <v>140</v>
      </c>
      <c r="C59" s="8" t="s">
        <v>141</v>
      </c>
      <c r="D59" s="8">
        <v>136152.0</v>
      </c>
      <c r="E59" s="8" t="s">
        <v>64</v>
      </c>
      <c r="F59" s="8" t="s">
        <v>23</v>
      </c>
      <c r="G59" s="8" t="s">
        <v>24</v>
      </c>
      <c r="H59" s="9"/>
      <c r="I59" s="9"/>
      <c r="J59" s="8">
        <v>1.0</v>
      </c>
      <c r="K59" s="9"/>
      <c r="L59" s="9"/>
      <c r="M59" s="9"/>
      <c r="N59" s="9"/>
      <c r="O59" s="9"/>
      <c r="P59" s="9"/>
      <c r="Q59" s="9"/>
      <c r="R59" s="9"/>
      <c r="S59" s="9" t="str">
        <f t="shared" si="1"/>
        <v>1</v>
      </c>
    </row>
    <row r="60" ht="15.75" customHeight="1">
      <c r="A60" s="7">
        <v>43531.62260393519</v>
      </c>
      <c r="B60" s="8" t="s">
        <v>142</v>
      </c>
      <c r="C60" s="8" t="s">
        <v>143</v>
      </c>
      <c r="D60" s="8">
        <v>123156.0</v>
      </c>
      <c r="E60" s="8" t="s">
        <v>64</v>
      </c>
      <c r="F60" s="8" t="s">
        <v>23</v>
      </c>
      <c r="G60" s="8" t="s">
        <v>22</v>
      </c>
      <c r="H60" s="9"/>
      <c r="I60" s="9"/>
      <c r="J60" s="9"/>
      <c r="K60" s="9"/>
      <c r="L60" s="9"/>
      <c r="M60" s="9"/>
      <c r="N60" s="8">
        <v>1.0</v>
      </c>
      <c r="O60" s="9"/>
      <c r="P60" s="9"/>
      <c r="Q60" s="9"/>
      <c r="R60" s="9"/>
      <c r="S60" s="9" t="str">
        <f t="shared" si="1"/>
        <v>1</v>
      </c>
    </row>
    <row r="61" ht="15.75" customHeight="1">
      <c r="A61" s="7">
        <v>43531.634963414355</v>
      </c>
      <c r="B61" s="8" t="s">
        <v>144</v>
      </c>
      <c r="C61" s="8" t="s">
        <v>145</v>
      </c>
      <c r="D61" s="8">
        <v>140651.0</v>
      </c>
      <c r="E61" s="8" t="s">
        <v>64</v>
      </c>
      <c r="F61" s="8" t="s">
        <v>23</v>
      </c>
      <c r="G61" s="8" t="s">
        <v>24</v>
      </c>
      <c r="H61" s="9"/>
      <c r="I61" s="9"/>
      <c r="J61" s="9"/>
      <c r="K61" s="8">
        <v>1.0</v>
      </c>
      <c r="L61" s="9"/>
      <c r="M61" s="8">
        <v>1.0</v>
      </c>
      <c r="N61" s="9"/>
      <c r="O61" s="9"/>
      <c r="P61" s="9"/>
      <c r="Q61" s="9"/>
      <c r="R61" s="9"/>
      <c r="S61" s="9" t="str">
        <f t="shared" si="1"/>
        <v>2</v>
      </c>
    </row>
    <row r="62" ht="15.75" customHeight="1">
      <c r="A62" s="7">
        <v>43531.644939895836</v>
      </c>
      <c r="B62" s="8" t="s">
        <v>146</v>
      </c>
      <c r="C62" s="8" t="s">
        <v>147</v>
      </c>
      <c r="D62" s="8">
        <v>1517762.0</v>
      </c>
      <c r="E62" s="8" t="s">
        <v>64</v>
      </c>
      <c r="F62" s="8" t="s">
        <v>29</v>
      </c>
      <c r="G62" s="8" t="s">
        <v>22</v>
      </c>
      <c r="H62" s="8">
        <v>1.0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 t="str">
        <f t="shared" si="1"/>
        <v>1</v>
      </c>
    </row>
    <row r="63" ht="15.75" customHeight="1">
      <c r="A63" s="7">
        <v>43531.67229447917</v>
      </c>
      <c r="B63" s="8" t="s">
        <v>148</v>
      </c>
      <c r="C63" s="8" t="s">
        <v>149</v>
      </c>
      <c r="D63" s="8">
        <v>133582.0</v>
      </c>
      <c r="E63" s="8" t="s">
        <v>64</v>
      </c>
      <c r="F63" s="8" t="s">
        <v>23</v>
      </c>
      <c r="G63" s="8" t="s">
        <v>24</v>
      </c>
      <c r="H63" s="9"/>
      <c r="I63" s="8">
        <v>1.0</v>
      </c>
      <c r="J63" s="9"/>
      <c r="K63" s="9"/>
      <c r="L63" s="8">
        <v>1.0</v>
      </c>
      <c r="M63" s="9"/>
      <c r="N63" s="9"/>
      <c r="O63" s="9"/>
      <c r="P63" s="9"/>
      <c r="Q63" s="9"/>
      <c r="R63" s="9"/>
      <c r="S63" s="9" t="str">
        <f t="shared" si="1"/>
        <v>2</v>
      </c>
    </row>
    <row r="64" ht="15.75" customHeight="1">
      <c r="A64" s="7">
        <v>43531.779789305554</v>
      </c>
      <c r="B64" s="8" t="s">
        <v>150</v>
      </c>
      <c r="C64" s="8" t="s">
        <v>151</v>
      </c>
      <c r="D64" s="8">
        <v>140756.0</v>
      </c>
      <c r="E64" s="8" t="s">
        <v>64</v>
      </c>
      <c r="F64" s="8" t="s">
        <v>29</v>
      </c>
      <c r="G64" s="8" t="s">
        <v>24</v>
      </c>
      <c r="H64" s="8">
        <v>1.0</v>
      </c>
      <c r="I64" s="8">
        <v>1.0</v>
      </c>
      <c r="J64" s="9"/>
      <c r="K64" s="9"/>
      <c r="L64" s="9"/>
      <c r="M64" s="8">
        <v>1.0</v>
      </c>
      <c r="N64" s="9"/>
      <c r="O64" s="9"/>
      <c r="P64" s="9"/>
      <c r="Q64" s="9"/>
      <c r="R64" s="9"/>
      <c r="S64" s="9" t="str">
        <f t="shared" si="1"/>
        <v>3</v>
      </c>
    </row>
    <row r="65" ht="15.75" customHeight="1">
      <c r="A65" s="7">
        <v>43531.79241138889</v>
      </c>
      <c r="B65" s="8" t="s">
        <v>152</v>
      </c>
      <c r="C65" s="8">
        <v>140938.0</v>
      </c>
      <c r="D65" s="8">
        <v>1517495.0</v>
      </c>
      <c r="E65" s="8" t="s">
        <v>64</v>
      </c>
      <c r="F65" s="8" t="s">
        <v>29</v>
      </c>
      <c r="G65" s="8" t="s">
        <v>24</v>
      </c>
      <c r="H65" s="8">
        <v>1.0</v>
      </c>
      <c r="I65" s="9"/>
      <c r="J65" s="9"/>
      <c r="K65" s="9"/>
      <c r="L65" s="9"/>
      <c r="M65" s="9"/>
      <c r="N65" s="8">
        <v>1.0</v>
      </c>
      <c r="O65" s="9"/>
      <c r="P65" s="9"/>
      <c r="Q65" s="9"/>
      <c r="R65" s="9"/>
      <c r="S65" s="9" t="str">
        <f t="shared" si="1"/>
        <v>2</v>
      </c>
    </row>
    <row r="66" ht="15.75" customHeight="1">
      <c r="A66" s="7">
        <v>43531.79362454861</v>
      </c>
      <c r="B66" s="8" t="s">
        <v>153</v>
      </c>
      <c r="C66" s="8" t="s">
        <v>154</v>
      </c>
      <c r="D66" s="8">
        <v>140793.0</v>
      </c>
      <c r="E66" s="8" t="s">
        <v>64</v>
      </c>
      <c r="F66" s="8" t="s">
        <v>23</v>
      </c>
      <c r="G66" s="8" t="s">
        <v>24</v>
      </c>
      <c r="H66" s="9"/>
      <c r="I66" s="9"/>
      <c r="J66" s="9"/>
      <c r="K66" s="9"/>
      <c r="L66" s="9"/>
      <c r="M66" s="8">
        <v>1.0</v>
      </c>
      <c r="N66" s="8">
        <v>1.0</v>
      </c>
      <c r="O66" s="9"/>
      <c r="P66" s="9"/>
      <c r="Q66" s="9"/>
      <c r="R66" s="9"/>
      <c r="S66" s="9" t="str">
        <f t="shared" si="1"/>
        <v>2</v>
      </c>
    </row>
    <row r="67" ht="15.75" customHeight="1">
      <c r="A67" s="7">
        <v>43531.82406646991</v>
      </c>
      <c r="B67" s="8" t="s">
        <v>155</v>
      </c>
      <c r="C67" s="8" t="s">
        <v>156</v>
      </c>
      <c r="D67" s="8" t="s">
        <v>157</v>
      </c>
      <c r="E67" s="8" t="s">
        <v>64</v>
      </c>
      <c r="F67" s="8" t="s">
        <v>40</v>
      </c>
      <c r="G67" s="8" t="s">
        <v>24</v>
      </c>
      <c r="H67" s="9"/>
      <c r="I67" s="9"/>
      <c r="J67" s="9"/>
      <c r="K67" s="9"/>
      <c r="L67" s="8">
        <v>1.0</v>
      </c>
      <c r="M67" s="8">
        <v>1.0</v>
      </c>
      <c r="N67" s="9"/>
      <c r="O67" s="8">
        <v>1.0</v>
      </c>
      <c r="P67" s="8">
        <v>1.0</v>
      </c>
      <c r="Q67" s="9"/>
      <c r="R67" s="9"/>
      <c r="S67" s="9" t="str">
        <f t="shared" si="1"/>
        <v>4</v>
      </c>
    </row>
    <row r="68" ht="15.75" customHeight="1">
      <c r="A68" s="7">
        <v>43531.844442905094</v>
      </c>
      <c r="B68" s="8" t="s">
        <v>158</v>
      </c>
      <c r="C68" s="8" t="s">
        <v>159</v>
      </c>
      <c r="D68" s="8">
        <v>133547.0</v>
      </c>
      <c r="E68" s="8" t="s">
        <v>64</v>
      </c>
      <c r="F68" s="8" t="s">
        <v>23</v>
      </c>
      <c r="G68" s="8" t="s">
        <v>22</v>
      </c>
      <c r="H68" s="8">
        <v>1.0</v>
      </c>
      <c r="I68" s="9"/>
      <c r="J68" s="9"/>
      <c r="K68" s="9"/>
      <c r="L68" s="9"/>
      <c r="M68" s="8">
        <v>1.0</v>
      </c>
      <c r="N68" s="9"/>
      <c r="O68" s="9"/>
      <c r="P68" s="8">
        <v>1.0</v>
      </c>
      <c r="Q68" s="9"/>
      <c r="R68" s="9"/>
      <c r="S68" s="9" t="str">
        <f t="shared" si="1"/>
        <v>3</v>
      </c>
    </row>
    <row r="69" ht="15.75" customHeight="1">
      <c r="A69" s="7">
        <v>43531.855297268514</v>
      </c>
      <c r="B69" s="8" t="s">
        <v>160</v>
      </c>
      <c r="C69" s="8" t="s">
        <v>161</v>
      </c>
      <c r="D69" s="8">
        <v>1517118.0</v>
      </c>
      <c r="E69" s="8" t="s">
        <v>64</v>
      </c>
      <c r="F69" s="8" t="s">
        <v>23</v>
      </c>
      <c r="G69" s="8" t="s">
        <v>22</v>
      </c>
      <c r="H69" s="8">
        <v>1.0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 t="str">
        <f t="shared" si="1"/>
        <v>1</v>
      </c>
    </row>
    <row r="70" ht="15.75" customHeight="1">
      <c r="A70" s="7">
        <v>43531.86691332176</v>
      </c>
      <c r="B70" s="8" t="s">
        <v>162</v>
      </c>
      <c r="C70" s="8" t="s">
        <v>163</v>
      </c>
      <c r="D70" s="8">
        <v>140386.0</v>
      </c>
      <c r="E70" s="8" t="s">
        <v>64</v>
      </c>
      <c r="F70" s="8" t="s">
        <v>23</v>
      </c>
      <c r="G70" s="8" t="s">
        <v>24</v>
      </c>
      <c r="H70" s="9"/>
      <c r="I70" s="8">
        <v>1.0</v>
      </c>
      <c r="J70" s="9"/>
      <c r="K70" s="9"/>
      <c r="L70" s="9"/>
      <c r="M70" s="8">
        <v>1.0</v>
      </c>
      <c r="N70" s="9"/>
      <c r="O70" s="9"/>
      <c r="P70" s="9"/>
      <c r="Q70" s="9"/>
      <c r="R70" s="9"/>
      <c r="S70" s="9" t="str">
        <f t="shared" si="1"/>
        <v>2</v>
      </c>
    </row>
    <row r="71" ht="15.75" customHeight="1">
      <c r="A71" s="7">
        <v>43531.947304560184</v>
      </c>
      <c r="B71" s="8" t="s">
        <v>164</v>
      </c>
      <c r="C71" s="8" t="s">
        <v>165</v>
      </c>
      <c r="D71" s="8">
        <v>141296.0</v>
      </c>
      <c r="E71" s="8" t="s">
        <v>64</v>
      </c>
      <c r="F71" s="8" t="s">
        <v>23</v>
      </c>
      <c r="G71" s="8" t="s">
        <v>22</v>
      </c>
      <c r="H71" s="9"/>
      <c r="I71" s="9"/>
      <c r="J71" s="9"/>
      <c r="K71" s="9"/>
      <c r="L71" s="9"/>
      <c r="M71" s="8">
        <v>1.0</v>
      </c>
      <c r="N71" s="8">
        <v>1.0</v>
      </c>
      <c r="O71" s="9"/>
      <c r="P71" s="9"/>
      <c r="Q71" s="9"/>
      <c r="R71" s="9"/>
      <c r="S71" s="9" t="str">
        <f t="shared" si="1"/>
        <v>2</v>
      </c>
    </row>
    <row r="72" ht="15.75" customHeight="1">
      <c r="A72" s="7">
        <v>43532.00427070602</v>
      </c>
      <c r="B72" s="8" t="s">
        <v>166</v>
      </c>
      <c r="C72" s="8" t="s">
        <v>167</v>
      </c>
      <c r="D72" s="8">
        <v>112240.0</v>
      </c>
      <c r="E72" s="8" t="s">
        <v>64</v>
      </c>
      <c r="F72" s="8" t="s">
        <v>40</v>
      </c>
      <c r="G72" s="8" t="s">
        <v>24</v>
      </c>
      <c r="H72" s="9"/>
      <c r="I72" s="9"/>
      <c r="J72" s="9"/>
      <c r="K72" s="9"/>
      <c r="L72" s="9"/>
      <c r="M72" s="9"/>
      <c r="N72" s="8">
        <v>1.0</v>
      </c>
      <c r="O72" s="9"/>
      <c r="P72" s="9"/>
      <c r="Q72" s="9"/>
      <c r="R72" s="9"/>
      <c r="S72" s="9" t="str">
        <f t="shared" si="1"/>
        <v>1</v>
      </c>
    </row>
    <row r="73" ht="15.75" customHeight="1">
      <c r="A73" s="7">
        <v>43532.27464071759</v>
      </c>
      <c r="B73" s="8" t="s">
        <v>168</v>
      </c>
      <c r="C73" s="8" t="s">
        <v>169</v>
      </c>
      <c r="D73" s="8">
        <v>1517243.0</v>
      </c>
      <c r="E73" s="8" t="s">
        <v>64</v>
      </c>
      <c r="F73" s="8" t="s">
        <v>23</v>
      </c>
      <c r="G73" s="8" t="s">
        <v>24</v>
      </c>
      <c r="H73" s="9"/>
      <c r="I73" s="9"/>
      <c r="J73" s="9"/>
      <c r="K73" s="9"/>
      <c r="L73" s="9"/>
      <c r="M73" s="8">
        <v>1.0</v>
      </c>
      <c r="N73" s="9"/>
      <c r="O73" s="9"/>
      <c r="P73" s="9"/>
      <c r="Q73" s="9"/>
      <c r="R73" s="9"/>
      <c r="S73" s="9" t="str">
        <f t="shared" si="1"/>
        <v>1</v>
      </c>
    </row>
    <row r="74" ht="15.75" customHeight="1">
      <c r="A74" s="7">
        <v>43532.37411899306</v>
      </c>
      <c r="B74" s="8" t="s">
        <v>170</v>
      </c>
      <c r="C74" s="8" t="s">
        <v>171</v>
      </c>
      <c r="D74" s="8">
        <v>140472.0</v>
      </c>
      <c r="E74" s="8" t="s">
        <v>64</v>
      </c>
      <c r="F74" s="8" t="s">
        <v>40</v>
      </c>
      <c r="G74" s="8" t="s">
        <v>22</v>
      </c>
      <c r="H74" s="8">
        <v>1.0</v>
      </c>
      <c r="I74" s="9"/>
      <c r="J74" s="9"/>
      <c r="K74" s="9"/>
      <c r="L74" s="9"/>
      <c r="M74" s="8">
        <v>1.0</v>
      </c>
      <c r="N74" s="9"/>
      <c r="O74" s="9"/>
      <c r="P74" s="8">
        <v>1.0</v>
      </c>
      <c r="Q74" s="9"/>
      <c r="R74" s="9"/>
      <c r="S74" s="9" t="str">
        <f t="shared" si="1"/>
        <v>3</v>
      </c>
    </row>
    <row r="75" ht="15.75" customHeight="1">
      <c r="A75" s="7">
        <v>43532.41757420139</v>
      </c>
      <c r="B75" s="8" t="s">
        <v>172</v>
      </c>
      <c r="C75" s="8" t="s">
        <v>173</v>
      </c>
      <c r="D75" s="8" t="s">
        <v>174</v>
      </c>
      <c r="E75" s="8" t="s">
        <v>64</v>
      </c>
      <c r="F75" s="8" t="s">
        <v>175</v>
      </c>
      <c r="G75" s="8" t="s">
        <v>24</v>
      </c>
      <c r="H75" s="8">
        <v>2.0</v>
      </c>
      <c r="I75" s="9"/>
      <c r="J75" s="9"/>
      <c r="K75" s="9"/>
      <c r="L75" s="8">
        <v>1.0</v>
      </c>
      <c r="M75" s="9"/>
      <c r="N75" s="9"/>
      <c r="O75" s="9"/>
      <c r="P75" s="9"/>
      <c r="Q75" s="9"/>
      <c r="R75" s="9"/>
      <c r="S75" s="9" t="str">
        <f t="shared" si="1"/>
        <v>3</v>
      </c>
    </row>
    <row r="76" ht="15.75" customHeight="1">
      <c r="A76" s="7">
        <v>43536.95145388889</v>
      </c>
      <c r="B76" s="8" t="s">
        <v>176</v>
      </c>
      <c r="C76" s="8" t="s">
        <v>177</v>
      </c>
      <c r="D76" s="8">
        <v>140921.0</v>
      </c>
      <c r="E76" s="8" t="s">
        <v>64</v>
      </c>
      <c r="F76" s="8" t="s">
        <v>23</v>
      </c>
      <c r="G76" s="8" t="s">
        <v>24</v>
      </c>
      <c r="H76" s="8">
        <v>1.0</v>
      </c>
      <c r="I76" s="8">
        <v>1.0</v>
      </c>
      <c r="J76" s="9"/>
      <c r="K76" s="8">
        <v>1.0</v>
      </c>
      <c r="L76" s="9"/>
      <c r="M76" s="8">
        <v>1.0</v>
      </c>
      <c r="N76" s="9"/>
      <c r="O76" s="9"/>
      <c r="P76" s="9"/>
      <c r="Q76" s="9"/>
      <c r="R76" s="9"/>
      <c r="S76" s="9" t="str">
        <f t="shared" si="1"/>
        <v>4</v>
      </c>
    </row>
    <row r="77" ht="15.75" customHeight="1">
      <c r="A77" s="7">
        <v>43532.504545613425</v>
      </c>
      <c r="B77" s="8" t="s">
        <v>178</v>
      </c>
      <c r="C77" s="8" t="s">
        <v>179</v>
      </c>
      <c r="D77" s="8">
        <v>136149.0</v>
      </c>
      <c r="E77" s="8" t="s">
        <v>64</v>
      </c>
      <c r="F77" s="8" t="s">
        <v>23</v>
      </c>
      <c r="G77" s="8" t="s">
        <v>24</v>
      </c>
      <c r="H77" s="8">
        <v>2.0</v>
      </c>
      <c r="I77" s="9"/>
      <c r="J77" s="9"/>
      <c r="K77" s="8">
        <v>1.0</v>
      </c>
      <c r="L77" s="9"/>
      <c r="M77" s="9"/>
      <c r="N77" s="8">
        <v>1.0</v>
      </c>
      <c r="O77" s="9"/>
      <c r="P77" s="9"/>
      <c r="Q77" s="9"/>
      <c r="R77" s="9"/>
      <c r="S77" s="9" t="str">
        <f t="shared" si="1"/>
        <v>4</v>
      </c>
    </row>
    <row r="78" ht="15.75" customHeight="1">
      <c r="A78" s="7">
        <v>43532.50801961806</v>
      </c>
      <c r="B78" s="8" t="s">
        <v>180</v>
      </c>
      <c r="C78" s="8" t="s">
        <v>181</v>
      </c>
      <c r="D78" s="8">
        <v>112267.0</v>
      </c>
      <c r="E78" s="8" t="s">
        <v>64</v>
      </c>
      <c r="F78" s="8" t="s">
        <v>40</v>
      </c>
      <c r="G78" s="8" t="s">
        <v>24</v>
      </c>
      <c r="H78" s="9"/>
      <c r="I78" s="9"/>
      <c r="J78" s="9"/>
      <c r="K78" s="9"/>
      <c r="L78" s="9"/>
      <c r="M78" s="8">
        <v>1.0</v>
      </c>
      <c r="N78" s="9"/>
      <c r="O78" s="8">
        <v>1.0</v>
      </c>
      <c r="P78" s="9"/>
      <c r="Q78" s="9"/>
      <c r="R78" s="9"/>
      <c r="S78" s="9" t="str">
        <f t="shared" si="1"/>
        <v>2</v>
      </c>
    </row>
    <row r="79" ht="15.75" customHeight="1">
      <c r="A79" s="7">
        <v>43532.54921232639</v>
      </c>
      <c r="B79" s="8" t="s">
        <v>182</v>
      </c>
      <c r="C79" s="8" t="s">
        <v>183</v>
      </c>
      <c r="D79" s="8">
        <v>135523.0</v>
      </c>
      <c r="E79" s="8" t="s">
        <v>64</v>
      </c>
      <c r="F79" s="8" t="s">
        <v>23</v>
      </c>
      <c r="G79" s="8" t="s">
        <v>24</v>
      </c>
      <c r="H79" s="9"/>
      <c r="I79" s="9"/>
      <c r="J79" s="9"/>
      <c r="K79" s="9"/>
      <c r="L79" s="9"/>
      <c r="M79" s="9"/>
      <c r="N79" s="9"/>
      <c r="O79" s="9"/>
      <c r="P79" s="9"/>
      <c r="Q79" s="8">
        <v>1.0</v>
      </c>
      <c r="R79" s="9"/>
      <c r="S79" s="9" t="str">
        <f t="shared" si="1"/>
        <v>1</v>
      </c>
    </row>
    <row r="80" ht="15.75" customHeight="1">
      <c r="A80" s="7">
        <v>43532.634563796295</v>
      </c>
      <c r="B80" s="8" t="s">
        <v>184</v>
      </c>
      <c r="C80" s="8" t="s">
        <v>185</v>
      </c>
      <c r="D80" s="8">
        <v>1517282.0</v>
      </c>
      <c r="E80" s="8" t="s">
        <v>64</v>
      </c>
      <c r="F80" s="8" t="s">
        <v>23</v>
      </c>
      <c r="G80" s="8" t="s">
        <v>24</v>
      </c>
      <c r="H80" s="9"/>
      <c r="I80" s="9"/>
      <c r="J80" s="9"/>
      <c r="K80" s="9"/>
      <c r="L80" s="9"/>
      <c r="M80" s="8">
        <v>1.0</v>
      </c>
      <c r="N80" s="9"/>
      <c r="O80" s="9"/>
      <c r="P80" s="9"/>
      <c r="Q80" s="9"/>
      <c r="R80" s="9"/>
      <c r="S80" s="9" t="str">
        <f t="shared" si="1"/>
        <v>1</v>
      </c>
    </row>
    <row r="81" ht="15.75" customHeight="1">
      <c r="A81" s="7">
        <v>43532.69861486111</v>
      </c>
      <c r="B81" s="8" t="s">
        <v>186</v>
      </c>
      <c r="C81" s="8" t="s">
        <v>187</v>
      </c>
      <c r="D81" s="8">
        <v>140511.0</v>
      </c>
      <c r="E81" s="8" t="s">
        <v>64</v>
      </c>
      <c r="F81" s="8" t="s">
        <v>40</v>
      </c>
      <c r="G81" s="8" t="s">
        <v>22</v>
      </c>
      <c r="H81" s="8">
        <v>1.0</v>
      </c>
      <c r="I81" s="9"/>
      <c r="J81" s="9"/>
      <c r="K81" s="9"/>
      <c r="L81" s="9"/>
      <c r="M81" s="8">
        <v>1.0</v>
      </c>
      <c r="N81" s="9"/>
      <c r="O81" s="9"/>
      <c r="P81" s="9"/>
      <c r="Q81" s="9"/>
      <c r="R81" s="9"/>
      <c r="S81" s="9" t="str">
        <f t="shared" si="1"/>
        <v>2</v>
      </c>
    </row>
    <row r="82" ht="15.75" customHeight="1">
      <c r="A82" s="7">
        <v>43532.81995881944</v>
      </c>
      <c r="B82" s="8" t="s">
        <v>188</v>
      </c>
      <c r="C82" s="8" t="s">
        <v>189</v>
      </c>
      <c r="D82" s="8">
        <v>111799.0</v>
      </c>
      <c r="E82" s="8" t="s">
        <v>64</v>
      </c>
      <c r="F82" s="8" t="s">
        <v>95</v>
      </c>
      <c r="G82" s="8" t="s">
        <v>22</v>
      </c>
      <c r="H82" s="8">
        <v>1.0</v>
      </c>
      <c r="I82" s="9"/>
      <c r="J82" s="9"/>
      <c r="K82" s="9"/>
      <c r="L82" s="9"/>
      <c r="M82" s="8">
        <v>1.0</v>
      </c>
      <c r="N82" s="9"/>
      <c r="O82" s="9"/>
      <c r="P82" s="9"/>
      <c r="Q82" s="9"/>
      <c r="R82" s="9"/>
      <c r="S82" s="9" t="str">
        <f t="shared" si="1"/>
        <v>2</v>
      </c>
    </row>
    <row r="83" ht="15.75" customHeight="1">
      <c r="A83" s="7">
        <v>43533.029954004625</v>
      </c>
      <c r="B83" s="8" t="s">
        <v>190</v>
      </c>
      <c r="C83" s="8" t="s">
        <v>191</v>
      </c>
      <c r="D83" s="8">
        <v>142488.0</v>
      </c>
      <c r="E83" s="8" t="s">
        <v>64</v>
      </c>
      <c r="F83" s="8" t="s">
        <v>21</v>
      </c>
      <c r="G83" s="8" t="s">
        <v>24</v>
      </c>
      <c r="H83" s="9"/>
      <c r="I83" s="9"/>
      <c r="J83" s="9"/>
      <c r="K83" s="9"/>
      <c r="L83" s="9"/>
      <c r="M83" s="8">
        <v>1.0</v>
      </c>
      <c r="N83" s="8">
        <v>1.0</v>
      </c>
      <c r="O83" s="9"/>
      <c r="P83" s="9"/>
      <c r="Q83" s="9"/>
      <c r="R83" s="9"/>
      <c r="S83" s="9" t="str">
        <f t="shared" si="1"/>
        <v>2</v>
      </c>
    </row>
    <row r="84" ht="15.75" customHeight="1">
      <c r="A84" s="7">
        <v>43533.03008615741</v>
      </c>
      <c r="B84" s="8" t="s">
        <v>192</v>
      </c>
      <c r="C84" s="8" t="s">
        <v>193</v>
      </c>
      <c r="D84" s="8" t="s">
        <v>194</v>
      </c>
      <c r="E84" s="8" t="s">
        <v>64</v>
      </c>
      <c r="F84" s="8" t="s">
        <v>95</v>
      </c>
      <c r="G84" s="8" t="s">
        <v>24</v>
      </c>
      <c r="H84" s="9"/>
      <c r="I84" s="8">
        <v>1.0</v>
      </c>
      <c r="J84" s="8">
        <v>1.0</v>
      </c>
      <c r="K84" s="9"/>
      <c r="L84" s="8">
        <v>1.0</v>
      </c>
      <c r="M84" s="9"/>
      <c r="N84" s="9"/>
      <c r="O84" s="8">
        <v>1.0</v>
      </c>
      <c r="P84" s="8">
        <v>1.0</v>
      </c>
      <c r="Q84" s="9"/>
      <c r="R84" s="9"/>
      <c r="S84" s="9" t="str">
        <f t="shared" si="1"/>
        <v>5</v>
      </c>
    </row>
    <row r="85" ht="15.75" customHeight="1">
      <c r="A85" s="7">
        <v>43533.43162634259</v>
      </c>
      <c r="B85" s="8" t="s">
        <v>195</v>
      </c>
      <c r="C85" s="8" t="s">
        <v>196</v>
      </c>
      <c r="D85" s="8">
        <v>142513.0</v>
      </c>
      <c r="E85" s="8" t="s">
        <v>64</v>
      </c>
      <c r="F85" s="8" t="s">
        <v>23</v>
      </c>
      <c r="G85" s="8" t="s">
        <v>22</v>
      </c>
      <c r="H85" s="8">
        <v>1.0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 t="str">
        <f t="shared" si="1"/>
        <v>1</v>
      </c>
    </row>
    <row r="86" ht="15.75" customHeight="1">
      <c r="A86" s="7">
        <v>43533.45343706019</v>
      </c>
      <c r="B86" s="8" t="s">
        <v>197</v>
      </c>
      <c r="C86" s="8" t="s">
        <v>198</v>
      </c>
      <c r="D86" s="8">
        <v>136139.0</v>
      </c>
      <c r="E86" s="8" t="s">
        <v>64</v>
      </c>
      <c r="F86" s="8" t="s">
        <v>29</v>
      </c>
      <c r="G86" s="8" t="s">
        <v>22</v>
      </c>
      <c r="H86" s="9"/>
      <c r="I86" s="9"/>
      <c r="J86" s="9"/>
      <c r="K86" s="8">
        <v>1.0</v>
      </c>
      <c r="L86" s="9"/>
      <c r="M86" s="9"/>
      <c r="N86" s="8">
        <v>1.0</v>
      </c>
      <c r="O86" s="9"/>
      <c r="P86" s="9"/>
      <c r="Q86" s="9"/>
      <c r="R86" s="9"/>
      <c r="S86" s="9" t="str">
        <f t="shared" si="1"/>
        <v>2</v>
      </c>
    </row>
    <row r="87" ht="15.75" customHeight="1">
      <c r="A87" s="7">
        <v>43533.457098240746</v>
      </c>
      <c r="B87" s="8" t="s">
        <v>199</v>
      </c>
      <c r="C87" s="8" t="s">
        <v>200</v>
      </c>
      <c r="D87" s="8" t="s">
        <v>201</v>
      </c>
      <c r="E87" s="8" t="s">
        <v>64</v>
      </c>
      <c r="F87" s="8" t="s">
        <v>95</v>
      </c>
      <c r="G87" s="8" t="s">
        <v>24</v>
      </c>
      <c r="H87" s="8">
        <v>1.0</v>
      </c>
      <c r="I87" s="8">
        <v>1.0</v>
      </c>
      <c r="J87" s="9"/>
      <c r="K87" s="9"/>
      <c r="L87" s="9"/>
      <c r="M87" s="9"/>
      <c r="N87" s="8">
        <v>1.0</v>
      </c>
      <c r="O87" s="8">
        <v>1.0</v>
      </c>
      <c r="P87" s="8">
        <v>1.0</v>
      </c>
      <c r="Q87" s="9"/>
      <c r="R87" s="8" t="s">
        <v>202</v>
      </c>
      <c r="S87" s="9" t="str">
        <f t="shared" si="1"/>
        <v>5</v>
      </c>
    </row>
    <row r="88" ht="15.75" customHeight="1">
      <c r="A88" s="7">
        <v>43533.483166770835</v>
      </c>
      <c r="B88" s="8" t="s">
        <v>203</v>
      </c>
      <c r="C88" s="8" t="s">
        <v>204</v>
      </c>
      <c r="D88" s="8">
        <v>140766.0</v>
      </c>
      <c r="E88" s="8" t="s">
        <v>64</v>
      </c>
      <c r="F88" s="8" t="s">
        <v>83</v>
      </c>
      <c r="G88" s="8" t="s">
        <v>22</v>
      </c>
      <c r="H88" s="8">
        <v>1.0</v>
      </c>
      <c r="I88" s="9"/>
      <c r="J88" s="9"/>
      <c r="K88" s="9"/>
      <c r="L88" s="9"/>
      <c r="M88" s="8">
        <v>1.0</v>
      </c>
      <c r="N88" s="9"/>
      <c r="O88" s="9"/>
      <c r="P88" s="9"/>
      <c r="Q88" s="9"/>
      <c r="R88" s="9"/>
      <c r="S88" s="9" t="str">
        <f t="shared" si="1"/>
        <v>2</v>
      </c>
    </row>
    <row r="89" ht="15.75" customHeight="1">
      <c r="A89" s="7">
        <v>43533.48744481482</v>
      </c>
      <c r="B89" s="8" t="s">
        <v>205</v>
      </c>
      <c r="C89" s="8" t="s">
        <v>206</v>
      </c>
      <c r="D89" s="8">
        <v>1516824.0</v>
      </c>
      <c r="E89" s="8" t="s">
        <v>64</v>
      </c>
      <c r="F89" s="8" t="s">
        <v>21</v>
      </c>
      <c r="G89" s="8" t="s">
        <v>24</v>
      </c>
      <c r="H89" s="8">
        <v>1.0</v>
      </c>
      <c r="I89" s="9"/>
      <c r="J89" s="8">
        <v>1.0</v>
      </c>
      <c r="K89" s="9"/>
      <c r="L89" s="9"/>
      <c r="M89" s="9"/>
      <c r="N89" s="9"/>
      <c r="O89" s="9"/>
      <c r="P89" s="9"/>
      <c r="Q89" s="9"/>
      <c r="R89" s="9"/>
      <c r="S89" s="9" t="str">
        <f t="shared" si="1"/>
        <v>2</v>
      </c>
    </row>
    <row r="90" ht="15.75" customHeight="1">
      <c r="A90" s="7">
        <v>43533.52388818287</v>
      </c>
      <c r="B90" s="8" t="s">
        <v>207</v>
      </c>
      <c r="C90" s="8" t="s">
        <v>208</v>
      </c>
      <c r="D90" s="8">
        <v>140902.0</v>
      </c>
      <c r="E90" s="8" t="s">
        <v>64</v>
      </c>
      <c r="F90" s="8" t="s">
        <v>40</v>
      </c>
      <c r="G90" s="8" t="s">
        <v>24</v>
      </c>
      <c r="H90" s="8">
        <v>2.0</v>
      </c>
      <c r="I90" s="9"/>
      <c r="J90" s="9"/>
      <c r="K90" s="9"/>
      <c r="L90" s="8">
        <v>1.0</v>
      </c>
      <c r="M90" s="9"/>
      <c r="N90" s="9"/>
      <c r="O90" s="9"/>
      <c r="P90" s="9"/>
      <c r="Q90" s="9"/>
      <c r="R90" s="9"/>
      <c r="S90" s="9" t="str">
        <f t="shared" si="1"/>
        <v>3</v>
      </c>
    </row>
    <row r="91" ht="15.75" customHeight="1">
      <c r="A91" s="7">
        <v>43533.559609062504</v>
      </c>
      <c r="B91" s="8" t="s">
        <v>209</v>
      </c>
      <c r="C91" s="8" t="s">
        <v>210</v>
      </c>
      <c r="D91" s="8">
        <v>102208.0</v>
      </c>
      <c r="E91" s="8" t="s">
        <v>64</v>
      </c>
      <c r="F91" s="8" t="s">
        <v>40</v>
      </c>
      <c r="G91" s="8" t="s">
        <v>22</v>
      </c>
      <c r="H91" s="8">
        <v>1.0</v>
      </c>
      <c r="I91" s="9"/>
      <c r="J91" s="9"/>
      <c r="K91" s="8">
        <v>1.0</v>
      </c>
      <c r="L91" s="8">
        <v>1.0</v>
      </c>
      <c r="M91" s="8">
        <v>1.0</v>
      </c>
      <c r="N91" s="9"/>
      <c r="O91" s="9"/>
      <c r="P91" s="9"/>
      <c r="Q91" s="8">
        <v>1.0</v>
      </c>
      <c r="R91" s="9"/>
      <c r="S91" s="9" t="str">
        <f t="shared" si="1"/>
        <v>5</v>
      </c>
    </row>
    <row r="92" ht="15.75" customHeight="1">
      <c r="A92" s="7">
        <v>43533.61544511574</v>
      </c>
      <c r="B92" s="8" t="s">
        <v>211</v>
      </c>
      <c r="C92" s="8" t="s">
        <v>212</v>
      </c>
      <c r="D92" s="8">
        <v>120683.0</v>
      </c>
      <c r="E92" s="8" t="s">
        <v>64</v>
      </c>
      <c r="F92" s="8" t="s">
        <v>23</v>
      </c>
      <c r="G92" s="8" t="s">
        <v>22</v>
      </c>
      <c r="H92" s="9"/>
      <c r="I92" s="9"/>
      <c r="J92" s="9"/>
      <c r="K92" s="8">
        <v>1.0</v>
      </c>
      <c r="L92" s="9"/>
      <c r="M92" s="9"/>
      <c r="N92" s="9"/>
      <c r="O92" s="9"/>
      <c r="P92" s="9"/>
      <c r="Q92" s="9"/>
      <c r="R92" s="9"/>
      <c r="S92" s="9" t="str">
        <f t="shared" si="1"/>
        <v>1</v>
      </c>
    </row>
    <row r="93" ht="15.75" customHeight="1">
      <c r="A93" s="7">
        <v>43533.74185320602</v>
      </c>
      <c r="B93" s="8" t="s">
        <v>213</v>
      </c>
      <c r="C93" s="8" t="s">
        <v>214</v>
      </c>
      <c r="D93" s="8">
        <v>1517568.0</v>
      </c>
      <c r="E93" s="8" t="s">
        <v>64</v>
      </c>
      <c r="F93" s="8" t="s">
        <v>29</v>
      </c>
      <c r="G93" s="8" t="s">
        <v>22</v>
      </c>
      <c r="H93" s="9"/>
      <c r="I93" s="9"/>
      <c r="J93" s="8">
        <v>1.0</v>
      </c>
      <c r="K93" s="9"/>
      <c r="L93" s="9"/>
      <c r="M93" s="8">
        <v>1.0</v>
      </c>
      <c r="N93" s="8">
        <v>1.0</v>
      </c>
      <c r="O93" s="9"/>
      <c r="P93" s="9"/>
      <c r="Q93" s="9"/>
      <c r="R93" s="9"/>
      <c r="S93" s="9" t="str">
        <f t="shared" si="1"/>
        <v>3</v>
      </c>
    </row>
    <row r="94" ht="15.75" customHeight="1">
      <c r="A94" s="7">
        <v>43533.74572471065</v>
      </c>
      <c r="B94" s="8" t="s">
        <v>213</v>
      </c>
      <c r="C94" s="8" t="s">
        <v>214</v>
      </c>
      <c r="D94" s="8">
        <v>1517568.0</v>
      </c>
      <c r="E94" s="8" t="s">
        <v>64</v>
      </c>
      <c r="F94" s="8" t="s">
        <v>40</v>
      </c>
      <c r="G94" s="8" t="s">
        <v>24</v>
      </c>
      <c r="H94" s="8">
        <v>1.0</v>
      </c>
      <c r="I94" s="9"/>
      <c r="J94" s="9"/>
      <c r="K94" s="8">
        <v>1.0</v>
      </c>
      <c r="L94" s="9"/>
      <c r="M94" s="9"/>
      <c r="N94" s="9"/>
      <c r="O94" s="9"/>
      <c r="P94" s="9"/>
      <c r="Q94" s="9"/>
      <c r="R94" s="8" t="s">
        <v>215</v>
      </c>
      <c r="S94" s="9" t="str">
        <f t="shared" si="1"/>
        <v>2</v>
      </c>
    </row>
    <row r="95" ht="15.75" customHeight="1">
      <c r="A95" s="7">
        <v>43533.848854814816</v>
      </c>
      <c r="B95" s="8" t="s">
        <v>216</v>
      </c>
      <c r="C95" s="8" t="s">
        <v>217</v>
      </c>
      <c r="D95" s="8">
        <v>114288.0</v>
      </c>
      <c r="E95" s="8" t="s">
        <v>64</v>
      </c>
      <c r="F95" s="8" t="s">
        <v>21</v>
      </c>
      <c r="G95" s="8" t="s">
        <v>24</v>
      </c>
      <c r="H95" s="9"/>
      <c r="I95" s="8">
        <v>1.0</v>
      </c>
      <c r="J95" s="9"/>
      <c r="K95" s="9"/>
      <c r="L95" s="9"/>
      <c r="M95" s="8">
        <v>1.0</v>
      </c>
      <c r="N95" s="9"/>
      <c r="O95" s="8">
        <v>1.0</v>
      </c>
      <c r="P95" s="9"/>
      <c r="Q95" s="9"/>
      <c r="R95" s="9"/>
      <c r="S95" s="9" t="str">
        <f t="shared" si="1"/>
        <v>3</v>
      </c>
    </row>
    <row r="96" ht="15.75" customHeight="1">
      <c r="A96" s="7">
        <v>43534.38652515046</v>
      </c>
      <c r="B96" s="8" t="s">
        <v>218</v>
      </c>
      <c r="C96" s="8" t="s">
        <v>219</v>
      </c>
      <c r="D96" s="8">
        <v>140033.0</v>
      </c>
      <c r="E96" s="8" t="s">
        <v>64</v>
      </c>
      <c r="F96" s="8" t="s">
        <v>21</v>
      </c>
      <c r="G96" s="8" t="s">
        <v>22</v>
      </c>
      <c r="H96" s="8">
        <v>1.0</v>
      </c>
      <c r="I96" s="9"/>
      <c r="J96" s="9"/>
      <c r="K96" s="9"/>
      <c r="L96" s="9"/>
      <c r="M96" s="8">
        <v>1.0</v>
      </c>
      <c r="N96" s="9"/>
      <c r="O96" s="9"/>
      <c r="P96" s="9"/>
      <c r="Q96" s="9"/>
      <c r="R96" s="9"/>
      <c r="S96" s="9" t="str">
        <f t="shared" si="1"/>
        <v>2</v>
      </c>
    </row>
    <row r="97" ht="15.75" customHeight="1">
      <c r="A97" s="7">
        <v>43534.57159854167</v>
      </c>
      <c r="B97" s="8" t="s">
        <v>220</v>
      </c>
      <c r="C97" s="8" t="s">
        <v>221</v>
      </c>
      <c r="D97" s="8">
        <v>142889.0</v>
      </c>
      <c r="E97" s="8" t="s">
        <v>64</v>
      </c>
      <c r="F97" s="8" t="s">
        <v>29</v>
      </c>
      <c r="G97" s="8" t="s">
        <v>22</v>
      </c>
      <c r="H97" s="8">
        <v>1.0</v>
      </c>
      <c r="I97" s="8">
        <v>1.0</v>
      </c>
      <c r="J97" s="8">
        <v>1.0</v>
      </c>
      <c r="K97" s="8">
        <v>2.0</v>
      </c>
      <c r="L97" s="9"/>
      <c r="M97" s="8">
        <v>1.0</v>
      </c>
      <c r="N97" s="9"/>
      <c r="O97" s="9"/>
      <c r="P97" s="8">
        <v>1.0</v>
      </c>
      <c r="Q97" s="9"/>
      <c r="R97" s="9"/>
      <c r="S97" s="9" t="str">
        <f t="shared" si="1"/>
        <v>7</v>
      </c>
    </row>
    <row r="98" ht="15.75" customHeight="1">
      <c r="A98" s="7">
        <v>43534.599260625</v>
      </c>
      <c r="B98" s="8" t="s">
        <v>222</v>
      </c>
      <c r="C98" s="8" t="s">
        <v>223</v>
      </c>
      <c r="D98" s="8">
        <v>139917.0</v>
      </c>
      <c r="E98" s="8" t="s">
        <v>64</v>
      </c>
      <c r="F98" s="8" t="s">
        <v>29</v>
      </c>
      <c r="G98" s="8" t="s">
        <v>22</v>
      </c>
      <c r="H98" s="8">
        <v>1.0</v>
      </c>
      <c r="I98" s="8">
        <v>1.0</v>
      </c>
      <c r="J98" s="9"/>
      <c r="K98" s="9"/>
      <c r="L98" s="9"/>
      <c r="M98" s="8">
        <v>1.0</v>
      </c>
      <c r="N98" s="9"/>
      <c r="O98" s="9"/>
      <c r="P98" s="9"/>
      <c r="Q98" s="9"/>
      <c r="R98" s="9"/>
      <c r="S98" s="9" t="str">
        <f t="shared" si="1"/>
        <v>3</v>
      </c>
    </row>
    <row r="99" ht="15.75" customHeight="1">
      <c r="A99" s="7">
        <v>43534.708908796296</v>
      </c>
      <c r="B99" s="8" t="s">
        <v>224</v>
      </c>
      <c r="C99" s="8" t="s">
        <v>225</v>
      </c>
      <c r="D99" s="8">
        <v>120855.0</v>
      </c>
      <c r="E99" s="8" t="s">
        <v>64</v>
      </c>
      <c r="F99" s="8" t="s">
        <v>175</v>
      </c>
      <c r="G99" s="8" t="s">
        <v>24</v>
      </c>
      <c r="H99" s="9"/>
      <c r="I99" s="9"/>
      <c r="J99" s="9"/>
      <c r="K99" s="9"/>
      <c r="L99" s="9"/>
      <c r="M99" s="9"/>
      <c r="N99" s="9"/>
      <c r="O99" s="8">
        <v>1.0</v>
      </c>
      <c r="P99" s="9"/>
      <c r="Q99" s="9"/>
      <c r="R99" s="9"/>
      <c r="S99" s="9" t="str">
        <f t="shared" si="1"/>
        <v>1</v>
      </c>
    </row>
    <row r="100" ht="15.75" customHeight="1">
      <c r="A100" s="7">
        <v>43534.71253592592</v>
      </c>
      <c r="B100" s="8" t="s">
        <v>226</v>
      </c>
      <c r="C100" s="8" t="s">
        <v>227</v>
      </c>
      <c r="D100" s="8">
        <v>140652.0</v>
      </c>
      <c r="E100" s="8" t="s">
        <v>64</v>
      </c>
      <c r="F100" s="8" t="s">
        <v>23</v>
      </c>
      <c r="G100" s="8" t="s">
        <v>24</v>
      </c>
      <c r="H100" s="9"/>
      <c r="I100" s="9"/>
      <c r="J100" s="9"/>
      <c r="K100" s="9"/>
      <c r="L100" s="9"/>
      <c r="M100" s="9"/>
      <c r="N100" s="8">
        <v>1.0</v>
      </c>
      <c r="O100" s="9"/>
      <c r="P100" s="9"/>
      <c r="Q100" s="9"/>
      <c r="R100" s="9"/>
      <c r="S100" s="9" t="str">
        <f t="shared" si="1"/>
        <v>1</v>
      </c>
    </row>
    <row r="101" ht="15.75" customHeight="1">
      <c r="A101" s="7">
        <v>43534.735261759255</v>
      </c>
      <c r="B101" s="8" t="s">
        <v>228</v>
      </c>
      <c r="C101" s="8" t="s">
        <v>229</v>
      </c>
      <c r="D101" s="8">
        <v>1.5166229E7</v>
      </c>
      <c r="E101" s="8" t="s">
        <v>64</v>
      </c>
      <c r="F101" s="8" t="s">
        <v>40</v>
      </c>
      <c r="G101" s="8" t="s">
        <v>24</v>
      </c>
      <c r="H101" s="9"/>
      <c r="I101" s="9"/>
      <c r="J101" s="9"/>
      <c r="K101" s="9"/>
      <c r="L101" s="9"/>
      <c r="M101" s="8">
        <v>1.0</v>
      </c>
      <c r="N101" s="9"/>
      <c r="O101" s="9"/>
      <c r="P101" s="9"/>
      <c r="Q101" s="9"/>
      <c r="R101" s="9"/>
      <c r="S101" s="9" t="str">
        <f t="shared" si="1"/>
        <v>1</v>
      </c>
    </row>
    <row r="102" ht="15.75" customHeight="1">
      <c r="A102" s="7">
        <v>43534.749212546296</v>
      </c>
      <c r="B102" s="8" t="s">
        <v>230</v>
      </c>
      <c r="C102" s="8" t="s">
        <v>231</v>
      </c>
      <c r="D102" s="8">
        <v>133687.0</v>
      </c>
      <c r="E102" s="8" t="s">
        <v>64</v>
      </c>
      <c r="F102" s="8" t="s">
        <v>23</v>
      </c>
      <c r="G102" s="8" t="s">
        <v>22</v>
      </c>
      <c r="H102" s="8">
        <v>1.0</v>
      </c>
      <c r="I102" s="9"/>
      <c r="J102" s="9"/>
      <c r="K102" s="8">
        <v>1.0</v>
      </c>
      <c r="L102" s="9"/>
      <c r="M102" s="8">
        <v>1.0</v>
      </c>
      <c r="N102" s="9"/>
      <c r="O102" s="9"/>
      <c r="P102" s="9"/>
      <c r="Q102" s="9"/>
      <c r="R102" s="9"/>
      <c r="S102" s="9" t="str">
        <f t="shared" si="1"/>
        <v>3</v>
      </c>
    </row>
    <row r="103" ht="15.75" customHeight="1">
      <c r="A103" s="7">
        <v>43534.79111489584</v>
      </c>
      <c r="B103" s="8" t="s">
        <v>232</v>
      </c>
      <c r="C103" s="8" t="s">
        <v>233</v>
      </c>
      <c r="D103" s="8">
        <v>142617.0</v>
      </c>
      <c r="E103" s="8" t="s">
        <v>64</v>
      </c>
      <c r="F103" s="8" t="s">
        <v>21</v>
      </c>
      <c r="G103" s="8" t="s">
        <v>24</v>
      </c>
      <c r="H103" s="9"/>
      <c r="I103" s="8">
        <v>1.0</v>
      </c>
      <c r="J103" s="9"/>
      <c r="K103" s="9"/>
      <c r="L103" s="9"/>
      <c r="M103" s="8">
        <v>1.0</v>
      </c>
      <c r="N103" s="9"/>
      <c r="O103" s="9"/>
      <c r="P103" s="9"/>
      <c r="Q103" s="9"/>
      <c r="R103" s="9"/>
      <c r="S103" s="9" t="str">
        <f t="shared" si="1"/>
        <v>2</v>
      </c>
    </row>
    <row r="104" ht="15.75" customHeight="1">
      <c r="A104" s="7">
        <v>43534.833974444446</v>
      </c>
      <c r="B104" s="8" t="s">
        <v>234</v>
      </c>
      <c r="C104" s="8" t="s">
        <v>235</v>
      </c>
      <c r="D104" s="8">
        <v>1517543.0</v>
      </c>
      <c r="E104" s="8" t="s">
        <v>64</v>
      </c>
      <c r="F104" s="8" t="s">
        <v>23</v>
      </c>
      <c r="G104" s="8" t="s">
        <v>24</v>
      </c>
      <c r="H104" s="8">
        <v>2.0</v>
      </c>
      <c r="I104" s="9"/>
      <c r="J104" s="9"/>
      <c r="K104" s="8">
        <v>1.0</v>
      </c>
      <c r="L104" s="9"/>
      <c r="M104" s="9"/>
      <c r="N104" s="9"/>
      <c r="O104" s="9"/>
      <c r="P104" s="9"/>
      <c r="Q104" s="9"/>
      <c r="R104" s="9"/>
      <c r="S104" s="9" t="str">
        <f t="shared" si="1"/>
        <v>3</v>
      </c>
    </row>
    <row r="105" ht="15.75" customHeight="1">
      <c r="A105" s="7">
        <v>43534.93350465278</v>
      </c>
      <c r="B105" s="8" t="s">
        <v>236</v>
      </c>
      <c r="C105" s="8" t="s">
        <v>237</v>
      </c>
      <c r="D105" s="8">
        <v>142519.0</v>
      </c>
      <c r="E105" s="8" t="s">
        <v>64</v>
      </c>
      <c r="F105" s="8" t="s">
        <v>23</v>
      </c>
      <c r="G105" s="8" t="s">
        <v>22</v>
      </c>
      <c r="H105" s="8">
        <v>1.0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 t="str">
        <f t="shared" si="1"/>
        <v>1</v>
      </c>
    </row>
    <row r="106" ht="15.75" customHeight="1">
      <c r="A106" s="7">
        <v>43534.95261943287</v>
      </c>
      <c r="B106" s="8" t="s">
        <v>238</v>
      </c>
      <c r="C106" s="8" t="s">
        <v>239</v>
      </c>
      <c r="D106" s="8">
        <v>142548.0</v>
      </c>
      <c r="E106" s="8" t="s">
        <v>64</v>
      </c>
      <c r="F106" s="8" t="s">
        <v>21</v>
      </c>
      <c r="G106" s="8" t="s">
        <v>24</v>
      </c>
      <c r="H106" s="8">
        <v>1.0</v>
      </c>
      <c r="I106" s="9"/>
      <c r="J106" s="9"/>
      <c r="K106" s="8">
        <v>1.0</v>
      </c>
      <c r="L106" s="9"/>
      <c r="M106" s="8">
        <v>1.0</v>
      </c>
      <c r="N106" s="9"/>
      <c r="O106" s="9"/>
      <c r="P106" s="9"/>
      <c r="Q106" s="9"/>
      <c r="R106" s="9"/>
      <c r="S106" s="9" t="str">
        <f t="shared" si="1"/>
        <v>3</v>
      </c>
    </row>
    <row r="107" ht="15.75" customHeight="1">
      <c r="A107" s="7">
        <v>43535.374547175925</v>
      </c>
      <c r="B107" s="8" t="s">
        <v>240</v>
      </c>
      <c r="C107" s="8" t="s">
        <v>241</v>
      </c>
      <c r="D107" s="8">
        <v>140285.0</v>
      </c>
      <c r="E107" s="8" t="s">
        <v>64</v>
      </c>
      <c r="F107" s="8" t="s">
        <v>23</v>
      </c>
      <c r="G107" s="8" t="s">
        <v>22</v>
      </c>
      <c r="H107" s="9"/>
      <c r="I107" s="9"/>
      <c r="J107" s="9"/>
      <c r="K107" s="9"/>
      <c r="L107" s="9"/>
      <c r="M107" s="8">
        <v>1.0</v>
      </c>
      <c r="N107" s="9"/>
      <c r="O107" s="9"/>
      <c r="P107" s="9"/>
      <c r="Q107" s="9"/>
      <c r="R107" s="9"/>
      <c r="S107" s="9" t="str">
        <f t="shared" si="1"/>
        <v>1</v>
      </c>
    </row>
    <row r="108" ht="15.75" customHeight="1">
      <c r="A108" s="7">
        <v>43535.53129462963</v>
      </c>
      <c r="B108" s="8" t="s">
        <v>242</v>
      </c>
      <c r="C108" s="8" t="s">
        <v>243</v>
      </c>
      <c r="D108" s="8">
        <v>141274.0</v>
      </c>
      <c r="E108" s="8" t="s">
        <v>64</v>
      </c>
      <c r="F108" s="8" t="s">
        <v>21</v>
      </c>
      <c r="G108" s="8" t="s">
        <v>22</v>
      </c>
      <c r="H108" s="8">
        <v>1.0</v>
      </c>
      <c r="I108" s="9"/>
      <c r="J108" s="9"/>
      <c r="K108" s="9"/>
      <c r="L108" s="9"/>
      <c r="M108" s="8">
        <v>1.0</v>
      </c>
      <c r="N108" s="9"/>
      <c r="O108" s="9"/>
      <c r="P108" s="8">
        <v>1.0</v>
      </c>
      <c r="Q108" s="9"/>
      <c r="R108" s="9"/>
      <c r="S108" s="9" t="str">
        <f t="shared" si="1"/>
        <v>3</v>
      </c>
    </row>
    <row r="109" ht="15.75" customHeight="1">
      <c r="A109" s="7">
        <v>43535.54196217592</v>
      </c>
      <c r="B109" s="8" t="s">
        <v>244</v>
      </c>
      <c r="C109" s="8" t="s">
        <v>245</v>
      </c>
      <c r="D109" s="8">
        <v>120204.0</v>
      </c>
      <c r="E109" s="8" t="s">
        <v>64</v>
      </c>
      <c r="F109" s="8" t="s">
        <v>40</v>
      </c>
      <c r="G109" s="8" t="s">
        <v>24</v>
      </c>
      <c r="H109" s="9"/>
      <c r="I109" s="8">
        <v>1.0</v>
      </c>
      <c r="J109" s="9"/>
      <c r="K109" s="9"/>
      <c r="L109" s="9"/>
      <c r="M109" s="8">
        <v>1.0</v>
      </c>
      <c r="N109" s="8">
        <v>1.0</v>
      </c>
      <c r="O109" s="9"/>
      <c r="P109" s="9"/>
      <c r="Q109" s="9"/>
      <c r="R109" s="9"/>
      <c r="S109" s="9" t="str">
        <f t="shared" si="1"/>
        <v>3</v>
      </c>
    </row>
    <row r="110" ht="15.75" customHeight="1">
      <c r="A110" s="7">
        <v>43535.547527546296</v>
      </c>
      <c r="B110" s="8" t="s">
        <v>246</v>
      </c>
      <c r="C110" s="8" t="s">
        <v>247</v>
      </c>
      <c r="D110" s="8">
        <v>120524.0</v>
      </c>
      <c r="E110" s="8" t="s">
        <v>64</v>
      </c>
      <c r="F110" s="8" t="s">
        <v>40</v>
      </c>
      <c r="G110" s="8" t="s">
        <v>24</v>
      </c>
      <c r="H110" s="9"/>
      <c r="I110" s="9"/>
      <c r="J110" s="9"/>
      <c r="K110" s="9"/>
      <c r="L110" s="9"/>
      <c r="M110" s="8">
        <v>1.0</v>
      </c>
      <c r="N110" s="9"/>
      <c r="O110" s="9"/>
      <c r="P110" s="9"/>
      <c r="Q110" s="9"/>
      <c r="R110" s="9"/>
      <c r="S110" s="9" t="str">
        <f t="shared" si="1"/>
        <v>1</v>
      </c>
    </row>
    <row r="111" ht="15.75" customHeight="1">
      <c r="A111" s="7">
        <v>43535.819078182874</v>
      </c>
      <c r="B111" s="8" t="s">
        <v>248</v>
      </c>
      <c r="C111" s="8" t="s">
        <v>249</v>
      </c>
      <c r="D111" s="8">
        <v>133714.0</v>
      </c>
      <c r="E111" s="8" t="s">
        <v>64</v>
      </c>
      <c r="F111" s="8" t="s">
        <v>40</v>
      </c>
      <c r="G111" s="8" t="s">
        <v>24</v>
      </c>
      <c r="H111" s="9"/>
      <c r="I111" s="9"/>
      <c r="J111" s="9"/>
      <c r="K111" s="9"/>
      <c r="L111" s="9"/>
      <c r="M111" s="9"/>
      <c r="N111" s="8">
        <v>1.0</v>
      </c>
      <c r="O111" s="9"/>
      <c r="P111" s="9"/>
      <c r="Q111" s="9"/>
      <c r="R111" s="9"/>
      <c r="S111" s="9" t="str">
        <f t="shared" si="1"/>
        <v>1</v>
      </c>
    </row>
    <row r="112" ht="15.75" customHeight="1">
      <c r="A112" s="7">
        <v>43535.90016542824</v>
      </c>
      <c r="B112" s="8" t="s">
        <v>250</v>
      </c>
      <c r="C112" s="8" t="s">
        <v>251</v>
      </c>
      <c r="D112" s="8">
        <v>140977.0</v>
      </c>
      <c r="E112" s="8" t="s">
        <v>64</v>
      </c>
      <c r="F112" s="8" t="s">
        <v>21</v>
      </c>
      <c r="G112" s="8" t="s">
        <v>24</v>
      </c>
      <c r="H112" s="9"/>
      <c r="I112" s="9"/>
      <c r="J112" s="9"/>
      <c r="K112" s="8">
        <v>1.0</v>
      </c>
      <c r="L112" s="9"/>
      <c r="M112" s="8">
        <v>1.0</v>
      </c>
      <c r="N112" s="9"/>
      <c r="O112" s="9"/>
      <c r="P112" s="9"/>
      <c r="Q112" s="9"/>
      <c r="R112" s="9"/>
      <c r="S112" s="9" t="str">
        <f t="shared" si="1"/>
        <v>2</v>
      </c>
    </row>
    <row r="113" ht="15.75" customHeight="1">
      <c r="A113" s="7">
        <v>43535.9125915162</v>
      </c>
      <c r="B113" s="8" t="s">
        <v>252</v>
      </c>
      <c r="C113" s="8" t="s">
        <v>253</v>
      </c>
      <c r="D113" s="8">
        <v>140984.0</v>
      </c>
      <c r="E113" s="8" t="s">
        <v>64</v>
      </c>
      <c r="F113" s="8" t="s">
        <v>21</v>
      </c>
      <c r="G113" s="8" t="s">
        <v>22</v>
      </c>
      <c r="H113" s="8">
        <v>1.0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 t="str">
        <f t="shared" si="1"/>
        <v>1</v>
      </c>
    </row>
    <row r="114" ht="15.75" customHeight="1">
      <c r="A114" s="7">
        <v>43535.96446371528</v>
      </c>
      <c r="B114" s="8" t="s">
        <v>254</v>
      </c>
      <c r="C114" s="8" t="s">
        <v>255</v>
      </c>
      <c r="D114" s="8">
        <v>133738.0</v>
      </c>
      <c r="E114" s="8" t="s">
        <v>64</v>
      </c>
      <c r="F114" s="8" t="s">
        <v>21</v>
      </c>
      <c r="G114" s="8" t="s">
        <v>24</v>
      </c>
      <c r="H114" s="9"/>
      <c r="I114" s="8">
        <v>1.0</v>
      </c>
      <c r="J114" s="9"/>
      <c r="K114" s="9"/>
      <c r="L114" s="9"/>
      <c r="M114" s="8">
        <v>1.0</v>
      </c>
      <c r="N114" s="8">
        <v>1.0</v>
      </c>
      <c r="O114" s="9"/>
      <c r="P114" s="9"/>
      <c r="Q114" s="9"/>
      <c r="R114" s="9"/>
      <c r="S114" s="9" t="str">
        <f t="shared" si="1"/>
        <v>3</v>
      </c>
    </row>
    <row r="115" ht="15.75" customHeight="1">
      <c r="A115" s="7">
        <v>43536.04388578703</v>
      </c>
      <c r="B115" s="8" t="s">
        <v>256</v>
      </c>
      <c r="C115" s="8" t="s">
        <v>257</v>
      </c>
      <c r="D115" s="8">
        <v>122040.0</v>
      </c>
      <c r="E115" s="8" t="s">
        <v>64</v>
      </c>
      <c r="F115" s="8" t="s">
        <v>83</v>
      </c>
      <c r="G115" s="8" t="s">
        <v>24</v>
      </c>
      <c r="H115" s="8">
        <v>1.0</v>
      </c>
      <c r="I115" s="9"/>
      <c r="J115" s="9"/>
      <c r="K115" s="9"/>
      <c r="L115" s="9"/>
      <c r="M115" s="9"/>
      <c r="N115" s="9"/>
      <c r="O115" s="9"/>
      <c r="P115" s="9"/>
      <c r="Q115" s="8">
        <v>1.0</v>
      </c>
      <c r="R115" s="9"/>
      <c r="S115" s="9" t="str">
        <f t="shared" si="1"/>
        <v>2</v>
      </c>
    </row>
    <row r="116" ht="15.75" customHeight="1">
      <c r="A116" s="7">
        <v>43536.18432568287</v>
      </c>
      <c r="B116" s="8" t="s">
        <v>258</v>
      </c>
      <c r="C116" s="8" t="s">
        <v>259</v>
      </c>
      <c r="D116" s="8">
        <v>133529.0</v>
      </c>
      <c r="E116" s="8" t="s">
        <v>64</v>
      </c>
      <c r="F116" s="8" t="s">
        <v>175</v>
      </c>
      <c r="G116" s="8" t="s">
        <v>24</v>
      </c>
      <c r="H116" s="9"/>
      <c r="I116" s="8">
        <v>1.0</v>
      </c>
      <c r="J116" s="9"/>
      <c r="K116" s="9"/>
      <c r="L116" s="9"/>
      <c r="M116" s="9"/>
      <c r="N116" s="8">
        <v>1.0</v>
      </c>
      <c r="O116" s="9"/>
      <c r="P116" s="9"/>
      <c r="Q116" s="8">
        <v>1.0</v>
      </c>
      <c r="R116" s="9"/>
      <c r="S116" s="9" t="str">
        <f t="shared" si="1"/>
        <v>3</v>
      </c>
    </row>
    <row r="117" ht="15.75" customHeight="1">
      <c r="A117" s="7">
        <v>43536.34869280092</v>
      </c>
      <c r="B117" s="8" t="s">
        <v>260</v>
      </c>
      <c r="C117" s="8" t="s">
        <v>261</v>
      </c>
      <c r="D117" s="8">
        <v>141307.0</v>
      </c>
      <c r="E117" s="8" t="s">
        <v>64</v>
      </c>
      <c r="F117" s="8" t="s">
        <v>21</v>
      </c>
      <c r="G117" s="8" t="s">
        <v>22</v>
      </c>
      <c r="H117" s="9"/>
      <c r="I117" s="9"/>
      <c r="J117" s="9"/>
      <c r="K117" s="9"/>
      <c r="L117" s="9"/>
      <c r="M117" s="8">
        <v>1.0</v>
      </c>
      <c r="N117" s="9"/>
      <c r="O117" s="9"/>
      <c r="P117" s="9"/>
      <c r="Q117" s="9"/>
      <c r="R117" s="9"/>
      <c r="S117" s="9" t="str">
        <f t="shared" si="1"/>
        <v>1</v>
      </c>
    </row>
    <row r="118" ht="15.75" customHeight="1">
      <c r="A118" s="7">
        <v>43536.46372728009</v>
      </c>
      <c r="B118" s="8" t="s">
        <v>262</v>
      </c>
      <c r="C118" s="8" t="s">
        <v>263</v>
      </c>
      <c r="D118" s="8">
        <v>140849.0</v>
      </c>
      <c r="E118" s="8" t="s">
        <v>64</v>
      </c>
      <c r="F118" s="8" t="s">
        <v>21</v>
      </c>
      <c r="G118" s="8" t="s">
        <v>24</v>
      </c>
      <c r="H118" s="9"/>
      <c r="I118" s="8">
        <v>1.0</v>
      </c>
      <c r="J118" s="9"/>
      <c r="K118" s="9"/>
      <c r="L118" s="9"/>
      <c r="M118" s="8">
        <v>1.0</v>
      </c>
      <c r="N118" s="9"/>
      <c r="O118" s="9"/>
      <c r="P118" s="9"/>
      <c r="Q118" s="9"/>
      <c r="R118" s="9"/>
      <c r="S118" s="9" t="str">
        <f t="shared" si="1"/>
        <v>2</v>
      </c>
    </row>
    <row r="119" ht="15.75" customHeight="1">
      <c r="A119" s="7">
        <v>43536.476584398144</v>
      </c>
      <c r="B119" s="8" t="s">
        <v>264</v>
      </c>
      <c r="C119" s="8" t="s">
        <v>265</v>
      </c>
      <c r="D119" s="8">
        <v>142464.0</v>
      </c>
      <c r="E119" s="8" t="s">
        <v>64</v>
      </c>
      <c r="F119" s="8" t="s">
        <v>21</v>
      </c>
      <c r="G119" s="8" t="s">
        <v>24</v>
      </c>
      <c r="H119" s="8">
        <v>2.0</v>
      </c>
      <c r="I119" s="8">
        <v>1.0</v>
      </c>
      <c r="J119" s="9"/>
      <c r="K119" s="9"/>
      <c r="L119" s="9"/>
      <c r="M119" s="8">
        <v>1.0</v>
      </c>
      <c r="N119" s="9"/>
      <c r="O119" s="9"/>
      <c r="P119" s="9"/>
      <c r="Q119" s="9"/>
      <c r="R119" s="9"/>
      <c r="S119" s="9" t="str">
        <f t="shared" si="1"/>
        <v>4</v>
      </c>
    </row>
    <row r="120" ht="15.75" customHeight="1">
      <c r="A120" s="7">
        <v>43536.506621030094</v>
      </c>
      <c r="B120" s="8" t="s">
        <v>266</v>
      </c>
      <c r="C120" s="8" t="s">
        <v>267</v>
      </c>
      <c r="D120" s="8">
        <v>140948.0</v>
      </c>
      <c r="E120" s="8" t="s">
        <v>64</v>
      </c>
      <c r="F120" s="8" t="s">
        <v>23</v>
      </c>
      <c r="G120" s="8" t="s">
        <v>24</v>
      </c>
      <c r="H120" s="8">
        <v>1.0</v>
      </c>
      <c r="I120" s="9"/>
      <c r="J120" s="9"/>
      <c r="K120" s="9"/>
      <c r="L120" s="9"/>
      <c r="M120" s="9"/>
      <c r="N120" s="9"/>
      <c r="O120" s="9"/>
      <c r="P120" s="9"/>
      <c r="Q120" s="8">
        <v>1.0</v>
      </c>
      <c r="R120" s="9"/>
      <c r="S120" s="9" t="str">
        <f t="shared" si="1"/>
        <v>2</v>
      </c>
    </row>
    <row r="121" ht="15.75" customHeight="1">
      <c r="A121" s="7">
        <v>43536.63723368055</v>
      </c>
      <c r="B121" s="8" t="s">
        <v>268</v>
      </c>
      <c r="C121" s="8" t="s">
        <v>269</v>
      </c>
      <c r="D121" s="8">
        <v>140607.0</v>
      </c>
      <c r="E121" s="8" t="s">
        <v>64</v>
      </c>
      <c r="F121" s="8" t="s">
        <v>21</v>
      </c>
      <c r="G121" s="8" t="s">
        <v>24</v>
      </c>
      <c r="H121" s="9"/>
      <c r="I121" s="9"/>
      <c r="J121" s="9"/>
      <c r="K121" s="9"/>
      <c r="L121" s="9"/>
      <c r="M121" s="9"/>
      <c r="N121" s="9"/>
      <c r="O121" s="9"/>
      <c r="P121" s="8">
        <v>1.0</v>
      </c>
      <c r="Q121" s="9"/>
      <c r="R121" s="9"/>
      <c r="S121" s="9" t="str">
        <f t="shared" si="1"/>
        <v>1</v>
      </c>
    </row>
    <row r="122" ht="15.75" customHeight="1">
      <c r="A122" s="7">
        <v>43536.75158405093</v>
      </c>
      <c r="B122" s="8" t="s">
        <v>270</v>
      </c>
      <c r="C122" s="8" t="s">
        <v>271</v>
      </c>
      <c r="D122" s="8">
        <v>140684.0</v>
      </c>
      <c r="E122" s="8" t="s">
        <v>64</v>
      </c>
      <c r="F122" s="8" t="s">
        <v>21</v>
      </c>
      <c r="G122" s="8" t="s">
        <v>24</v>
      </c>
      <c r="H122" s="9"/>
      <c r="I122" s="9"/>
      <c r="J122" s="9"/>
      <c r="K122" s="8">
        <v>1.0</v>
      </c>
      <c r="L122" s="9"/>
      <c r="M122" s="8">
        <v>1.0</v>
      </c>
      <c r="N122" s="9"/>
      <c r="O122" s="9"/>
      <c r="P122" s="9"/>
      <c r="Q122" s="9"/>
      <c r="R122" s="9"/>
      <c r="S122" s="9" t="str">
        <f t="shared" si="1"/>
        <v>2</v>
      </c>
    </row>
    <row r="123" ht="15.75" customHeight="1">
      <c r="A123" s="7">
        <v>43536.763986481485</v>
      </c>
      <c r="B123" s="8" t="s">
        <v>272</v>
      </c>
      <c r="C123" s="8" t="s">
        <v>273</v>
      </c>
      <c r="D123" s="8">
        <v>102084.0</v>
      </c>
      <c r="E123" s="8" t="s">
        <v>64</v>
      </c>
      <c r="F123" s="8" t="s">
        <v>29</v>
      </c>
      <c r="G123" s="8" t="s">
        <v>24</v>
      </c>
      <c r="H123" s="9"/>
      <c r="I123" s="8">
        <v>1.0</v>
      </c>
      <c r="J123" s="9"/>
      <c r="K123" s="9"/>
      <c r="L123" s="9"/>
      <c r="M123" s="8">
        <v>1.0</v>
      </c>
      <c r="N123" s="9"/>
      <c r="O123" s="9"/>
      <c r="P123" s="8">
        <v>1.0</v>
      </c>
      <c r="Q123" s="9"/>
      <c r="R123" s="9"/>
      <c r="S123" s="9" t="str">
        <f t="shared" si="1"/>
        <v>3</v>
      </c>
    </row>
    <row r="124" ht="15.75" customHeight="1">
      <c r="A124" s="7">
        <v>43536.790054375</v>
      </c>
      <c r="B124" s="8" t="s">
        <v>274</v>
      </c>
      <c r="C124" s="8" t="s">
        <v>275</v>
      </c>
      <c r="D124" s="8">
        <v>133666.0</v>
      </c>
      <c r="E124" s="8" t="s">
        <v>64</v>
      </c>
      <c r="F124" s="8" t="s">
        <v>95</v>
      </c>
      <c r="G124" s="8" t="s">
        <v>24</v>
      </c>
      <c r="H124" s="9"/>
      <c r="I124" s="9"/>
      <c r="J124" s="9"/>
      <c r="K124" s="9"/>
      <c r="L124" s="9"/>
      <c r="M124" s="9"/>
      <c r="N124" s="8">
        <v>1.0</v>
      </c>
      <c r="O124" s="9"/>
      <c r="P124" s="9"/>
      <c r="Q124" s="9"/>
      <c r="R124" s="9"/>
      <c r="S124" s="9" t="str">
        <f t="shared" si="1"/>
        <v>1</v>
      </c>
    </row>
    <row r="125" ht="15.75" customHeight="1">
      <c r="A125" s="7">
        <v>43536.80000405092</v>
      </c>
      <c r="B125" s="8" t="s">
        <v>276</v>
      </c>
      <c r="C125" s="8" t="s">
        <v>277</v>
      </c>
      <c r="D125" s="8">
        <v>141018.0</v>
      </c>
      <c r="E125" s="8" t="s">
        <v>64</v>
      </c>
      <c r="F125" s="8" t="s">
        <v>95</v>
      </c>
      <c r="G125" s="8" t="s">
        <v>24</v>
      </c>
      <c r="H125" s="8">
        <v>1.0</v>
      </c>
      <c r="I125" s="9"/>
      <c r="J125" s="9"/>
      <c r="K125" s="9"/>
      <c r="L125" s="9"/>
      <c r="M125" s="9"/>
      <c r="N125" s="9"/>
      <c r="O125" s="9"/>
      <c r="P125" s="8">
        <v>1.0</v>
      </c>
      <c r="Q125" s="9"/>
      <c r="R125" s="9"/>
      <c r="S125" s="9" t="str">
        <f t="shared" si="1"/>
        <v>2</v>
      </c>
    </row>
    <row r="126" ht="15.75" customHeight="1">
      <c r="A126" s="7">
        <v>43536.85895055556</v>
      </c>
      <c r="B126" s="8" t="s">
        <v>278</v>
      </c>
      <c r="C126" s="8" t="s">
        <v>279</v>
      </c>
      <c r="D126" s="8" t="s">
        <v>280</v>
      </c>
      <c r="E126" s="8" t="s">
        <v>64</v>
      </c>
      <c r="F126" s="8" t="s">
        <v>83</v>
      </c>
      <c r="G126" s="8" t="s">
        <v>22</v>
      </c>
      <c r="H126" s="9"/>
      <c r="I126" s="9"/>
      <c r="J126" s="9"/>
      <c r="K126" s="9"/>
      <c r="L126" s="9"/>
      <c r="M126" s="9"/>
      <c r="N126" s="9"/>
      <c r="O126" s="9"/>
      <c r="P126" s="8">
        <v>1.0</v>
      </c>
      <c r="Q126" s="9"/>
      <c r="R126" s="9"/>
      <c r="S126" s="9" t="str">
        <f t="shared" si="1"/>
        <v>1</v>
      </c>
    </row>
    <row r="127" ht="15.75" customHeight="1">
      <c r="A127" s="7">
        <v>43536.89295753472</v>
      </c>
      <c r="B127" s="8" t="s">
        <v>281</v>
      </c>
      <c r="C127" s="8" t="s">
        <v>282</v>
      </c>
      <c r="D127" s="8">
        <v>139958.0</v>
      </c>
      <c r="E127" s="8" t="s">
        <v>64</v>
      </c>
      <c r="F127" s="8" t="s">
        <v>23</v>
      </c>
      <c r="G127" s="8" t="s">
        <v>22</v>
      </c>
      <c r="H127" s="8">
        <v>1.0</v>
      </c>
      <c r="I127" s="9"/>
      <c r="J127" s="9"/>
      <c r="K127" s="9"/>
      <c r="L127" s="9"/>
      <c r="M127" s="8">
        <v>1.0</v>
      </c>
      <c r="N127" s="9"/>
      <c r="O127" s="9"/>
      <c r="P127" s="9"/>
      <c r="Q127" s="9"/>
      <c r="R127" s="9"/>
      <c r="S127" s="9" t="str">
        <f t="shared" si="1"/>
        <v>2</v>
      </c>
    </row>
    <row r="128" ht="15.75" customHeight="1">
      <c r="A128" s="7">
        <v>43536.92872283565</v>
      </c>
      <c r="B128" s="8" t="s">
        <v>283</v>
      </c>
      <c r="C128" s="8" t="s">
        <v>284</v>
      </c>
      <c r="D128" s="8">
        <v>140436.0</v>
      </c>
      <c r="E128" s="8" t="s">
        <v>64</v>
      </c>
      <c r="F128" s="8" t="s">
        <v>95</v>
      </c>
      <c r="G128" s="8" t="s">
        <v>24</v>
      </c>
      <c r="H128" s="9"/>
      <c r="I128" s="9"/>
      <c r="J128" s="9"/>
      <c r="K128" s="9"/>
      <c r="L128" s="9"/>
      <c r="M128" s="8">
        <v>1.0</v>
      </c>
      <c r="N128" s="9"/>
      <c r="O128" s="9"/>
      <c r="P128" s="9"/>
      <c r="Q128" s="9"/>
      <c r="R128" s="9"/>
      <c r="S128" s="9" t="str">
        <f t="shared" si="1"/>
        <v>1</v>
      </c>
    </row>
    <row r="129" ht="15.75" customHeight="1">
      <c r="A129" s="7">
        <v>43537.04888136574</v>
      </c>
      <c r="B129" s="8" t="s">
        <v>285</v>
      </c>
      <c r="C129" s="8" t="s">
        <v>286</v>
      </c>
      <c r="D129" s="8">
        <v>133634.0</v>
      </c>
      <c r="E129" s="8" t="s">
        <v>64</v>
      </c>
      <c r="F129" s="8" t="s">
        <v>95</v>
      </c>
      <c r="G129" s="8" t="s">
        <v>24</v>
      </c>
      <c r="H129" s="8">
        <v>1.0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 t="str">
        <f t="shared" si="1"/>
        <v>1</v>
      </c>
    </row>
    <row r="130" ht="15.75" customHeight="1">
      <c r="A130" s="7">
        <v>43537.313733773146</v>
      </c>
      <c r="B130" s="8" t="s">
        <v>287</v>
      </c>
      <c r="C130" s="8" t="s">
        <v>288</v>
      </c>
      <c r="D130" s="8">
        <v>140740.0</v>
      </c>
      <c r="E130" s="8" t="s">
        <v>64</v>
      </c>
      <c r="F130" s="8" t="s">
        <v>40</v>
      </c>
      <c r="G130" s="8" t="s">
        <v>24</v>
      </c>
      <c r="H130" s="9"/>
      <c r="I130" s="9"/>
      <c r="J130" s="9"/>
      <c r="K130" s="9"/>
      <c r="L130" s="9"/>
      <c r="M130" s="9"/>
      <c r="N130" s="9"/>
      <c r="O130" s="8">
        <v>2.0</v>
      </c>
      <c r="P130" s="9"/>
      <c r="Q130" s="9"/>
      <c r="R130" s="9"/>
      <c r="S130" s="9" t="str">
        <f t="shared" si="1"/>
        <v>2</v>
      </c>
    </row>
    <row r="131" ht="15.75" customHeight="1">
      <c r="A131" s="7">
        <v>43537.32557784722</v>
      </c>
      <c r="B131" s="8" t="s">
        <v>289</v>
      </c>
      <c r="C131" s="8" t="s">
        <v>290</v>
      </c>
      <c r="D131" s="8">
        <v>140071.0</v>
      </c>
      <c r="E131" s="8" t="s">
        <v>64</v>
      </c>
      <c r="F131" s="8" t="s">
        <v>29</v>
      </c>
      <c r="G131" s="8" t="s">
        <v>22</v>
      </c>
      <c r="H131" s="8">
        <v>1.0</v>
      </c>
      <c r="I131" s="9"/>
      <c r="J131" s="9"/>
      <c r="K131" s="9"/>
      <c r="L131" s="9"/>
      <c r="M131" s="8">
        <v>1.0</v>
      </c>
      <c r="N131" s="9"/>
      <c r="O131" s="9"/>
      <c r="P131" s="9"/>
      <c r="Q131" s="9"/>
      <c r="R131" s="9"/>
      <c r="S131" s="9" t="str">
        <f t="shared" si="1"/>
        <v>2</v>
      </c>
    </row>
    <row r="132" ht="15.75" customHeight="1">
      <c r="A132" s="7">
        <v>43537.32723549768</v>
      </c>
      <c r="B132" s="8" t="s">
        <v>291</v>
      </c>
      <c r="C132" s="8" t="s">
        <v>292</v>
      </c>
      <c r="D132" s="8">
        <v>140435.0</v>
      </c>
      <c r="E132" s="8" t="s">
        <v>64</v>
      </c>
      <c r="F132" s="8" t="s">
        <v>29</v>
      </c>
      <c r="G132" s="8" t="s">
        <v>22</v>
      </c>
      <c r="H132" s="8">
        <v>1.0</v>
      </c>
      <c r="I132" s="9"/>
      <c r="J132" s="9"/>
      <c r="K132" s="9"/>
      <c r="L132" s="9"/>
      <c r="M132" s="8">
        <v>1.0</v>
      </c>
      <c r="N132" s="9"/>
      <c r="O132" s="9"/>
      <c r="P132" s="9"/>
      <c r="Q132" s="9"/>
      <c r="R132" s="9"/>
      <c r="S132" s="9" t="str">
        <f t="shared" si="1"/>
        <v>2</v>
      </c>
    </row>
    <row r="133" ht="15.75" customHeight="1">
      <c r="A133" s="7">
        <v>43537.38030754629</v>
      </c>
      <c r="B133" s="8" t="s">
        <v>293</v>
      </c>
      <c r="C133" s="8" t="s">
        <v>294</v>
      </c>
      <c r="D133" s="8">
        <v>136130.0</v>
      </c>
      <c r="E133" s="8" t="s">
        <v>64</v>
      </c>
      <c r="F133" s="8" t="s">
        <v>29</v>
      </c>
      <c r="G133" s="8" t="s">
        <v>24</v>
      </c>
      <c r="H133" s="8">
        <v>1.0</v>
      </c>
      <c r="I133" s="9"/>
      <c r="J133" s="9"/>
      <c r="K133" s="9"/>
      <c r="L133" s="9"/>
      <c r="M133" s="9"/>
      <c r="N133" s="8">
        <v>1.0</v>
      </c>
      <c r="O133" s="9"/>
      <c r="P133" s="9"/>
      <c r="Q133" s="9"/>
      <c r="R133" s="9"/>
      <c r="S133" s="9" t="str">
        <f t="shared" si="1"/>
        <v>2</v>
      </c>
    </row>
    <row r="134" ht="15.75" customHeight="1">
      <c r="A134" s="7">
        <v>43537.408193738425</v>
      </c>
      <c r="B134" s="8" t="s">
        <v>295</v>
      </c>
      <c r="C134" s="8" t="s">
        <v>296</v>
      </c>
      <c r="D134" s="8">
        <v>1516899.0</v>
      </c>
      <c r="E134" s="8" t="s">
        <v>64</v>
      </c>
      <c r="F134" s="8" t="s">
        <v>23</v>
      </c>
      <c r="G134" s="8" t="s">
        <v>24</v>
      </c>
      <c r="H134" s="8">
        <v>1.0</v>
      </c>
      <c r="I134" s="9"/>
      <c r="J134" s="9"/>
      <c r="K134" s="9"/>
      <c r="L134" s="9"/>
      <c r="M134" s="8">
        <v>1.0</v>
      </c>
      <c r="N134" s="8">
        <v>1.0</v>
      </c>
      <c r="O134" s="9"/>
      <c r="P134" s="9"/>
      <c r="Q134" s="9"/>
      <c r="R134" s="9"/>
      <c r="S134" s="9" t="str">
        <f t="shared" si="1"/>
        <v>3</v>
      </c>
    </row>
    <row r="135" ht="15.75" customHeight="1">
      <c r="A135" s="7">
        <v>43537.42322888889</v>
      </c>
      <c r="B135" s="8" t="s">
        <v>297</v>
      </c>
      <c r="C135" s="8" t="s">
        <v>298</v>
      </c>
      <c r="D135" s="8">
        <v>140500.0</v>
      </c>
      <c r="E135" s="8" t="s">
        <v>64</v>
      </c>
      <c r="F135" s="8" t="s">
        <v>23</v>
      </c>
      <c r="G135" s="8" t="s">
        <v>24</v>
      </c>
      <c r="H135" s="8">
        <v>1.0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 t="str">
        <f t="shared" si="1"/>
        <v>1</v>
      </c>
    </row>
    <row r="136" ht="15.75" customHeight="1">
      <c r="A136" s="7">
        <v>43537.43317953704</v>
      </c>
      <c r="B136" s="8" t="s">
        <v>192</v>
      </c>
      <c r="C136" s="8" t="s">
        <v>193</v>
      </c>
      <c r="D136" s="8">
        <v>140083.0</v>
      </c>
      <c r="E136" s="8" t="s">
        <v>64</v>
      </c>
      <c r="F136" s="8" t="s">
        <v>40</v>
      </c>
      <c r="G136" s="8" t="s">
        <v>24</v>
      </c>
      <c r="H136" s="9"/>
      <c r="I136" s="8">
        <v>1.0</v>
      </c>
      <c r="J136" s="8">
        <v>1.0</v>
      </c>
      <c r="K136" s="9"/>
      <c r="L136" s="8">
        <v>1.0</v>
      </c>
      <c r="M136" s="9"/>
      <c r="N136" s="9"/>
      <c r="O136" s="8">
        <v>1.0</v>
      </c>
      <c r="P136" s="8">
        <v>1.0</v>
      </c>
      <c r="Q136" s="9"/>
      <c r="R136" s="9"/>
      <c r="S136" s="9" t="str">
        <f t="shared" si="1"/>
        <v>5</v>
      </c>
    </row>
    <row r="137" ht="15.75" customHeight="1">
      <c r="A137" s="7">
        <v>43537.441910532405</v>
      </c>
      <c r="B137" s="8" t="s">
        <v>299</v>
      </c>
      <c r="C137" s="8" t="s">
        <v>300</v>
      </c>
      <c r="D137" s="8">
        <v>135058.0</v>
      </c>
      <c r="E137" s="8" t="s">
        <v>64</v>
      </c>
      <c r="F137" s="8" t="s">
        <v>23</v>
      </c>
      <c r="G137" s="8" t="s">
        <v>24</v>
      </c>
      <c r="H137" s="9"/>
      <c r="I137" s="9"/>
      <c r="J137" s="9"/>
      <c r="K137" s="9"/>
      <c r="L137" s="9"/>
      <c r="M137" s="9"/>
      <c r="N137" s="8">
        <v>1.0</v>
      </c>
      <c r="O137" s="9"/>
      <c r="P137" s="9"/>
      <c r="Q137" s="9"/>
      <c r="R137" s="9"/>
      <c r="S137" s="9" t="str">
        <f t="shared" si="1"/>
        <v>1</v>
      </c>
    </row>
    <row r="138" ht="15.75" customHeight="1">
      <c r="A138" s="7">
        <v>43537.448206851856</v>
      </c>
      <c r="B138" s="8" t="s">
        <v>301</v>
      </c>
      <c r="C138" s="8" t="s">
        <v>302</v>
      </c>
      <c r="D138" s="8">
        <v>140853.0</v>
      </c>
      <c r="E138" s="8" t="s">
        <v>64</v>
      </c>
      <c r="F138" s="8" t="s">
        <v>21</v>
      </c>
      <c r="G138" s="8" t="s">
        <v>24</v>
      </c>
      <c r="H138" s="8">
        <v>3.0</v>
      </c>
      <c r="I138" s="9"/>
      <c r="J138" s="9"/>
      <c r="K138" s="8">
        <v>2.0</v>
      </c>
      <c r="L138" s="9"/>
      <c r="M138" s="9"/>
      <c r="N138" s="9"/>
      <c r="O138" s="9"/>
      <c r="P138" s="9"/>
      <c r="Q138" s="9"/>
      <c r="R138" s="9"/>
      <c r="S138" s="9" t="str">
        <f t="shared" si="1"/>
        <v>5</v>
      </c>
    </row>
    <row r="139" ht="15.75" customHeight="1">
      <c r="A139" s="7">
        <v>43537.45374774306</v>
      </c>
      <c r="B139" s="8" t="s">
        <v>303</v>
      </c>
      <c r="C139" s="8" t="s">
        <v>304</v>
      </c>
      <c r="D139" s="8">
        <v>1517541.0</v>
      </c>
      <c r="E139" s="8" t="s">
        <v>64</v>
      </c>
      <c r="F139" s="8" t="s">
        <v>95</v>
      </c>
      <c r="G139" s="8" t="s">
        <v>22</v>
      </c>
      <c r="H139" s="8">
        <v>1.0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 t="str">
        <f t="shared" si="1"/>
        <v>1</v>
      </c>
    </row>
    <row r="140" ht="15.75" customHeight="1">
      <c r="A140" s="7">
        <v>43537.45646756944</v>
      </c>
      <c r="B140" s="8" t="s">
        <v>305</v>
      </c>
      <c r="C140" s="8" t="s">
        <v>306</v>
      </c>
      <c r="D140" s="8">
        <v>140750.0</v>
      </c>
      <c r="E140" s="8" t="s">
        <v>64</v>
      </c>
      <c r="F140" s="8" t="s">
        <v>40</v>
      </c>
      <c r="G140" s="8" t="s">
        <v>24</v>
      </c>
      <c r="H140" s="8">
        <v>1.0</v>
      </c>
      <c r="I140" s="9"/>
      <c r="J140" s="9"/>
      <c r="K140" s="8">
        <v>1.0</v>
      </c>
      <c r="L140" s="8">
        <v>1.0</v>
      </c>
      <c r="M140" s="8">
        <v>1.0</v>
      </c>
      <c r="N140" s="8">
        <v>1.0</v>
      </c>
      <c r="O140" s="9"/>
      <c r="P140" s="9"/>
      <c r="Q140" s="9"/>
      <c r="R140" s="9"/>
      <c r="S140" s="9" t="str">
        <f t="shared" si="1"/>
        <v>5</v>
      </c>
    </row>
    <row r="141" ht="15.75" customHeight="1">
      <c r="A141" s="7">
        <v>43537.47948432871</v>
      </c>
      <c r="B141" s="8" t="s">
        <v>307</v>
      </c>
      <c r="C141" s="8" t="s">
        <v>308</v>
      </c>
      <c r="D141" s="8">
        <v>93431.0</v>
      </c>
      <c r="E141" s="8" t="s">
        <v>64</v>
      </c>
      <c r="F141" s="8" t="s">
        <v>23</v>
      </c>
      <c r="G141" s="8" t="s">
        <v>22</v>
      </c>
      <c r="H141" s="9"/>
      <c r="I141" s="8">
        <v>1.0</v>
      </c>
      <c r="J141" s="8">
        <v>1.0</v>
      </c>
      <c r="K141" s="9"/>
      <c r="L141" s="9"/>
      <c r="M141" s="9"/>
      <c r="N141" s="9"/>
      <c r="O141" s="9"/>
      <c r="P141" s="9"/>
      <c r="Q141" s="9"/>
      <c r="R141" s="9"/>
      <c r="S141" s="9" t="str">
        <f t="shared" si="1"/>
        <v>2</v>
      </c>
    </row>
    <row r="142" ht="15.75" customHeight="1">
      <c r="A142" s="7">
        <v>43537.54888109954</v>
      </c>
      <c r="B142" s="8" t="s">
        <v>309</v>
      </c>
      <c r="C142" s="8" t="s">
        <v>310</v>
      </c>
      <c r="D142" s="8">
        <v>140017.0</v>
      </c>
      <c r="E142" s="8" t="s">
        <v>64</v>
      </c>
      <c r="F142" s="8" t="s">
        <v>23</v>
      </c>
      <c r="G142" s="8" t="s">
        <v>24</v>
      </c>
      <c r="H142" s="8">
        <v>1.0</v>
      </c>
      <c r="I142" s="9"/>
      <c r="J142" s="9"/>
      <c r="K142" s="9"/>
      <c r="L142" s="9"/>
      <c r="M142" s="9"/>
      <c r="N142" s="8">
        <v>1.0</v>
      </c>
      <c r="O142" s="9"/>
      <c r="P142" s="9"/>
      <c r="Q142" s="9"/>
      <c r="R142" s="9"/>
      <c r="S142" s="9" t="str">
        <f t="shared" si="1"/>
        <v>2</v>
      </c>
    </row>
    <row r="143" ht="15.75" customHeight="1">
      <c r="A143" s="7">
        <v>43537.56077309028</v>
      </c>
      <c r="B143" s="8" t="s">
        <v>203</v>
      </c>
      <c r="C143" s="8" t="s">
        <v>311</v>
      </c>
      <c r="D143" s="8">
        <v>140766.0</v>
      </c>
      <c r="E143" s="8" t="s">
        <v>64</v>
      </c>
      <c r="F143" s="8" t="s">
        <v>23</v>
      </c>
      <c r="G143" s="8" t="s">
        <v>24</v>
      </c>
      <c r="H143" s="8">
        <v>1.0</v>
      </c>
      <c r="I143" s="9"/>
      <c r="J143" s="9"/>
      <c r="K143" s="9"/>
      <c r="L143" s="9"/>
      <c r="M143" s="8">
        <v>1.0</v>
      </c>
      <c r="N143" s="9"/>
      <c r="O143" s="9"/>
      <c r="P143" s="9"/>
      <c r="Q143" s="9"/>
      <c r="R143" s="9"/>
      <c r="S143" s="9" t="str">
        <f t="shared" si="1"/>
        <v>2</v>
      </c>
    </row>
    <row r="144" ht="15.75" customHeight="1">
      <c r="A144" s="7">
        <v>43537.58602234954</v>
      </c>
      <c r="B144" s="8" t="s">
        <v>312</v>
      </c>
      <c r="C144" s="8" t="s">
        <v>313</v>
      </c>
      <c r="D144" s="8" t="s">
        <v>314</v>
      </c>
      <c r="E144" s="8" t="s">
        <v>64</v>
      </c>
      <c r="F144" s="8" t="s">
        <v>23</v>
      </c>
      <c r="G144" s="8" t="s">
        <v>24</v>
      </c>
      <c r="H144" s="8">
        <v>1.0</v>
      </c>
      <c r="I144" s="9"/>
      <c r="J144" s="8">
        <v>1.0</v>
      </c>
      <c r="K144" s="9"/>
      <c r="L144" s="9"/>
      <c r="M144" s="9"/>
      <c r="N144" s="9"/>
      <c r="O144" s="9"/>
      <c r="P144" s="9"/>
      <c r="Q144" s="9"/>
      <c r="R144" s="9"/>
      <c r="S144" s="9" t="str">
        <f t="shared" si="1"/>
        <v>2</v>
      </c>
    </row>
    <row r="145" ht="15.75" customHeight="1">
      <c r="A145" s="7">
        <v>43537.59867972222</v>
      </c>
      <c r="B145" s="8" t="s">
        <v>315</v>
      </c>
      <c r="C145" s="8" t="s">
        <v>316</v>
      </c>
      <c r="D145" s="8">
        <v>1517874.0</v>
      </c>
      <c r="E145" s="8" t="s">
        <v>64</v>
      </c>
      <c r="F145" s="8" t="s">
        <v>21</v>
      </c>
      <c r="G145" s="8" t="s">
        <v>22</v>
      </c>
      <c r="H145" s="9"/>
      <c r="I145" s="9"/>
      <c r="J145" s="9"/>
      <c r="K145" s="9"/>
      <c r="L145" s="9"/>
      <c r="M145" s="8">
        <v>1.0</v>
      </c>
      <c r="N145" s="9"/>
      <c r="O145" s="9"/>
      <c r="P145" s="9"/>
      <c r="Q145" s="9"/>
      <c r="R145" s="9"/>
      <c r="S145" s="9" t="str">
        <f t="shared" si="1"/>
        <v>1</v>
      </c>
    </row>
    <row r="146" ht="15.75" customHeight="1">
      <c r="A146" s="7">
        <v>43537.645560439814</v>
      </c>
      <c r="B146" s="8" t="s">
        <v>317</v>
      </c>
      <c r="C146" s="8" t="s">
        <v>318</v>
      </c>
      <c r="D146" s="8">
        <v>140966.0</v>
      </c>
      <c r="E146" s="8" t="s">
        <v>64</v>
      </c>
      <c r="F146" s="8" t="s">
        <v>40</v>
      </c>
      <c r="G146" s="8" t="s">
        <v>24</v>
      </c>
      <c r="H146" s="8">
        <v>1.0</v>
      </c>
      <c r="I146" s="8">
        <v>1.0</v>
      </c>
      <c r="J146" s="9"/>
      <c r="K146" s="8">
        <v>1.0</v>
      </c>
      <c r="L146" s="8">
        <v>1.0</v>
      </c>
      <c r="M146" s="8">
        <v>1.0</v>
      </c>
      <c r="N146" s="9"/>
      <c r="O146" s="9"/>
      <c r="P146" s="9"/>
      <c r="Q146" s="9"/>
      <c r="R146" s="9"/>
      <c r="S146" s="9" t="str">
        <f t="shared" si="1"/>
        <v>5</v>
      </c>
    </row>
    <row r="147" ht="15.75" customHeight="1">
      <c r="A147" s="7">
        <v>43537.701824965276</v>
      </c>
      <c r="B147" s="8" t="s">
        <v>319</v>
      </c>
      <c r="C147" s="8" t="s">
        <v>320</v>
      </c>
      <c r="D147" s="8">
        <v>1516450.0</v>
      </c>
      <c r="E147" s="8" t="s">
        <v>64</v>
      </c>
      <c r="F147" s="8" t="s">
        <v>95</v>
      </c>
      <c r="G147" s="8" t="s">
        <v>24</v>
      </c>
      <c r="H147" s="9"/>
      <c r="I147" s="8">
        <v>1.0</v>
      </c>
      <c r="J147" s="9"/>
      <c r="K147" s="9"/>
      <c r="L147" s="9"/>
      <c r="M147" s="8">
        <v>1.0</v>
      </c>
      <c r="N147" s="8">
        <v>1.0</v>
      </c>
      <c r="O147" s="9"/>
      <c r="P147" s="9"/>
      <c r="Q147" s="9"/>
      <c r="R147" s="9"/>
      <c r="S147" s="9" t="str">
        <f t="shared" si="1"/>
        <v>3</v>
      </c>
    </row>
    <row r="148" ht="15.75" customHeight="1">
      <c r="A148" s="7">
        <v>43537.803607106485</v>
      </c>
      <c r="B148" s="8" t="s">
        <v>321</v>
      </c>
      <c r="C148" s="8" t="s">
        <v>322</v>
      </c>
      <c r="D148" s="8">
        <v>139952.0</v>
      </c>
      <c r="E148" s="8" t="s">
        <v>64</v>
      </c>
      <c r="F148" s="8" t="s">
        <v>21</v>
      </c>
      <c r="G148" s="8" t="s">
        <v>22</v>
      </c>
      <c r="H148" s="8">
        <v>1.0</v>
      </c>
      <c r="I148" s="9"/>
      <c r="J148" s="9"/>
      <c r="K148" s="9"/>
      <c r="L148" s="8">
        <v>1.0</v>
      </c>
      <c r="M148" s="9"/>
      <c r="N148" s="9"/>
      <c r="O148" s="9"/>
      <c r="P148" s="9"/>
      <c r="Q148" s="9"/>
      <c r="R148" s="9"/>
      <c r="S148" s="9" t="str">
        <f t="shared" si="1"/>
        <v>2</v>
      </c>
    </row>
    <row r="149" ht="15.75" customHeight="1">
      <c r="A149" s="7">
        <v>43537.81148405092</v>
      </c>
      <c r="B149" s="8" t="s">
        <v>323</v>
      </c>
      <c r="C149" s="8" t="s">
        <v>324</v>
      </c>
      <c r="D149" s="8">
        <v>140698.0</v>
      </c>
      <c r="E149" s="8" t="s">
        <v>64</v>
      </c>
      <c r="F149" s="8" t="s">
        <v>21</v>
      </c>
      <c r="G149" s="8" t="s">
        <v>24</v>
      </c>
      <c r="H149" s="9"/>
      <c r="I149" s="9"/>
      <c r="J149" s="9"/>
      <c r="K149" s="9"/>
      <c r="L149" s="8">
        <v>1.0</v>
      </c>
      <c r="M149" s="8">
        <v>1.0</v>
      </c>
      <c r="N149" s="9"/>
      <c r="O149" s="9"/>
      <c r="P149" s="9"/>
      <c r="Q149" s="9"/>
      <c r="R149" s="9"/>
      <c r="S149" s="9" t="str">
        <f t="shared" si="1"/>
        <v>2</v>
      </c>
    </row>
    <row r="150" ht="15.75" customHeight="1">
      <c r="A150" s="7">
        <v>43537.82863834491</v>
      </c>
      <c r="B150" s="8" t="s">
        <v>325</v>
      </c>
      <c r="C150" s="8" t="s">
        <v>326</v>
      </c>
      <c r="D150" s="8">
        <v>140967.0</v>
      </c>
      <c r="E150" s="8" t="s">
        <v>64</v>
      </c>
      <c r="F150" s="8" t="s">
        <v>40</v>
      </c>
      <c r="G150" s="8" t="s">
        <v>22</v>
      </c>
      <c r="H150" s="8">
        <v>1.0</v>
      </c>
      <c r="I150" s="9"/>
      <c r="J150" s="9"/>
      <c r="K150" s="9"/>
      <c r="L150" s="9"/>
      <c r="M150" s="9"/>
      <c r="N150" s="9"/>
      <c r="O150" s="9"/>
      <c r="P150" s="8">
        <v>1.0</v>
      </c>
      <c r="Q150" s="8">
        <v>1.0</v>
      </c>
      <c r="R150" s="9"/>
      <c r="S150" s="9" t="str">
        <f t="shared" si="1"/>
        <v>3</v>
      </c>
    </row>
    <row r="151" ht="15.75" customHeight="1">
      <c r="A151" s="7">
        <v>43537.87932710648</v>
      </c>
      <c r="B151" s="8" t="s">
        <v>327</v>
      </c>
      <c r="C151" s="8" t="s">
        <v>328</v>
      </c>
      <c r="D151" s="8">
        <v>1519168.0</v>
      </c>
      <c r="E151" s="8" t="s">
        <v>64</v>
      </c>
      <c r="F151" s="8" t="s">
        <v>23</v>
      </c>
      <c r="G151" s="8" t="s">
        <v>24</v>
      </c>
      <c r="H151" s="8">
        <v>1.0</v>
      </c>
      <c r="I151" s="9"/>
      <c r="J151" s="9"/>
      <c r="K151" s="9"/>
      <c r="L151" s="9"/>
      <c r="M151" s="9"/>
      <c r="N151" s="9"/>
      <c r="O151" s="9"/>
      <c r="P151" s="8">
        <v>1.0</v>
      </c>
      <c r="Q151" s="9"/>
      <c r="R151" s="9"/>
      <c r="S151" s="9" t="str">
        <f t="shared" si="1"/>
        <v>2</v>
      </c>
    </row>
    <row r="152" ht="15.75" customHeight="1">
      <c r="A152" s="7">
        <v>43537.90074611111</v>
      </c>
      <c r="B152" s="8" t="s">
        <v>329</v>
      </c>
      <c r="C152" s="8" t="s">
        <v>330</v>
      </c>
      <c r="D152" s="8">
        <v>140473.0</v>
      </c>
      <c r="E152" s="8" t="s">
        <v>64</v>
      </c>
      <c r="F152" s="8" t="s">
        <v>23</v>
      </c>
      <c r="G152" s="8" t="s">
        <v>24</v>
      </c>
      <c r="H152" s="9"/>
      <c r="I152" s="9"/>
      <c r="J152" s="9"/>
      <c r="K152" s="9"/>
      <c r="L152" s="9"/>
      <c r="M152" s="9"/>
      <c r="N152" s="8">
        <v>1.0</v>
      </c>
      <c r="O152" s="9"/>
      <c r="P152" s="9"/>
      <c r="Q152" s="9"/>
      <c r="R152" s="9"/>
      <c r="S152" s="9" t="str">
        <f t="shared" si="1"/>
        <v>1</v>
      </c>
    </row>
    <row r="153" ht="15.75" customHeight="1">
      <c r="A153" s="7">
        <v>43537.920878634264</v>
      </c>
      <c r="B153" s="8" t="s">
        <v>331</v>
      </c>
      <c r="C153" s="8" t="s">
        <v>332</v>
      </c>
      <c r="D153" s="8">
        <v>142497.0</v>
      </c>
      <c r="E153" s="8" t="s">
        <v>64</v>
      </c>
      <c r="F153" s="8" t="s">
        <v>40</v>
      </c>
      <c r="G153" s="8" t="s">
        <v>24</v>
      </c>
      <c r="H153" s="8">
        <v>1.0</v>
      </c>
      <c r="I153" s="9"/>
      <c r="J153" s="9"/>
      <c r="K153" s="9"/>
      <c r="L153" s="9"/>
      <c r="M153" s="8">
        <v>1.0</v>
      </c>
      <c r="N153" s="9"/>
      <c r="O153" s="9"/>
      <c r="P153" s="8">
        <v>1.0</v>
      </c>
      <c r="Q153" s="9"/>
      <c r="R153" s="9"/>
      <c r="S153" s="9" t="str">
        <f t="shared" si="1"/>
        <v>3</v>
      </c>
    </row>
    <row r="154" ht="15.75" customHeight="1">
      <c r="A154" s="7">
        <v>43538.30967837963</v>
      </c>
      <c r="B154" s="8" t="s">
        <v>333</v>
      </c>
      <c r="C154" s="8" t="s">
        <v>334</v>
      </c>
      <c r="D154" s="8">
        <v>133550.0</v>
      </c>
      <c r="E154" s="8" t="s">
        <v>64</v>
      </c>
      <c r="F154" s="8" t="s">
        <v>29</v>
      </c>
      <c r="G154" s="8" t="s">
        <v>22</v>
      </c>
      <c r="H154" s="9"/>
      <c r="I154" s="8">
        <v>1.0</v>
      </c>
      <c r="J154" s="9"/>
      <c r="K154" s="9"/>
      <c r="L154" s="9"/>
      <c r="M154" s="9"/>
      <c r="N154" s="8">
        <v>1.0</v>
      </c>
      <c r="O154" s="9"/>
      <c r="P154" s="8">
        <v>1.0</v>
      </c>
      <c r="Q154" s="9"/>
      <c r="R154" s="9"/>
      <c r="S154" s="9" t="str">
        <f t="shared" si="1"/>
        <v>3</v>
      </c>
    </row>
    <row r="155" ht="15.75" customHeight="1">
      <c r="A155" s="7">
        <v>43538.31053320602</v>
      </c>
      <c r="B155" s="8" t="s">
        <v>335</v>
      </c>
      <c r="C155" s="8" t="s">
        <v>336</v>
      </c>
      <c r="D155" s="8">
        <v>140884.0</v>
      </c>
      <c r="E155" s="8" t="s">
        <v>64</v>
      </c>
      <c r="F155" s="8" t="s">
        <v>23</v>
      </c>
      <c r="G155" s="8" t="s">
        <v>24</v>
      </c>
      <c r="H155" s="9"/>
      <c r="I155" s="9"/>
      <c r="J155" s="8">
        <v>1.0</v>
      </c>
      <c r="K155" s="9"/>
      <c r="L155" s="8">
        <v>1.0</v>
      </c>
      <c r="M155" s="9"/>
      <c r="N155" s="9"/>
      <c r="O155" s="8">
        <v>1.0</v>
      </c>
      <c r="P155" s="9"/>
      <c r="Q155" s="9"/>
      <c r="R155" s="9"/>
      <c r="S155" s="9" t="str">
        <f t="shared" si="1"/>
        <v>3</v>
      </c>
    </row>
    <row r="156" ht="15.75" customHeight="1">
      <c r="A156" s="7">
        <v>43538.33268466435</v>
      </c>
      <c r="B156" s="8" t="s">
        <v>337</v>
      </c>
      <c r="C156" s="8" t="s">
        <v>338</v>
      </c>
      <c r="D156" s="8">
        <v>140492.0</v>
      </c>
      <c r="E156" s="8" t="s">
        <v>64</v>
      </c>
      <c r="F156" s="8" t="s">
        <v>23</v>
      </c>
      <c r="G156" s="8" t="s">
        <v>24</v>
      </c>
      <c r="H156" s="8">
        <v>2.0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 t="str">
        <f t="shared" si="1"/>
        <v>2</v>
      </c>
    </row>
    <row r="157" ht="15.75" customHeight="1">
      <c r="A157" s="7">
        <v>43538.3493509375</v>
      </c>
      <c r="B157" s="8" t="s">
        <v>120</v>
      </c>
      <c r="C157" s="8" t="s">
        <v>121</v>
      </c>
      <c r="D157" s="8">
        <v>141666.0</v>
      </c>
      <c r="E157" s="8" t="s">
        <v>64</v>
      </c>
      <c r="F157" s="8" t="s">
        <v>23</v>
      </c>
      <c r="G157" s="8" t="s">
        <v>24</v>
      </c>
      <c r="H157" s="9"/>
      <c r="I157" s="9"/>
      <c r="J157" s="9"/>
      <c r="K157" s="9"/>
      <c r="L157" s="9"/>
      <c r="M157" s="9"/>
      <c r="N157" s="9"/>
      <c r="O157" s="9"/>
      <c r="P157" s="8">
        <v>1.0</v>
      </c>
      <c r="Q157" s="9"/>
      <c r="R157" s="8" t="s">
        <v>339</v>
      </c>
      <c r="S157" s="9" t="str">
        <f t="shared" si="1"/>
        <v>1</v>
      </c>
    </row>
    <row r="158" ht="15.75" customHeight="1">
      <c r="A158" s="7">
        <v>43538.397988425924</v>
      </c>
      <c r="B158" s="8" t="s">
        <v>340</v>
      </c>
      <c r="C158" s="8" t="s">
        <v>341</v>
      </c>
      <c r="D158" s="8">
        <v>140328.0</v>
      </c>
      <c r="E158" s="8" t="s">
        <v>64</v>
      </c>
      <c r="F158" s="8" t="s">
        <v>23</v>
      </c>
      <c r="G158" s="8" t="s">
        <v>22</v>
      </c>
      <c r="H158" s="9"/>
      <c r="I158" s="9"/>
      <c r="J158" s="9"/>
      <c r="K158" s="9"/>
      <c r="L158" s="9"/>
      <c r="M158" s="8">
        <v>1.0</v>
      </c>
      <c r="N158" s="9"/>
      <c r="O158" s="9"/>
      <c r="P158" s="9"/>
      <c r="Q158" s="9"/>
      <c r="R158" s="9"/>
      <c r="S158" s="9" t="str">
        <f t="shared" si="1"/>
        <v>1</v>
      </c>
    </row>
    <row r="159" ht="15.75" customHeight="1">
      <c r="A159" s="7">
        <v>43538.47630673611</v>
      </c>
      <c r="B159" s="8" t="s">
        <v>342</v>
      </c>
      <c r="C159" s="8" t="s">
        <v>343</v>
      </c>
      <c r="D159" s="8">
        <v>104099.0</v>
      </c>
      <c r="E159" s="8" t="s">
        <v>64</v>
      </c>
      <c r="F159" s="8" t="s">
        <v>23</v>
      </c>
      <c r="G159" s="8" t="s">
        <v>22</v>
      </c>
      <c r="H159" s="9"/>
      <c r="I159" s="9"/>
      <c r="J159" s="9"/>
      <c r="K159" s="9"/>
      <c r="L159" s="9"/>
      <c r="M159" s="9"/>
      <c r="N159" s="8">
        <v>1.0</v>
      </c>
      <c r="O159" s="9"/>
      <c r="P159" s="9"/>
      <c r="Q159" s="9"/>
      <c r="R159" s="9"/>
      <c r="S159" s="9" t="str">
        <f t="shared" si="1"/>
        <v>1</v>
      </c>
    </row>
    <row r="160" ht="15.75" customHeight="1">
      <c r="A160" s="7">
        <v>43538.501067488425</v>
      </c>
      <c r="B160" s="8" t="s">
        <v>344</v>
      </c>
      <c r="C160" s="8" t="s">
        <v>345</v>
      </c>
      <c r="D160" s="8">
        <v>140759.0</v>
      </c>
      <c r="E160" s="8" t="s">
        <v>64</v>
      </c>
      <c r="F160" s="8" t="s">
        <v>23</v>
      </c>
      <c r="G160" s="8" t="s">
        <v>24</v>
      </c>
      <c r="H160" s="9"/>
      <c r="I160" s="9"/>
      <c r="J160" s="9"/>
      <c r="K160" s="8">
        <v>1.0</v>
      </c>
      <c r="L160" s="9"/>
      <c r="M160" s="8">
        <v>1.0</v>
      </c>
      <c r="N160" s="8">
        <v>1.0</v>
      </c>
      <c r="O160" s="9"/>
      <c r="P160" s="9"/>
      <c r="Q160" s="9"/>
      <c r="R160" s="9"/>
      <c r="S160" s="9" t="str">
        <f t="shared" si="1"/>
        <v>3</v>
      </c>
    </row>
    <row r="161" ht="15.75" customHeight="1">
      <c r="A161" s="7">
        <v>43538.542768831016</v>
      </c>
      <c r="B161" s="8" t="s">
        <v>346</v>
      </c>
      <c r="C161" s="8" t="s">
        <v>347</v>
      </c>
      <c r="D161" s="8">
        <v>140491.0</v>
      </c>
      <c r="E161" s="8" t="s">
        <v>64</v>
      </c>
      <c r="F161" s="8" t="s">
        <v>40</v>
      </c>
      <c r="G161" s="8" t="s">
        <v>22</v>
      </c>
      <c r="H161" s="8">
        <v>1.0</v>
      </c>
      <c r="I161" s="9"/>
      <c r="J161" s="9"/>
      <c r="K161" s="9"/>
      <c r="L161" s="9"/>
      <c r="M161" s="8">
        <v>1.0</v>
      </c>
      <c r="N161" s="9"/>
      <c r="O161" s="9"/>
      <c r="P161" s="9"/>
      <c r="Q161" s="9"/>
      <c r="R161" s="9"/>
      <c r="S161" s="9" t="str">
        <f t="shared" si="1"/>
        <v>2</v>
      </c>
    </row>
    <row r="162" ht="15.75" customHeight="1">
      <c r="A162" s="7">
        <v>43538.54834768518</v>
      </c>
      <c r="B162" s="8" t="s">
        <v>348</v>
      </c>
      <c r="C162" s="8" t="s">
        <v>349</v>
      </c>
      <c r="D162" s="8">
        <v>140247.0</v>
      </c>
      <c r="E162" s="8" t="s">
        <v>64</v>
      </c>
      <c r="F162" s="8" t="s">
        <v>23</v>
      </c>
      <c r="G162" s="8" t="s">
        <v>24</v>
      </c>
      <c r="H162" s="9"/>
      <c r="I162" s="8">
        <v>1.0</v>
      </c>
      <c r="J162" s="9"/>
      <c r="K162" s="8">
        <v>1.0</v>
      </c>
      <c r="L162" s="9"/>
      <c r="M162" s="9"/>
      <c r="N162" s="8">
        <v>1.0</v>
      </c>
      <c r="O162" s="9"/>
      <c r="P162" s="9"/>
      <c r="Q162" s="9"/>
      <c r="R162" s="9"/>
      <c r="S162" s="9" t="str">
        <f t="shared" si="1"/>
        <v>3</v>
      </c>
    </row>
    <row r="163" ht="15.75" customHeight="1">
      <c r="A163" s="7">
        <v>43538.54857304398</v>
      </c>
      <c r="B163" s="8" t="s">
        <v>350</v>
      </c>
      <c r="C163" s="8" t="s">
        <v>351</v>
      </c>
      <c r="D163" s="8">
        <v>120410.0</v>
      </c>
      <c r="E163" s="8" t="s">
        <v>64</v>
      </c>
      <c r="F163" s="8" t="s">
        <v>23</v>
      </c>
      <c r="G163" s="8" t="s">
        <v>24</v>
      </c>
      <c r="H163" s="9"/>
      <c r="I163" s="9"/>
      <c r="J163" s="9"/>
      <c r="K163" s="9"/>
      <c r="L163" s="9"/>
      <c r="M163" s="9"/>
      <c r="N163" s="9"/>
      <c r="O163" s="9"/>
      <c r="P163" s="8">
        <v>1.0</v>
      </c>
      <c r="Q163" s="9"/>
      <c r="R163" s="9"/>
      <c r="S163" s="9" t="str">
        <f t="shared" si="1"/>
        <v>1</v>
      </c>
    </row>
    <row r="164" ht="15.75" customHeight="1">
      <c r="A164" s="7">
        <v>43538.6412793287</v>
      </c>
      <c r="B164" s="8" t="s">
        <v>352</v>
      </c>
      <c r="C164" s="8" t="s">
        <v>353</v>
      </c>
      <c r="D164" s="8">
        <v>140297.0</v>
      </c>
      <c r="E164" s="8" t="s">
        <v>64</v>
      </c>
      <c r="F164" s="8" t="s">
        <v>23</v>
      </c>
      <c r="G164" s="8" t="s">
        <v>22</v>
      </c>
      <c r="H164" s="9"/>
      <c r="I164" s="9"/>
      <c r="J164" s="9"/>
      <c r="K164" s="9"/>
      <c r="L164" s="8">
        <v>1.0</v>
      </c>
      <c r="M164" s="8">
        <v>1.0</v>
      </c>
      <c r="N164" s="9"/>
      <c r="O164" s="9"/>
      <c r="P164" s="9"/>
      <c r="Q164" s="9"/>
      <c r="R164" s="9"/>
      <c r="S164" s="9" t="str">
        <f t="shared" si="1"/>
        <v>2</v>
      </c>
    </row>
    <row r="165" ht="15.75" customHeight="1">
      <c r="A165" s="7">
        <v>43538.69963181713</v>
      </c>
      <c r="B165" s="8" t="s">
        <v>354</v>
      </c>
      <c r="C165" s="8" t="s">
        <v>355</v>
      </c>
      <c r="D165" s="8">
        <v>140127.0</v>
      </c>
      <c r="E165" s="8" t="s">
        <v>64</v>
      </c>
      <c r="F165" s="8" t="s">
        <v>23</v>
      </c>
      <c r="G165" s="8" t="s">
        <v>24</v>
      </c>
      <c r="H165" s="9"/>
      <c r="I165" s="9"/>
      <c r="J165" s="9"/>
      <c r="K165" s="9"/>
      <c r="L165" s="9"/>
      <c r="M165" s="9"/>
      <c r="N165" s="8">
        <v>1.0</v>
      </c>
      <c r="O165" s="9"/>
      <c r="P165" s="9"/>
      <c r="Q165" s="9"/>
      <c r="R165" s="9"/>
      <c r="S165" s="9" t="str">
        <f t="shared" si="1"/>
        <v>1</v>
      </c>
    </row>
    <row r="166" ht="15.75" customHeight="1">
      <c r="A166" s="7">
        <v>43538.701303449074</v>
      </c>
      <c r="B166" s="8" t="s">
        <v>356</v>
      </c>
      <c r="C166" s="8" t="s">
        <v>357</v>
      </c>
      <c r="D166" s="8">
        <v>133576.0</v>
      </c>
      <c r="E166" s="8" t="s">
        <v>64</v>
      </c>
      <c r="F166" s="8" t="s">
        <v>23</v>
      </c>
      <c r="G166" s="8" t="s">
        <v>24</v>
      </c>
      <c r="H166" s="8">
        <v>1.0</v>
      </c>
      <c r="I166" s="9"/>
      <c r="J166" s="9"/>
      <c r="K166" s="9"/>
      <c r="L166" s="9"/>
      <c r="M166" s="9"/>
      <c r="N166" s="8">
        <v>1.0</v>
      </c>
      <c r="O166" s="9"/>
      <c r="P166" s="9"/>
      <c r="Q166" s="9"/>
      <c r="R166" s="9"/>
      <c r="S166" s="9" t="str">
        <f t="shared" si="1"/>
        <v>2</v>
      </c>
    </row>
    <row r="167" ht="15.75" customHeight="1">
      <c r="A167" s="7">
        <v>43538.70200547454</v>
      </c>
      <c r="B167" s="8" t="s">
        <v>358</v>
      </c>
      <c r="C167" s="8" t="s">
        <v>359</v>
      </c>
      <c r="D167" s="8">
        <v>140782.0</v>
      </c>
      <c r="E167" s="8" t="s">
        <v>64</v>
      </c>
      <c r="F167" s="8" t="s">
        <v>23</v>
      </c>
      <c r="G167" s="8" t="s">
        <v>24</v>
      </c>
      <c r="H167" s="9"/>
      <c r="I167" s="9"/>
      <c r="J167" s="9"/>
      <c r="K167" s="9"/>
      <c r="L167" s="8">
        <v>1.0</v>
      </c>
      <c r="M167" s="8">
        <v>1.0</v>
      </c>
      <c r="N167" s="9"/>
      <c r="O167" s="9"/>
      <c r="P167" s="9"/>
      <c r="Q167" s="9"/>
      <c r="R167" s="9"/>
      <c r="S167" s="9" t="str">
        <f t="shared" si="1"/>
        <v>2</v>
      </c>
    </row>
    <row r="168" ht="15.75" customHeight="1">
      <c r="A168" s="7">
        <v>43538.70613694444</v>
      </c>
      <c r="B168" s="8" t="s">
        <v>360</v>
      </c>
      <c r="C168" s="8" t="s">
        <v>361</v>
      </c>
      <c r="D168" s="8">
        <v>135531.0</v>
      </c>
      <c r="E168" s="8" t="s">
        <v>64</v>
      </c>
      <c r="F168" s="8" t="s">
        <v>21</v>
      </c>
      <c r="G168" s="8" t="s">
        <v>22</v>
      </c>
      <c r="H168" s="9"/>
      <c r="I168" s="9"/>
      <c r="J168" s="9"/>
      <c r="K168" s="8">
        <v>1.0</v>
      </c>
      <c r="L168" s="9"/>
      <c r="M168" s="8">
        <v>1.0</v>
      </c>
      <c r="N168" s="9"/>
      <c r="O168" s="9"/>
      <c r="P168" s="9"/>
      <c r="Q168" s="9"/>
      <c r="R168" s="9"/>
      <c r="S168" s="9" t="str">
        <f t="shared" si="1"/>
        <v>2</v>
      </c>
    </row>
    <row r="169" ht="15.75" customHeight="1">
      <c r="A169" s="7">
        <v>43538.71423815972</v>
      </c>
      <c r="B169" s="8" t="s">
        <v>362</v>
      </c>
      <c r="C169" s="8" t="s">
        <v>363</v>
      </c>
      <c r="D169" s="8">
        <v>135062.0</v>
      </c>
      <c r="E169" s="8" t="s">
        <v>64</v>
      </c>
      <c r="F169" s="8" t="s">
        <v>23</v>
      </c>
      <c r="G169" s="8" t="s">
        <v>24</v>
      </c>
      <c r="H169" s="9"/>
      <c r="I169" s="9"/>
      <c r="J169" s="9"/>
      <c r="K169" s="9"/>
      <c r="L169" s="9"/>
      <c r="M169" s="8">
        <v>1.0</v>
      </c>
      <c r="N169" s="9"/>
      <c r="O169" s="9"/>
      <c r="P169" s="9"/>
      <c r="Q169" s="9"/>
      <c r="R169" s="9"/>
      <c r="S169" s="9" t="str">
        <f t="shared" si="1"/>
        <v>1</v>
      </c>
    </row>
    <row r="170" ht="15.75" customHeight="1">
      <c r="A170" s="7">
        <v>43538.71980476852</v>
      </c>
      <c r="B170" s="8" t="s">
        <v>364</v>
      </c>
      <c r="C170" s="8" t="s">
        <v>365</v>
      </c>
      <c r="D170" s="8">
        <v>1517562.0</v>
      </c>
      <c r="E170" s="8" t="s">
        <v>64</v>
      </c>
      <c r="F170" s="8" t="s">
        <v>83</v>
      </c>
      <c r="G170" s="8" t="s">
        <v>24</v>
      </c>
      <c r="H170" s="8">
        <v>1.0</v>
      </c>
      <c r="I170" s="9"/>
      <c r="J170" s="9"/>
      <c r="K170" s="9"/>
      <c r="L170" s="9"/>
      <c r="M170" s="8">
        <v>1.0</v>
      </c>
      <c r="N170" s="9"/>
      <c r="O170" s="9"/>
      <c r="P170" s="9"/>
      <c r="Q170" s="9"/>
      <c r="R170" s="9"/>
      <c r="S170" s="9" t="str">
        <f t="shared" si="1"/>
        <v>2</v>
      </c>
    </row>
    <row r="171" ht="15.75" customHeight="1">
      <c r="A171" s="7">
        <v>43538.74346888889</v>
      </c>
      <c r="B171" s="8" t="s">
        <v>366</v>
      </c>
      <c r="C171" s="8" t="s">
        <v>367</v>
      </c>
      <c r="D171" s="8">
        <v>140690.0</v>
      </c>
      <c r="E171" s="8" t="s">
        <v>64</v>
      </c>
      <c r="F171" s="8" t="s">
        <v>40</v>
      </c>
      <c r="G171" s="8" t="s">
        <v>24</v>
      </c>
      <c r="H171" s="8">
        <v>1.0</v>
      </c>
      <c r="I171" s="9"/>
      <c r="J171" s="9"/>
      <c r="K171" s="8">
        <v>1.0</v>
      </c>
      <c r="L171" s="9"/>
      <c r="M171" s="8">
        <v>1.0</v>
      </c>
      <c r="N171" s="8">
        <v>1.0</v>
      </c>
      <c r="O171" s="9"/>
      <c r="P171" s="9"/>
      <c r="Q171" s="9"/>
      <c r="R171" s="9"/>
      <c r="S171" s="9" t="str">
        <f t="shared" si="1"/>
        <v>4</v>
      </c>
    </row>
    <row r="172" ht="15.75" customHeight="1">
      <c r="A172" s="7">
        <v>43538.74850635417</v>
      </c>
      <c r="B172" s="8" t="s">
        <v>368</v>
      </c>
      <c r="C172" s="8" t="s">
        <v>369</v>
      </c>
      <c r="D172" s="8">
        <v>120498.0</v>
      </c>
      <c r="E172" s="8" t="s">
        <v>64</v>
      </c>
      <c r="F172" s="8" t="s">
        <v>21</v>
      </c>
      <c r="G172" s="8" t="s">
        <v>22</v>
      </c>
      <c r="H172" s="9"/>
      <c r="I172" s="9"/>
      <c r="J172" s="9"/>
      <c r="K172" s="8">
        <v>1.0</v>
      </c>
      <c r="L172" s="9"/>
      <c r="M172" s="9"/>
      <c r="N172" s="9"/>
      <c r="O172" s="9"/>
      <c r="P172" s="9"/>
      <c r="Q172" s="9"/>
      <c r="R172" s="9"/>
      <c r="S172" s="9" t="str">
        <f t="shared" si="1"/>
        <v>1</v>
      </c>
    </row>
    <row r="173" ht="15.75" customHeight="1">
      <c r="A173" s="7">
        <v>43538.75475072917</v>
      </c>
      <c r="B173" s="8" t="s">
        <v>370</v>
      </c>
      <c r="C173" s="8" t="s">
        <v>371</v>
      </c>
      <c r="D173" s="8">
        <v>140825.0</v>
      </c>
      <c r="E173" s="8" t="s">
        <v>64</v>
      </c>
      <c r="F173" s="8" t="s">
        <v>21</v>
      </c>
      <c r="G173" s="8" t="s">
        <v>24</v>
      </c>
      <c r="H173" s="9"/>
      <c r="I173" s="9"/>
      <c r="J173" s="9"/>
      <c r="K173" s="9"/>
      <c r="L173" s="8">
        <v>1.0</v>
      </c>
      <c r="M173" s="8">
        <v>1.0</v>
      </c>
      <c r="N173" s="9"/>
      <c r="O173" s="8">
        <v>1.0</v>
      </c>
      <c r="P173" s="9"/>
      <c r="Q173" s="9"/>
      <c r="R173" s="9"/>
      <c r="S173" s="9" t="str">
        <f t="shared" si="1"/>
        <v>3</v>
      </c>
    </row>
    <row r="174" ht="15.75" customHeight="1">
      <c r="A174" s="7">
        <v>43538.770299641204</v>
      </c>
      <c r="B174" s="8" t="s">
        <v>372</v>
      </c>
      <c r="C174" s="8" t="s">
        <v>373</v>
      </c>
      <c r="D174" s="8">
        <v>140701.0</v>
      </c>
      <c r="E174" s="8" t="s">
        <v>64</v>
      </c>
      <c r="F174" s="8" t="s">
        <v>23</v>
      </c>
      <c r="G174" s="8" t="s">
        <v>24</v>
      </c>
      <c r="H174" s="9"/>
      <c r="I174" s="9"/>
      <c r="J174" s="9"/>
      <c r="K174" s="9"/>
      <c r="L174" s="9"/>
      <c r="M174" s="8">
        <v>1.0</v>
      </c>
      <c r="N174" s="8">
        <v>1.0</v>
      </c>
      <c r="O174" s="9"/>
      <c r="P174" s="9"/>
      <c r="Q174" s="9"/>
      <c r="R174" s="9"/>
      <c r="S174" s="9" t="str">
        <f t="shared" si="1"/>
        <v>2</v>
      </c>
    </row>
    <row r="175" ht="15.75" customHeight="1">
      <c r="A175" s="7">
        <v>43538.776114444445</v>
      </c>
      <c r="B175" s="8" t="s">
        <v>374</v>
      </c>
      <c r="C175" s="8" t="s">
        <v>375</v>
      </c>
      <c r="D175" s="8">
        <v>120475.0</v>
      </c>
      <c r="E175" s="8" t="s">
        <v>64</v>
      </c>
      <c r="F175" s="8" t="s">
        <v>23</v>
      </c>
      <c r="G175" s="8" t="s">
        <v>22</v>
      </c>
      <c r="H175" s="9"/>
      <c r="I175" s="9"/>
      <c r="J175" s="8">
        <v>1.0</v>
      </c>
      <c r="K175" s="9"/>
      <c r="L175" s="9"/>
      <c r="M175" s="9"/>
      <c r="N175" s="8">
        <v>1.0</v>
      </c>
      <c r="O175" s="9"/>
      <c r="P175" s="8">
        <v>1.0</v>
      </c>
      <c r="Q175" s="8">
        <v>1.0</v>
      </c>
      <c r="R175" s="8" t="s">
        <v>376</v>
      </c>
      <c r="S175" s="9" t="str">
        <f t="shared" si="1"/>
        <v>4</v>
      </c>
    </row>
    <row r="176" ht="15.75" customHeight="1">
      <c r="A176" s="7">
        <v>43538.78531388889</v>
      </c>
      <c r="B176" s="8" t="s">
        <v>377</v>
      </c>
      <c r="C176" s="8" t="s">
        <v>378</v>
      </c>
      <c r="D176" s="8">
        <v>143234.0</v>
      </c>
      <c r="E176" s="8" t="s">
        <v>64</v>
      </c>
      <c r="F176" s="8" t="s">
        <v>23</v>
      </c>
      <c r="G176" s="8" t="s">
        <v>24</v>
      </c>
      <c r="H176" s="9"/>
      <c r="I176" s="9"/>
      <c r="J176" s="9"/>
      <c r="K176" s="9"/>
      <c r="L176" s="9"/>
      <c r="M176" s="9"/>
      <c r="N176" s="8">
        <v>1.0</v>
      </c>
      <c r="O176" s="9"/>
      <c r="P176" s="9"/>
      <c r="Q176" s="9"/>
      <c r="R176" s="9"/>
      <c r="S176" s="9" t="str">
        <f t="shared" si="1"/>
        <v>1</v>
      </c>
    </row>
    <row r="177" ht="15.75" customHeight="1">
      <c r="A177" s="7">
        <v>43538.79555041667</v>
      </c>
      <c r="B177" s="8" t="s">
        <v>379</v>
      </c>
      <c r="C177" s="8" t="s">
        <v>380</v>
      </c>
      <c r="D177" s="8">
        <v>1516665.0</v>
      </c>
      <c r="E177" s="8" t="s">
        <v>64</v>
      </c>
      <c r="F177" s="8" t="s">
        <v>23</v>
      </c>
      <c r="G177" s="8" t="s">
        <v>24</v>
      </c>
      <c r="H177" s="8">
        <v>1.0</v>
      </c>
      <c r="I177" s="9"/>
      <c r="J177" s="9"/>
      <c r="K177" s="9"/>
      <c r="L177" s="9"/>
      <c r="M177" s="9"/>
      <c r="N177" s="8">
        <v>1.0</v>
      </c>
      <c r="O177" s="9"/>
      <c r="P177" s="9"/>
      <c r="Q177" s="9"/>
      <c r="R177" s="9"/>
      <c r="S177" s="9" t="str">
        <f t="shared" si="1"/>
        <v>2</v>
      </c>
    </row>
    <row r="178" ht="15.75" customHeight="1">
      <c r="A178" s="7">
        <v>43538.808679270835</v>
      </c>
      <c r="B178" s="8" t="s">
        <v>381</v>
      </c>
      <c r="C178" s="8" t="s">
        <v>382</v>
      </c>
      <c r="D178" s="8">
        <v>133611.0</v>
      </c>
      <c r="E178" s="8" t="s">
        <v>64</v>
      </c>
      <c r="F178" s="8" t="s">
        <v>23</v>
      </c>
      <c r="G178" s="8" t="s">
        <v>24</v>
      </c>
      <c r="H178" s="8">
        <v>1.0</v>
      </c>
      <c r="I178" s="8">
        <v>1.0</v>
      </c>
      <c r="J178" s="9"/>
      <c r="K178" s="9"/>
      <c r="L178" s="9"/>
      <c r="M178" s="8">
        <v>1.0</v>
      </c>
      <c r="N178" s="8">
        <v>1.0</v>
      </c>
      <c r="O178" s="9"/>
      <c r="P178" s="9"/>
      <c r="Q178" s="9"/>
      <c r="R178" s="9"/>
      <c r="S178" s="9" t="str">
        <f t="shared" si="1"/>
        <v>4</v>
      </c>
    </row>
    <row r="179" ht="15.75" customHeight="1">
      <c r="A179" s="7">
        <v>43538.818694155096</v>
      </c>
      <c r="B179" s="8" t="s">
        <v>383</v>
      </c>
      <c r="C179" s="8" t="s">
        <v>384</v>
      </c>
      <c r="D179" s="8">
        <v>140377.0</v>
      </c>
      <c r="E179" s="8" t="s">
        <v>64</v>
      </c>
      <c r="F179" s="8" t="s">
        <v>95</v>
      </c>
      <c r="G179" s="8" t="s">
        <v>24</v>
      </c>
      <c r="H179" s="8">
        <v>1.0</v>
      </c>
      <c r="I179" s="9"/>
      <c r="J179" s="9"/>
      <c r="K179" s="9"/>
      <c r="L179" s="9"/>
      <c r="M179" s="8">
        <v>1.0</v>
      </c>
      <c r="N179" s="9"/>
      <c r="O179" s="9"/>
      <c r="P179" s="9"/>
      <c r="Q179" s="9"/>
      <c r="R179" s="9"/>
      <c r="S179" s="9" t="str">
        <f t="shared" si="1"/>
        <v>2</v>
      </c>
    </row>
    <row r="180" ht="15.75" customHeight="1">
      <c r="A180" s="7">
        <v>43538.824438275464</v>
      </c>
      <c r="B180" s="8" t="s">
        <v>385</v>
      </c>
      <c r="C180" s="8" t="s">
        <v>386</v>
      </c>
      <c r="D180" s="8">
        <v>133532.0</v>
      </c>
      <c r="E180" s="8" t="s">
        <v>64</v>
      </c>
      <c r="F180" s="8" t="s">
        <v>21</v>
      </c>
      <c r="G180" s="8" t="s">
        <v>24</v>
      </c>
      <c r="H180" s="9"/>
      <c r="I180" s="9"/>
      <c r="J180" s="9"/>
      <c r="K180" s="9"/>
      <c r="L180" s="8">
        <v>1.0</v>
      </c>
      <c r="M180" s="9"/>
      <c r="N180" s="9"/>
      <c r="O180" s="9"/>
      <c r="P180" s="9"/>
      <c r="Q180" s="9"/>
      <c r="R180" s="9"/>
      <c r="S180" s="9" t="str">
        <f t="shared" si="1"/>
        <v>1</v>
      </c>
    </row>
    <row r="181" ht="15.75" customHeight="1">
      <c r="A181" s="7">
        <v>43538.827596030096</v>
      </c>
      <c r="B181" s="8" t="s">
        <v>295</v>
      </c>
      <c r="C181" s="8" t="s">
        <v>296</v>
      </c>
      <c r="D181" s="8">
        <v>1516899.0</v>
      </c>
      <c r="E181" s="8" t="s">
        <v>64</v>
      </c>
      <c r="F181" s="8" t="s">
        <v>23</v>
      </c>
      <c r="G181" s="8" t="s">
        <v>24</v>
      </c>
      <c r="H181" s="9"/>
      <c r="I181" s="9"/>
      <c r="J181" s="9"/>
      <c r="K181" s="8">
        <v>1.0</v>
      </c>
      <c r="L181" s="9"/>
      <c r="M181" s="9"/>
      <c r="N181" s="9"/>
      <c r="O181" s="9"/>
      <c r="P181" s="9"/>
      <c r="Q181" s="9"/>
      <c r="R181" s="9"/>
      <c r="S181" s="9" t="str">
        <f t="shared" si="1"/>
        <v>1</v>
      </c>
    </row>
    <row r="182" ht="15.75" customHeight="1">
      <c r="A182" s="7">
        <v>43538.832993171294</v>
      </c>
      <c r="B182" s="8" t="s">
        <v>387</v>
      </c>
      <c r="C182" s="8" t="s">
        <v>388</v>
      </c>
      <c r="D182" s="8">
        <v>133545.0</v>
      </c>
      <c r="E182" s="8" t="s">
        <v>64</v>
      </c>
      <c r="F182" s="8" t="s">
        <v>23</v>
      </c>
      <c r="G182" s="8" t="s">
        <v>24</v>
      </c>
      <c r="H182" s="9"/>
      <c r="I182" s="9"/>
      <c r="J182" s="9"/>
      <c r="K182" s="9"/>
      <c r="L182" s="8">
        <v>1.0</v>
      </c>
      <c r="M182" s="8">
        <v>1.0</v>
      </c>
      <c r="N182" s="9"/>
      <c r="O182" s="8">
        <v>1.0</v>
      </c>
      <c r="P182" s="9"/>
      <c r="Q182" s="9"/>
      <c r="R182" s="9"/>
      <c r="S182" s="9" t="str">
        <f t="shared" si="1"/>
        <v>3</v>
      </c>
    </row>
    <row r="183" ht="15.75" customHeight="1">
      <c r="A183" s="7">
        <v>43538.83364979167</v>
      </c>
      <c r="B183" s="8" t="s">
        <v>389</v>
      </c>
      <c r="C183" s="8" t="s">
        <v>390</v>
      </c>
      <c r="D183" s="8">
        <v>92340.0</v>
      </c>
      <c r="E183" s="8" t="s">
        <v>64</v>
      </c>
      <c r="F183" s="8" t="s">
        <v>95</v>
      </c>
      <c r="G183" s="8" t="s">
        <v>22</v>
      </c>
      <c r="H183" s="9"/>
      <c r="I183" s="9"/>
      <c r="J183" s="9"/>
      <c r="K183" s="9"/>
      <c r="L183" s="9"/>
      <c r="M183" s="9"/>
      <c r="N183" s="9"/>
      <c r="O183" s="9"/>
      <c r="P183" s="8">
        <v>1.0</v>
      </c>
      <c r="Q183" s="9"/>
      <c r="R183" s="9"/>
      <c r="S183" s="9" t="str">
        <f t="shared" si="1"/>
        <v>1</v>
      </c>
    </row>
    <row r="184" ht="15.75" customHeight="1">
      <c r="A184" s="7">
        <v>43538.853169849535</v>
      </c>
      <c r="B184" s="8" t="s">
        <v>391</v>
      </c>
      <c r="C184" s="8" t="s">
        <v>392</v>
      </c>
      <c r="D184" s="8">
        <v>141285.0</v>
      </c>
      <c r="E184" s="8" t="s">
        <v>64</v>
      </c>
      <c r="F184" s="8" t="s">
        <v>23</v>
      </c>
      <c r="G184" s="8" t="s">
        <v>24</v>
      </c>
      <c r="H184" s="8">
        <v>1.0</v>
      </c>
      <c r="I184" s="9"/>
      <c r="J184" s="9"/>
      <c r="K184" s="8">
        <v>1.0</v>
      </c>
      <c r="L184" s="9"/>
      <c r="M184" s="8">
        <v>1.0</v>
      </c>
      <c r="N184" s="9"/>
      <c r="O184" s="9"/>
      <c r="P184" s="9"/>
      <c r="Q184" s="9"/>
      <c r="R184" s="9"/>
      <c r="S184" s="9" t="str">
        <f t="shared" si="1"/>
        <v>3</v>
      </c>
    </row>
    <row r="185" ht="15.75" customHeight="1">
      <c r="A185" s="7">
        <v>43538.88643925926</v>
      </c>
      <c r="B185" s="8" t="s">
        <v>393</v>
      </c>
      <c r="C185" s="8" t="s">
        <v>394</v>
      </c>
      <c r="D185" s="8">
        <v>133558.0</v>
      </c>
      <c r="E185" s="8" t="s">
        <v>64</v>
      </c>
      <c r="F185" s="8" t="s">
        <v>29</v>
      </c>
      <c r="G185" s="8" t="s">
        <v>24</v>
      </c>
      <c r="H185" s="8">
        <v>2.0</v>
      </c>
      <c r="I185" s="8">
        <v>2.0</v>
      </c>
      <c r="J185" s="9"/>
      <c r="K185" s="9"/>
      <c r="L185" s="9"/>
      <c r="M185" s="8">
        <v>2.0</v>
      </c>
      <c r="N185" s="9"/>
      <c r="O185" s="9"/>
      <c r="P185" s="9"/>
      <c r="Q185" s="9"/>
      <c r="R185" s="9"/>
      <c r="S185" s="9" t="str">
        <f t="shared" si="1"/>
        <v>6</v>
      </c>
    </row>
    <row r="186" ht="15.75" customHeight="1">
      <c r="A186" s="7">
        <v>43538.89916666667</v>
      </c>
      <c r="B186" s="8" t="s">
        <v>395</v>
      </c>
      <c r="C186" s="8" t="s">
        <v>396</v>
      </c>
      <c r="D186" s="8">
        <v>135047.0</v>
      </c>
      <c r="E186" s="8" t="s">
        <v>64</v>
      </c>
      <c r="F186" s="8" t="s">
        <v>21</v>
      </c>
      <c r="G186" s="8" t="s">
        <v>22</v>
      </c>
      <c r="H186" s="8"/>
      <c r="I186" s="8"/>
      <c r="J186" s="9"/>
      <c r="K186" s="9"/>
      <c r="L186" s="9"/>
      <c r="M186" s="8">
        <v>1.0</v>
      </c>
      <c r="N186" s="9">
        <v>1.0</v>
      </c>
      <c r="O186" s="9"/>
      <c r="P186" s="9"/>
      <c r="Q186" s="9"/>
      <c r="R186" s="9"/>
      <c r="S186" s="9" t="str">
        <f t="shared" si="1"/>
        <v>2</v>
      </c>
    </row>
    <row r="187" ht="15.75" customHeight="1">
      <c r="A187" s="7">
        <v>43538.90099537037</v>
      </c>
      <c r="B187" s="8" t="s">
        <v>397</v>
      </c>
      <c r="C187" s="8" t="s">
        <v>398</v>
      </c>
      <c r="D187" s="8">
        <v>69578.0</v>
      </c>
      <c r="E187" s="8" t="s">
        <v>64</v>
      </c>
      <c r="F187" s="8" t="s">
        <v>40</v>
      </c>
      <c r="G187" s="8" t="s">
        <v>24</v>
      </c>
      <c r="H187" s="8"/>
      <c r="I187" s="8"/>
      <c r="J187" s="9"/>
      <c r="K187" s="9">
        <v>1.0</v>
      </c>
      <c r="L187" s="9"/>
      <c r="M187" s="8"/>
      <c r="N187" s="9">
        <v>1.0</v>
      </c>
      <c r="O187" s="9"/>
      <c r="P187" s="9"/>
      <c r="Q187" s="9"/>
      <c r="R187" s="9"/>
      <c r="S187" s="9" t="str">
        <f t="shared" si="1"/>
        <v>2</v>
      </c>
    </row>
    <row r="188" ht="15.75" customHeight="1">
      <c r="A188" s="7">
        <v>43538.90619212963</v>
      </c>
      <c r="B188" s="8" t="s">
        <v>399</v>
      </c>
      <c r="C188" s="8" t="s">
        <v>400</v>
      </c>
      <c r="D188" s="8">
        <v>140739.0</v>
      </c>
      <c r="E188" s="8" t="s">
        <v>64</v>
      </c>
      <c r="F188" s="8" t="s">
        <v>21</v>
      </c>
      <c r="G188" s="8" t="s">
        <v>24</v>
      </c>
      <c r="H188" s="8">
        <v>1.0</v>
      </c>
      <c r="I188" s="8"/>
      <c r="J188" s="9"/>
      <c r="K188" s="9">
        <v>1.0</v>
      </c>
      <c r="L188" s="9"/>
      <c r="M188" s="8"/>
      <c r="N188" s="9">
        <v>1.0</v>
      </c>
      <c r="O188" s="9"/>
      <c r="P188" s="9"/>
      <c r="Q188" s="9"/>
      <c r="R188" s="9"/>
      <c r="S188" s="9" t="str">
        <f t="shared" si="1"/>
        <v>3</v>
      </c>
    </row>
    <row r="189" ht="15.75" customHeight="1">
      <c r="A189" s="7">
        <v>43538.93486111111</v>
      </c>
      <c r="B189" s="8" t="s">
        <v>401</v>
      </c>
      <c r="C189" s="8" t="s">
        <v>402</v>
      </c>
      <c r="D189" s="8">
        <v>1517007.0</v>
      </c>
      <c r="E189" s="8" t="s">
        <v>64</v>
      </c>
      <c r="F189" s="8" t="s">
        <v>21</v>
      </c>
      <c r="G189" s="8" t="s">
        <v>24</v>
      </c>
      <c r="H189" s="8">
        <v>1.0</v>
      </c>
      <c r="I189" s="8"/>
      <c r="J189" s="9"/>
      <c r="K189" s="9"/>
      <c r="L189" s="9"/>
      <c r="M189" s="8">
        <v>1.0</v>
      </c>
      <c r="N189" s="9"/>
      <c r="O189" s="9"/>
      <c r="P189" s="9"/>
      <c r="Q189" s="9"/>
      <c r="R189" s="9"/>
      <c r="S189" s="9" t="str">
        <f t="shared" si="1"/>
        <v>2</v>
      </c>
    </row>
    <row r="190" ht="15.75" customHeight="1">
      <c r="A190" s="7">
        <v>43538.937743055554</v>
      </c>
      <c r="B190" s="8" t="s">
        <v>403</v>
      </c>
      <c r="C190" s="8" t="s">
        <v>404</v>
      </c>
      <c r="D190" s="8">
        <v>69551.0</v>
      </c>
      <c r="E190" s="8" t="s">
        <v>64</v>
      </c>
      <c r="F190" s="8" t="s">
        <v>175</v>
      </c>
      <c r="G190" s="8" t="s">
        <v>24</v>
      </c>
      <c r="H190" s="8"/>
      <c r="I190" s="8">
        <v>1.0</v>
      </c>
      <c r="J190" s="9"/>
      <c r="K190" s="9">
        <v>1.0</v>
      </c>
      <c r="L190" s="9"/>
      <c r="M190" s="8"/>
      <c r="N190" s="9"/>
      <c r="O190" s="9"/>
      <c r="P190" s="9"/>
      <c r="Q190" s="9"/>
      <c r="R190" s="9"/>
      <c r="S190" s="9" t="str">
        <f t="shared" si="1"/>
        <v>2</v>
      </c>
    </row>
    <row r="191" ht="15.75" customHeight="1">
      <c r="A191" s="7">
        <v>43538.93865740741</v>
      </c>
      <c r="B191" s="8" t="s">
        <v>405</v>
      </c>
      <c r="C191" s="8" t="s">
        <v>406</v>
      </c>
      <c r="D191" s="8">
        <v>112245.0</v>
      </c>
      <c r="E191" s="8" t="s">
        <v>64</v>
      </c>
      <c r="F191" s="8" t="s">
        <v>40</v>
      </c>
      <c r="G191" s="8" t="s">
        <v>22</v>
      </c>
      <c r="H191" s="8"/>
      <c r="I191" s="8"/>
      <c r="J191" s="9"/>
      <c r="K191" s="9"/>
      <c r="L191" s="9"/>
      <c r="M191" s="8">
        <v>1.0</v>
      </c>
      <c r="N191" s="9"/>
      <c r="O191" s="9"/>
      <c r="P191" s="9"/>
      <c r="Q191" s="9"/>
      <c r="R191" s="9"/>
      <c r="S191" s="9" t="str">
        <f t="shared" si="1"/>
        <v>1</v>
      </c>
    </row>
    <row r="192" ht="15.75" customHeight="1">
      <c r="A192" s="7">
        <v>43538.95248842592</v>
      </c>
      <c r="B192" s="8" t="s">
        <v>407</v>
      </c>
      <c r="C192" s="8" t="s">
        <v>408</v>
      </c>
      <c r="D192" s="8">
        <v>123150.0</v>
      </c>
      <c r="E192" s="8" t="s">
        <v>64</v>
      </c>
      <c r="F192" s="8" t="s">
        <v>29</v>
      </c>
      <c r="G192" s="8" t="s">
        <v>24</v>
      </c>
      <c r="H192" s="8">
        <v>1.0</v>
      </c>
      <c r="I192" s="8"/>
      <c r="J192" s="9"/>
      <c r="K192" s="9"/>
      <c r="L192" s="9"/>
      <c r="M192" s="8">
        <v>1.0</v>
      </c>
      <c r="N192" s="9"/>
      <c r="O192" s="9"/>
      <c r="P192" s="9">
        <v>1.0</v>
      </c>
      <c r="Q192" s="9"/>
      <c r="R192" s="9"/>
      <c r="S192" s="9" t="str">
        <f t="shared" si="1"/>
        <v>3</v>
      </c>
    </row>
    <row r="193" ht="15.75" customHeight="1">
      <c r="A193" s="7">
        <v>43538.95458333333</v>
      </c>
      <c r="B193" s="8" t="s">
        <v>409</v>
      </c>
      <c r="C193" s="8" t="s">
        <v>410</v>
      </c>
      <c r="D193" s="8">
        <v>135053.0</v>
      </c>
      <c r="E193" s="8" t="s">
        <v>64</v>
      </c>
      <c r="F193" s="8" t="s">
        <v>29</v>
      </c>
      <c r="G193" s="8" t="s">
        <v>24</v>
      </c>
      <c r="H193" s="8"/>
      <c r="I193" s="8"/>
      <c r="J193" s="9"/>
      <c r="K193" s="9"/>
      <c r="L193" s="9"/>
      <c r="M193" s="8">
        <v>1.0</v>
      </c>
      <c r="N193" s="9"/>
      <c r="O193" s="9"/>
      <c r="P193" s="9"/>
      <c r="Q193" s="9"/>
      <c r="R193" s="9"/>
      <c r="S193" s="9" t="str">
        <f t="shared" si="1"/>
        <v>1</v>
      </c>
    </row>
    <row r="194" ht="15.75" customHeight="1">
      <c r="A194" s="7">
        <v>43538.95615740741</v>
      </c>
      <c r="B194" s="8" t="s">
        <v>411</v>
      </c>
      <c r="C194" s="8" t="s">
        <v>412</v>
      </c>
      <c r="D194" s="8">
        <v>123131.0</v>
      </c>
      <c r="E194" s="8" t="s">
        <v>64</v>
      </c>
      <c r="F194" s="8" t="s">
        <v>40</v>
      </c>
      <c r="G194" s="8" t="s">
        <v>24</v>
      </c>
      <c r="H194" s="8">
        <v>1.0</v>
      </c>
      <c r="I194" s="8"/>
      <c r="J194" s="9"/>
      <c r="K194" s="9"/>
      <c r="L194" s="9"/>
      <c r="M194" s="8">
        <v>1.0</v>
      </c>
      <c r="N194" s="9"/>
      <c r="O194" s="9"/>
      <c r="P194" s="9"/>
      <c r="Q194" s="9"/>
      <c r="R194" s="9"/>
      <c r="S194" s="9" t="str">
        <f t="shared" si="1"/>
        <v>2</v>
      </c>
    </row>
    <row r="195" ht="15.75" customHeight="1">
      <c r="A195" s="7">
        <v>43538.968831018516</v>
      </c>
      <c r="B195" s="8" t="s">
        <v>413</v>
      </c>
      <c r="C195" s="8" t="s">
        <v>414</v>
      </c>
      <c r="D195" s="8">
        <v>122030.0</v>
      </c>
      <c r="E195" s="8" t="s">
        <v>64</v>
      </c>
      <c r="F195" s="8" t="s">
        <v>83</v>
      </c>
      <c r="G195" s="8" t="s">
        <v>24</v>
      </c>
      <c r="H195" s="8">
        <v>1.0</v>
      </c>
      <c r="I195" s="8"/>
      <c r="J195" s="9"/>
      <c r="K195" s="9"/>
      <c r="L195" s="9"/>
      <c r="M195" s="8"/>
      <c r="N195" s="9"/>
      <c r="O195" s="9"/>
      <c r="P195" s="9"/>
      <c r="Q195" s="9"/>
      <c r="R195" s="9"/>
      <c r="S195" s="9" t="str">
        <f t="shared" si="1"/>
        <v>1</v>
      </c>
    </row>
    <row r="196" ht="15.75" customHeight="1">
      <c r="A196" s="7">
        <v>43538.97418981481</v>
      </c>
      <c r="B196" s="8" t="s">
        <v>53</v>
      </c>
      <c r="C196" s="8" t="s">
        <v>54</v>
      </c>
      <c r="D196" s="8">
        <v>12228.0</v>
      </c>
      <c r="E196" s="8" t="s">
        <v>20</v>
      </c>
      <c r="F196" s="8" t="s">
        <v>21</v>
      </c>
      <c r="G196" s="8" t="s">
        <v>24</v>
      </c>
      <c r="H196" s="8"/>
      <c r="I196" s="8"/>
      <c r="J196" s="9"/>
      <c r="K196" s="9"/>
      <c r="L196" s="9"/>
      <c r="M196" s="8">
        <v>1.0</v>
      </c>
      <c r="N196" s="9">
        <v>1.0</v>
      </c>
      <c r="O196" s="9">
        <v>1.0</v>
      </c>
      <c r="P196" s="9"/>
      <c r="Q196" s="9"/>
      <c r="R196" s="9"/>
      <c r="S196" s="9" t="str">
        <f t="shared" si="1"/>
        <v>3</v>
      </c>
    </row>
    <row r="197" ht="15.75" customHeight="1">
      <c r="A197" s="7">
        <v>43538.98143518518</v>
      </c>
      <c r="B197" s="8" t="s">
        <v>415</v>
      </c>
      <c r="C197" s="8" t="s">
        <v>416</v>
      </c>
      <c r="D197" s="8" t="s">
        <v>417</v>
      </c>
      <c r="E197" s="8" t="s">
        <v>64</v>
      </c>
      <c r="F197" s="8" t="s">
        <v>40</v>
      </c>
      <c r="G197" s="8" t="s">
        <v>24</v>
      </c>
      <c r="H197" s="8"/>
      <c r="I197" s="8"/>
      <c r="J197" s="9"/>
      <c r="K197" s="9"/>
      <c r="L197" s="9"/>
      <c r="M197" s="8"/>
      <c r="N197" s="9"/>
      <c r="O197" s="9"/>
      <c r="P197" s="9">
        <v>1.0</v>
      </c>
      <c r="Q197" s="9"/>
      <c r="R197" s="9"/>
      <c r="S197" s="9" t="str">
        <f t="shared" si="1"/>
        <v>1</v>
      </c>
    </row>
    <row r="198" ht="15.75" customHeight="1">
      <c r="A198" s="7">
        <v>43538.983402777776</v>
      </c>
      <c r="B198" s="8" t="s">
        <v>418</v>
      </c>
      <c r="C198" s="8" t="s">
        <v>419</v>
      </c>
      <c r="D198" s="8">
        <v>142608.0</v>
      </c>
      <c r="E198" s="8" t="s">
        <v>64</v>
      </c>
      <c r="F198" s="8" t="s">
        <v>29</v>
      </c>
      <c r="G198" s="8" t="s">
        <v>22</v>
      </c>
      <c r="H198" s="8"/>
      <c r="I198" s="8"/>
      <c r="J198" s="9"/>
      <c r="K198" s="9"/>
      <c r="L198" s="9"/>
      <c r="M198" s="8">
        <v>1.0</v>
      </c>
      <c r="N198" s="9"/>
      <c r="O198" s="9"/>
      <c r="P198" s="9"/>
      <c r="Q198" s="9"/>
      <c r="R198" s="9"/>
      <c r="S198" s="9" t="str">
        <f t="shared" si="1"/>
        <v>1</v>
      </c>
    </row>
    <row r="199" ht="15.75" customHeight="1">
      <c r="A199" s="7">
        <v>43538.989282407405</v>
      </c>
      <c r="B199" s="8" t="s">
        <v>420</v>
      </c>
      <c r="C199" s="8" t="s">
        <v>421</v>
      </c>
      <c r="D199" s="8">
        <v>140760.0</v>
      </c>
      <c r="E199" s="8" t="s">
        <v>64</v>
      </c>
      <c r="F199" s="8" t="s">
        <v>23</v>
      </c>
      <c r="G199" s="8" t="s">
        <v>24</v>
      </c>
      <c r="H199" s="8"/>
      <c r="I199" s="8"/>
      <c r="J199" s="9"/>
      <c r="K199" s="9"/>
      <c r="L199" s="9"/>
      <c r="M199" s="8"/>
      <c r="N199" s="9">
        <v>1.0</v>
      </c>
      <c r="O199" s="9"/>
      <c r="P199" s="9"/>
      <c r="Q199" s="9"/>
      <c r="R199" s="9"/>
      <c r="S199" s="9" t="str">
        <f t="shared" si="1"/>
        <v>1</v>
      </c>
    </row>
    <row r="200" ht="15.75" customHeight="1">
      <c r="A200" s="7">
        <v>43539.30311342593</v>
      </c>
      <c r="B200" s="8" t="s">
        <v>422</v>
      </c>
      <c r="C200" s="8" t="s">
        <v>423</v>
      </c>
      <c r="D200" s="8">
        <v>111799.0</v>
      </c>
      <c r="E200" s="8" t="s">
        <v>64</v>
      </c>
      <c r="F200" s="8" t="s">
        <v>40</v>
      </c>
      <c r="G200" s="8" t="s">
        <v>22</v>
      </c>
      <c r="H200" s="8">
        <v>1.0</v>
      </c>
      <c r="I200" s="8"/>
      <c r="J200" s="9"/>
      <c r="K200" s="9"/>
      <c r="L200" s="9"/>
      <c r="M200" s="8">
        <v>1.0</v>
      </c>
      <c r="N200" s="9"/>
      <c r="O200" s="9"/>
      <c r="P200" s="9"/>
      <c r="Q200" s="9"/>
      <c r="R200" s="9"/>
      <c r="S200" s="9" t="str">
        <f t="shared" si="1"/>
        <v>2</v>
      </c>
      <c r="T200" s="10" t="str">
        <f>SUM(S22:S200)</f>
        <v>407</v>
      </c>
    </row>
    <row r="201" ht="15.75" customHeight="1">
      <c r="A201" s="9"/>
      <c r="B201" s="8"/>
      <c r="C201" s="8"/>
      <c r="D201" s="8"/>
      <c r="E201" s="8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10" t="str">
        <f>T200</f>
        <v>407</v>
      </c>
      <c r="U201" s="11" t="str">
        <f>T201*22</f>
        <v>8954</v>
      </c>
    </row>
    <row r="202" ht="15.75" customHeight="1">
      <c r="B202" s="12"/>
      <c r="C202" s="12"/>
      <c r="D202" s="12"/>
      <c r="E202" s="13"/>
      <c r="F202" s="13"/>
      <c r="R202" s="14"/>
      <c r="S202" s="14"/>
      <c r="T202" s="14"/>
      <c r="U202" s="14"/>
      <c r="V202" s="14"/>
    </row>
    <row r="203" ht="15.75" customHeight="1">
      <c r="B203" s="12"/>
      <c r="C203" s="12"/>
      <c r="D203" s="12"/>
      <c r="E203" s="13"/>
      <c r="F203" s="13"/>
      <c r="R203" s="14"/>
      <c r="S203" s="15" t="str">
        <f>(T200+T20)*16.9</f>
        <v>R$ 7,588.10</v>
      </c>
      <c r="T203" s="16" t="str">
        <f>U201+U20</f>
        <v>R$ 9,710.00</v>
      </c>
      <c r="U203" s="15" t="str">
        <f>T203-S203</f>
        <v>R$ 2,121.90</v>
      </c>
      <c r="V203" s="14"/>
    </row>
    <row r="204" ht="15.75" customHeight="1">
      <c r="B204" s="12"/>
      <c r="C204" s="12"/>
      <c r="D204" s="12"/>
      <c r="E204" s="13"/>
      <c r="F204" s="13"/>
      <c r="R204" s="14"/>
      <c r="S204" s="17" t="s">
        <v>424</v>
      </c>
      <c r="T204" s="9" t="s">
        <v>425</v>
      </c>
      <c r="U204" s="17" t="s">
        <v>426</v>
      </c>
      <c r="V204" s="14"/>
    </row>
    <row r="205" ht="15.75" customHeight="1">
      <c r="B205" s="12"/>
      <c r="C205" s="12"/>
      <c r="D205" s="12"/>
      <c r="E205" s="13"/>
      <c r="F205" s="13"/>
      <c r="R205" s="14"/>
      <c r="S205" s="14"/>
      <c r="T205" s="14"/>
      <c r="U205" s="14"/>
      <c r="V205" s="14"/>
    </row>
    <row r="206" ht="15.75" customHeight="1">
      <c r="B206" s="12"/>
      <c r="C206" s="12"/>
      <c r="D206" s="12"/>
      <c r="E206" s="13"/>
      <c r="F206" s="13"/>
    </row>
    <row r="207" ht="15.75" customHeight="1">
      <c r="B207" s="12"/>
      <c r="C207" s="12"/>
      <c r="D207" s="12"/>
      <c r="E207" s="13"/>
      <c r="F207" s="13"/>
    </row>
    <row r="208" ht="15.75" customHeight="1">
      <c r="B208" s="12"/>
      <c r="C208" s="12"/>
      <c r="D208" s="12"/>
      <c r="E208" s="13"/>
      <c r="F208" s="13"/>
    </row>
    <row r="209" ht="15.75" customHeight="1">
      <c r="B209" s="12"/>
      <c r="C209" s="12"/>
      <c r="D209" s="12"/>
      <c r="E209" s="13"/>
      <c r="F209" s="13"/>
    </row>
    <row r="210" ht="15.75" customHeight="1">
      <c r="B210" s="12"/>
      <c r="C210" s="12"/>
      <c r="D210" s="12"/>
      <c r="E210" s="13"/>
      <c r="F210" s="13"/>
    </row>
    <row r="211" ht="15.75" customHeight="1">
      <c r="B211" s="12"/>
      <c r="C211" s="12"/>
      <c r="D211" s="12"/>
      <c r="E211" s="13"/>
      <c r="F211" s="13"/>
    </row>
    <row r="212" ht="15.75" customHeight="1">
      <c r="B212" s="12"/>
      <c r="C212" s="12"/>
      <c r="D212" s="12"/>
      <c r="E212" s="13"/>
      <c r="F212" s="13"/>
    </row>
    <row r="213" ht="15.75" customHeight="1">
      <c r="B213" s="12"/>
      <c r="C213" s="12"/>
      <c r="D213" s="12"/>
      <c r="E213" s="13"/>
      <c r="F213" s="13"/>
    </row>
    <row r="214" ht="15.75" customHeight="1">
      <c r="B214" s="12"/>
      <c r="C214" s="12"/>
      <c r="D214" s="12"/>
      <c r="E214" s="13"/>
      <c r="F214" s="13"/>
    </row>
    <row r="215" ht="15.75" customHeight="1">
      <c r="B215" s="12"/>
      <c r="C215" s="12"/>
      <c r="D215" s="12"/>
      <c r="E215" s="13"/>
      <c r="F215" s="13"/>
    </row>
    <row r="216" ht="15.75" customHeight="1">
      <c r="B216" s="12"/>
      <c r="C216" s="12"/>
      <c r="D216" s="12"/>
      <c r="E216" s="13"/>
      <c r="F216" s="13"/>
    </row>
    <row r="217" ht="15.75" customHeight="1">
      <c r="B217" s="12"/>
      <c r="C217" s="12"/>
      <c r="D217" s="12"/>
      <c r="E217" s="13"/>
      <c r="F217" s="13"/>
    </row>
    <row r="218" ht="15.75" customHeight="1">
      <c r="B218" s="12"/>
      <c r="C218" s="12"/>
      <c r="D218" s="12"/>
      <c r="E218" s="13"/>
      <c r="F218" s="13"/>
    </row>
    <row r="219" ht="15.75" customHeight="1">
      <c r="B219" s="12"/>
      <c r="C219" s="12"/>
      <c r="D219" s="12"/>
      <c r="E219" s="13"/>
      <c r="F219" s="13"/>
    </row>
    <row r="220" ht="15.75" customHeight="1">
      <c r="B220" s="12"/>
      <c r="C220" s="12"/>
      <c r="D220" s="12"/>
      <c r="E220" s="13"/>
      <c r="F220" s="13"/>
    </row>
    <row r="221" ht="15.75" customHeight="1">
      <c r="B221" s="12"/>
      <c r="C221" s="12"/>
      <c r="D221" s="12"/>
      <c r="E221" s="13"/>
      <c r="F221" s="13"/>
    </row>
    <row r="222" ht="15.75" customHeight="1">
      <c r="B222" s="12"/>
      <c r="C222" s="12"/>
      <c r="D222" s="12"/>
      <c r="E222" s="13"/>
      <c r="F222" s="13"/>
    </row>
    <row r="223" ht="15.75" customHeight="1">
      <c r="B223" s="12"/>
      <c r="C223" s="12"/>
      <c r="D223" s="12"/>
      <c r="E223" s="13"/>
      <c r="F223" s="13"/>
    </row>
    <row r="224" ht="15.75" customHeight="1">
      <c r="B224" s="12"/>
      <c r="C224" s="12"/>
      <c r="D224" s="12"/>
      <c r="E224" s="13"/>
      <c r="F224" s="13"/>
    </row>
    <row r="225" ht="15.75" customHeight="1">
      <c r="B225" s="12"/>
      <c r="C225" s="12"/>
      <c r="D225" s="12"/>
      <c r="E225" s="13"/>
      <c r="F225" s="13"/>
    </row>
    <row r="226" ht="15.75" customHeight="1">
      <c r="B226" s="12"/>
      <c r="C226" s="12"/>
      <c r="D226" s="12"/>
      <c r="E226" s="13"/>
      <c r="F226" s="13"/>
    </row>
    <row r="227" ht="15.75" customHeight="1">
      <c r="B227" s="12"/>
      <c r="C227" s="12"/>
      <c r="D227" s="12"/>
      <c r="E227" s="13"/>
      <c r="F227" s="13"/>
    </row>
    <row r="228" ht="15.75" customHeight="1">
      <c r="B228" s="12"/>
      <c r="C228" s="12"/>
      <c r="D228" s="12"/>
      <c r="E228" s="13"/>
      <c r="F228" s="13"/>
    </row>
    <row r="229" ht="15.75" customHeight="1">
      <c r="B229" s="12"/>
      <c r="C229" s="12"/>
      <c r="D229" s="12"/>
      <c r="E229" s="13"/>
      <c r="F229" s="13"/>
    </row>
    <row r="230" ht="15.75" customHeight="1">
      <c r="B230" s="12"/>
      <c r="C230" s="12"/>
      <c r="D230" s="12"/>
      <c r="E230" s="13"/>
      <c r="F230" s="13"/>
    </row>
    <row r="231" ht="15.75" customHeight="1">
      <c r="B231" s="12"/>
      <c r="C231" s="12"/>
      <c r="D231" s="12"/>
      <c r="E231" s="13"/>
      <c r="F231" s="13"/>
    </row>
    <row r="232" ht="15.75" customHeight="1">
      <c r="B232" s="12"/>
      <c r="C232" s="12"/>
      <c r="D232" s="12"/>
      <c r="E232" s="13"/>
      <c r="F232" s="13"/>
    </row>
    <row r="233" ht="15.75" customHeight="1">
      <c r="B233" s="12"/>
      <c r="C233" s="12"/>
      <c r="D233" s="12"/>
      <c r="E233" s="13"/>
      <c r="F233" s="13"/>
    </row>
    <row r="234" ht="15.75" customHeight="1">
      <c r="B234" s="12"/>
      <c r="C234" s="12"/>
      <c r="D234" s="12"/>
      <c r="E234" s="13"/>
      <c r="F234" s="13"/>
    </row>
    <row r="235" ht="15.75" customHeight="1">
      <c r="B235" s="12"/>
      <c r="C235" s="12"/>
      <c r="D235" s="12"/>
      <c r="E235" s="13"/>
      <c r="F235" s="13"/>
    </row>
    <row r="236" ht="15.75" customHeight="1">
      <c r="B236" s="12"/>
      <c r="C236" s="12"/>
      <c r="D236" s="12"/>
      <c r="E236" s="13"/>
      <c r="F236" s="13"/>
    </row>
    <row r="237" ht="15.75" customHeight="1">
      <c r="B237" s="12"/>
      <c r="C237" s="12"/>
      <c r="D237" s="12"/>
      <c r="E237" s="13"/>
      <c r="F237" s="13"/>
    </row>
    <row r="238" ht="15.75" customHeight="1">
      <c r="B238" s="12"/>
      <c r="C238" s="12"/>
      <c r="D238" s="12"/>
      <c r="E238" s="13"/>
      <c r="F238" s="13"/>
    </row>
    <row r="239" ht="15.75" customHeight="1">
      <c r="B239" s="12"/>
      <c r="C239" s="12"/>
      <c r="D239" s="12"/>
      <c r="E239" s="13"/>
      <c r="F239" s="13"/>
    </row>
    <row r="240" ht="15.75" customHeight="1">
      <c r="B240" s="12"/>
      <c r="C240" s="12"/>
      <c r="D240" s="12"/>
      <c r="E240" s="13"/>
      <c r="F240" s="13"/>
    </row>
    <row r="241" ht="15.75" customHeight="1">
      <c r="B241" s="12"/>
      <c r="C241" s="12"/>
      <c r="D241" s="12"/>
      <c r="E241" s="13"/>
      <c r="F241" s="13"/>
    </row>
    <row r="242" ht="15.75" customHeight="1">
      <c r="B242" s="12"/>
      <c r="C242" s="12"/>
      <c r="D242" s="12"/>
      <c r="E242" s="13"/>
      <c r="F242" s="13"/>
    </row>
    <row r="243" ht="15.75" customHeight="1">
      <c r="B243" s="12"/>
      <c r="C243" s="12"/>
      <c r="D243" s="12"/>
      <c r="E243" s="13"/>
      <c r="F243" s="13"/>
    </row>
    <row r="244" ht="15.75" customHeight="1">
      <c r="B244" s="12"/>
      <c r="C244" s="12"/>
      <c r="D244" s="12"/>
      <c r="E244" s="13"/>
      <c r="F244" s="13"/>
    </row>
    <row r="245" ht="15.75" customHeight="1">
      <c r="B245" s="12"/>
      <c r="C245" s="12"/>
      <c r="D245" s="12"/>
      <c r="E245" s="13"/>
      <c r="F245" s="13"/>
    </row>
    <row r="246" ht="15.75" customHeight="1">
      <c r="B246" s="12"/>
      <c r="C246" s="12"/>
      <c r="D246" s="12"/>
      <c r="E246" s="13"/>
      <c r="F246" s="13"/>
    </row>
    <row r="247" ht="15.75" customHeight="1">
      <c r="B247" s="12"/>
      <c r="C247" s="12"/>
      <c r="D247" s="12"/>
      <c r="E247" s="13"/>
      <c r="F247" s="13"/>
    </row>
    <row r="248" ht="15.75" customHeight="1">
      <c r="B248" s="12"/>
      <c r="C248" s="12"/>
      <c r="D248" s="12"/>
      <c r="E248" s="13"/>
      <c r="F248" s="13"/>
    </row>
    <row r="249" ht="15.75" customHeight="1">
      <c r="B249" s="12"/>
      <c r="C249" s="12"/>
      <c r="D249" s="12"/>
      <c r="E249" s="13"/>
      <c r="F249" s="13"/>
    </row>
    <row r="250" ht="15.75" customHeight="1">
      <c r="B250" s="12"/>
      <c r="C250" s="12"/>
      <c r="D250" s="12"/>
      <c r="E250" s="13"/>
      <c r="F250" s="13"/>
    </row>
    <row r="251" ht="15.75" customHeight="1">
      <c r="B251" s="12"/>
      <c r="C251" s="12"/>
      <c r="D251" s="12"/>
      <c r="E251" s="13"/>
      <c r="F251" s="13"/>
    </row>
    <row r="252" ht="15.75" customHeight="1">
      <c r="B252" s="12"/>
      <c r="C252" s="12"/>
      <c r="D252" s="12"/>
      <c r="E252" s="13"/>
      <c r="F252" s="13"/>
    </row>
    <row r="253" ht="15.75" customHeight="1">
      <c r="B253" s="12"/>
      <c r="C253" s="12"/>
      <c r="D253" s="12"/>
      <c r="E253" s="13"/>
      <c r="F253" s="13"/>
    </row>
    <row r="254" ht="15.75" customHeight="1">
      <c r="B254" s="12"/>
      <c r="C254" s="12"/>
      <c r="D254" s="12"/>
      <c r="E254" s="13"/>
      <c r="F254" s="13"/>
    </row>
    <row r="255" ht="15.75" customHeight="1">
      <c r="B255" s="12"/>
      <c r="C255" s="12"/>
      <c r="D255" s="12"/>
      <c r="E255" s="13"/>
      <c r="F255" s="13"/>
    </row>
    <row r="256" ht="15.75" customHeight="1">
      <c r="B256" s="12"/>
      <c r="C256" s="12"/>
      <c r="D256" s="12"/>
      <c r="E256" s="13"/>
      <c r="F256" s="13"/>
    </row>
    <row r="257" ht="15.75" customHeight="1">
      <c r="B257" s="12"/>
      <c r="C257" s="12"/>
      <c r="D257" s="12"/>
      <c r="E257" s="13"/>
      <c r="F257" s="13"/>
    </row>
    <row r="258" ht="15.75" customHeight="1">
      <c r="B258" s="12"/>
      <c r="C258" s="12"/>
      <c r="D258" s="12"/>
      <c r="E258" s="13"/>
      <c r="F258" s="13"/>
    </row>
    <row r="259" ht="15.75" customHeight="1">
      <c r="B259" s="12"/>
      <c r="C259" s="12"/>
      <c r="D259" s="12"/>
      <c r="E259" s="13"/>
      <c r="F259" s="13"/>
    </row>
    <row r="260" ht="15.75" customHeight="1">
      <c r="B260" s="12"/>
      <c r="C260" s="12"/>
      <c r="D260" s="12"/>
      <c r="E260" s="13"/>
      <c r="F260" s="13"/>
    </row>
    <row r="261" ht="15.75" customHeight="1">
      <c r="B261" s="12"/>
      <c r="C261" s="12"/>
      <c r="D261" s="12"/>
      <c r="E261" s="13"/>
      <c r="F261" s="13"/>
    </row>
    <row r="262" ht="15.75" customHeight="1">
      <c r="B262" s="12"/>
      <c r="C262" s="12"/>
      <c r="D262" s="12"/>
      <c r="E262" s="13"/>
      <c r="F262" s="13"/>
    </row>
    <row r="263" ht="15.75" customHeight="1">
      <c r="B263" s="12"/>
      <c r="C263" s="12"/>
      <c r="D263" s="12"/>
      <c r="E263" s="13"/>
      <c r="F263" s="13"/>
    </row>
    <row r="264" ht="15.75" customHeight="1">
      <c r="B264" s="12"/>
      <c r="C264" s="12"/>
      <c r="D264" s="12"/>
      <c r="E264" s="13"/>
      <c r="F264" s="13"/>
    </row>
    <row r="265" ht="15.75" customHeight="1">
      <c r="B265" s="12"/>
      <c r="C265" s="12"/>
      <c r="D265" s="12"/>
      <c r="E265" s="13"/>
      <c r="F265" s="13"/>
    </row>
    <row r="266" ht="15.75" customHeight="1">
      <c r="B266" s="12"/>
      <c r="C266" s="12"/>
      <c r="D266" s="12"/>
      <c r="E266" s="13"/>
      <c r="F266" s="13"/>
    </row>
    <row r="267" ht="15.75" customHeight="1">
      <c r="B267" s="12"/>
      <c r="C267" s="12"/>
      <c r="D267" s="12"/>
      <c r="E267" s="13"/>
      <c r="F267" s="13"/>
    </row>
    <row r="268" ht="15.75" customHeight="1">
      <c r="B268" s="12"/>
      <c r="C268" s="12"/>
      <c r="D268" s="12"/>
      <c r="E268" s="13"/>
      <c r="F268" s="13"/>
    </row>
    <row r="269" ht="15.75" customHeight="1">
      <c r="B269" s="12"/>
      <c r="C269" s="12"/>
      <c r="D269" s="12"/>
      <c r="E269" s="13"/>
      <c r="F269" s="13"/>
    </row>
    <row r="270" ht="15.75" customHeight="1">
      <c r="B270" s="12"/>
      <c r="C270" s="12"/>
      <c r="D270" s="12"/>
      <c r="E270" s="13"/>
      <c r="F270" s="13"/>
    </row>
    <row r="271" ht="15.75" customHeight="1">
      <c r="B271" s="12"/>
      <c r="C271" s="12"/>
      <c r="D271" s="12"/>
      <c r="E271" s="13"/>
      <c r="F271" s="13"/>
    </row>
    <row r="272" ht="15.75" customHeight="1">
      <c r="B272" s="12"/>
      <c r="C272" s="12"/>
      <c r="D272" s="12"/>
      <c r="E272" s="13"/>
      <c r="F272" s="13"/>
    </row>
    <row r="273" ht="15.75" customHeight="1">
      <c r="B273" s="12"/>
      <c r="C273" s="12"/>
      <c r="D273" s="12"/>
      <c r="E273" s="13"/>
      <c r="F273" s="13"/>
    </row>
    <row r="274" ht="15.75" customHeight="1">
      <c r="B274" s="12"/>
      <c r="C274" s="12"/>
      <c r="D274" s="12"/>
      <c r="E274" s="13"/>
      <c r="F274" s="13"/>
    </row>
    <row r="275" ht="15.75" customHeight="1">
      <c r="B275" s="12"/>
      <c r="C275" s="12"/>
      <c r="D275" s="12"/>
      <c r="E275" s="13"/>
      <c r="F275" s="13"/>
    </row>
    <row r="276" ht="15.75" customHeight="1">
      <c r="B276" s="12"/>
      <c r="C276" s="12"/>
      <c r="D276" s="12"/>
      <c r="E276" s="13"/>
      <c r="F276" s="13"/>
    </row>
    <row r="277" ht="15.75" customHeight="1">
      <c r="B277" s="12"/>
      <c r="C277" s="12"/>
      <c r="D277" s="12"/>
      <c r="E277" s="13"/>
      <c r="F277" s="13"/>
    </row>
    <row r="278" ht="15.75" customHeight="1">
      <c r="B278" s="12"/>
      <c r="C278" s="12"/>
      <c r="D278" s="12"/>
      <c r="E278" s="13"/>
      <c r="F278" s="13"/>
    </row>
    <row r="279" ht="15.75" customHeight="1">
      <c r="B279" s="12"/>
      <c r="C279" s="12"/>
      <c r="D279" s="12"/>
      <c r="E279" s="13"/>
      <c r="F279" s="13"/>
    </row>
    <row r="280" ht="15.75" customHeight="1">
      <c r="B280" s="12"/>
      <c r="C280" s="12"/>
      <c r="D280" s="12"/>
      <c r="E280" s="13"/>
      <c r="F280" s="13"/>
    </row>
    <row r="281" ht="15.75" customHeight="1">
      <c r="B281" s="12"/>
      <c r="C281" s="12"/>
      <c r="D281" s="12"/>
      <c r="E281" s="13"/>
      <c r="F281" s="13"/>
    </row>
    <row r="282" ht="15.75" customHeight="1">
      <c r="B282" s="12"/>
      <c r="C282" s="12"/>
      <c r="D282" s="12"/>
      <c r="E282" s="13"/>
      <c r="F282" s="13"/>
    </row>
    <row r="283" ht="15.75" customHeight="1">
      <c r="B283" s="12"/>
      <c r="C283" s="12"/>
      <c r="D283" s="12"/>
      <c r="E283" s="13"/>
      <c r="F283" s="13"/>
    </row>
    <row r="284" ht="15.75" customHeight="1">
      <c r="B284" s="12"/>
      <c r="C284" s="12"/>
      <c r="D284" s="12"/>
      <c r="E284" s="13"/>
      <c r="F284" s="13"/>
    </row>
    <row r="285" ht="15.75" customHeight="1">
      <c r="B285" s="12"/>
      <c r="C285" s="12"/>
      <c r="D285" s="12"/>
      <c r="E285" s="13"/>
      <c r="F285" s="13"/>
    </row>
    <row r="286" ht="15.75" customHeight="1">
      <c r="B286" s="12"/>
      <c r="C286" s="12"/>
      <c r="D286" s="12"/>
      <c r="E286" s="13"/>
      <c r="F286" s="13"/>
    </row>
    <row r="287" ht="15.75" customHeight="1">
      <c r="B287" s="12"/>
      <c r="C287" s="12"/>
      <c r="D287" s="12"/>
      <c r="E287" s="13"/>
      <c r="F287" s="13"/>
    </row>
    <row r="288" ht="15.75" customHeight="1">
      <c r="B288" s="12"/>
      <c r="C288" s="12"/>
      <c r="D288" s="12"/>
      <c r="E288" s="13"/>
      <c r="F288" s="13"/>
    </row>
    <row r="289" ht="15.75" customHeight="1">
      <c r="B289" s="12"/>
      <c r="C289" s="12"/>
      <c r="D289" s="12"/>
      <c r="E289" s="13"/>
      <c r="F289" s="13"/>
    </row>
    <row r="290" ht="15.75" customHeight="1">
      <c r="B290" s="12"/>
      <c r="C290" s="12"/>
      <c r="D290" s="12"/>
      <c r="E290" s="13"/>
      <c r="F290" s="13"/>
    </row>
    <row r="291" ht="15.75" customHeight="1">
      <c r="B291" s="12"/>
      <c r="C291" s="12"/>
      <c r="D291" s="12"/>
      <c r="E291" s="13"/>
      <c r="F291" s="13"/>
    </row>
    <row r="292" ht="15.75" customHeight="1">
      <c r="B292" s="12"/>
      <c r="C292" s="12"/>
      <c r="D292" s="12"/>
      <c r="E292" s="13"/>
      <c r="F292" s="13"/>
    </row>
    <row r="293" ht="15.75" customHeight="1">
      <c r="B293" s="12"/>
      <c r="C293" s="12"/>
      <c r="D293" s="12"/>
      <c r="E293" s="13"/>
      <c r="F293" s="13"/>
    </row>
    <row r="294" ht="15.75" customHeight="1">
      <c r="B294" s="12"/>
      <c r="C294" s="12"/>
      <c r="D294" s="12"/>
      <c r="E294" s="13"/>
      <c r="F294" s="13"/>
    </row>
    <row r="295" ht="15.75" customHeight="1">
      <c r="B295" s="12"/>
      <c r="C295" s="12"/>
      <c r="D295" s="12"/>
      <c r="E295" s="13"/>
      <c r="F295" s="13"/>
    </row>
    <row r="296" ht="15.75" customHeight="1">
      <c r="B296" s="12"/>
      <c r="C296" s="12"/>
      <c r="D296" s="12"/>
      <c r="E296" s="13"/>
      <c r="F296" s="13"/>
    </row>
    <row r="297" ht="15.75" customHeight="1">
      <c r="B297" s="12"/>
      <c r="C297" s="12"/>
      <c r="D297" s="12"/>
      <c r="E297" s="13"/>
      <c r="F297" s="13"/>
    </row>
    <row r="298" ht="15.75" customHeight="1">
      <c r="B298" s="12"/>
      <c r="C298" s="12"/>
      <c r="D298" s="12"/>
      <c r="E298" s="13"/>
      <c r="F298" s="13"/>
    </row>
    <row r="299" ht="15.75" customHeight="1">
      <c r="B299" s="12"/>
      <c r="C299" s="12"/>
      <c r="D299" s="12"/>
      <c r="E299" s="13"/>
      <c r="F299" s="13"/>
    </row>
    <row r="300" ht="15.75" customHeight="1">
      <c r="B300" s="12"/>
      <c r="C300" s="12"/>
      <c r="D300" s="12"/>
      <c r="E300" s="13"/>
      <c r="F300" s="13"/>
    </row>
    <row r="301" ht="15.75" customHeight="1">
      <c r="B301" s="12"/>
      <c r="C301" s="12"/>
      <c r="D301" s="12"/>
      <c r="E301" s="13"/>
      <c r="F301" s="13"/>
    </row>
  </sheetData>
  <autoFilter ref="$A$1:$S$200"/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42.88"/>
    <col customWidth="1" min="3" max="5" width="8.63"/>
    <col customWidth="1" min="6" max="6" width="11.88"/>
    <col customWidth="1" min="7" max="12" width="8.63"/>
    <col customWidth="1" min="13" max="13" width="11.75"/>
    <col customWidth="1" min="14" max="14" width="13.63"/>
    <col customWidth="1" min="15" max="16" width="8.63"/>
    <col customWidth="1" min="17" max="17" width="19.63"/>
    <col customWidth="1" min="18" max="18" width="9.13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427</v>
      </c>
      <c r="R1" s="1" t="s">
        <v>428</v>
      </c>
    </row>
    <row r="2" ht="12.75" customHeight="1">
      <c r="A2" s="5" t="s">
        <v>93</v>
      </c>
      <c r="B2" s="5" t="s">
        <v>94</v>
      </c>
      <c r="C2" s="5">
        <v>140403.0</v>
      </c>
      <c r="D2" s="5" t="s">
        <v>64</v>
      </c>
      <c r="E2" s="5" t="s">
        <v>95</v>
      </c>
      <c r="F2" s="5" t="s">
        <v>22</v>
      </c>
      <c r="G2" s="5">
        <v>1.0</v>
      </c>
      <c r="H2" s="6"/>
      <c r="I2" s="6"/>
      <c r="J2" s="6"/>
      <c r="K2" s="6"/>
      <c r="L2" s="5">
        <v>1.0</v>
      </c>
      <c r="M2" s="6"/>
      <c r="N2" s="6"/>
      <c r="O2" s="6"/>
      <c r="P2" s="6"/>
      <c r="Q2" s="6"/>
      <c r="R2" s="9" t="str">
        <f t="shared" ref="R2:R56" si="1">SUM(G2:P2)</f>
        <v>2</v>
      </c>
    </row>
    <row r="3" ht="12.75" customHeight="1">
      <c r="A3" s="5" t="s">
        <v>188</v>
      </c>
      <c r="B3" s="5" t="s">
        <v>189</v>
      </c>
      <c r="C3" s="5">
        <v>111799.0</v>
      </c>
      <c r="D3" s="5" t="s">
        <v>64</v>
      </c>
      <c r="E3" s="5" t="s">
        <v>95</v>
      </c>
      <c r="F3" s="5" t="s">
        <v>22</v>
      </c>
      <c r="G3" s="5">
        <v>1.0</v>
      </c>
      <c r="H3" s="6"/>
      <c r="I3" s="6"/>
      <c r="J3" s="6"/>
      <c r="K3" s="6"/>
      <c r="L3" s="5">
        <v>1.0</v>
      </c>
      <c r="M3" s="6"/>
      <c r="N3" s="6"/>
      <c r="O3" s="6"/>
      <c r="P3" s="6"/>
      <c r="Q3" s="6"/>
      <c r="R3" s="9" t="str">
        <f t="shared" si="1"/>
        <v>2</v>
      </c>
    </row>
    <row r="4" ht="12.75" customHeight="1">
      <c r="A4" s="5" t="s">
        <v>303</v>
      </c>
      <c r="B4" s="5" t="s">
        <v>304</v>
      </c>
      <c r="C4" s="5">
        <v>1517541.0</v>
      </c>
      <c r="D4" s="5" t="s">
        <v>64</v>
      </c>
      <c r="E4" s="5" t="s">
        <v>95</v>
      </c>
      <c r="F4" s="5" t="s">
        <v>22</v>
      </c>
      <c r="G4" s="5">
        <v>1.0</v>
      </c>
      <c r="H4" s="6"/>
      <c r="I4" s="6"/>
      <c r="J4" s="6"/>
      <c r="K4" s="6"/>
      <c r="L4" s="6"/>
      <c r="M4" s="6"/>
      <c r="N4" s="6"/>
      <c r="O4" s="6"/>
      <c r="P4" s="6"/>
      <c r="Q4" s="6"/>
      <c r="R4" s="9" t="str">
        <f t="shared" si="1"/>
        <v>1</v>
      </c>
    </row>
    <row r="5" ht="12.75" customHeight="1">
      <c r="A5" s="5" t="s">
        <v>389</v>
      </c>
      <c r="B5" s="5" t="s">
        <v>390</v>
      </c>
      <c r="C5" s="5">
        <v>92340.0</v>
      </c>
      <c r="D5" s="5" t="s">
        <v>64</v>
      </c>
      <c r="E5" s="5" t="s">
        <v>95</v>
      </c>
      <c r="F5" s="5" t="s">
        <v>22</v>
      </c>
      <c r="G5" s="6"/>
      <c r="H5" s="6"/>
      <c r="I5" s="6"/>
      <c r="J5" s="6"/>
      <c r="K5" s="6"/>
      <c r="L5" s="6"/>
      <c r="M5" s="6"/>
      <c r="N5" s="6"/>
      <c r="O5" s="5">
        <v>1.0</v>
      </c>
      <c r="P5" s="6"/>
      <c r="Q5" s="6"/>
      <c r="R5" s="9" t="str">
        <f t="shared" si="1"/>
        <v>1</v>
      </c>
    </row>
    <row r="6" ht="12.75" customHeight="1">
      <c r="A6" s="18" t="s">
        <v>79</v>
      </c>
      <c r="B6" s="18" t="s">
        <v>80</v>
      </c>
      <c r="C6" s="18">
        <v>136143.0</v>
      </c>
      <c r="D6" s="18" t="s">
        <v>64</v>
      </c>
      <c r="E6" s="18" t="s">
        <v>40</v>
      </c>
      <c r="F6" s="18" t="s">
        <v>22</v>
      </c>
      <c r="G6" s="19"/>
      <c r="H6" s="19"/>
      <c r="I6" s="19"/>
      <c r="J6" s="19"/>
      <c r="K6" s="19"/>
      <c r="L6" s="18">
        <v>1.0</v>
      </c>
      <c r="M6" s="19"/>
      <c r="N6" s="19"/>
      <c r="O6" s="19"/>
      <c r="P6" s="19"/>
      <c r="Q6" s="19"/>
      <c r="R6" s="9" t="str">
        <f t="shared" si="1"/>
        <v>1</v>
      </c>
    </row>
    <row r="7" ht="12.75" customHeight="1">
      <c r="A7" s="18" t="s">
        <v>112</v>
      </c>
      <c r="B7" s="18" t="s">
        <v>113</v>
      </c>
      <c r="C7" s="18">
        <v>120896.0</v>
      </c>
      <c r="D7" s="18" t="s">
        <v>64</v>
      </c>
      <c r="E7" s="18" t="s">
        <v>40</v>
      </c>
      <c r="F7" s="18" t="s">
        <v>22</v>
      </c>
      <c r="G7" s="19"/>
      <c r="H7" s="19"/>
      <c r="I7" s="19"/>
      <c r="J7" s="18">
        <v>1.0</v>
      </c>
      <c r="K7" s="19"/>
      <c r="L7" s="18">
        <v>1.0</v>
      </c>
      <c r="M7" s="19"/>
      <c r="N7" s="19"/>
      <c r="O7" s="19"/>
      <c r="P7" s="19"/>
      <c r="Q7" s="19"/>
      <c r="R7" s="9" t="str">
        <f t="shared" si="1"/>
        <v>2</v>
      </c>
    </row>
    <row r="8" ht="12.75" customHeight="1">
      <c r="A8" s="18" t="s">
        <v>170</v>
      </c>
      <c r="B8" s="18" t="s">
        <v>171</v>
      </c>
      <c r="C8" s="18">
        <v>140472.0</v>
      </c>
      <c r="D8" s="18" t="s">
        <v>64</v>
      </c>
      <c r="E8" s="18" t="s">
        <v>40</v>
      </c>
      <c r="F8" s="18" t="s">
        <v>22</v>
      </c>
      <c r="G8" s="18">
        <v>1.0</v>
      </c>
      <c r="H8" s="19"/>
      <c r="I8" s="19"/>
      <c r="J8" s="19"/>
      <c r="K8" s="19"/>
      <c r="L8" s="18">
        <v>1.0</v>
      </c>
      <c r="M8" s="19"/>
      <c r="N8" s="19"/>
      <c r="O8" s="18">
        <v>1.0</v>
      </c>
      <c r="P8" s="19"/>
      <c r="Q8" s="19"/>
      <c r="R8" s="9" t="str">
        <f t="shared" si="1"/>
        <v>3</v>
      </c>
    </row>
    <row r="9" ht="12.75" customHeight="1">
      <c r="A9" s="18" t="s">
        <v>186</v>
      </c>
      <c r="B9" s="18" t="s">
        <v>187</v>
      </c>
      <c r="C9" s="18">
        <v>140511.0</v>
      </c>
      <c r="D9" s="18" t="s">
        <v>64</v>
      </c>
      <c r="E9" s="18" t="s">
        <v>40</v>
      </c>
      <c r="F9" s="18" t="s">
        <v>22</v>
      </c>
      <c r="G9" s="18">
        <v>1.0</v>
      </c>
      <c r="H9" s="19"/>
      <c r="I9" s="19"/>
      <c r="J9" s="19"/>
      <c r="K9" s="19"/>
      <c r="L9" s="18">
        <v>1.0</v>
      </c>
      <c r="M9" s="19"/>
      <c r="N9" s="19"/>
      <c r="O9" s="19"/>
      <c r="P9" s="19"/>
      <c r="Q9" s="19"/>
      <c r="R9" s="9" t="str">
        <f t="shared" si="1"/>
        <v>2</v>
      </c>
    </row>
    <row r="10" ht="12.75" customHeight="1">
      <c r="A10" s="18" t="s">
        <v>209</v>
      </c>
      <c r="B10" s="18" t="s">
        <v>210</v>
      </c>
      <c r="C10" s="18">
        <v>102208.0</v>
      </c>
      <c r="D10" s="18" t="s">
        <v>64</v>
      </c>
      <c r="E10" s="18" t="s">
        <v>40</v>
      </c>
      <c r="F10" s="18" t="s">
        <v>22</v>
      </c>
      <c r="G10" s="18">
        <v>1.0</v>
      </c>
      <c r="H10" s="19"/>
      <c r="I10" s="19"/>
      <c r="J10" s="18">
        <v>1.0</v>
      </c>
      <c r="K10" s="18">
        <v>1.0</v>
      </c>
      <c r="L10" s="18">
        <v>1.0</v>
      </c>
      <c r="M10" s="19"/>
      <c r="N10" s="19"/>
      <c r="O10" s="19"/>
      <c r="P10" s="18">
        <v>1.0</v>
      </c>
      <c r="Q10" s="19"/>
      <c r="R10" s="9" t="str">
        <f t="shared" si="1"/>
        <v>5</v>
      </c>
    </row>
    <row r="11" ht="12.75" customHeight="1">
      <c r="A11" s="18" t="s">
        <v>325</v>
      </c>
      <c r="B11" s="18" t="s">
        <v>326</v>
      </c>
      <c r="C11" s="18">
        <v>140967.0</v>
      </c>
      <c r="D11" s="18" t="s">
        <v>64</v>
      </c>
      <c r="E11" s="18" t="s">
        <v>40</v>
      </c>
      <c r="F11" s="18" t="s">
        <v>22</v>
      </c>
      <c r="G11" s="18">
        <v>1.0</v>
      </c>
      <c r="H11" s="19"/>
      <c r="I11" s="19"/>
      <c r="J11" s="19"/>
      <c r="K11" s="19"/>
      <c r="L11" s="19"/>
      <c r="M11" s="19"/>
      <c r="N11" s="19"/>
      <c r="O11" s="18">
        <v>1.0</v>
      </c>
      <c r="P11" s="18">
        <v>1.0</v>
      </c>
      <c r="Q11" s="19"/>
      <c r="R11" s="9" t="str">
        <f t="shared" si="1"/>
        <v>3</v>
      </c>
    </row>
    <row r="12" ht="12.75" customHeight="1">
      <c r="A12" s="18" t="s">
        <v>346</v>
      </c>
      <c r="B12" s="18" t="s">
        <v>347</v>
      </c>
      <c r="C12" s="18">
        <v>140491.0</v>
      </c>
      <c r="D12" s="18" t="s">
        <v>64</v>
      </c>
      <c r="E12" s="18" t="s">
        <v>40</v>
      </c>
      <c r="F12" s="18" t="s">
        <v>22</v>
      </c>
      <c r="G12" s="18">
        <v>1.0</v>
      </c>
      <c r="H12" s="19"/>
      <c r="I12" s="19"/>
      <c r="J12" s="19"/>
      <c r="K12" s="19"/>
      <c r="L12" s="18">
        <v>1.0</v>
      </c>
      <c r="M12" s="19"/>
      <c r="N12" s="19"/>
      <c r="O12" s="19"/>
      <c r="P12" s="19"/>
      <c r="Q12" s="19"/>
      <c r="R12" s="9" t="str">
        <f t="shared" si="1"/>
        <v>2</v>
      </c>
    </row>
    <row r="13" ht="12.75" customHeight="1">
      <c r="A13" s="18" t="s">
        <v>405</v>
      </c>
      <c r="B13" s="18" t="s">
        <v>406</v>
      </c>
      <c r="C13" s="18">
        <v>112245.0</v>
      </c>
      <c r="D13" s="18" t="s">
        <v>64</v>
      </c>
      <c r="E13" s="18" t="s">
        <v>40</v>
      </c>
      <c r="F13" s="18" t="s">
        <v>22</v>
      </c>
      <c r="G13" s="18"/>
      <c r="H13" s="18"/>
      <c r="I13" s="19"/>
      <c r="J13" s="19"/>
      <c r="K13" s="19"/>
      <c r="L13" s="18">
        <v>1.0</v>
      </c>
      <c r="M13" s="19"/>
      <c r="N13" s="19"/>
      <c r="O13" s="19"/>
      <c r="P13" s="19"/>
      <c r="Q13" s="19"/>
      <c r="R13" s="9" t="str">
        <f t="shared" si="1"/>
        <v>1</v>
      </c>
    </row>
    <row r="14" ht="12.75" customHeight="1">
      <c r="A14" s="18" t="s">
        <v>422</v>
      </c>
      <c r="B14" s="18" t="s">
        <v>423</v>
      </c>
      <c r="C14" s="18">
        <v>111799.0</v>
      </c>
      <c r="D14" s="18" t="s">
        <v>64</v>
      </c>
      <c r="E14" s="18" t="s">
        <v>40</v>
      </c>
      <c r="F14" s="18" t="s">
        <v>22</v>
      </c>
      <c r="G14" s="18">
        <v>1.0</v>
      </c>
      <c r="H14" s="18"/>
      <c r="I14" s="19"/>
      <c r="J14" s="19"/>
      <c r="K14" s="19"/>
      <c r="L14" s="18">
        <v>1.0</v>
      </c>
      <c r="M14" s="19"/>
      <c r="N14" s="19"/>
      <c r="O14" s="19"/>
      <c r="P14" s="19"/>
      <c r="Q14" s="19"/>
      <c r="R14" s="9" t="str">
        <f t="shared" si="1"/>
        <v>2</v>
      </c>
    </row>
    <row r="15" ht="12.75" customHeight="1">
      <c r="A15" s="20" t="s">
        <v>98</v>
      </c>
      <c r="B15" s="20" t="s">
        <v>99</v>
      </c>
      <c r="C15" s="20">
        <v>92981.0</v>
      </c>
      <c r="D15" s="20" t="s">
        <v>64</v>
      </c>
      <c r="E15" s="20" t="s">
        <v>23</v>
      </c>
      <c r="F15" s="20" t="s">
        <v>22</v>
      </c>
      <c r="G15" s="20">
        <v>1.0</v>
      </c>
      <c r="H15" s="20">
        <v>1.0</v>
      </c>
      <c r="I15" s="20">
        <v>1.0</v>
      </c>
      <c r="J15" s="21"/>
      <c r="K15" s="21"/>
      <c r="L15" s="20">
        <v>1.0</v>
      </c>
      <c r="M15" s="20">
        <v>1.0</v>
      </c>
      <c r="N15" s="21"/>
      <c r="O15" s="20">
        <v>1.0</v>
      </c>
      <c r="P15" s="20">
        <v>1.0</v>
      </c>
      <c r="Q15" s="21"/>
      <c r="R15" s="9" t="str">
        <f t="shared" si="1"/>
        <v>7</v>
      </c>
    </row>
    <row r="16" ht="12.75" customHeight="1">
      <c r="A16" s="20" t="s">
        <v>108</v>
      </c>
      <c r="B16" s="20" t="s">
        <v>109</v>
      </c>
      <c r="C16" s="20">
        <v>1517535.0</v>
      </c>
      <c r="D16" s="20" t="s">
        <v>64</v>
      </c>
      <c r="E16" s="20" t="s">
        <v>23</v>
      </c>
      <c r="F16" s="20" t="s">
        <v>22</v>
      </c>
      <c r="G16" s="20">
        <v>1.0</v>
      </c>
      <c r="H16" s="21"/>
      <c r="I16" s="21"/>
      <c r="J16" s="21"/>
      <c r="K16" s="21"/>
      <c r="L16" s="20">
        <v>1.0</v>
      </c>
      <c r="M16" s="21"/>
      <c r="N16" s="21"/>
      <c r="O16" s="21"/>
      <c r="P16" s="21"/>
      <c r="Q16" s="21"/>
      <c r="R16" s="9" t="str">
        <f t="shared" si="1"/>
        <v>2</v>
      </c>
    </row>
    <row r="17" ht="12.75" customHeight="1">
      <c r="A17" s="20" t="s">
        <v>118</v>
      </c>
      <c r="B17" s="20" t="s">
        <v>119</v>
      </c>
      <c r="C17" s="20">
        <v>133735.0</v>
      </c>
      <c r="D17" s="20" t="s">
        <v>64</v>
      </c>
      <c r="E17" s="20" t="s">
        <v>23</v>
      </c>
      <c r="F17" s="20" t="s">
        <v>22</v>
      </c>
      <c r="G17" s="20">
        <v>2.0</v>
      </c>
      <c r="H17" s="21"/>
      <c r="I17" s="21"/>
      <c r="J17" s="21"/>
      <c r="K17" s="20">
        <v>1.0</v>
      </c>
      <c r="L17" s="20">
        <v>1.0</v>
      </c>
      <c r="M17" s="21"/>
      <c r="N17" s="20">
        <v>1.0</v>
      </c>
      <c r="O17" s="21"/>
      <c r="P17" s="21"/>
      <c r="Q17" s="21"/>
      <c r="R17" s="9" t="str">
        <f t="shared" si="1"/>
        <v>5</v>
      </c>
    </row>
    <row r="18" ht="12.75" customHeight="1">
      <c r="A18" s="20" t="s">
        <v>136</v>
      </c>
      <c r="B18" s="20" t="s">
        <v>137</v>
      </c>
      <c r="C18" s="20">
        <v>140020.0</v>
      </c>
      <c r="D18" s="20" t="s">
        <v>64</v>
      </c>
      <c r="E18" s="20" t="s">
        <v>23</v>
      </c>
      <c r="F18" s="20" t="s">
        <v>22</v>
      </c>
      <c r="G18" s="20">
        <v>1.0</v>
      </c>
      <c r="H18" s="21"/>
      <c r="I18" s="21"/>
      <c r="J18" s="20">
        <v>1.0</v>
      </c>
      <c r="K18" s="21"/>
      <c r="L18" s="21"/>
      <c r="M18" s="21"/>
      <c r="N18" s="21"/>
      <c r="O18" s="21"/>
      <c r="P18" s="21"/>
      <c r="Q18" s="21"/>
      <c r="R18" s="9" t="str">
        <f t="shared" si="1"/>
        <v>2</v>
      </c>
    </row>
    <row r="19" ht="12.75" customHeight="1">
      <c r="A19" s="20" t="s">
        <v>142</v>
      </c>
      <c r="B19" s="20" t="s">
        <v>143</v>
      </c>
      <c r="C19" s="20">
        <v>123156.0</v>
      </c>
      <c r="D19" s="20" t="s">
        <v>64</v>
      </c>
      <c r="E19" s="20" t="s">
        <v>23</v>
      </c>
      <c r="F19" s="20" t="s">
        <v>22</v>
      </c>
      <c r="G19" s="21"/>
      <c r="H19" s="21"/>
      <c r="I19" s="21"/>
      <c r="J19" s="21"/>
      <c r="K19" s="21"/>
      <c r="L19" s="21"/>
      <c r="M19" s="20">
        <v>1.0</v>
      </c>
      <c r="N19" s="21"/>
      <c r="O19" s="21"/>
      <c r="P19" s="21"/>
      <c r="Q19" s="21"/>
      <c r="R19" s="9" t="str">
        <f t="shared" si="1"/>
        <v>1</v>
      </c>
    </row>
    <row r="20" ht="12.75" customHeight="1">
      <c r="A20" s="20" t="s">
        <v>158</v>
      </c>
      <c r="B20" s="20" t="s">
        <v>159</v>
      </c>
      <c r="C20" s="20">
        <v>133547.0</v>
      </c>
      <c r="D20" s="20" t="s">
        <v>64</v>
      </c>
      <c r="E20" s="20" t="s">
        <v>23</v>
      </c>
      <c r="F20" s="20" t="s">
        <v>22</v>
      </c>
      <c r="G20" s="20">
        <v>1.0</v>
      </c>
      <c r="H20" s="21"/>
      <c r="I20" s="21"/>
      <c r="J20" s="21"/>
      <c r="K20" s="21"/>
      <c r="L20" s="20">
        <v>1.0</v>
      </c>
      <c r="M20" s="21"/>
      <c r="N20" s="21"/>
      <c r="O20" s="20">
        <v>1.0</v>
      </c>
      <c r="P20" s="21"/>
      <c r="Q20" s="21"/>
      <c r="R20" s="9" t="str">
        <f t="shared" si="1"/>
        <v>3</v>
      </c>
    </row>
    <row r="21" ht="12.75" customHeight="1">
      <c r="A21" s="20" t="s">
        <v>160</v>
      </c>
      <c r="B21" s="20" t="s">
        <v>161</v>
      </c>
      <c r="C21" s="20">
        <v>1517118.0</v>
      </c>
      <c r="D21" s="20" t="s">
        <v>64</v>
      </c>
      <c r="E21" s="20" t="s">
        <v>23</v>
      </c>
      <c r="F21" s="20" t="s">
        <v>22</v>
      </c>
      <c r="G21" s="20">
        <v>1.0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9" t="str">
        <f t="shared" si="1"/>
        <v>1</v>
      </c>
    </row>
    <row r="22" ht="12.75" customHeight="1">
      <c r="A22" s="20" t="s">
        <v>164</v>
      </c>
      <c r="B22" s="20" t="s">
        <v>165</v>
      </c>
      <c r="C22" s="20">
        <v>141296.0</v>
      </c>
      <c r="D22" s="20" t="s">
        <v>64</v>
      </c>
      <c r="E22" s="20" t="s">
        <v>23</v>
      </c>
      <c r="F22" s="20" t="s">
        <v>22</v>
      </c>
      <c r="G22" s="21"/>
      <c r="H22" s="21"/>
      <c r="I22" s="21"/>
      <c r="J22" s="21"/>
      <c r="K22" s="21"/>
      <c r="L22" s="20">
        <v>1.0</v>
      </c>
      <c r="M22" s="20">
        <v>1.0</v>
      </c>
      <c r="N22" s="21"/>
      <c r="O22" s="21"/>
      <c r="P22" s="21"/>
      <c r="Q22" s="21"/>
      <c r="R22" s="9" t="str">
        <f t="shared" si="1"/>
        <v>2</v>
      </c>
    </row>
    <row r="23" ht="12.75" customHeight="1">
      <c r="A23" s="20" t="s">
        <v>195</v>
      </c>
      <c r="B23" s="20" t="s">
        <v>196</v>
      </c>
      <c r="C23" s="20">
        <v>142513.0</v>
      </c>
      <c r="D23" s="20" t="s">
        <v>64</v>
      </c>
      <c r="E23" s="20" t="s">
        <v>23</v>
      </c>
      <c r="F23" s="20" t="s">
        <v>22</v>
      </c>
      <c r="G23" s="20">
        <v>1.0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9" t="str">
        <f t="shared" si="1"/>
        <v>1</v>
      </c>
    </row>
    <row r="24" ht="12.75" customHeight="1">
      <c r="A24" s="20" t="s">
        <v>211</v>
      </c>
      <c r="B24" s="20" t="s">
        <v>212</v>
      </c>
      <c r="C24" s="20">
        <v>120683.0</v>
      </c>
      <c r="D24" s="20" t="s">
        <v>64</v>
      </c>
      <c r="E24" s="20" t="s">
        <v>23</v>
      </c>
      <c r="F24" s="20" t="s">
        <v>22</v>
      </c>
      <c r="G24" s="21"/>
      <c r="H24" s="21"/>
      <c r="I24" s="21"/>
      <c r="J24" s="20">
        <v>1.0</v>
      </c>
      <c r="K24" s="21"/>
      <c r="L24" s="21"/>
      <c r="M24" s="21"/>
      <c r="N24" s="21"/>
      <c r="O24" s="21"/>
      <c r="P24" s="21"/>
      <c r="Q24" s="21"/>
      <c r="R24" s="9" t="str">
        <f t="shared" si="1"/>
        <v>1</v>
      </c>
    </row>
    <row r="25" ht="12.75" customHeight="1">
      <c r="A25" s="20" t="s">
        <v>230</v>
      </c>
      <c r="B25" s="20" t="s">
        <v>231</v>
      </c>
      <c r="C25" s="20">
        <v>133687.0</v>
      </c>
      <c r="D25" s="20" t="s">
        <v>64</v>
      </c>
      <c r="E25" s="20" t="s">
        <v>23</v>
      </c>
      <c r="F25" s="20" t="s">
        <v>22</v>
      </c>
      <c r="G25" s="20">
        <v>1.0</v>
      </c>
      <c r="H25" s="21"/>
      <c r="I25" s="21"/>
      <c r="J25" s="20">
        <v>1.0</v>
      </c>
      <c r="K25" s="21"/>
      <c r="L25" s="20">
        <v>1.0</v>
      </c>
      <c r="M25" s="21"/>
      <c r="N25" s="21"/>
      <c r="O25" s="21"/>
      <c r="P25" s="21"/>
      <c r="Q25" s="21"/>
      <c r="R25" s="9" t="str">
        <f t="shared" si="1"/>
        <v>3</v>
      </c>
    </row>
    <row r="26" ht="12.75" customHeight="1">
      <c r="A26" s="20" t="s">
        <v>236</v>
      </c>
      <c r="B26" s="20" t="s">
        <v>237</v>
      </c>
      <c r="C26" s="20">
        <v>142519.0</v>
      </c>
      <c r="D26" s="20" t="s">
        <v>64</v>
      </c>
      <c r="E26" s="20" t="s">
        <v>23</v>
      </c>
      <c r="F26" s="20" t="s">
        <v>22</v>
      </c>
      <c r="G26" s="20">
        <v>1.0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9" t="str">
        <f t="shared" si="1"/>
        <v>1</v>
      </c>
    </row>
    <row r="27" ht="12.75" customHeight="1">
      <c r="A27" s="20" t="s">
        <v>240</v>
      </c>
      <c r="B27" s="20" t="s">
        <v>241</v>
      </c>
      <c r="C27" s="20">
        <v>140285.0</v>
      </c>
      <c r="D27" s="20" t="s">
        <v>64</v>
      </c>
      <c r="E27" s="20" t="s">
        <v>23</v>
      </c>
      <c r="F27" s="20" t="s">
        <v>22</v>
      </c>
      <c r="G27" s="21"/>
      <c r="H27" s="21"/>
      <c r="I27" s="21"/>
      <c r="J27" s="21"/>
      <c r="K27" s="21"/>
      <c r="L27" s="20">
        <v>1.0</v>
      </c>
      <c r="M27" s="21"/>
      <c r="N27" s="21"/>
      <c r="O27" s="21"/>
      <c r="P27" s="21"/>
      <c r="Q27" s="21"/>
      <c r="R27" s="9" t="str">
        <f t="shared" si="1"/>
        <v>1</v>
      </c>
    </row>
    <row r="28" ht="12.75" customHeight="1">
      <c r="A28" s="20" t="s">
        <v>281</v>
      </c>
      <c r="B28" s="20" t="s">
        <v>282</v>
      </c>
      <c r="C28" s="20">
        <v>139958.0</v>
      </c>
      <c r="D28" s="20" t="s">
        <v>64</v>
      </c>
      <c r="E28" s="20" t="s">
        <v>23</v>
      </c>
      <c r="F28" s="20" t="s">
        <v>22</v>
      </c>
      <c r="G28" s="20">
        <v>1.0</v>
      </c>
      <c r="H28" s="21"/>
      <c r="I28" s="21"/>
      <c r="J28" s="21"/>
      <c r="K28" s="21"/>
      <c r="L28" s="20">
        <v>1.0</v>
      </c>
      <c r="M28" s="21"/>
      <c r="N28" s="21"/>
      <c r="O28" s="21"/>
      <c r="P28" s="21"/>
      <c r="Q28" s="21"/>
      <c r="R28" s="9" t="str">
        <f t="shared" si="1"/>
        <v>2</v>
      </c>
    </row>
    <row r="29" ht="12.75" customHeight="1">
      <c r="A29" s="20" t="s">
        <v>307</v>
      </c>
      <c r="B29" s="20" t="s">
        <v>308</v>
      </c>
      <c r="C29" s="20">
        <v>93431.0</v>
      </c>
      <c r="D29" s="20" t="s">
        <v>64</v>
      </c>
      <c r="E29" s="20" t="s">
        <v>23</v>
      </c>
      <c r="F29" s="20" t="s">
        <v>22</v>
      </c>
      <c r="G29" s="21"/>
      <c r="H29" s="20">
        <v>1.0</v>
      </c>
      <c r="I29" s="20">
        <v>1.0</v>
      </c>
      <c r="J29" s="21"/>
      <c r="K29" s="21"/>
      <c r="L29" s="21"/>
      <c r="M29" s="21"/>
      <c r="N29" s="21"/>
      <c r="O29" s="21"/>
      <c r="P29" s="21"/>
      <c r="Q29" s="21"/>
      <c r="R29" s="9" t="str">
        <f t="shared" si="1"/>
        <v>2</v>
      </c>
    </row>
    <row r="30" ht="12.75" customHeight="1">
      <c r="A30" s="20" t="s">
        <v>340</v>
      </c>
      <c r="B30" s="20" t="s">
        <v>341</v>
      </c>
      <c r="C30" s="20">
        <v>140328.0</v>
      </c>
      <c r="D30" s="20" t="s">
        <v>64</v>
      </c>
      <c r="E30" s="20" t="s">
        <v>23</v>
      </c>
      <c r="F30" s="20" t="s">
        <v>22</v>
      </c>
      <c r="G30" s="21"/>
      <c r="H30" s="21"/>
      <c r="I30" s="21"/>
      <c r="J30" s="21"/>
      <c r="K30" s="21"/>
      <c r="L30" s="20">
        <v>1.0</v>
      </c>
      <c r="M30" s="21"/>
      <c r="N30" s="21"/>
      <c r="O30" s="21"/>
      <c r="P30" s="21"/>
      <c r="Q30" s="21"/>
      <c r="R30" s="9" t="str">
        <f t="shared" si="1"/>
        <v>1</v>
      </c>
    </row>
    <row r="31" ht="12.75" customHeight="1">
      <c r="A31" s="20" t="s">
        <v>342</v>
      </c>
      <c r="B31" s="20" t="s">
        <v>343</v>
      </c>
      <c r="C31" s="20">
        <v>104099.0</v>
      </c>
      <c r="D31" s="20" t="s">
        <v>64</v>
      </c>
      <c r="E31" s="20" t="s">
        <v>23</v>
      </c>
      <c r="F31" s="20" t="s">
        <v>22</v>
      </c>
      <c r="G31" s="21"/>
      <c r="H31" s="21"/>
      <c r="I31" s="21"/>
      <c r="J31" s="21"/>
      <c r="K31" s="21"/>
      <c r="L31" s="21"/>
      <c r="M31" s="20">
        <v>1.0</v>
      </c>
      <c r="N31" s="21"/>
      <c r="O31" s="21"/>
      <c r="P31" s="21"/>
      <c r="Q31" s="21"/>
      <c r="R31" s="9" t="str">
        <f t="shared" si="1"/>
        <v>1</v>
      </c>
    </row>
    <row r="32" ht="12.75" customHeight="1">
      <c r="A32" s="20" t="s">
        <v>352</v>
      </c>
      <c r="B32" s="20" t="s">
        <v>353</v>
      </c>
      <c r="C32" s="20">
        <v>140297.0</v>
      </c>
      <c r="D32" s="20" t="s">
        <v>64</v>
      </c>
      <c r="E32" s="20" t="s">
        <v>23</v>
      </c>
      <c r="F32" s="20" t="s">
        <v>22</v>
      </c>
      <c r="G32" s="21"/>
      <c r="H32" s="21"/>
      <c r="I32" s="21"/>
      <c r="J32" s="21"/>
      <c r="K32" s="20">
        <v>1.0</v>
      </c>
      <c r="L32" s="20">
        <v>1.0</v>
      </c>
      <c r="M32" s="21"/>
      <c r="N32" s="21"/>
      <c r="O32" s="21"/>
      <c r="P32" s="21"/>
      <c r="Q32" s="21"/>
      <c r="R32" s="9" t="str">
        <f t="shared" si="1"/>
        <v>2</v>
      </c>
    </row>
    <row r="33" ht="12.75" customHeight="1">
      <c r="A33" s="20" t="s">
        <v>374</v>
      </c>
      <c r="B33" s="20" t="s">
        <v>375</v>
      </c>
      <c r="C33" s="20">
        <v>120475.0</v>
      </c>
      <c r="D33" s="20" t="s">
        <v>64</v>
      </c>
      <c r="E33" s="20" t="s">
        <v>23</v>
      </c>
      <c r="F33" s="20" t="s">
        <v>22</v>
      </c>
      <c r="G33" s="21"/>
      <c r="H33" s="21"/>
      <c r="I33" s="20">
        <v>1.0</v>
      </c>
      <c r="J33" s="21"/>
      <c r="K33" s="21"/>
      <c r="L33" s="21"/>
      <c r="M33" s="20">
        <v>1.0</v>
      </c>
      <c r="N33" s="21"/>
      <c r="O33" s="20">
        <v>1.0</v>
      </c>
      <c r="P33" s="20">
        <v>1.0</v>
      </c>
      <c r="Q33" s="20"/>
      <c r="R33" s="9" t="str">
        <f t="shared" si="1"/>
        <v>4</v>
      </c>
    </row>
    <row r="34" ht="12.75" customHeight="1">
      <c r="A34" s="22" t="s">
        <v>124</v>
      </c>
      <c r="B34" s="22" t="s">
        <v>125</v>
      </c>
      <c r="C34" s="22">
        <v>139999.0</v>
      </c>
      <c r="D34" s="22" t="s">
        <v>64</v>
      </c>
      <c r="E34" s="22" t="s">
        <v>21</v>
      </c>
      <c r="F34" s="22" t="s">
        <v>22</v>
      </c>
      <c r="G34" s="22">
        <v>1.0</v>
      </c>
      <c r="H34" s="23"/>
      <c r="I34" s="23"/>
      <c r="J34" s="23"/>
      <c r="K34" s="23"/>
      <c r="L34" s="22">
        <v>1.0</v>
      </c>
      <c r="M34" s="23"/>
      <c r="N34" s="23"/>
      <c r="O34" s="23"/>
      <c r="P34" s="23"/>
      <c r="Q34" s="23"/>
      <c r="R34" s="9" t="str">
        <f t="shared" si="1"/>
        <v>2</v>
      </c>
    </row>
    <row r="35" ht="12.75" customHeight="1">
      <c r="A35" s="22" t="s">
        <v>138</v>
      </c>
      <c r="B35" s="22" t="s">
        <v>139</v>
      </c>
      <c r="C35" s="22">
        <v>133715.0</v>
      </c>
      <c r="D35" s="22" t="s">
        <v>64</v>
      </c>
      <c r="E35" s="22" t="s">
        <v>21</v>
      </c>
      <c r="F35" s="22" t="s">
        <v>22</v>
      </c>
      <c r="G35" s="22">
        <v>1.0</v>
      </c>
      <c r="H35" s="23"/>
      <c r="I35" s="23"/>
      <c r="J35" s="23"/>
      <c r="K35" s="23"/>
      <c r="L35" s="22">
        <v>1.0</v>
      </c>
      <c r="M35" s="23"/>
      <c r="N35" s="23"/>
      <c r="O35" s="23"/>
      <c r="P35" s="23"/>
      <c r="Q35" s="23"/>
      <c r="R35" s="9" t="str">
        <f t="shared" si="1"/>
        <v>2</v>
      </c>
    </row>
    <row r="36" ht="12.75" customHeight="1">
      <c r="A36" s="22" t="s">
        <v>218</v>
      </c>
      <c r="B36" s="22" t="s">
        <v>219</v>
      </c>
      <c r="C36" s="22">
        <v>140033.0</v>
      </c>
      <c r="D36" s="22" t="s">
        <v>64</v>
      </c>
      <c r="E36" s="22" t="s">
        <v>21</v>
      </c>
      <c r="F36" s="22" t="s">
        <v>22</v>
      </c>
      <c r="G36" s="22">
        <v>1.0</v>
      </c>
      <c r="H36" s="23"/>
      <c r="I36" s="23"/>
      <c r="J36" s="23"/>
      <c r="K36" s="23"/>
      <c r="L36" s="22">
        <v>1.0</v>
      </c>
      <c r="M36" s="23"/>
      <c r="N36" s="23"/>
      <c r="O36" s="23"/>
      <c r="P36" s="23"/>
      <c r="Q36" s="23"/>
      <c r="R36" s="9" t="str">
        <f t="shared" si="1"/>
        <v>2</v>
      </c>
    </row>
    <row r="37" ht="12.75" customHeight="1">
      <c r="A37" s="22" t="s">
        <v>242</v>
      </c>
      <c r="B37" s="22" t="s">
        <v>243</v>
      </c>
      <c r="C37" s="22">
        <v>141274.0</v>
      </c>
      <c r="D37" s="22" t="s">
        <v>64</v>
      </c>
      <c r="E37" s="22" t="s">
        <v>21</v>
      </c>
      <c r="F37" s="22" t="s">
        <v>22</v>
      </c>
      <c r="G37" s="22">
        <v>1.0</v>
      </c>
      <c r="H37" s="23"/>
      <c r="I37" s="23"/>
      <c r="J37" s="23"/>
      <c r="K37" s="23"/>
      <c r="L37" s="22">
        <v>1.0</v>
      </c>
      <c r="M37" s="23"/>
      <c r="N37" s="23"/>
      <c r="O37" s="22">
        <v>1.0</v>
      </c>
      <c r="P37" s="23"/>
      <c r="Q37" s="23"/>
      <c r="R37" s="9" t="str">
        <f t="shared" si="1"/>
        <v>3</v>
      </c>
    </row>
    <row r="38" ht="12.75" customHeight="1">
      <c r="A38" s="22" t="s">
        <v>252</v>
      </c>
      <c r="B38" s="22" t="s">
        <v>253</v>
      </c>
      <c r="C38" s="22">
        <v>140984.0</v>
      </c>
      <c r="D38" s="22" t="s">
        <v>64</v>
      </c>
      <c r="E38" s="22" t="s">
        <v>21</v>
      </c>
      <c r="F38" s="22" t="s">
        <v>22</v>
      </c>
      <c r="G38" s="22">
        <v>1.0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9" t="str">
        <f t="shared" si="1"/>
        <v>1</v>
      </c>
    </row>
    <row r="39" ht="12.75" customHeight="1">
      <c r="A39" s="22" t="s">
        <v>260</v>
      </c>
      <c r="B39" s="22" t="s">
        <v>261</v>
      </c>
      <c r="C39" s="22">
        <v>141307.0</v>
      </c>
      <c r="D39" s="22" t="s">
        <v>64</v>
      </c>
      <c r="E39" s="22" t="s">
        <v>21</v>
      </c>
      <c r="F39" s="22" t="s">
        <v>22</v>
      </c>
      <c r="G39" s="23"/>
      <c r="H39" s="23"/>
      <c r="I39" s="23"/>
      <c r="J39" s="23"/>
      <c r="K39" s="23"/>
      <c r="L39" s="22">
        <v>1.0</v>
      </c>
      <c r="M39" s="23"/>
      <c r="N39" s="23"/>
      <c r="O39" s="23"/>
      <c r="P39" s="23"/>
      <c r="Q39" s="23"/>
      <c r="R39" s="9" t="str">
        <f t="shared" si="1"/>
        <v>1</v>
      </c>
    </row>
    <row r="40" ht="12.75" customHeight="1">
      <c r="A40" s="22" t="s">
        <v>315</v>
      </c>
      <c r="B40" s="22" t="s">
        <v>316</v>
      </c>
      <c r="C40" s="22">
        <v>1517874.0</v>
      </c>
      <c r="D40" s="22" t="s">
        <v>64</v>
      </c>
      <c r="E40" s="22" t="s">
        <v>21</v>
      </c>
      <c r="F40" s="22" t="s">
        <v>22</v>
      </c>
      <c r="G40" s="23"/>
      <c r="H40" s="23"/>
      <c r="I40" s="23"/>
      <c r="J40" s="23"/>
      <c r="K40" s="23"/>
      <c r="L40" s="22">
        <v>1.0</v>
      </c>
      <c r="M40" s="23"/>
      <c r="N40" s="23"/>
      <c r="O40" s="23"/>
      <c r="P40" s="23"/>
      <c r="Q40" s="23"/>
      <c r="R40" s="9" t="str">
        <f t="shared" si="1"/>
        <v>1</v>
      </c>
    </row>
    <row r="41" ht="12.75" customHeight="1">
      <c r="A41" s="22" t="s">
        <v>321</v>
      </c>
      <c r="B41" s="22" t="s">
        <v>322</v>
      </c>
      <c r="C41" s="22">
        <v>139952.0</v>
      </c>
      <c r="D41" s="22" t="s">
        <v>64</v>
      </c>
      <c r="E41" s="22" t="s">
        <v>21</v>
      </c>
      <c r="F41" s="22" t="s">
        <v>22</v>
      </c>
      <c r="G41" s="22">
        <v>1.0</v>
      </c>
      <c r="H41" s="23"/>
      <c r="I41" s="23"/>
      <c r="J41" s="23"/>
      <c r="K41" s="22">
        <v>1.0</v>
      </c>
      <c r="L41" s="23"/>
      <c r="M41" s="23"/>
      <c r="N41" s="23"/>
      <c r="O41" s="23"/>
      <c r="P41" s="23"/>
      <c r="Q41" s="23"/>
      <c r="R41" s="9" t="str">
        <f t="shared" si="1"/>
        <v>2</v>
      </c>
    </row>
    <row r="42" ht="12.75" customHeight="1">
      <c r="A42" s="22" t="s">
        <v>360</v>
      </c>
      <c r="B42" s="22" t="s">
        <v>361</v>
      </c>
      <c r="C42" s="22">
        <v>135531.0</v>
      </c>
      <c r="D42" s="22" t="s">
        <v>64</v>
      </c>
      <c r="E42" s="22" t="s">
        <v>21</v>
      </c>
      <c r="F42" s="22" t="s">
        <v>22</v>
      </c>
      <c r="G42" s="23"/>
      <c r="H42" s="23"/>
      <c r="I42" s="23"/>
      <c r="J42" s="22">
        <v>1.0</v>
      </c>
      <c r="K42" s="23"/>
      <c r="L42" s="22">
        <v>1.0</v>
      </c>
      <c r="M42" s="23"/>
      <c r="N42" s="23"/>
      <c r="O42" s="23"/>
      <c r="P42" s="23"/>
      <c r="Q42" s="23"/>
      <c r="R42" s="9" t="str">
        <f t="shared" si="1"/>
        <v>2</v>
      </c>
    </row>
    <row r="43" ht="12.75" customHeight="1">
      <c r="A43" s="22" t="s">
        <v>368</v>
      </c>
      <c r="B43" s="22" t="s">
        <v>369</v>
      </c>
      <c r="C43" s="22">
        <v>120498.0</v>
      </c>
      <c r="D43" s="22" t="s">
        <v>64</v>
      </c>
      <c r="E43" s="22" t="s">
        <v>21</v>
      </c>
      <c r="F43" s="22" t="s">
        <v>22</v>
      </c>
      <c r="G43" s="23"/>
      <c r="H43" s="23"/>
      <c r="I43" s="23"/>
      <c r="J43" s="22">
        <v>1.0</v>
      </c>
      <c r="K43" s="23"/>
      <c r="L43" s="23"/>
      <c r="M43" s="23"/>
      <c r="N43" s="23"/>
      <c r="O43" s="23"/>
      <c r="P43" s="23"/>
      <c r="Q43" s="23"/>
      <c r="R43" s="9" t="str">
        <f t="shared" si="1"/>
        <v>1</v>
      </c>
    </row>
    <row r="44" ht="12.75" customHeight="1">
      <c r="A44" s="22" t="s">
        <v>395</v>
      </c>
      <c r="B44" s="22" t="s">
        <v>396</v>
      </c>
      <c r="C44" s="22">
        <v>135047.0</v>
      </c>
      <c r="D44" s="22" t="s">
        <v>64</v>
      </c>
      <c r="E44" s="22" t="s">
        <v>21</v>
      </c>
      <c r="F44" s="22" t="s">
        <v>22</v>
      </c>
      <c r="G44" s="22"/>
      <c r="H44" s="22"/>
      <c r="I44" s="23"/>
      <c r="J44" s="23"/>
      <c r="K44" s="23"/>
      <c r="L44" s="22">
        <v>1.0</v>
      </c>
      <c r="M44" s="23">
        <v>1.0</v>
      </c>
      <c r="N44" s="23"/>
      <c r="O44" s="23"/>
      <c r="P44" s="23"/>
      <c r="Q44" s="23"/>
      <c r="R44" s="9" t="str">
        <f t="shared" si="1"/>
        <v>2</v>
      </c>
    </row>
    <row r="45" ht="12.75" customHeight="1">
      <c r="A45" s="24" t="s">
        <v>146</v>
      </c>
      <c r="B45" s="24" t="s">
        <v>147</v>
      </c>
      <c r="C45" s="24">
        <v>1517762.0</v>
      </c>
      <c r="D45" s="24" t="s">
        <v>64</v>
      </c>
      <c r="E45" s="24" t="s">
        <v>29</v>
      </c>
      <c r="F45" s="24" t="s">
        <v>22</v>
      </c>
      <c r="G45" s="24">
        <v>1.0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9" t="str">
        <f t="shared" si="1"/>
        <v>1</v>
      </c>
    </row>
    <row r="46" ht="12.75" customHeight="1">
      <c r="A46" s="24" t="s">
        <v>197</v>
      </c>
      <c r="B46" s="24" t="s">
        <v>198</v>
      </c>
      <c r="C46" s="24">
        <v>136139.0</v>
      </c>
      <c r="D46" s="24" t="s">
        <v>64</v>
      </c>
      <c r="E46" s="24" t="s">
        <v>29</v>
      </c>
      <c r="F46" s="24" t="s">
        <v>22</v>
      </c>
      <c r="G46" s="25"/>
      <c r="H46" s="25"/>
      <c r="I46" s="25"/>
      <c r="J46" s="24">
        <v>1.0</v>
      </c>
      <c r="K46" s="25"/>
      <c r="L46" s="25"/>
      <c r="M46" s="24">
        <v>1.0</v>
      </c>
      <c r="N46" s="25"/>
      <c r="O46" s="25"/>
      <c r="P46" s="25"/>
      <c r="Q46" s="25"/>
      <c r="R46" s="9" t="str">
        <f t="shared" si="1"/>
        <v>2</v>
      </c>
    </row>
    <row r="47" ht="12.75" customHeight="1">
      <c r="A47" s="24" t="s">
        <v>213</v>
      </c>
      <c r="B47" s="24" t="s">
        <v>214</v>
      </c>
      <c r="C47" s="24">
        <v>1517568.0</v>
      </c>
      <c r="D47" s="24" t="s">
        <v>64</v>
      </c>
      <c r="E47" s="24" t="s">
        <v>29</v>
      </c>
      <c r="F47" s="24" t="s">
        <v>22</v>
      </c>
      <c r="G47" s="25"/>
      <c r="H47" s="25"/>
      <c r="I47" s="24">
        <v>1.0</v>
      </c>
      <c r="J47" s="25"/>
      <c r="K47" s="25"/>
      <c r="L47" s="24">
        <v>1.0</v>
      </c>
      <c r="M47" s="24">
        <v>1.0</v>
      </c>
      <c r="N47" s="25"/>
      <c r="O47" s="25"/>
      <c r="P47" s="25"/>
      <c r="Q47" s="25"/>
      <c r="R47" s="9" t="str">
        <f t="shared" si="1"/>
        <v>3</v>
      </c>
    </row>
    <row r="48" ht="12.75" customHeight="1">
      <c r="A48" s="24" t="s">
        <v>220</v>
      </c>
      <c r="B48" s="24" t="s">
        <v>221</v>
      </c>
      <c r="C48" s="24">
        <v>142889.0</v>
      </c>
      <c r="D48" s="24" t="s">
        <v>64</v>
      </c>
      <c r="E48" s="24" t="s">
        <v>29</v>
      </c>
      <c r="F48" s="24" t="s">
        <v>22</v>
      </c>
      <c r="G48" s="24">
        <v>1.0</v>
      </c>
      <c r="H48" s="24">
        <v>1.0</v>
      </c>
      <c r="I48" s="24">
        <v>1.0</v>
      </c>
      <c r="J48" s="24">
        <v>2.0</v>
      </c>
      <c r="K48" s="25"/>
      <c r="L48" s="24">
        <v>1.0</v>
      </c>
      <c r="M48" s="25"/>
      <c r="N48" s="25"/>
      <c r="O48" s="24">
        <v>1.0</v>
      </c>
      <c r="P48" s="25"/>
      <c r="Q48" s="25"/>
      <c r="R48" s="9" t="str">
        <f t="shared" si="1"/>
        <v>7</v>
      </c>
    </row>
    <row r="49" ht="12.75" customHeight="1">
      <c r="A49" s="24" t="s">
        <v>222</v>
      </c>
      <c r="B49" s="24" t="s">
        <v>223</v>
      </c>
      <c r="C49" s="24">
        <v>139917.0</v>
      </c>
      <c r="D49" s="24" t="s">
        <v>64</v>
      </c>
      <c r="E49" s="24" t="s">
        <v>29</v>
      </c>
      <c r="F49" s="24" t="s">
        <v>22</v>
      </c>
      <c r="G49" s="24">
        <v>1.0</v>
      </c>
      <c r="H49" s="24">
        <v>1.0</v>
      </c>
      <c r="I49" s="25"/>
      <c r="J49" s="25"/>
      <c r="K49" s="25"/>
      <c r="L49" s="24">
        <v>1.0</v>
      </c>
      <c r="M49" s="25"/>
      <c r="N49" s="25"/>
      <c r="O49" s="25"/>
      <c r="P49" s="25"/>
      <c r="Q49" s="25"/>
      <c r="R49" s="9" t="str">
        <f t="shared" si="1"/>
        <v>3</v>
      </c>
    </row>
    <row r="50" ht="12.75" customHeight="1">
      <c r="A50" s="24" t="s">
        <v>289</v>
      </c>
      <c r="B50" s="24" t="s">
        <v>290</v>
      </c>
      <c r="C50" s="24">
        <v>140071.0</v>
      </c>
      <c r="D50" s="24" t="s">
        <v>64</v>
      </c>
      <c r="E50" s="24" t="s">
        <v>29</v>
      </c>
      <c r="F50" s="24" t="s">
        <v>22</v>
      </c>
      <c r="G50" s="24">
        <v>1.0</v>
      </c>
      <c r="H50" s="25"/>
      <c r="I50" s="25"/>
      <c r="J50" s="25"/>
      <c r="K50" s="25"/>
      <c r="L50" s="24">
        <v>1.0</v>
      </c>
      <c r="M50" s="25"/>
      <c r="N50" s="25"/>
      <c r="O50" s="25"/>
      <c r="P50" s="25"/>
      <c r="Q50" s="25"/>
      <c r="R50" s="9" t="str">
        <f t="shared" si="1"/>
        <v>2</v>
      </c>
    </row>
    <row r="51" ht="12.75" customHeight="1">
      <c r="A51" s="24" t="s">
        <v>291</v>
      </c>
      <c r="B51" s="24" t="s">
        <v>292</v>
      </c>
      <c r="C51" s="24">
        <v>140435.0</v>
      </c>
      <c r="D51" s="24" t="s">
        <v>64</v>
      </c>
      <c r="E51" s="24" t="s">
        <v>29</v>
      </c>
      <c r="F51" s="24" t="s">
        <v>22</v>
      </c>
      <c r="G51" s="24">
        <v>1.0</v>
      </c>
      <c r="H51" s="25"/>
      <c r="I51" s="25"/>
      <c r="J51" s="25"/>
      <c r="K51" s="25"/>
      <c r="L51" s="24">
        <v>1.0</v>
      </c>
      <c r="M51" s="25"/>
      <c r="N51" s="25"/>
      <c r="O51" s="25"/>
      <c r="P51" s="25"/>
      <c r="Q51" s="25"/>
      <c r="R51" s="9" t="str">
        <f t="shared" si="1"/>
        <v>2</v>
      </c>
    </row>
    <row r="52" ht="12.75" customHeight="1">
      <c r="A52" s="24" t="s">
        <v>333</v>
      </c>
      <c r="B52" s="24" t="s">
        <v>334</v>
      </c>
      <c r="C52" s="24">
        <v>133550.0</v>
      </c>
      <c r="D52" s="24" t="s">
        <v>64</v>
      </c>
      <c r="E52" s="24" t="s">
        <v>29</v>
      </c>
      <c r="F52" s="24" t="s">
        <v>22</v>
      </c>
      <c r="G52" s="25"/>
      <c r="H52" s="24">
        <v>1.0</v>
      </c>
      <c r="I52" s="25"/>
      <c r="J52" s="25"/>
      <c r="K52" s="25"/>
      <c r="L52" s="25"/>
      <c r="M52" s="24">
        <v>1.0</v>
      </c>
      <c r="N52" s="25"/>
      <c r="O52" s="24">
        <v>1.0</v>
      </c>
      <c r="P52" s="25"/>
      <c r="Q52" s="25"/>
      <c r="R52" s="9" t="str">
        <f t="shared" si="1"/>
        <v>3</v>
      </c>
    </row>
    <row r="53" ht="12.75" customHeight="1">
      <c r="A53" s="24" t="s">
        <v>418</v>
      </c>
      <c r="B53" s="24" t="s">
        <v>419</v>
      </c>
      <c r="C53" s="24">
        <v>142608.0</v>
      </c>
      <c r="D53" s="24" t="s">
        <v>64</v>
      </c>
      <c r="E53" s="24" t="s">
        <v>29</v>
      </c>
      <c r="F53" s="24" t="s">
        <v>22</v>
      </c>
      <c r="G53" s="24"/>
      <c r="H53" s="24"/>
      <c r="I53" s="25"/>
      <c r="J53" s="25"/>
      <c r="K53" s="25"/>
      <c r="L53" s="24">
        <v>1.0</v>
      </c>
      <c r="M53" s="25"/>
      <c r="N53" s="25"/>
      <c r="O53" s="25"/>
      <c r="P53" s="25"/>
      <c r="Q53" s="25"/>
      <c r="R53" s="9" t="str">
        <f t="shared" si="1"/>
        <v>1</v>
      </c>
    </row>
    <row r="54" ht="12.75" customHeight="1">
      <c r="A54" s="26" t="s">
        <v>374</v>
      </c>
      <c r="B54" s="26" t="s">
        <v>375</v>
      </c>
      <c r="C54" s="26">
        <v>120475.0</v>
      </c>
      <c r="D54" s="26" t="s">
        <v>64</v>
      </c>
      <c r="E54" s="26" t="s">
        <v>83</v>
      </c>
      <c r="F54" s="26" t="s">
        <v>22</v>
      </c>
      <c r="G54" s="26"/>
      <c r="H54" s="26">
        <v>1.0</v>
      </c>
      <c r="I54" s="27"/>
      <c r="J54" s="27"/>
      <c r="K54" s="27"/>
      <c r="L54" s="26"/>
      <c r="M54" s="27"/>
      <c r="N54" s="27"/>
      <c r="O54" s="27"/>
      <c r="P54" s="27"/>
      <c r="Q54" s="27"/>
      <c r="R54" s="9" t="str">
        <f t="shared" si="1"/>
        <v>1</v>
      </c>
    </row>
    <row r="55" ht="12.75" customHeight="1">
      <c r="A55" s="26" t="s">
        <v>203</v>
      </c>
      <c r="B55" s="26" t="s">
        <v>204</v>
      </c>
      <c r="C55" s="26">
        <v>140766.0</v>
      </c>
      <c r="D55" s="26" t="s">
        <v>64</v>
      </c>
      <c r="E55" s="26" t="s">
        <v>83</v>
      </c>
      <c r="F55" s="26" t="s">
        <v>22</v>
      </c>
      <c r="G55" s="26">
        <v>1.0</v>
      </c>
      <c r="H55" s="27"/>
      <c r="I55" s="27"/>
      <c r="J55" s="27"/>
      <c r="K55" s="27"/>
      <c r="L55" s="26">
        <v>1.0</v>
      </c>
      <c r="M55" s="27"/>
      <c r="N55" s="27"/>
      <c r="O55" s="27"/>
      <c r="P55" s="27"/>
      <c r="Q55" s="27"/>
      <c r="R55" s="9" t="str">
        <f t="shared" si="1"/>
        <v>2</v>
      </c>
    </row>
    <row r="56" ht="12.75" customHeight="1">
      <c r="A56" s="26" t="s">
        <v>278</v>
      </c>
      <c r="B56" s="26" t="s">
        <v>279</v>
      </c>
      <c r="C56" s="26" t="s">
        <v>280</v>
      </c>
      <c r="D56" s="26" t="s">
        <v>64</v>
      </c>
      <c r="E56" s="26" t="s">
        <v>83</v>
      </c>
      <c r="F56" s="26" t="s">
        <v>22</v>
      </c>
      <c r="G56" s="27"/>
      <c r="H56" s="27"/>
      <c r="I56" s="27"/>
      <c r="J56" s="27"/>
      <c r="K56" s="27"/>
      <c r="L56" s="27"/>
      <c r="M56" s="27"/>
      <c r="N56" s="27"/>
      <c r="O56" s="26">
        <v>1.0</v>
      </c>
      <c r="P56" s="27"/>
      <c r="Q56" s="27"/>
      <c r="R56" s="9" t="str">
        <f t="shared" si="1"/>
        <v>1</v>
      </c>
    </row>
    <row r="57" ht="12.75" customHeight="1">
      <c r="R57" s="11"/>
    </row>
    <row r="58" ht="12.75" customHeight="1">
      <c r="R58" s="11"/>
    </row>
    <row r="59" ht="12.75" customHeight="1">
      <c r="R59" s="11"/>
    </row>
    <row r="60" ht="12.75" customHeight="1">
      <c r="R60" s="11"/>
    </row>
    <row r="61" ht="12.75" customHeight="1">
      <c r="R61" s="11"/>
    </row>
    <row r="62" ht="12.75" customHeight="1">
      <c r="R62" s="11"/>
    </row>
    <row r="63" ht="12.75" customHeight="1">
      <c r="R63" s="11"/>
    </row>
    <row r="64" ht="12.75" customHeight="1">
      <c r="R64" s="11"/>
    </row>
    <row r="65" ht="12.75" customHeight="1">
      <c r="R65" s="11"/>
    </row>
    <row r="66" ht="12.75" customHeight="1">
      <c r="R66" s="11"/>
    </row>
    <row r="67" ht="12.75" customHeight="1">
      <c r="R67" s="11"/>
    </row>
    <row r="68" ht="12.75" customHeight="1">
      <c r="R68" s="11"/>
    </row>
    <row r="69" ht="12.75" customHeight="1">
      <c r="R69" s="11"/>
    </row>
    <row r="70" ht="12.75" customHeight="1">
      <c r="R70" s="11"/>
    </row>
    <row r="71" ht="12.75" customHeight="1">
      <c r="R71" s="11"/>
    </row>
    <row r="72" ht="12.75" customHeight="1">
      <c r="R72" s="11"/>
    </row>
    <row r="73" ht="12.75" customHeight="1">
      <c r="R73" s="11"/>
    </row>
    <row r="74" ht="12.75" customHeight="1">
      <c r="R74" s="11"/>
    </row>
    <row r="75" ht="12.75" customHeight="1">
      <c r="R75" s="11"/>
    </row>
    <row r="76" ht="12.75" customHeight="1">
      <c r="R76" s="11"/>
    </row>
    <row r="77" ht="12.75" customHeight="1">
      <c r="R77" s="11"/>
    </row>
    <row r="78" ht="12.75" customHeight="1">
      <c r="R78" s="11"/>
    </row>
    <row r="79" ht="12.75" customHeight="1">
      <c r="R79" s="11"/>
    </row>
    <row r="80" ht="12.75" customHeight="1">
      <c r="R80" s="11"/>
    </row>
    <row r="81" ht="12.75" customHeight="1">
      <c r="R81" s="11"/>
    </row>
    <row r="82" ht="12.75" customHeight="1">
      <c r="R82" s="11"/>
    </row>
    <row r="83" ht="12.75" customHeight="1">
      <c r="R83" s="11"/>
    </row>
    <row r="84" ht="12.75" customHeight="1">
      <c r="R84" s="11"/>
    </row>
    <row r="85" ht="12.75" customHeight="1">
      <c r="R85" s="11"/>
    </row>
    <row r="86" ht="12.75" customHeight="1">
      <c r="R86" s="11"/>
    </row>
    <row r="87" ht="12.75" customHeight="1">
      <c r="R87" s="11"/>
    </row>
    <row r="88" ht="12.75" customHeight="1">
      <c r="R88" s="11"/>
    </row>
    <row r="89" ht="12.75" customHeight="1">
      <c r="R89" s="11"/>
    </row>
    <row r="90" ht="12.75" customHeight="1">
      <c r="R90" s="11"/>
    </row>
    <row r="91" ht="12.75" customHeight="1">
      <c r="R91" s="11"/>
    </row>
    <row r="92" ht="12.75" customHeight="1">
      <c r="R92" s="11"/>
    </row>
    <row r="93" ht="12.75" customHeight="1">
      <c r="R93" s="11"/>
    </row>
    <row r="94" ht="12.75" customHeight="1">
      <c r="R94" s="11"/>
    </row>
    <row r="95" ht="12.75" customHeight="1">
      <c r="R95" s="11"/>
    </row>
    <row r="96" ht="12.75" customHeight="1">
      <c r="R96" s="11"/>
    </row>
    <row r="97" ht="12.75" customHeight="1">
      <c r="R97" s="11"/>
    </row>
    <row r="98" ht="12.75" customHeight="1">
      <c r="R98" s="11"/>
    </row>
    <row r="99" ht="12.75" customHeight="1">
      <c r="R99" s="11"/>
    </row>
    <row r="100" ht="12.75" customHeight="1">
      <c r="R100" s="11"/>
    </row>
  </sheetData>
  <autoFilter ref="$A$1:$Q$56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25"/>
    <col customWidth="1" min="2" max="2" width="40.38"/>
    <col customWidth="1" min="3" max="16" width="8.63"/>
    <col customWidth="1" min="17" max="17" width="17.88"/>
    <col customWidth="1" min="18" max="18" width="8.63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427</v>
      </c>
      <c r="R1" s="1" t="s">
        <v>428</v>
      </c>
    </row>
    <row r="2" ht="12.75" customHeight="1">
      <c r="A2" s="28" t="s">
        <v>116</v>
      </c>
      <c r="B2" s="28" t="s">
        <v>117</v>
      </c>
      <c r="C2" s="28">
        <v>136120.0</v>
      </c>
      <c r="D2" s="28" t="s">
        <v>64</v>
      </c>
      <c r="E2" s="28" t="s">
        <v>95</v>
      </c>
      <c r="F2" s="28" t="s">
        <v>24</v>
      </c>
      <c r="G2" s="29"/>
      <c r="H2" s="28">
        <v>1.0</v>
      </c>
      <c r="I2" s="29"/>
      <c r="J2" s="29"/>
      <c r="K2" s="29"/>
      <c r="L2" s="29"/>
      <c r="M2" s="28">
        <v>1.0</v>
      </c>
      <c r="N2" s="29"/>
      <c r="O2" s="29"/>
      <c r="P2" s="29"/>
      <c r="Q2" s="29"/>
      <c r="R2" s="9" t="str">
        <f t="shared" ref="R2:R125" si="1">SUM(G2:P2)</f>
        <v>2</v>
      </c>
    </row>
    <row r="3" ht="12.75" customHeight="1">
      <c r="A3" s="28" t="s">
        <v>192</v>
      </c>
      <c r="B3" s="28" t="s">
        <v>193</v>
      </c>
      <c r="C3" s="28" t="s">
        <v>194</v>
      </c>
      <c r="D3" s="28" t="s">
        <v>64</v>
      </c>
      <c r="E3" s="28" t="s">
        <v>95</v>
      </c>
      <c r="F3" s="28" t="s">
        <v>24</v>
      </c>
      <c r="G3" s="29"/>
      <c r="H3" s="28">
        <v>1.0</v>
      </c>
      <c r="I3" s="28">
        <v>1.0</v>
      </c>
      <c r="J3" s="29"/>
      <c r="K3" s="28">
        <v>1.0</v>
      </c>
      <c r="L3" s="29"/>
      <c r="M3" s="29"/>
      <c r="N3" s="28">
        <v>1.0</v>
      </c>
      <c r="O3" s="28">
        <v>1.0</v>
      </c>
      <c r="P3" s="29"/>
      <c r="Q3" s="29"/>
      <c r="R3" s="9" t="str">
        <f t="shared" si="1"/>
        <v>5</v>
      </c>
    </row>
    <row r="4" ht="12.75" customHeight="1">
      <c r="A4" s="28" t="s">
        <v>199</v>
      </c>
      <c r="B4" s="28" t="s">
        <v>200</v>
      </c>
      <c r="C4" s="28">
        <v>139907.0</v>
      </c>
      <c r="D4" s="28" t="s">
        <v>64</v>
      </c>
      <c r="E4" s="28" t="s">
        <v>95</v>
      </c>
      <c r="F4" s="28" t="s">
        <v>24</v>
      </c>
      <c r="G4" s="28">
        <v>1.0</v>
      </c>
      <c r="H4" s="28">
        <v>1.0</v>
      </c>
      <c r="I4" s="29"/>
      <c r="J4" s="29"/>
      <c r="K4" s="29"/>
      <c r="L4" s="29"/>
      <c r="M4" s="28">
        <v>1.0</v>
      </c>
      <c r="N4" s="28">
        <v>1.0</v>
      </c>
      <c r="O4" s="28">
        <v>1.0</v>
      </c>
      <c r="P4" s="29"/>
      <c r="Q4" s="28"/>
      <c r="R4" s="9" t="str">
        <f t="shared" si="1"/>
        <v>5</v>
      </c>
    </row>
    <row r="5" ht="12.75" customHeight="1">
      <c r="A5" s="28" t="s">
        <v>274</v>
      </c>
      <c r="B5" s="28" t="s">
        <v>275</v>
      </c>
      <c r="C5" s="28">
        <v>133666.0</v>
      </c>
      <c r="D5" s="28" t="s">
        <v>64</v>
      </c>
      <c r="E5" s="28" t="s">
        <v>95</v>
      </c>
      <c r="F5" s="28" t="s">
        <v>24</v>
      </c>
      <c r="G5" s="29"/>
      <c r="H5" s="29"/>
      <c r="I5" s="29"/>
      <c r="J5" s="29"/>
      <c r="K5" s="29"/>
      <c r="L5" s="29"/>
      <c r="M5" s="28">
        <v>1.0</v>
      </c>
      <c r="N5" s="29"/>
      <c r="O5" s="29"/>
      <c r="P5" s="29"/>
      <c r="Q5" s="29"/>
      <c r="R5" s="9" t="str">
        <f t="shared" si="1"/>
        <v>1</v>
      </c>
    </row>
    <row r="6" ht="12.75" customHeight="1">
      <c r="A6" s="28" t="s">
        <v>276</v>
      </c>
      <c r="B6" s="28" t="s">
        <v>277</v>
      </c>
      <c r="C6" s="28">
        <v>141018.0</v>
      </c>
      <c r="D6" s="28" t="s">
        <v>64</v>
      </c>
      <c r="E6" s="28" t="s">
        <v>95</v>
      </c>
      <c r="F6" s="28" t="s">
        <v>24</v>
      </c>
      <c r="G6" s="28">
        <v>1.0</v>
      </c>
      <c r="H6" s="29"/>
      <c r="I6" s="29"/>
      <c r="J6" s="29"/>
      <c r="K6" s="29"/>
      <c r="L6" s="29"/>
      <c r="M6" s="29"/>
      <c r="N6" s="29"/>
      <c r="O6" s="28">
        <v>1.0</v>
      </c>
      <c r="P6" s="29"/>
      <c r="Q6" s="29"/>
      <c r="R6" s="9" t="str">
        <f t="shared" si="1"/>
        <v>2</v>
      </c>
    </row>
    <row r="7" ht="12.75" customHeight="1">
      <c r="A7" s="28" t="s">
        <v>283</v>
      </c>
      <c r="B7" s="28" t="s">
        <v>284</v>
      </c>
      <c r="C7" s="28">
        <v>140436.0</v>
      </c>
      <c r="D7" s="28" t="s">
        <v>64</v>
      </c>
      <c r="E7" s="28" t="s">
        <v>95</v>
      </c>
      <c r="F7" s="28" t="s">
        <v>24</v>
      </c>
      <c r="G7" s="29"/>
      <c r="H7" s="29"/>
      <c r="I7" s="29"/>
      <c r="J7" s="29"/>
      <c r="K7" s="29"/>
      <c r="L7" s="28">
        <v>1.0</v>
      </c>
      <c r="M7" s="29"/>
      <c r="N7" s="29"/>
      <c r="O7" s="29"/>
      <c r="P7" s="29"/>
      <c r="Q7" s="29"/>
      <c r="R7" s="9" t="str">
        <f t="shared" si="1"/>
        <v>1</v>
      </c>
    </row>
    <row r="8" ht="12.75" customHeight="1">
      <c r="A8" s="28" t="s">
        <v>285</v>
      </c>
      <c r="B8" s="28" t="s">
        <v>286</v>
      </c>
      <c r="C8" s="28">
        <v>133634.0</v>
      </c>
      <c r="D8" s="28" t="s">
        <v>64</v>
      </c>
      <c r="E8" s="28" t="s">
        <v>95</v>
      </c>
      <c r="F8" s="28" t="s">
        <v>24</v>
      </c>
      <c r="G8" s="28">
        <v>1.0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9" t="str">
        <f t="shared" si="1"/>
        <v>1</v>
      </c>
    </row>
    <row r="9" ht="12.75" customHeight="1">
      <c r="A9" s="28" t="s">
        <v>319</v>
      </c>
      <c r="B9" s="28" t="s">
        <v>320</v>
      </c>
      <c r="C9" s="28">
        <v>1516450.0</v>
      </c>
      <c r="D9" s="28" t="s">
        <v>64</v>
      </c>
      <c r="E9" s="28" t="s">
        <v>95</v>
      </c>
      <c r="F9" s="28" t="s">
        <v>24</v>
      </c>
      <c r="G9" s="29"/>
      <c r="H9" s="28">
        <v>1.0</v>
      </c>
      <c r="I9" s="29"/>
      <c r="J9" s="29"/>
      <c r="K9" s="29"/>
      <c r="L9" s="28">
        <v>1.0</v>
      </c>
      <c r="M9" s="28">
        <v>1.0</v>
      </c>
      <c r="N9" s="29"/>
      <c r="O9" s="29"/>
      <c r="P9" s="29"/>
      <c r="Q9" s="29"/>
      <c r="R9" s="9" t="str">
        <f t="shared" si="1"/>
        <v>3</v>
      </c>
    </row>
    <row r="10" ht="12.75" customHeight="1">
      <c r="A10" s="28" t="s">
        <v>383</v>
      </c>
      <c r="B10" s="28" t="s">
        <v>384</v>
      </c>
      <c r="C10" s="28">
        <v>140377.0</v>
      </c>
      <c r="D10" s="28" t="s">
        <v>64</v>
      </c>
      <c r="E10" s="28" t="s">
        <v>95</v>
      </c>
      <c r="F10" s="28" t="s">
        <v>24</v>
      </c>
      <c r="G10" s="28">
        <v>1.0</v>
      </c>
      <c r="H10" s="29"/>
      <c r="I10" s="29"/>
      <c r="J10" s="29"/>
      <c r="K10" s="29"/>
      <c r="L10" s="28">
        <v>1.0</v>
      </c>
      <c r="M10" s="29"/>
      <c r="N10" s="29"/>
      <c r="O10" s="29"/>
      <c r="P10" s="29"/>
      <c r="Q10" s="29"/>
      <c r="R10" s="9" t="str">
        <f t="shared" si="1"/>
        <v>2</v>
      </c>
    </row>
    <row r="11" ht="12.75" customHeight="1">
      <c r="A11" s="30" t="s">
        <v>67</v>
      </c>
      <c r="B11" s="30" t="s">
        <v>68</v>
      </c>
      <c r="C11" s="30">
        <v>1519043.0</v>
      </c>
      <c r="D11" s="30" t="s">
        <v>64</v>
      </c>
      <c r="E11" s="30" t="s">
        <v>40</v>
      </c>
      <c r="F11" s="30" t="s">
        <v>24</v>
      </c>
      <c r="G11" s="30">
        <v>1.0</v>
      </c>
      <c r="H11" s="31"/>
      <c r="I11" s="31"/>
      <c r="J11" s="31"/>
      <c r="K11" s="31"/>
      <c r="L11" s="30">
        <v>1.0</v>
      </c>
      <c r="M11" s="30">
        <v>1.0</v>
      </c>
      <c r="N11" s="31"/>
      <c r="O11" s="31"/>
      <c r="P11" s="31"/>
      <c r="Q11" s="31"/>
      <c r="R11" s="9" t="str">
        <f t="shared" si="1"/>
        <v>3</v>
      </c>
    </row>
    <row r="12" ht="12.75" customHeight="1">
      <c r="A12" s="30" t="s">
        <v>91</v>
      </c>
      <c r="B12" s="30" t="s">
        <v>92</v>
      </c>
      <c r="C12" s="30">
        <v>120480.0</v>
      </c>
      <c r="D12" s="30" t="s">
        <v>64</v>
      </c>
      <c r="E12" s="30" t="s">
        <v>40</v>
      </c>
      <c r="F12" s="30" t="s">
        <v>24</v>
      </c>
      <c r="G12" s="31"/>
      <c r="H12" s="30">
        <v>1.0</v>
      </c>
      <c r="I12" s="31"/>
      <c r="J12" s="31"/>
      <c r="K12" s="31"/>
      <c r="L12" s="31"/>
      <c r="M12" s="31"/>
      <c r="N12" s="31"/>
      <c r="O12" s="31"/>
      <c r="P12" s="31"/>
      <c r="Q12" s="31"/>
      <c r="R12" s="9" t="str">
        <f t="shared" si="1"/>
        <v>1</v>
      </c>
    </row>
    <row r="13" ht="12.75" customHeight="1">
      <c r="A13" s="30" t="s">
        <v>155</v>
      </c>
      <c r="B13" s="30" t="s">
        <v>156</v>
      </c>
      <c r="C13" s="30" t="s">
        <v>157</v>
      </c>
      <c r="D13" s="30" t="s">
        <v>64</v>
      </c>
      <c r="E13" s="30" t="s">
        <v>40</v>
      </c>
      <c r="F13" s="30" t="s">
        <v>24</v>
      </c>
      <c r="G13" s="31"/>
      <c r="H13" s="31"/>
      <c r="I13" s="31"/>
      <c r="J13" s="31"/>
      <c r="K13" s="30">
        <v>1.0</v>
      </c>
      <c r="L13" s="30">
        <v>1.0</v>
      </c>
      <c r="M13" s="31"/>
      <c r="N13" s="30">
        <v>1.0</v>
      </c>
      <c r="O13" s="30">
        <v>1.0</v>
      </c>
      <c r="P13" s="31"/>
      <c r="Q13" s="31"/>
      <c r="R13" s="9" t="str">
        <f t="shared" si="1"/>
        <v>4</v>
      </c>
    </row>
    <row r="14" ht="12.75" customHeight="1">
      <c r="A14" s="30" t="s">
        <v>166</v>
      </c>
      <c r="B14" s="30" t="s">
        <v>167</v>
      </c>
      <c r="C14" s="30">
        <v>112240.0</v>
      </c>
      <c r="D14" s="30" t="s">
        <v>64</v>
      </c>
      <c r="E14" s="30" t="s">
        <v>40</v>
      </c>
      <c r="F14" s="30" t="s">
        <v>24</v>
      </c>
      <c r="G14" s="31"/>
      <c r="H14" s="31"/>
      <c r="I14" s="31"/>
      <c r="J14" s="31"/>
      <c r="K14" s="31"/>
      <c r="L14" s="31"/>
      <c r="M14" s="30">
        <v>1.0</v>
      </c>
      <c r="N14" s="31"/>
      <c r="O14" s="31"/>
      <c r="P14" s="31"/>
      <c r="Q14" s="31"/>
      <c r="R14" s="9" t="str">
        <f t="shared" si="1"/>
        <v>1</v>
      </c>
    </row>
    <row r="15" ht="12.75" customHeight="1">
      <c r="A15" s="30" t="s">
        <v>180</v>
      </c>
      <c r="B15" s="30" t="s">
        <v>181</v>
      </c>
      <c r="C15" s="30">
        <v>112267.0</v>
      </c>
      <c r="D15" s="30" t="s">
        <v>64</v>
      </c>
      <c r="E15" s="30" t="s">
        <v>40</v>
      </c>
      <c r="F15" s="30" t="s">
        <v>24</v>
      </c>
      <c r="G15" s="31"/>
      <c r="H15" s="31"/>
      <c r="I15" s="31"/>
      <c r="J15" s="31"/>
      <c r="K15" s="31"/>
      <c r="L15" s="30">
        <v>1.0</v>
      </c>
      <c r="M15" s="31"/>
      <c r="N15" s="30">
        <v>1.0</v>
      </c>
      <c r="O15" s="31"/>
      <c r="P15" s="31"/>
      <c r="Q15" s="31"/>
      <c r="R15" s="9" t="str">
        <f t="shared" si="1"/>
        <v>2</v>
      </c>
    </row>
    <row r="16" ht="12.75" customHeight="1">
      <c r="A16" s="30" t="s">
        <v>207</v>
      </c>
      <c r="B16" s="30" t="s">
        <v>208</v>
      </c>
      <c r="C16" s="30">
        <v>140902.0</v>
      </c>
      <c r="D16" s="30" t="s">
        <v>64</v>
      </c>
      <c r="E16" s="30" t="s">
        <v>40</v>
      </c>
      <c r="F16" s="30" t="s">
        <v>24</v>
      </c>
      <c r="G16" s="30">
        <v>2.0</v>
      </c>
      <c r="H16" s="31"/>
      <c r="I16" s="31"/>
      <c r="J16" s="31"/>
      <c r="K16" s="30">
        <v>1.0</v>
      </c>
      <c r="L16" s="31"/>
      <c r="M16" s="31"/>
      <c r="N16" s="31"/>
      <c r="O16" s="31"/>
      <c r="P16" s="31"/>
      <c r="Q16" s="31"/>
      <c r="R16" s="9" t="str">
        <f t="shared" si="1"/>
        <v>3</v>
      </c>
    </row>
    <row r="17" ht="12.75" customHeight="1">
      <c r="A17" s="30" t="s">
        <v>213</v>
      </c>
      <c r="B17" s="30" t="s">
        <v>214</v>
      </c>
      <c r="C17" s="30">
        <v>1517568.0</v>
      </c>
      <c r="D17" s="30" t="s">
        <v>64</v>
      </c>
      <c r="E17" s="30" t="s">
        <v>40</v>
      </c>
      <c r="F17" s="30" t="s">
        <v>24</v>
      </c>
      <c r="G17" s="30">
        <v>1.0</v>
      </c>
      <c r="H17" s="31"/>
      <c r="I17" s="31"/>
      <c r="J17" s="30">
        <v>1.0</v>
      </c>
      <c r="K17" s="31"/>
      <c r="L17" s="31"/>
      <c r="M17" s="31"/>
      <c r="N17" s="31"/>
      <c r="O17" s="31"/>
      <c r="P17" s="31"/>
      <c r="Q17" s="30"/>
      <c r="R17" s="9" t="str">
        <f t="shared" si="1"/>
        <v>2</v>
      </c>
    </row>
    <row r="18" ht="12.75" customHeight="1">
      <c r="A18" s="30" t="s">
        <v>228</v>
      </c>
      <c r="B18" s="30" t="s">
        <v>229</v>
      </c>
      <c r="C18" s="30">
        <v>1.5166229E7</v>
      </c>
      <c r="D18" s="30" t="s">
        <v>64</v>
      </c>
      <c r="E18" s="30" t="s">
        <v>40</v>
      </c>
      <c r="F18" s="30" t="s">
        <v>24</v>
      </c>
      <c r="G18" s="31"/>
      <c r="H18" s="31"/>
      <c r="I18" s="31"/>
      <c r="J18" s="31"/>
      <c r="K18" s="31"/>
      <c r="L18" s="30">
        <v>1.0</v>
      </c>
      <c r="M18" s="31"/>
      <c r="N18" s="31"/>
      <c r="O18" s="31"/>
      <c r="P18" s="31"/>
      <c r="Q18" s="31"/>
      <c r="R18" s="9" t="str">
        <f t="shared" si="1"/>
        <v>1</v>
      </c>
    </row>
    <row r="19" ht="12.75" customHeight="1">
      <c r="A19" s="30" t="s">
        <v>244</v>
      </c>
      <c r="B19" s="30" t="s">
        <v>245</v>
      </c>
      <c r="C19" s="30">
        <v>120204.0</v>
      </c>
      <c r="D19" s="30" t="s">
        <v>64</v>
      </c>
      <c r="E19" s="30" t="s">
        <v>40</v>
      </c>
      <c r="F19" s="30" t="s">
        <v>24</v>
      </c>
      <c r="G19" s="31"/>
      <c r="H19" s="30">
        <v>1.0</v>
      </c>
      <c r="I19" s="31"/>
      <c r="J19" s="31"/>
      <c r="K19" s="31"/>
      <c r="L19" s="30">
        <v>1.0</v>
      </c>
      <c r="M19" s="30">
        <v>1.0</v>
      </c>
      <c r="N19" s="31"/>
      <c r="O19" s="31"/>
      <c r="P19" s="31"/>
      <c r="Q19" s="31"/>
      <c r="R19" s="9" t="str">
        <f t="shared" si="1"/>
        <v>3</v>
      </c>
    </row>
    <row r="20" ht="12.75" customHeight="1">
      <c r="A20" s="30" t="s">
        <v>246</v>
      </c>
      <c r="B20" s="30" t="s">
        <v>247</v>
      </c>
      <c r="C20" s="30">
        <v>120524.0</v>
      </c>
      <c r="D20" s="30" t="s">
        <v>64</v>
      </c>
      <c r="E20" s="30" t="s">
        <v>40</v>
      </c>
      <c r="F20" s="30" t="s">
        <v>24</v>
      </c>
      <c r="G20" s="31"/>
      <c r="H20" s="31"/>
      <c r="I20" s="31"/>
      <c r="J20" s="31"/>
      <c r="K20" s="31"/>
      <c r="L20" s="30">
        <v>1.0</v>
      </c>
      <c r="M20" s="31"/>
      <c r="N20" s="31"/>
      <c r="O20" s="31"/>
      <c r="P20" s="31"/>
      <c r="Q20" s="31"/>
      <c r="R20" s="9" t="str">
        <f t="shared" si="1"/>
        <v>1</v>
      </c>
    </row>
    <row r="21" ht="12.75" customHeight="1">
      <c r="A21" s="30" t="s">
        <v>248</v>
      </c>
      <c r="B21" s="30" t="s">
        <v>249</v>
      </c>
      <c r="C21" s="30">
        <v>133714.0</v>
      </c>
      <c r="D21" s="30" t="s">
        <v>64</v>
      </c>
      <c r="E21" s="30" t="s">
        <v>40</v>
      </c>
      <c r="F21" s="30" t="s">
        <v>24</v>
      </c>
      <c r="G21" s="31"/>
      <c r="H21" s="31"/>
      <c r="I21" s="31"/>
      <c r="J21" s="31"/>
      <c r="K21" s="31"/>
      <c r="L21" s="31"/>
      <c r="M21" s="30">
        <v>1.0</v>
      </c>
      <c r="N21" s="31"/>
      <c r="O21" s="31"/>
      <c r="P21" s="31"/>
      <c r="Q21" s="31"/>
      <c r="R21" s="9" t="str">
        <f t="shared" si="1"/>
        <v>1</v>
      </c>
    </row>
    <row r="22" ht="12.75" customHeight="1">
      <c r="A22" s="30" t="s">
        <v>287</v>
      </c>
      <c r="B22" s="30" t="s">
        <v>288</v>
      </c>
      <c r="C22" s="30">
        <v>140740.0</v>
      </c>
      <c r="D22" s="30" t="s">
        <v>64</v>
      </c>
      <c r="E22" s="30" t="s">
        <v>40</v>
      </c>
      <c r="F22" s="30" t="s">
        <v>24</v>
      </c>
      <c r="G22" s="31"/>
      <c r="H22" s="31"/>
      <c r="I22" s="31"/>
      <c r="J22" s="31"/>
      <c r="K22" s="31"/>
      <c r="L22" s="31"/>
      <c r="M22" s="31"/>
      <c r="N22" s="30">
        <v>2.0</v>
      </c>
      <c r="O22" s="31"/>
      <c r="P22" s="31"/>
      <c r="Q22" s="31"/>
      <c r="R22" s="9" t="str">
        <f t="shared" si="1"/>
        <v>2</v>
      </c>
    </row>
    <row r="23" ht="12.75" customHeight="1">
      <c r="A23" s="30" t="s">
        <v>192</v>
      </c>
      <c r="B23" s="30" t="s">
        <v>193</v>
      </c>
      <c r="C23" s="30">
        <v>140083.0</v>
      </c>
      <c r="D23" s="30" t="s">
        <v>64</v>
      </c>
      <c r="E23" s="30" t="s">
        <v>40</v>
      </c>
      <c r="F23" s="30" t="s">
        <v>24</v>
      </c>
      <c r="G23" s="31"/>
      <c r="H23" s="30">
        <v>1.0</v>
      </c>
      <c r="I23" s="30">
        <v>1.0</v>
      </c>
      <c r="J23" s="31"/>
      <c r="K23" s="30">
        <v>1.0</v>
      </c>
      <c r="L23" s="31"/>
      <c r="M23" s="31"/>
      <c r="N23" s="30">
        <v>1.0</v>
      </c>
      <c r="O23" s="30">
        <v>1.0</v>
      </c>
      <c r="P23" s="31"/>
      <c r="Q23" s="31"/>
      <c r="R23" s="9" t="str">
        <f t="shared" si="1"/>
        <v>5</v>
      </c>
    </row>
    <row r="24" ht="12.75" customHeight="1">
      <c r="A24" s="30" t="s">
        <v>305</v>
      </c>
      <c r="B24" s="30" t="s">
        <v>306</v>
      </c>
      <c r="C24" s="30">
        <v>140750.0</v>
      </c>
      <c r="D24" s="30" t="s">
        <v>64</v>
      </c>
      <c r="E24" s="30" t="s">
        <v>40</v>
      </c>
      <c r="F24" s="30" t="s">
        <v>24</v>
      </c>
      <c r="G24" s="30">
        <v>1.0</v>
      </c>
      <c r="H24" s="31"/>
      <c r="I24" s="31"/>
      <c r="J24" s="30">
        <v>1.0</v>
      </c>
      <c r="K24" s="30">
        <v>1.0</v>
      </c>
      <c r="L24" s="30">
        <v>1.0</v>
      </c>
      <c r="M24" s="30">
        <v>1.0</v>
      </c>
      <c r="N24" s="31"/>
      <c r="O24" s="31"/>
      <c r="P24" s="31"/>
      <c r="Q24" s="31"/>
      <c r="R24" s="9" t="str">
        <f t="shared" si="1"/>
        <v>5</v>
      </c>
    </row>
    <row r="25" ht="12.75" customHeight="1">
      <c r="A25" s="30" t="s">
        <v>317</v>
      </c>
      <c r="B25" s="30" t="s">
        <v>318</v>
      </c>
      <c r="C25" s="30">
        <v>140966.0</v>
      </c>
      <c r="D25" s="30" t="s">
        <v>64</v>
      </c>
      <c r="E25" s="30" t="s">
        <v>40</v>
      </c>
      <c r="F25" s="30" t="s">
        <v>24</v>
      </c>
      <c r="G25" s="30">
        <v>1.0</v>
      </c>
      <c r="H25" s="30">
        <v>1.0</v>
      </c>
      <c r="I25" s="31"/>
      <c r="J25" s="30">
        <v>1.0</v>
      </c>
      <c r="K25" s="30">
        <v>1.0</v>
      </c>
      <c r="L25" s="30">
        <v>1.0</v>
      </c>
      <c r="M25" s="31"/>
      <c r="N25" s="31"/>
      <c r="O25" s="31"/>
      <c r="P25" s="31"/>
      <c r="Q25" s="31"/>
      <c r="R25" s="9" t="str">
        <f t="shared" si="1"/>
        <v>5</v>
      </c>
    </row>
    <row r="26" ht="12.75" customHeight="1">
      <c r="A26" s="30" t="s">
        <v>331</v>
      </c>
      <c r="B26" s="30" t="s">
        <v>332</v>
      </c>
      <c r="C26" s="30">
        <v>142497.0</v>
      </c>
      <c r="D26" s="30" t="s">
        <v>64</v>
      </c>
      <c r="E26" s="30" t="s">
        <v>40</v>
      </c>
      <c r="F26" s="30" t="s">
        <v>24</v>
      </c>
      <c r="G26" s="30">
        <v>1.0</v>
      </c>
      <c r="H26" s="31"/>
      <c r="I26" s="31"/>
      <c r="J26" s="31"/>
      <c r="K26" s="31"/>
      <c r="L26" s="30">
        <v>1.0</v>
      </c>
      <c r="M26" s="31"/>
      <c r="N26" s="31"/>
      <c r="O26" s="30">
        <v>1.0</v>
      </c>
      <c r="P26" s="31"/>
      <c r="Q26" s="31"/>
      <c r="R26" s="9" t="str">
        <f t="shared" si="1"/>
        <v>3</v>
      </c>
    </row>
    <row r="27" ht="12.75" customHeight="1">
      <c r="A27" s="30" t="s">
        <v>366</v>
      </c>
      <c r="B27" s="30" t="s">
        <v>367</v>
      </c>
      <c r="C27" s="30">
        <v>140690.0</v>
      </c>
      <c r="D27" s="30" t="s">
        <v>64</v>
      </c>
      <c r="E27" s="30" t="s">
        <v>40</v>
      </c>
      <c r="F27" s="30" t="s">
        <v>24</v>
      </c>
      <c r="G27" s="30">
        <v>1.0</v>
      </c>
      <c r="H27" s="31"/>
      <c r="I27" s="31"/>
      <c r="J27" s="30">
        <v>1.0</v>
      </c>
      <c r="K27" s="31"/>
      <c r="L27" s="30">
        <v>1.0</v>
      </c>
      <c r="M27" s="30">
        <v>1.0</v>
      </c>
      <c r="N27" s="31"/>
      <c r="O27" s="31"/>
      <c r="P27" s="31"/>
      <c r="Q27" s="31"/>
      <c r="R27" s="9" t="str">
        <f t="shared" si="1"/>
        <v>4</v>
      </c>
    </row>
    <row r="28" ht="12.75" customHeight="1">
      <c r="A28" s="30" t="s">
        <v>397</v>
      </c>
      <c r="B28" s="30" t="s">
        <v>398</v>
      </c>
      <c r="C28" s="30">
        <v>69578.0</v>
      </c>
      <c r="D28" s="30" t="s">
        <v>64</v>
      </c>
      <c r="E28" s="30" t="s">
        <v>40</v>
      </c>
      <c r="F28" s="30" t="s">
        <v>24</v>
      </c>
      <c r="G28" s="30"/>
      <c r="H28" s="30"/>
      <c r="I28" s="31"/>
      <c r="J28" s="31">
        <v>1.0</v>
      </c>
      <c r="K28" s="31"/>
      <c r="L28" s="30"/>
      <c r="M28" s="31">
        <v>1.0</v>
      </c>
      <c r="N28" s="31"/>
      <c r="O28" s="31"/>
      <c r="P28" s="31"/>
      <c r="Q28" s="31"/>
      <c r="R28" s="9" t="str">
        <f t="shared" si="1"/>
        <v>2</v>
      </c>
    </row>
    <row r="29" ht="12.75" customHeight="1">
      <c r="A29" s="30" t="s">
        <v>411</v>
      </c>
      <c r="B29" s="30" t="s">
        <v>412</v>
      </c>
      <c r="C29" s="30">
        <v>123131.0</v>
      </c>
      <c r="D29" s="30" t="s">
        <v>64</v>
      </c>
      <c r="E29" s="30" t="s">
        <v>40</v>
      </c>
      <c r="F29" s="30" t="s">
        <v>24</v>
      </c>
      <c r="G29" s="30">
        <v>1.0</v>
      </c>
      <c r="H29" s="30"/>
      <c r="I29" s="31"/>
      <c r="J29" s="31"/>
      <c r="K29" s="31"/>
      <c r="L29" s="30">
        <v>1.0</v>
      </c>
      <c r="M29" s="31"/>
      <c r="N29" s="31"/>
      <c r="O29" s="31"/>
      <c r="P29" s="31"/>
      <c r="Q29" s="31"/>
      <c r="R29" s="9" t="str">
        <f t="shared" si="1"/>
        <v>2</v>
      </c>
    </row>
    <row r="30" ht="12.75" customHeight="1">
      <c r="A30" s="30" t="s">
        <v>415</v>
      </c>
      <c r="B30" s="30" t="s">
        <v>416</v>
      </c>
      <c r="C30" s="30" t="s">
        <v>417</v>
      </c>
      <c r="D30" s="30" t="s">
        <v>64</v>
      </c>
      <c r="E30" s="30" t="s">
        <v>40</v>
      </c>
      <c r="F30" s="30" t="s">
        <v>24</v>
      </c>
      <c r="G30" s="30"/>
      <c r="H30" s="30"/>
      <c r="I30" s="31"/>
      <c r="J30" s="31"/>
      <c r="K30" s="31"/>
      <c r="L30" s="30"/>
      <c r="M30" s="31"/>
      <c r="N30" s="31"/>
      <c r="O30" s="31">
        <v>1.0</v>
      </c>
      <c r="P30" s="31"/>
      <c r="Q30" s="31"/>
      <c r="R30" s="9" t="str">
        <f t="shared" si="1"/>
        <v>1</v>
      </c>
    </row>
    <row r="31" ht="12.75" customHeight="1">
      <c r="A31" s="32" t="s">
        <v>65</v>
      </c>
      <c r="B31" s="32" t="s">
        <v>66</v>
      </c>
      <c r="C31" s="32">
        <v>142556.0</v>
      </c>
      <c r="D31" s="32" t="s">
        <v>64</v>
      </c>
      <c r="E31" s="32" t="s">
        <v>23</v>
      </c>
      <c r="F31" s="32" t="s">
        <v>24</v>
      </c>
      <c r="G31" s="32">
        <v>1.0</v>
      </c>
      <c r="H31" s="32">
        <v>1.0</v>
      </c>
      <c r="I31" s="33"/>
      <c r="J31" s="33"/>
      <c r="K31" s="33"/>
      <c r="L31" s="32">
        <v>1.0</v>
      </c>
      <c r="M31" s="33"/>
      <c r="N31" s="33"/>
      <c r="O31" s="33"/>
      <c r="P31" s="33"/>
      <c r="Q31" s="33"/>
      <c r="R31" s="9" t="str">
        <f t="shared" si="1"/>
        <v>3</v>
      </c>
    </row>
    <row r="32" ht="12.75" customHeight="1">
      <c r="A32" s="32" t="s">
        <v>69</v>
      </c>
      <c r="B32" s="32" t="s">
        <v>70</v>
      </c>
      <c r="C32" s="32">
        <v>139954.0</v>
      </c>
      <c r="D32" s="32" t="s">
        <v>64</v>
      </c>
      <c r="E32" s="32" t="s">
        <v>23</v>
      </c>
      <c r="F32" s="32" t="s">
        <v>24</v>
      </c>
      <c r="G32" s="32">
        <v>2.0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9" t="str">
        <f t="shared" si="1"/>
        <v>2</v>
      </c>
    </row>
    <row r="33" ht="12.75" customHeight="1">
      <c r="A33" s="32" t="s">
        <v>71</v>
      </c>
      <c r="B33" s="32" t="s">
        <v>72</v>
      </c>
      <c r="C33" s="32">
        <v>1516652.0</v>
      </c>
      <c r="D33" s="32" t="s">
        <v>64</v>
      </c>
      <c r="E33" s="32" t="s">
        <v>23</v>
      </c>
      <c r="F33" s="32" t="s">
        <v>24</v>
      </c>
      <c r="G33" s="33"/>
      <c r="H33" s="33"/>
      <c r="I33" s="33"/>
      <c r="J33" s="33"/>
      <c r="K33" s="33"/>
      <c r="L33" s="32">
        <v>1.0</v>
      </c>
      <c r="M33" s="33"/>
      <c r="N33" s="33"/>
      <c r="O33" s="33"/>
      <c r="P33" s="33"/>
      <c r="Q33" s="33"/>
      <c r="R33" s="9" t="str">
        <f t="shared" si="1"/>
        <v>1</v>
      </c>
    </row>
    <row r="34" ht="12.75" customHeight="1">
      <c r="A34" s="32" t="s">
        <v>75</v>
      </c>
      <c r="B34" s="32" t="s">
        <v>76</v>
      </c>
      <c r="C34" s="32">
        <v>133791.0</v>
      </c>
      <c r="D34" s="32" t="s">
        <v>64</v>
      </c>
      <c r="E34" s="32" t="s">
        <v>23</v>
      </c>
      <c r="F34" s="32" t="s">
        <v>24</v>
      </c>
      <c r="G34" s="32">
        <v>1.0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9" t="str">
        <f t="shared" si="1"/>
        <v>1</v>
      </c>
    </row>
    <row r="35" ht="12.75" customHeight="1">
      <c r="A35" s="32" t="s">
        <v>77</v>
      </c>
      <c r="B35" s="32" t="s">
        <v>78</v>
      </c>
      <c r="C35" s="32">
        <v>122039.0</v>
      </c>
      <c r="D35" s="32" t="s">
        <v>64</v>
      </c>
      <c r="E35" s="32" t="s">
        <v>23</v>
      </c>
      <c r="F35" s="32" t="s">
        <v>24</v>
      </c>
      <c r="G35" s="33"/>
      <c r="H35" s="32">
        <v>1.0</v>
      </c>
      <c r="I35" s="33"/>
      <c r="J35" s="33"/>
      <c r="K35" s="33"/>
      <c r="L35" s="33"/>
      <c r="M35" s="33"/>
      <c r="N35" s="33"/>
      <c r="O35" s="33"/>
      <c r="P35" s="32">
        <v>1.0</v>
      </c>
      <c r="Q35" s="33"/>
      <c r="R35" s="9" t="str">
        <f t="shared" si="1"/>
        <v>2</v>
      </c>
    </row>
    <row r="36" ht="12.75" customHeight="1">
      <c r="A36" s="32" t="s">
        <v>86</v>
      </c>
      <c r="B36" s="32" t="s">
        <v>87</v>
      </c>
      <c r="C36" s="32">
        <v>135066.0</v>
      </c>
      <c r="D36" s="32" t="s">
        <v>64</v>
      </c>
      <c r="E36" s="32" t="s">
        <v>23</v>
      </c>
      <c r="F36" s="32" t="s">
        <v>24</v>
      </c>
      <c r="G36" s="32">
        <v>1.0</v>
      </c>
      <c r="H36" s="32">
        <v>1.0</v>
      </c>
      <c r="I36" s="33"/>
      <c r="J36" s="32">
        <v>1.0</v>
      </c>
      <c r="K36" s="33"/>
      <c r="L36" s="33"/>
      <c r="M36" s="32">
        <v>1.0</v>
      </c>
      <c r="N36" s="32">
        <v>1.0</v>
      </c>
      <c r="O36" s="32">
        <v>1.0</v>
      </c>
      <c r="P36" s="33"/>
      <c r="Q36" s="32"/>
      <c r="R36" s="9" t="str">
        <f t="shared" si="1"/>
        <v>6</v>
      </c>
    </row>
    <row r="37" ht="12.75" customHeight="1">
      <c r="A37" s="32" t="s">
        <v>89</v>
      </c>
      <c r="B37" s="32" t="s">
        <v>90</v>
      </c>
      <c r="C37" s="32">
        <v>133530.0</v>
      </c>
      <c r="D37" s="32" t="s">
        <v>64</v>
      </c>
      <c r="E37" s="32" t="s">
        <v>23</v>
      </c>
      <c r="F37" s="32" t="s">
        <v>24</v>
      </c>
      <c r="G37" s="32">
        <v>1.0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9" t="str">
        <f t="shared" si="1"/>
        <v>1</v>
      </c>
    </row>
    <row r="38" ht="12.75" customHeight="1">
      <c r="A38" s="32" t="s">
        <v>104</v>
      </c>
      <c r="B38" s="32" t="s">
        <v>105</v>
      </c>
      <c r="C38" s="32">
        <v>140331.0</v>
      </c>
      <c r="D38" s="32" t="s">
        <v>64</v>
      </c>
      <c r="E38" s="32" t="s">
        <v>23</v>
      </c>
      <c r="F38" s="32" t="s">
        <v>24</v>
      </c>
      <c r="G38" s="33"/>
      <c r="H38" s="32">
        <v>1.0</v>
      </c>
      <c r="I38" s="33"/>
      <c r="J38" s="33"/>
      <c r="K38" s="33"/>
      <c r="L38" s="32">
        <v>1.0</v>
      </c>
      <c r="M38" s="33"/>
      <c r="N38" s="33"/>
      <c r="O38" s="33"/>
      <c r="P38" s="33"/>
      <c r="Q38" s="33"/>
      <c r="R38" s="9" t="str">
        <f t="shared" si="1"/>
        <v>2</v>
      </c>
    </row>
    <row r="39" ht="12.75" customHeight="1">
      <c r="A39" s="32" t="s">
        <v>114</v>
      </c>
      <c r="B39" s="32" t="s">
        <v>115</v>
      </c>
      <c r="C39" s="32">
        <v>133608.0</v>
      </c>
      <c r="D39" s="32" t="s">
        <v>64</v>
      </c>
      <c r="E39" s="32" t="s">
        <v>23</v>
      </c>
      <c r="F39" s="32" t="s">
        <v>24</v>
      </c>
      <c r="G39" s="33"/>
      <c r="H39" s="33"/>
      <c r="I39" s="33"/>
      <c r="J39" s="33"/>
      <c r="K39" s="32">
        <v>1.0</v>
      </c>
      <c r="L39" s="33"/>
      <c r="M39" s="32">
        <v>1.0</v>
      </c>
      <c r="N39" s="33"/>
      <c r="O39" s="33"/>
      <c r="P39" s="33"/>
      <c r="Q39" s="33"/>
      <c r="R39" s="9" t="str">
        <f t="shared" si="1"/>
        <v>2</v>
      </c>
    </row>
    <row r="40" ht="12.75" customHeight="1">
      <c r="A40" s="32" t="s">
        <v>120</v>
      </c>
      <c r="B40" s="32" t="s">
        <v>121</v>
      </c>
      <c r="C40" s="32">
        <v>1518157.0</v>
      </c>
      <c r="D40" s="32" t="s">
        <v>64</v>
      </c>
      <c r="E40" s="32" t="s">
        <v>23</v>
      </c>
      <c r="F40" s="32" t="s">
        <v>24</v>
      </c>
      <c r="G40" s="33"/>
      <c r="H40" s="32">
        <v>1.0</v>
      </c>
      <c r="I40" s="33"/>
      <c r="J40" s="33"/>
      <c r="K40" s="33"/>
      <c r="L40" s="33"/>
      <c r="M40" s="33"/>
      <c r="N40" s="33"/>
      <c r="O40" s="33"/>
      <c r="P40" s="33"/>
      <c r="Q40" s="33"/>
      <c r="R40" s="9" t="str">
        <f t="shared" si="1"/>
        <v>1</v>
      </c>
    </row>
    <row r="41" ht="12.75" customHeight="1">
      <c r="A41" s="32" t="s">
        <v>122</v>
      </c>
      <c r="B41" s="32" t="s">
        <v>123</v>
      </c>
      <c r="C41" s="32">
        <v>140399.0</v>
      </c>
      <c r="D41" s="32" t="s">
        <v>64</v>
      </c>
      <c r="E41" s="32" t="s">
        <v>23</v>
      </c>
      <c r="F41" s="32" t="s">
        <v>24</v>
      </c>
      <c r="G41" s="33"/>
      <c r="H41" s="32">
        <v>1.0</v>
      </c>
      <c r="I41" s="33"/>
      <c r="J41" s="33"/>
      <c r="K41" s="33"/>
      <c r="L41" s="32">
        <v>1.0</v>
      </c>
      <c r="M41" s="32">
        <v>1.0</v>
      </c>
      <c r="N41" s="33"/>
      <c r="O41" s="33"/>
      <c r="P41" s="33"/>
      <c r="Q41" s="33"/>
      <c r="R41" s="9" t="str">
        <f t="shared" si="1"/>
        <v>3</v>
      </c>
    </row>
    <row r="42" ht="12.75" customHeight="1">
      <c r="A42" s="32" t="s">
        <v>134</v>
      </c>
      <c r="B42" s="32" t="s">
        <v>135</v>
      </c>
      <c r="C42" s="32">
        <v>139969.0</v>
      </c>
      <c r="D42" s="32" t="s">
        <v>64</v>
      </c>
      <c r="E42" s="32" t="s">
        <v>23</v>
      </c>
      <c r="F42" s="32" t="s">
        <v>24</v>
      </c>
      <c r="G42" s="33"/>
      <c r="H42" s="32">
        <v>1.0</v>
      </c>
      <c r="I42" s="33"/>
      <c r="J42" s="33"/>
      <c r="K42" s="33"/>
      <c r="L42" s="32">
        <v>1.0</v>
      </c>
      <c r="M42" s="33"/>
      <c r="N42" s="33"/>
      <c r="O42" s="33"/>
      <c r="P42" s="33"/>
      <c r="Q42" s="33"/>
      <c r="R42" s="9" t="str">
        <f t="shared" si="1"/>
        <v>2</v>
      </c>
    </row>
    <row r="43" ht="12.75" customHeight="1">
      <c r="A43" s="32" t="s">
        <v>140</v>
      </c>
      <c r="B43" s="32" t="s">
        <v>141</v>
      </c>
      <c r="C43" s="32">
        <v>136152.0</v>
      </c>
      <c r="D43" s="32" t="s">
        <v>64</v>
      </c>
      <c r="E43" s="32" t="s">
        <v>23</v>
      </c>
      <c r="F43" s="32" t="s">
        <v>24</v>
      </c>
      <c r="G43" s="33"/>
      <c r="H43" s="33"/>
      <c r="I43" s="32">
        <v>1.0</v>
      </c>
      <c r="J43" s="33"/>
      <c r="K43" s="33"/>
      <c r="L43" s="33"/>
      <c r="M43" s="33"/>
      <c r="N43" s="33"/>
      <c r="O43" s="33"/>
      <c r="P43" s="33"/>
      <c r="Q43" s="33"/>
      <c r="R43" s="9" t="str">
        <f t="shared" si="1"/>
        <v>1</v>
      </c>
    </row>
    <row r="44" ht="12.75" customHeight="1">
      <c r="A44" s="32" t="s">
        <v>144</v>
      </c>
      <c r="B44" s="32" t="s">
        <v>145</v>
      </c>
      <c r="C44" s="32">
        <v>140651.0</v>
      </c>
      <c r="D44" s="32" t="s">
        <v>64</v>
      </c>
      <c r="E44" s="32" t="s">
        <v>23</v>
      </c>
      <c r="F44" s="32" t="s">
        <v>24</v>
      </c>
      <c r="G44" s="33"/>
      <c r="H44" s="33"/>
      <c r="I44" s="33"/>
      <c r="J44" s="32">
        <v>1.0</v>
      </c>
      <c r="K44" s="33"/>
      <c r="L44" s="32">
        <v>1.0</v>
      </c>
      <c r="M44" s="33"/>
      <c r="N44" s="33"/>
      <c r="O44" s="33"/>
      <c r="P44" s="33"/>
      <c r="Q44" s="33"/>
      <c r="R44" s="9" t="str">
        <f t="shared" si="1"/>
        <v>2</v>
      </c>
    </row>
    <row r="45" ht="12.75" customHeight="1">
      <c r="A45" s="32" t="s">
        <v>148</v>
      </c>
      <c r="B45" s="32" t="s">
        <v>149</v>
      </c>
      <c r="C45" s="32">
        <v>133582.0</v>
      </c>
      <c r="D45" s="32" t="s">
        <v>64</v>
      </c>
      <c r="E45" s="32" t="s">
        <v>23</v>
      </c>
      <c r="F45" s="32" t="s">
        <v>24</v>
      </c>
      <c r="G45" s="33"/>
      <c r="H45" s="32">
        <v>1.0</v>
      </c>
      <c r="I45" s="33"/>
      <c r="J45" s="33"/>
      <c r="K45" s="32">
        <v>1.0</v>
      </c>
      <c r="L45" s="33"/>
      <c r="M45" s="33"/>
      <c r="N45" s="33"/>
      <c r="O45" s="33"/>
      <c r="P45" s="33"/>
      <c r="Q45" s="33"/>
      <c r="R45" s="9" t="str">
        <f t="shared" si="1"/>
        <v>2</v>
      </c>
    </row>
    <row r="46" ht="12.75" customHeight="1">
      <c r="A46" s="32" t="s">
        <v>153</v>
      </c>
      <c r="B46" s="32" t="s">
        <v>154</v>
      </c>
      <c r="C46" s="32">
        <v>140793.0</v>
      </c>
      <c r="D46" s="32" t="s">
        <v>64</v>
      </c>
      <c r="E46" s="32" t="s">
        <v>23</v>
      </c>
      <c r="F46" s="32" t="s">
        <v>24</v>
      </c>
      <c r="G46" s="33"/>
      <c r="H46" s="33"/>
      <c r="I46" s="33"/>
      <c r="J46" s="33"/>
      <c r="K46" s="33"/>
      <c r="L46" s="32">
        <v>1.0</v>
      </c>
      <c r="M46" s="32">
        <v>1.0</v>
      </c>
      <c r="N46" s="33"/>
      <c r="O46" s="33"/>
      <c r="P46" s="33"/>
      <c r="Q46" s="33"/>
      <c r="R46" s="9" t="str">
        <f t="shared" si="1"/>
        <v>2</v>
      </c>
    </row>
    <row r="47" ht="12.75" customHeight="1">
      <c r="A47" s="32" t="s">
        <v>162</v>
      </c>
      <c r="B47" s="32" t="s">
        <v>163</v>
      </c>
      <c r="C47" s="32">
        <v>140386.0</v>
      </c>
      <c r="D47" s="32" t="s">
        <v>64</v>
      </c>
      <c r="E47" s="32" t="s">
        <v>23</v>
      </c>
      <c r="F47" s="32" t="s">
        <v>24</v>
      </c>
      <c r="G47" s="33"/>
      <c r="H47" s="32">
        <v>1.0</v>
      </c>
      <c r="I47" s="33"/>
      <c r="J47" s="33"/>
      <c r="K47" s="33"/>
      <c r="L47" s="32">
        <v>1.0</v>
      </c>
      <c r="M47" s="33"/>
      <c r="N47" s="33"/>
      <c r="O47" s="33"/>
      <c r="P47" s="33"/>
      <c r="Q47" s="33"/>
      <c r="R47" s="9" t="str">
        <f t="shared" si="1"/>
        <v>2</v>
      </c>
    </row>
    <row r="48" ht="12.75" customHeight="1">
      <c r="A48" s="32" t="s">
        <v>168</v>
      </c>
      <c r="B48" s="32" t="s">
        <v>169</v>
      </c>
      <c r="C48" s="32">
        <v>1517243.0</v>
      </c>
      <c r="D48" s="32" t="s">
        <v>64</v>
      </c>
      <c r="E48" s="32" t="s">
        <v>23</v>
      </c>
      <c r="F48" s="32" t="s">
        <v>24</v>
      </c>
      <c r="G48" s="33"/>
      <c r="H48" s="33"/>
      <c r="I48" s="33"/>
      <c r="J48" s="33"/>
      <c r="K48" s="33"/>
      <c r="L48" s="32">
        <v>1.0</v>
      </c>
      <c r="M48" s="33"/>
      <c r="N48" s="33"/>
      <c r="O48" s="33"/>
      <c r="P48" s="33"/>
      <c r="Q48" s="33"/>
      <c r="R48" s="9" t="str">
        <f t="shared" si="1"/>
        <v>1</v>
      </c>
    </row>
    <row r="49" ht="12.75" customHeight="1">
      <c r="A49" s="32" t="s">
        <v>176</v>
      </c>
      <c r="B49" s="32" t="s">
        <v>177</v>
      </c>
      <c r="C49" s="32">
        <v>140921.0</v>
      </c>
      <c r="D49" s="32" t="s">
        <v>64</v>
      </c>
      <c r="E49" s="32" t="s">
        <v>23</v>
      </c>
      <c r="F49" s="32" t="s">
        <v>24</v>
      </c>
      <c r="G49" s="32">
        <v>1.0</v>
      </c>
      <c r="H49" s="32">
        <v>1.0</v>
      </c>
      <c r="I49" s="33"/>
      <c r="J49" s="32">
        <v>1.0</v>
      </c>
      <c r="K49" s="33"/>
      <c r="L49" s="32">
        <v>1.0</v>
      </c>
      <c r="M49" s="33"/>
      <c r="N49" s="33"/>
      <c r="O49" s="33"/>
      <c r="P49" s="33"/>
      <c r="Q49" s="33"/>
      <c r="R49" s="9" t="str">
        <f t="shared" si="1"/>
        <v>4</v>
      </c>
    </row>
    <row r="50" ht="12.75" customHeight="1">
      <c r="A50" s="32" t="s">
        <v>178</v>
      </c>
      <c r="B50" s="32" t="s">
        <v>179</v>
      </c>
      <c r="C50" s="32">
        <v>136149.0</v>
      </c>
      <c r="D50" s="32" t="s">
        <v>64</v>
      </c>
      <c r="E50" s="32" t="s">
        <v>23</v>
      </c>
      <c r="F50" s="32" t="s">
        <v>24</v>
      </c>
      <c r="G50" s="32">
        <v>2.0</v>
      </c>
      <c r="H50" s="33"/>
      <c r="I50" s="33"/>
      <c r="J50" s="32">
        <v>1.0</v>
      </c>
      <c r="K50" s="33"/>
      <c r="L50" s="33"/>
      <c r="M50" s="32">
        <v>1.0</v>
      </c>
      <c r="N50" s="33"/>
      <c r="O50" s="33"/>
      <c r="P50" s="33"/>
      <c r="Q50" s="33"/>
      <c r="R50" s="9" t="str">
        <f t="shared" si="1"/>
        <v>4</v>
      </c>
    </row>
    <row r="51" ht="12.75" customHeight="1">
      <c r="A51" s="32" t="s">
        <v>182</v>
      </c>
      <c r="B51" s="32" t="s">
        <v>183</v>
      </c>
      <c r="C51" s="32">
        <v>135523.0</v>
      </c>
      <c r="D51" s="32" t="s">
        <v>64</v>
      </c>
      <c r="E51" s="32" t="s">
        <v>23</v>
      </c>
      <c r="F51" s="32" t="s">
        <v>24</v>
      </c>
      <c r="G51" s="33"/>
      <c r="H51" s="33"/>
      <c r="I51" s="33"/>
      <c r="J51" s="33"/>
      <c r="K51" s="33"/>
      <c r="L51" s="33"/>
      <c r="M51" s="33"/>
      <c r="N51" s="33"/>
      <c r="O51" s="33"/>
      <c r="P51" s="32">
        <v>1.0</v>
      </c>
      <c r="Q51" s="33"/>
      <c r="R51" s="9" t="str">
        <f t="shared" si="1"/>
        <v>1</v>
      </c>
    </row>
    <row r="52" ht="12.75" customHeight="1">
      <c r="A52" s="32" t="s">
        <v>184</v>
      </c>
      <c r="B52" s="32" t="s">
        <v>185</v>
      </c>
      <c r="C52" s="32">
        <v>1517282.0</v>
      </c>
      <c r="D52" s="32" t="s">
        <v>64</v>
      </c>
      <c r="E52" s="32" t="s">
        <v>23</v>
      </c>
      <c r="F52" s="32" t="s">
        <v>24</v>
      </c>
      <c r="G52" s="33"/>
      <c r="H52" s="33"/>
      <c r="I52" s="33"/>
      <c r="J52" s="33"/>
      <c r="K52" s="33"/>
      <c r="L52" s="32">
        <v>1.0</v>
      </c>
      <c r="M52" s="33"/>
      <c r="N52" s="33"/>
      <c r="O52" s="33"/>
      <c r="P52" s="33"/>
      <c r="Q52" s="33"/>
      <c r="R52" s="9" t="str">
        <f t="shared" si="1"/>
        <v>1</v>
      </c>
    </row>
    <row r="53" ht="12.75" customHeight="1">
      <c r="A53" s="32" t="s">
        <v>226</v>
      </c>
      <c r="B53" s="32" t="s">
        <v>227</v>
      </c>
      <c r="C53" s="32">
        <v>140652.0</v>
      </c>
      <c r="D53" s="32" t="s">
        <v>64</v>
      </c>
      <c r="E53" s="32" t="s">
        <v>23</v>
      </c>
      <c r="F53" s="32" t="s">
        <v>24</v>
      </c>
      <c r="G53" s="33"/>
      <c r="H53" s="33"/>
      <c r="I53" s="33"/>
      <c r="J53" s="33"/>
      <c r="K53" s="33"/>
      <c r="L53" s="33"/>
      <c r="M53" s="32">
        <v>1.0</v>
      </c>
      <c r="N53" s="33"/>
      <c r="O53" s="33"/>
      <c r="P53" s="33"/>
      <c r="Q53" s="33"/>
      <c r="R53" s="9" t="str">
        <f t="shared" si="1"/>
        <v>1</v>
      </c>
    </row>
    <row r="54" ht="12.75" customHeight="1">
      <c r="A54" s="32" t="s">
        <v>234</v>
      </c>
      <c r="B54" s="32" t="s">
        <v>235</v>
      </c>
      <c r="C54" s="32">
        <v>1517543.0</v>
      </c>
      <c r="D54" s="32" t="s">
        <v>64</v>
      </c>
      <c r="E54" s="32" t="s">
        <v>23</v>
      </c>
      <c r="F54" s="32" t="s">
        <v>24</v>
      </c>
      <c r="G54" s="32">
        <v>2.0</v>
      </c>
      <c r="H54" s="33"/>
      <c r="I54" s="33"/>
      <c r="J54" s="32">
        <v>1.0</v>
      </c>
      <c r="K54" s="33"/>
      <c r="L54" s="33"/>
      <c r="M54" s="33"/>
      <c r="N54" s="33"/>
      <c r="O54" s="33"/>
      <c r="P54" s="33"/>
      <c r="Q54" s="33"/>
      <c r="R54" s="9" t="str">
        <f t="shared" si="1"/>
        <v>3</v>
      </c>
    </row>
    <row r="55" ht="12.75" customHeight="1">
      <c r="A55" s="32" t="s">
        <v>266</v>
      </c>
      <c r="B55" s="32" t="s">
        <v>267</v>
      </c>
      <c r="C55" s="32">
        <v>140948.0</v>
      </c>
      <c r="D55" s="32" t="s">
        <v>64</v>
      </c>
      <c r="E55" s="32" t="s">
        <v>23</v>
      </c>
      <c r="F55" s="32" t="s">
        <v>24</v>
      </c>
      <c r="G55" s="32">
        <v>1.0</v>
      </c>
      <c r="H55" s="33"/>
      <c r="I55" s="33"/>
      <c r="J55" s="33"/>
      <c r="K55" s="33"/>
      <c r="L55" s="33"/>
      <c r="M55" s="33"/>
      <c r="N55" s="33"/>
      <c r="O55" s="33"/>
      <c r="P55" s="32">
        <v>1.0</v>
      </c>
      <c r="Q55" s="33"/>
      <c r="R55" s="9" t="str">
        <f t="shared" si="1"/>
        <v>2</v>
      </c>
    </row>
    <row r="56" ht="12.75" customHeight="1">
      <c r="A56" s="32" t="s">
        <v>295</v>
      </c>
      <c r="B56" s="32" t="s">
        <v>296</v>
      </c>
      <c r="C56" s="32">
        <v>1516899.0</v>
      </c>
      <c r="D56" s="32" t="s">
        <v>64</v>
      </c>
      <c r="E56" s="32" t="s">
        <v>23</v>
      </c>
      <c r="F56" s="32" t="s">
        <v>24</v>
      </c>
      <c r="G56" s="32">
        <v>1.0</v>
      </c>
      <c r="H56" s="33"/>
      <c r="I56" s="33"/>
      <c r="J56" s="33"/>
      <c r="K56" s="33"/>
      <c r="L56" s="32">
        <v>1.0</v>
      </c>
      <c r="M56" s="32">
        <v>1.0</v>
      </c>
      <c r="N56" s="33"/>
      <c r="O56" s="33"/>
      <c r="P56" s="33"/>
      <c r="Q56" s="33"/>
      <c r="R56" s="9" t="str">
        <f t="shared" si="1"/>
        <v>3</v>
      </c>
    </row>
    <row r="57" ht="12.75" customHeight="1">
      <c r="A57" s="32" t="s">
        <v>297</v>
      </c>
      <c r="B57" s="32" t="s">
        <v>298</v>
      </c>
      <c r="C57" s="32">
        <v>140500.0</v>
      </c>
      <c r="D57" s="32" t="s">
        <v>64</v>
      </c>
      <c r="E57" s="32" t="s">
        <v>23</v>
      </c>
      <c r="F57" s="32" t="s">
        <v>24</v>
      </c>
      <c r="G57" s="32">
        <v>1.0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9" t="str">
        <f t="shared" si="1"/>
        <v>1</v>
      </c>
    </row>
    <row r="58" ht="12.75" customHeight="1">
      <c r="A58" s="32" t="s">
        <v>299</v>
      </c>
      <c r="B58" s="32" t="s">
        <v>300</v>
      </c>
      <c r="C58" s="32">
        <v>135058.0</v>
      </c>
      <c r="D58" s="32" t="s">
        <v>64</v>
      </c>
      <c r="E58" s="32" t="s">
        <v>23</v>
      </c>
      <c r="F58" s="32" t="s">
        <v>24</v>
      </c>
      <c r="G58" s="33"/>
      <c r="H58" s="33"/>
      <c r="I58" s="33"/>
      <c r="J58" s="33"/>
      <c r="K58" s="33"/>
      <c r="L58" s="33"/>
      <c r="M58" s="32">
        <v>1.0</v>
      </c>
      <c r="N58" s="33"/>
      <c r="O58" s="33"/>
      <c r="P58" s="33"/>
      <c r="Q58" s="33"/>
      <c r="R58" s="9" t="str">
        <f t="shared" si="1"/>
        <v>1</v>
      </c>
    </row>
    <row r="59" ht="12.75" customHeight="1">
      <c r="A59" s="32" t="s">
        <v>309</v>
      </c>
      <c r="B59" s="32" t="s">
        <v>310</v>
      </c>
      <c r="C59" s="32">
        <v>140017.0</v>
      </c>
      <c r="D59" s="32" t="s">
        <v>64</v>
      </c>
      <c r="E59" s="32" t="s">
        <v>23</v>
      </c>
      <c r="F59" s="32" t="s">
        <v>24</v>
      </c>
      <c r="G59" s="32">
        <v>1.0</v>
      </c>
      <c r="H59" s="33"/>
      <c r="I59" s="33"/>
      <c r="J59" s="33"/>
      <c r="K59" s="33"/>
      <c r="L59" s="33"/>
      <c r="M59" s="32">
        <v>1.0</v>
      </c>
      <c r="N59" s="33"/>
      <c r="O59" s="33"/>
      <c r="P59" s="33"/>
      <c r="Q59" s="33"/>
      <c r="R59" s="9" t="str">
        <f t="shared" si="1"/>
        <v>2</v>
      </c>
    </row>
    <row r="60" ht="12.75" customHeight="1">
      <c r="A60" s="32" t="s">
        <v>203</v>
      </c>
      <c r="B60" s="32" t="s">
        <v>311</v>
      </c>
      <c r="C60" s="32">
        <v>140766.0</v>
      </c>
      <c r="D60" s="32" t="s">
        <v>64</v>
      </c>
      <c r="E60" s="32" t="s">
        <v>23</v>
      </c>
      <c r="F60" s="32" t="s">
        <v>24</v>
      </c>
      <c r="G60" s="32">
        <v>1.0</v>
      </c>
      <c r="H60" s="33"/>
      <c r="I60" s="33"/>
      <c r="J60" s="33"/>
      <c r="K60" s="33"/>
      <c r="L60" s="32">
        <v>1.0</v>
      </c>
      <c r="M60" s="33"/>
      <c r="N60" s="33"/>
      <c r="O60" s="33"/>
      <c r="P60" s="33"/>
      <c r="Q60" s="33"/>
      <c r="R60" s="9" t="str">
        <f t="shared" si="1"/>
        <v>2</v>
      </c>
    </row>
    <row r="61" ht="12.75" customHeight="1">
      <c r="A61" s="32" t="s">
        <v>312</v>
      </c>
      <c r="B61" s="32" t="s">
        <v>313</v>
      </c>
      <c r="C61" s="32" t="s">
        <v>314</v>
      </c>
      <c r="D61" s="32" t="s">
        <v>64</v>
      </c>
      <c r="E61" s="32" t="s">
        <v>23</v>
      </c>
      <c r="F61" s="32" t="s">
        <v>24</v>
      </c>
      <c r="G61" s="32">
        <v>1.0</v>
      </c>
      <c r="H61" s="33"/>
      <c r="I61" s="32">
        <v>1.0</v>
      </c>
      <c r="J61" s="33"/>
      <c r="K61" s="33"/>
      <c r="L61" s="33"/>
      <c r="M61" s="33"/>
      <c r="N61" s="33"/>
      <c r="O61" s="33"/>
      <c r="P61" s="33"/>
      <c r="Q61" s="33"/>
      <c r="R61" s="9" t="str">
        <f t="shared" si="1"/>
        <v>2</v>
      </c>
    </row>
    <row r="62" ht="12.75" customHeight="1">
      <c r="A62" s="32" t="s">
        <v>327</v>
      </c>
      <c r="B62" s="32" t="s">
        <v>328</v>
      </c>
      <c r="C62" s="32">
        <v>1519168.0</v>
      </c>
      <c r="D62" s="32" t="s">
        <v>64</v>
      </c>
      <c r="E62" s="32" t="s">
        <v>23</v>
      </c>
      <c r="F62" s="32" t="s">
        <v>24</v>
      </c>
      <c r="G62" s="32">
        <v>1.0</v>
      </c>
      <c r="H62" s="33"/>
      <c r="I62" s="33"/>
      <c r="J62" s="33"/>
      <c r="K62" s="33"/>
      <c r="L62" s="33"/>
      <c r="M62" s="33"/>
      <c r="N62" s="33"/>
      <c r="O62" s="32">
        <v>1.0</v>
      </c>
      <c r="P62" s="33"/>
      <c r="Q62" s="33"/>
      <c r="R62" s="9" t="str">
        <f t="shared" si="1"/>
        <v>2</v>
      </c>
    </row>
    <row r="63" ht="12.75" customHeight="1">
      <c r="A63" s="32" t="s">
        <v>329</v>
      </c>
      <c r="B63" s="32" t="s">
        <v>330</v>
      </c>
      <c r="C63" s="32">
        <v>140473.0</v>
      </c>
      <c r="D63" s="32" t="s">
        <v>64</v>
      </c>
      <c r="E63" s="32" t="s">
        <v>23</v>
      </c>
      <c r="F63" s="32" t="s">
        <v>24</v>
      </c>
      <c r="G63" s="33"/>
      <c r="H63" s="33"/>
      <c r="I63" s="33"/>
      <c r="J63" s="33"/>
      <c r="K63" s="33"/>
      <c r="L63" s="33"/>
      <c r="M63" s="32">
        <v>1.0</v>
      </c>
      <c r="N63" s="33"/>
      <c r="O63" s="33"/>
      <c r="P63" s="33"/>
      <c r="Q63" s="33"/>
      <c r="R63" s="9" t="str">
        <f t="shared" si="1"/>
        <v>1</v>
      </c>
    </row>
    <row r="64" ht="12.75" customHeight="1">
      <c r="A64" s="32" t="s">
        <v>335</v>
      </c>
      <c r="B64" s="32" t="s">
        <v>336</v>
      </c>
      <c r="C64" s="32">
        <v>140884.0</v>
      </c>
      <c r="D64" s="32" t="s">
        <v>64</v>
      </c>
      <c r="E64" s="32" t="s">
        <v>23</v>
      </c>
      <c r="F64" s="32" t="s">
        <v>24</v>
      </c>
      <c r="G64" s="33"/>
      <c r="H64" s="33"/>
      <c r="I64" s="32">
        <v>1.0</v>
      </c>
      <c r="J64" s="33"/>
      <c r="K64" s="32">
        <v>1.0</v>
      </c>
      <c r="L64" s="33"/>
      <c r="M64" s="33"/>
      <c r="N64" s="32">
        <v>1.0</v>
      </c>
      <c r="O64" s="33"/>
      <c r="P64" s="33"/>
      <c r="Q64" s="33"/>
      <c r="R64" s="9" t="str">
        <f t="shared" si="1"/>
        <v>3</v>
      </c>
    </row>
    <row r="65" ht="12.75" customHeight="1">
      <c r="A65" s="32" t="s">
        <v>337</v>
      </c>
      <c r="B65" s="32" t="s">
        <v>338</v>
      </c>
      <c r="C65" s="32">
        <v>140492.0</v>
      </c>
      <c r="D65" s="32" t="s">
        <v>64</v>
      </c>
      <c r="E65" s="32" t="s">
        <v>23</v>
      </c>
      <c r="F65" s="32" t="s">
        <v>24</v>
      </c>
      <c r="G65" s="32">
        <v>2.0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9" t="str">
        <f t="shared" si="1"/>
        <v>2</v>
      </c>
    </row>
    <row r="66" ht="12.75" customHeight="1">
      <c r="A66" s="32" t="s">
        <v>120</v>
      </c>
      <c r="B66" s="32" t="s">
        <v>121</v>
      </c>
      <c r="C66" s="32">
        <v>141666.0</v>
      </c>
      <c r="D66" s="32" t="s">
        <v>64</v>
      </c>
      <c r="E66" s="32" t="s">
        <v>23</v>
      </c>
      <c r="F66" s="32" t="s">
        <v>24</v>
      </c>
      <c r="G66" s="33"/>
      <c r="H66" s="33"/>
      <c r="I66" s="33"/>
      <c r="J66" s="33"/>
      <c r="K66" s="33"/>
      <c r="L66" s="33"/>
      <c r="M66" s="33"/>
      <c r="N66" s="33"/>
      <c r="O66" s="32">
        <v>1.0</v>
      </c>
      <c r="P66" s="33"/>
      <c r="Q66" s="32"/>
      <c r="R66" s="9" t="str">
        <f t="shared" si="1"/>
        <v>1</v>
      </c>
    </row>
    <row r="67" ht="12.75" customHeight="1">
      <c r="A67" s="32" t="s">
        <v>344</v>
      </c>
      <c r="B67" s="32" t="s">
        <v>345</v>
      </c>
      <c r="C67" s="32">
        <v>140759.0</v>
      </c>
      <c r="D67" s="32" t="s">
        <v>64</v>
      </c>
      <c r="E67" s="32" t="s">
        <v>23</v>
      </c>
      <c r="F67" s="32" t="s">
        <v>24</v>
      </c>
      <c r="G67" s="33"/>
      <c r="H67" s="33"/>
      <c r="I67" s="33"/>
      <c r="J67" s="32">
        <v>1.0</v>
      </c>
      <c r="K67" s="33"/>
      <c r="L67" s="32">
        <v>1.0</v>
      </c>
      <c r="M67" s="32">
        <v>1.0</v>
      </c>
      <c r="N67" s="33"/>
      <c r="O67" s="33"/>
      <c r="P67" s="33"/>
      <c r="Q67" s="33"/>
      <c r="R67" s="9" t="str">
        <f t="shared" si="1"/>
        <v>3</v>
      </c>
    </row>
    <row r="68" ht="12.75" customHeight="1">
      <c r="A68" s="32" t="s">
        <v>348</v>
      </c>
      <c r="B68" s="32" t="s">
        <v>349</v>
      </c>
      <c r="C68" s="32">
        <v>140247.0</v>
      </c>
      <c r="D68" s="32" t="s">
        <v>64</v>
      </c>
      <c r="E68" s="32" t="s">
        <v>23</v>
      </c>
      <c r="F68" s="32" t="s">
        <v>24</v>
      </c>
      <c r="G68" s="33"/>
      <c r="H68" s="32">
        <v>1.0</v>
      </c>
      <c r="I68" s="33"/>
      <c r="J68" s="32">
        <v>1.0</v>
      </c>
      <c r="K68" s="33"/>
      <c r="L68" s="33"/>
      <c r="M68" s="32">
        <v>1.0</v>
      </c>
      <c r="N68" s="33"/>
      <c r="O68" s="33"/>
      <c r="P68" s="33"/>
      <c r="Q68" s="33"/>
      <c r="R68" s="9" t="str">
        <f t="shared" si="1"/>
        <v>3</v>
      </c>
    </row>
    <row r="69" ht="12.75" customHeight="1">
      <c r="A69" s="32" t="s">
        <v>350</v>
      </c>
      <c r="B69" s="32" t="s">
        <v>351</v>
      </c>
      <c r="C69" s="32">
        <v>120410.0</v>
      </c>
      <c r="D69" s="32" t="s">
        <v>64</v>
      </c>
      <c r="E69" s="32" t="s">
        <v>23</v>
      </c>
      <c r="F69" s="32" t="s">
        <v>24</v>
      </c>
      <c r="G69" s="33"/>
      <c r="H69" s="33"/>
      <c r="I69" s="33"/>
      <c r="J69" s="33"/>
      <c r="K69" s="33"/>
      <c r="L69" s="33"/>
      <c r="M69" s="33"/>
      <c r="N69" s="33"/>
      <c r="O69" s="32">
        <v>1.0</v>
      </c>
      <c r="P69" s="33"/>
      <c r="Q69" s="33"/>
      <c r="R69" s="9" t="str">
        <f t="shared" si="1"/>
        <v>1</v>
      </c>
    </row>
    <row r="70" ht="12.75" customHeight="1">
      <c r="A70" s="32" t="s">
        <v>354</v>
      </c>
      <c r="B70" s="32" t="s">
        <v>355</v>
      </c>
      <c r="C70" s="32">
        <v>140127.0</v>
      </c>
      <c r="D70" s="32" t="s">
        <v>64</v>
      </c>
      <c r="E70" s="32" t="s">
        <v>23</v>
      </c>
      <c r="F70" s="32" t="s">
        <v>24</v>
      </c>
      <c r="G70" s="33"/>
      <c r="H70" s="33"/>
      <c r="I70" s="33"/>
      <c r="J70" s="33"/>
      <c r="K70" s="33"/>
      <c r="L70" s="33"/>
      <c r="M70" s="32">
        <v>1.0</v>
      </c>
      <c r="N70" s="33"/>
      <c r="O70" s="33"/>
      <c r="P70" s="33"/>
      <c r="Q70" s="33"/>
      <c r="R70" s="9" t="str">
        <f t="shared" si="1"/>
        <v>1</v>
      </c>
    </row>
    <row r="71" ht="12.75" customHeight="1">
      <c r="A71" s="32" t="s">
        <v>356</v>
      </c>
      <c r="B71" s="32" t="s">
        <v>357</v>
      </c>
      <c r="C71" s="32">
        <v>133576.0</v>
      </c>
      <c r="D71" s="32" t="s">
        <v>64</v>
      </c>
      <c r="E71" s="32" t="s">
        <v>23</v>
      </c>
      <c r="F71" s="32" t="s">
        <v>24</v>
      </c>
      <c r="G71" s="32">
        <v>1.0</v>
      </c>
      <c r="H71" s="33"/>
      <c r="I71" s="33"/>
      <c r="J71" s="33"/>
      <c r="K71" s="33"/>
      <c r="L71" s="33"/>
      <c r="M71" s="32">
        <v>1.0</v>
      </c>
      <c r="N71" s="33"/>
      <c r="O71" s="33"/>
      <c r="P71" s="33"/>
      <c r="Q71" s="33"/>
      <c r="R71" s="9" t="str">
        <f t="shared" si="1"/>
        <v>2</v>
      </c>
    </row>
    <row r="72" ht="12.75" customHeight="1">
      <c r="A72" s="32" t="s">
        <v>358</v>
      </c>
      <c r="B72" s="32" t="s">
        <v>359</v>
      </c>
      <c r="C72" s="32">
        <v>140782.0</v>
      </c>
      <c r="D72" s="32" t="s">
        <v>64</v>
      </c>
      <c r="E72" s="32" t="s">
        <v>23</v>
      </c>
      <c r="F72" s="32" t="s">
        <v>24</v>
      </c>
      <c r="G72" s="33"/>
      <c r="H72" s="33"/>
      <c r="I72" s="33"/>
      <c r="J72" s="33"/>
      <c r="K72" s="32">
        <v>1.0</v>
      </c>
      <c r="L72" s="32">
        <v>1.0</v>
      </c>
      <c r="M72" s="33"/>
      <c r="N72" s="33"/>
      <c r="O72" s="33"/>
      <c r="P72" s="33"/>
      <c r="Q72" s="33"/>
      <c r="R72" s="9" t="str">
        <f t="shared" si="1"/>
        <v>2</v>
      </c>
    </row>
    <row r="73" ht="12.75" customHeight="1">
      <c r="A73" s="32" t="s">
        <v>362</v>
      </c>
      <c r="B73" s="32" t="s">
        <v>363</v>
      </c>
      <c r="C73" s="32">
        <v>135062.0</v>
      </c>
      <c r="D73" s="32" t="s">
        <v>64</v>
      </c>
      <c r="E73" s="32" t="s">
        <v>23</v>
      </c>
      <c r="F73" s="32" t="s">
        <v>24</v>
      </c>
      <c r="G73" s="33"/>
      <c r="H73" s="33"/>
      <c r="I73" s="33"/>
      <c r="J73" s="33"/>
      <c r="K73" s="33"/>
      <c r="L73" s="32">
        <v>1.0</v>
      </c>
      <c r="M73" s="33"/>
      <c r="N73" s="33"/>
      <c r="O73" s="33"/>
      <c r="P73" s="33"/>
      <c r="Q73" s="33"/>
      <c r="R73" s="9" t="str">
        <f t="shared" si="1"/>
        <v>1</v>
      </c>
    </row>
    <row r="74" ht="12.75" customHeight="1">
      <c r="A74" s="32" t="s">
        <v>372</v>
      </c>
      <c r="B74" s="32" t="s">
        <v>373</v>
      </c>
      <c r="C74" s="32">
        <v>140701.0</v>
      </c>
      <c r="D74" s="32" t="s">
        <v>64</v>
      </c>
      <c r="E74" s="32" t="s">
        <v>23</v>
      </c>
      <c r="F74" s="32" t="s">
        <v>24</v>
      </c>
      <c r="G74" s="33"/>
      <c r="H74" s="33"/>
      <c r="I74" s="33"/>
      <c r="J74" s="33"/>
      <c r="K74" s="33"/>
      <c r="L74" s="32">
        <v>1.0</v>
      </c>
      <c r="M74" s="32">
        <v>1.0</v>
      </c>
      <c r="N74" s="33"/>
      <c r="O74" s="33"/>
      <c r="P74" s="33"/>
      <c r="Q74" s="33"/>
      <c r="R74" s="9" t="str">
        <f t="shared" si="1"/>
        <v>2</v>
      </c>
    </row>
    <row r="75" ht="12.75" customHeight="1">
      <c r="A75" s="32" t="s">
        <v>377</v>
      </c>
      <c r="B75" s="32" t="s">
        <v>378</v>
      </c>
      <c r="C75" s="32">
        <v>143234.0</v>
      </c>
      <c r="D75" s="32" t="s">
        <v>64</v>
      </c>
      <c r="E75" s="32" t="s">
        <v>23</v>
      </c>
      <c r="F75" s="32" t="s">
        <v>24</v>
      </c>
      <c r="G75" s="33"/>
      <c r="H75" s="33"/>
      <c r="I75" s="33"/>
      <c r="J75" s="33"/>
      <c r="K75" s="33"/>
      <c r="L75" s="33"/>
      <c r="M75" s="32">
        <v>1.0</v>
      </c>
      <c r="N75" s="33"/>
      <c r="O75" s="33"/>
      <c r="P75" s="33"/>
      <c r="Q75" s="33"/>
      <c r="R75" s="9" t="str">
        <f t="shared" si="1"/>
        <v>1</v>
      </c>
    </row>
    <row r="76" ht="12.75" customHeight="1">
      <c r="A76" s="32" t="s">
        <v>379</v>
      </c>
      <c r="B76" s="32" t="s">
        <v>380</v>
      </c>
      <c r="C76" s="32">
        <v>1516665.0</v>
      </c>
      <c r="D76" s="32" t="s">
        <v>64</v>
      </c>
      <c r="E76" s="32" t="s">
        <v>23</v>
      </c>
      <c r="F76" s="32" t="s">
        <v>24</v>
      </c>
      <c r="G76" s="32">
        <v>1.0</v>
      </c>
      <c r="H76" s="33"/>
      <c r="I76" s="33"/>
      <c r="J76" s="33"/>
      <c r="K76" s="33"/>
      <c r="L76" s="33"/>
      <c r="M76" s="32">
        <v>1.0</v>
      </c>
      <c r="N76" s="33"/>
      <c r="O76" s="33"/>
      <c r="P76" s="33"/>
      <c r="Q76" s="33"/>
      <c r="R76" s="9" t="str">
        <f t="shared" si="1"/>
        <v>2</v>
      </c>
    </row>
    <row r="77" ht="12.75" customHeight="1">
      <c r="A77" s="32" t="s">
        <v>381</v>
      </c>
      <c r="B77" s="32" t="s">
        <v>382</v>
      </c>
      <c r="C77" s="32">
        <v>133611.0</v>
      </c>
      <c r="D77" s="32" t="s">
        <v>64</v>
      </c>
      <c r="E77" s="32" t="s">
        <v>23</v>
      </c>
      <c r="F77" s="32" t="s">
        <v>24</v>
      </c>
      <c r="G77" s="32">
        <v>1.0</v>
      </c>
      <c r="H77" s="32">
        <v>1.0</v>
      </c>
      <c r="I77" s="33"/>
      <c r="J77" s="33"/>
      <c r="K77" s="33"/>
      <c r="L77" s="32">
        <v>1.0</v>
      </c>
      <c r="M77" s="32">
        <v>1.0</v>
      </c>
      <c r="N77" s="33"/>
      <c r="O77" s="33"/>
      <c r="P77" s="33"/>
      <c r="Q77" s="33"/>
      <c r="R77" s="9" t="str">
        <f t="shared" si="1"/>
        <v>4</v>
      </c>
    </row>
    <row r="78" ht="12.75" customHeight="1">
      <c r="A78" s="32" t="s">
        <v>295</v>
      </c>
      <c r="B78" s="32" t="s">
        <v>296</v>
      </c>
      <c r="C78" s="32">
        <v>1516899.0</v>
      </c>
      <c r="D78" s="32" t="s">
        <v>64</v>
      </c>
      <c r="E78" s="32" t="s">
        <v>23</v>
      </c>
      <c r="F78" s="32" t="s">
        <v>24</v>
      </c>
      <c r="G78" s="33"/>
      <c r="H78" s="33"/>
      <c r="I78" s="33"/>
      <c r="J78" s="32">
        <v>1.0</v>
      </c>
      <c r="K78" s="33"/>
      <c r="L78" s="33"/>
      <c r="M78" s="33"/>
      <c r="N78" s="33"/>
      <c r="O78" s="33"/>
      <c r="P78" s="33"/>
      <c r="Q78" s="33"/>
      <c r="R78" s="9" t="str">
        <f t="shared" si="1"/>
        <v>1</v>
      </c>
    </row>
    <row r="79" ht="12.75" customHeight="1">
      <c r="A79" s="32" t="s">
        <v>387</v>
      </c>
      <c r="B79" s="32" t="s">
        <v>388</v>
      </c>
      <c r="C79" s="32">
        <v>133545.0</v>
      </c>
      <c r="D79" s="32" t="s">
        <v>64</v>
      </c>
      <c r="E79" s="32" t="s">
        <v>23</v>
      </c>
      <c r="F79" s="32" t="s">
        <v>24</v>
      </c>
      <c r="G79" s="33"/>
      <c r="H79" s="33"/>
      <c r="I79" s="33"/>
      <c r="J79" s="33"/>
      <c r="K79" s="32">
        <v>1.0</v>
      </c>
      <c r="L79" s="32">
        <v>1.0</v>
      </c>
      <c r="M79" s="33"/>
      <c r="N79" s="32">
        <v>1.0</v>
      </c>
      <c r="O79" s="33"/>
      <c r="P79" s="33"/>
      <c r="Q79" s="33"/>
      <c r="R79" s="9" t="str">
        <f t="shared" si="1"/>
        <v>3</v>
      </c>
    </row>
    <row r="80" ht="12.75" customHeight="1">
      <c r="A80" s="32" t="s">
        <v>391</v>
      </c>
      <c r="B80" s="32" t="s">
        <v>392</v>
      </c>
      <c r="C80" s="32">
        <v>141285.0</v>
      </c>
      <c r="D80" s="32" t="s">
        <v>64</v>
      </c>
      <c r="E80" s="32" t="s">
        <v>23</v>
      </c>
      <c r="F80" s="32" t="s">
        <v>24</v>
      </c>
      <c r="G80" s="32">
        <v>1.0</v>
      </c>
      <c r="H80" s="33"/>
      <c r="I80" s="33"/>
      <c r="J80" s="32">
        <v>1.0</v>
      </c>
      <c r="K80" s="33"/>
      <c r="L80" s="32">
        <v>1.0</v>
      </c>
      <c r="M80" s="33"/>
      <c r="N80" s="33"/>
      <c r="O80" s="33"/>
      <c r="P80" s="33"/>
      <c r="Q80" s="33"/>
      <c r="R80" s="9" t="str">
        <f t="shared" si="1"/>
        <v>3</v>
      </c>
    </row>
    <row r="81" ht="12.75" customHeight="1">
      <c r="A81" s="32" t="s">
        <v>420</v>
      </c>
      <c r="B81" s="32" t="s">
        <v>421</v>
      </c>
      <c r="C81" s="32">
        <v>140760.0</v>
      </c>
      <c r="D81" s="32" t="s">
        <v>64</v>
      </c>
      <c r="E81" s="32" t="s">
        <v>23</v>
      </c>
      <c r="F81" s="32" t="s">
        <v>24</v>
      </c>
      <c r="G81" s="32"/>
      <c r="H81" s="32"/>
      <c r="I81" s="33"/>
      <c r="J81" s="33"/>
      <c r="K81" s="33"/>
      <c r="L81" s="32"/>
      <c r="M81" s="33">
        <v>1.0</v>
      </c>
      <c r="N81" s="33"/>
      <c r="O81" s="33"/>
      <c r="P81" s="33"/>
      <c r="Q81" s="33"/>
      <c r="R81" s="9" t="str">
        <f t="shared" si="1"/>
        <v>1</v>
      </c>
    </row>
    <row r="82" ht="12.75" customHeight="1">
      <c r="A82" s="18" t="s">
        <v>62</v>
      </c>
      <c r="B82" s="18" t="s">
        <v>63</v>
      </c>
      <c r="C82" s="18">
        <v>1517420.0</v>
      </c>
      <c r="D82" s="18" t="s">
        <v>64</v>
      </c>
      <c r="E82" s="18" t="s">
        <v>21</v>
      </c>
      <c r="F82" s="18" t="s">
        <v>24</v>
      </c>
      <c r="G82" s="18">
        <v>1.0</v>
      </c>
      <c r="H82" s="19"/>
      <c r="I82" s="19"/>
      <c r="J82" s="19"/>
      <c r="K82" s="19"/>
      <c r="L82" s="18">
        <v>1.0</v>
      </c>
      <c r="M82" s="18">
        <v>1.0</v>
      </c>
      <c r="N82" s="19"/>
      <c r="O82" s="19"/>
      <c r="P82" s="18">
        <v>1.0</v>
      </c>
      <c r="Q82" s="19"/>
      <c r="R82" s="9" t="str">
        <f t="shared" si="1"/>
        <v>4</v>
      </c>
    </row>
    <row r="83" ht="12.75" customHeight="1">
      <c r="A83" s="18" t="s">
        <v>73</v>
      </c>
      <c r="B83" s="18" t="s">
        <v>74</v>
      </c>
      <c r="C83" s="18">
        <v>114833.0</v>
      </c>
      <c r="D83" s="18" t="s">
        <v>64</v>
      </c>
      <c r="E83" s="18" t="s">
        <v>21</v>
      </c>
      <c r="F83" s="18" t="s">
        <v>24</v>
      </c>
      <c r="G83" s="18">
        <v>2.0</v>
      </c>
      <c r="H83" s="18">
        <v>1.0</v>
      </c>
      <c r="I83" s="19"/>
      <c r="J83" s="18">
        <v>2.0</v>
      </c>
      <c r="K83" s="19"/>
      <c r="L83" s="19"/>
      <c r="M83" s="19"/>
      <c r="N83" s="19"/>
      <c r="O83" s="19"/>
      <c r="P83" s="19"/>
      <c r="Q83" s="19"/>
      <c r="R83" s="9" t="str">
        <f t="shared" si="1"/>
        <v>5</v>
      </c>
    </row>
    <row r="84" ht="12.75" customHeight="1">
      <c r="A84" s="18" t="s">
        <v>84</v>
      </c>
      <c r="B84" s="18" t="s">
        <v>85</v>
      </c>
      <c r="C84" s="18">
        <v>135051.0</v>
      </c>
      <c r="D84" s="18" t="s">
        <v>64</v>
      </c>
      <c r="E84" s="18" t="s">
        <v>21</v>
      </c>
      <c r="F84" s="18" t="s">
        <v>24</v>
      </c>
      <c r="G84" s="18">
        <v>2.0</v>
      </c>
      <c r="H84" s="19"/>
      <c r="I84" s="19"/>
      <c r="J84" s="19"/>
      <c r="K84" s="19"/>
      <c r="L84" s="18">
        <v>1.0</v>
      </c>
      <c r="M84" s="19"/>
      <c r="N84" s="19"/>
      <c r="O84" s="19"/>
      <c r="P84" s="19"/>
      <c r="Q84" s="19"/>
      <c r="R84" s="9" t="str">
        <f t="shared" si="1"/>
        <v>3</v>
      </c>
    </row>
    <row r="85" ht="12.75" customHeight="1">
      <c r="A85" s="18" t="s">
        <v>100</v>
      </c>
      <c r="B85" s="18" t="s">
        <v>101</v>
      </c>
      <c r="C85" s="18">
        <v>140711.0</v>
      </c>
      <c r="D85" s="18" t="s">
        <v>64</v>
      </c>
      <c r="E85" s="18" t="s">
        <v>21</v>
      </c>
      <c r="F85" s="18" t="s">
        <v>24</v>
      </c>
      <c r="G85" s="18">
        <v>1.0</v>
      </c>
      <c r="H85" s="19"/>
      <c r="I85" s="19"/>
      <c r="J85" s="19"/>
      <c r="K85" s="19"/>
      <c r="L85" s="18">
        <v>1.0</v>
      </c>
      <c r="M85" s="19"/>
      <c r="N85" s="19"/>
      <c r="O85" s="19"/>
      <c r="P85" s="19"/>
      <c r="Q85" s="19"/>
      <c r="R85" s="9" t="str">
        <f t="shared" si="1"/>
        <v>2</v>
      </c>
    </row>
    <row r="86" ht="12.75" customHeight="1">
      <c r="A86" s="18" t="s">
        <v>102</v>
      </c>
      <c r="B86" s="18" t="s">
        <v>103</v>
      </c>
      <c r="C86" s="18">
        <v>136134.0</v>
      </c>
      <c r="D86" s="18" t="s">
        <v>64</v>
      </c>
      <c r="E86" s="18" t="s">
        <v>21</v>
      </c>
      <c r="F86" s="18" t="s">
        <v>24</v>
      </c>
      <c r="G86" s="18">
        <v>1.0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9" t="str">
        <f t="shared" si="1"/>
        <v>1</v>
      </c>
    </row>
    <row r="87" ht="12.75" customHeight="1">
      <c r="A87" s="18" t="s">
        <v>106</v>
      </c>
      <c r="B87" s="18" t="s">
        <v>107</v>
      </c>
      <c r="C87" s="18">
        <v>122063.0</v>
      </c>
      <c r="D87" s="18" t="s">
        <v>64</v>
      </c>
      <c r="E87" s="18" t="s">
        <v>21</v>
      </c>
      <c r="F87" s="18" t="s">
        <v>24</v>
      </c>
      <c r="G87" s="18">
        <v>1.0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9" t="str">
        <f t="shared" si="1"/>
        <v>1</v>
      </c>
    </row>
    <row r="88" ht="12.75" customHeight="1">
      <c r="A88" s="18" t="s">
        <v>110</v>
      </c>
      <c r="B88" s="18" t="s">
        <v>111</v>
      </c>
      <c r="C88" s="18">
        <v>111824.0</v>
      </c>
      <c r="D88" s="18" t="s">
        <v>64</v>
      </c>
      <c r="E88" s="18" t="s">
        <v>21</v>
      </c>
      <c r="F88" s="18" t="s">
        <v>24</v>
      </c>
      <c r="G88" s="18">
        <v>1.0</v>
      </c>
      <c r="H88" s="19"/>
      <c r="I88" s="19"/>
      <c r="J88" s="19"/>
      <c r="K88" s="19"/>
      <c r="L88" s="19"/>
      <c r="M88" s="18">
        <v>1.0</v>
      </c>
      <c r="N88" s="19"/>
      <c r="O88" s="19"/>
      <c r="P88" s="19"/>
      <c r="Q88" s="19"/>
      <c r="R88" s="9" t="str">
        <f t="shared" si="1"/>
        <v>2</v>
      </c>
    </row>
    <row r="89" ht="12.75" customHeight="1">
      <c r="A89" s="18" t="s">
        <v>126</v>
      </c>
      <c r="B89" s="18" t="s">
        <v>127</v>
      </c>
      <c r="C89" s="18" t="s">
        <v>128</v>
      </c>
      <c r="D89" s="18" t="s">
        <v>64</v>
      </c>
      <c r="E89" s="18" t="s">
        <v>21</v>
      </c>
      <c r="F89" s="18" t="s">
        <v>24</v>
      </c>
      <c r="G89" s="18">
        <v>1.0</v>
      </c>
      <c r="H89" s="19"/>
      <c r="I89" s="19"/>
      <c r="J89" s="18">
        <v>1.0</v>
      </c>
      <c r="K89" s="19"/>
      <c r="L89" s="18">
        <v>1.0</v>
      </c>
      <c r="M89" s="18">
        <v>1.0</v>
      </c>
      <c r="N89" s="19"/>
      <c r="O89" s="19"/>
      <c r="P89" s="19"/>
      <c r="Q89" s="19"/>
      <c r="R89" s="9" t="str">
        <f t="shared" si="1"/>
        <v>4</v>
      </c>
    </row>
    <row r="90" ht="12.75" customHeight="1">
      <c r="A90" s="18" t="s">
        <v>129</v>
      </c>
      <c r="B90" s="18" t="s">
        <v>130</v>
      </c>
      <c r="C90" s="18" t="s">
        <v>131</v>
      </c>
      <c r="D90" s="18" t="s">
        <v>64</v>
      </c>
      <c r="E90" s="18" t="s">
        <v>21</v>
      </c>
      <c r="F90" s="18" t="s">
        <v>24</v>
      </c>
      <c r="G90" s="19"/>
      <c r="H90" s="18">
        <v>1.0</v>
      </c>
      <c r="I90" s="19"/>
      <c r="J90" s="19"/>
      <c r="K90" s="18">
        <v>2.0</v>
      </c>
      <c r="L90" s="18">
        <v>1.0</v>
      </c>
      <c r="M90" s="18">
        <v>1.0</v>
      </c>
      <c r="N90" s="19"/>
      <c r="O90" s="19"/>
      <c r="P90" s="19"/>
      <c r="Q90" s="19"/>
      <c r="R90" s="9" t="str">
        <f t="shared" si="1"/>
        <v>5</v>
      </c>
    </row>
    <row r="91" ht="12.75" customHeight="1">
      <c r="A91" s="18" t="s">
        <v>129</v>
      </c>
      <c r="B91" s="18" t="s">
        <v>130</v>
      </c>
      <c r="C91" s="18" t="s">
        <v>131</v>
      </c>
      <c r="D91" s="18" t="s">
        <v>64</v>
      </c>
      <c r="E91" s="18" t="s">
        <v>21</v>
      </c>
      <c r="F91" s="18" t="s">
        <v>24</v>
      </c>
      <c r="G91" s="19"/>
      <c r="H91" s="18">
        <v>1.0</v>
      </c>
      <c r="I91" s="19"/>
      <c r="J91" s="19"/>
      <c r="K91" s="18">
        <v>2.0</v>
      </c>
      <c r="L91" s="18">
        <v>1.0</v>
      </c>
      <c r="M91" s="18">
        <v>1.0</v>
      </c>
      <c r="N91" s="19"/>
      <c r="O91" s="19"/>
      <c r="P91" s="19"/>
      <c r="Q91" s="19"/>
      <c r="R91" s="9" t="str">
        <f t="shared" si="1"/>
        <v>5</v>
      </c>
    </row>
    <row r="92" ht="12.75" customHeight="1">
      <c r="A92" s="18" t="s">
        <v>190</v>
      </c>
      <c r="B92" s="18" t="s">
        <v>191</v>
      </c>
      <c r="C92" s="18">
        <v>142488.0</v>
      </c>
      <c r="D92" s="18" t="s">
        <v>64</v>
      </c>
      <c r="E92" s="18" t="s">
        <v>21</v>
      </c>
      <c r="F92" s="18" t="s">
        <v>24</v>
      </c>
      <c r="G92" s="19"/>
      <c r="H92" s="19"/>
      <c r="I92" s="19"/>
      <c r="J92" s="19"/>
      <c r="K92" s="19"/>
      <c r="L92" s="18">
        <v>1.0</v>
      </c>
      <c r="M92" s="18">
        <v>1.0</v>
      </c>
      <c r="N92" s="19"/>
      <c r="O92" s="19"/>
      <c r="P92" s="19"/>
      <c r="Q92" s="19"/>
      <c r="R92" s="9" t="str">
        <f t="shared" si="1"/>
        <v>2</v>
      </c>
    </row>
    <row r="93" ht="12.75" customHeight="1">
      <c r="A93" s="18" t="s">
        <v>205</v>
      </c>
      <c r="B93" s="18" t="s">
        <v>206</v>
      </c>
      <c r="C93" s="18">
        <v>1516824.0</v>
      </c>
      <c r="D93" s="18" t="s">
        <v>64</v>
      </c>
      <c r="E93" s="18" t="s">
        <v>21</v>
      </c>
      <c r="F93" s="18" t="s">
        <v>24</v>
      </c>
      <c r="G93" s="18">
        <v>1.0</v>
      </c>
      <c r="H93" s="19"/>
      <c r="I93" s="18">
        <v>1.0</v>
      </c>
      <c r="J93" s="19"/>
      <c r="K93" s="19"/>
      <c r="L93" s="19"/>
      <c r="M93" s="19"/>
      <c r="N93" s="19"/>
      <c r="O93" s="19"/>
      <c r="P93" s="19"/>
      <c r="Q93" s="19"/>
      <c r="R93" s="9" t="str">
        <f t="shared" si="1"/>
        <v>2</v>
      </c>
    </row>
    <row r="94" ht="12.75" customHeight="1">
      <c r="A94" s="18" t="s">
        <v>216</v>
      </c>
      <c r="B94" s="18" t="s">
        <v>217</v>
      </c>
      <c r="C94" s="18">
        <v>114288.0</v>
      </c>
      <c r="D94" s="18" t="s">
        <v>64</v>
      </c>
      <c r="E94" s="18" t="s">
        <v>21</v>
      </c>
      <c r="F94" s="18" t="s">
        <v>24</v>
      </c>
      <c r="G94" s="19"/>
      <c r="H94" s="18">
        <v>1.0</v>
      </c>
      <c r="I94" s="19"/>
      <c r="J94" s="19"/>
      <c r="K94" s="19"/>
      <c r="L94" s="18">
        <v>1.0</v>
      </c>
      <c r="M94" s="19"/>
      <c r="N94" s="18">
        <v>1.0</v>
      </c>
      <c r="O94" s="19"/>
      <c r="P94" s="19"/>
      <c r="Q94" s="19"/>
      <c r="R94" s="9" t="str">
        <f t="shared" si="1"/>
        <v>3</v>
      </c>
    </row>
    <row r="95" ht="12.75" customHeight="1">
      <c r="A95" s="18" t="s">
        <v>232</v>
      </c>
      <c r="B95" s="18" t="s">
        <v>233</v>
      </c>
      <c r="C95" s="18">
        <v>142617.0</v>
      </c>
      <c r="D95" s="18" t="s">
        <v>64</v>
      </c>
      <c r="E95" s="18" t="s">
        <v>21</v>
      </c>
      <c r="F95" s="18" t="s">
        <v>24</v>
      </c>
      <c r="G95" s="19"/>
      <c r="H95" s="18">
        <v>1.0</v>
      </c>
      <c r="I95" s="19"/>
      <c r="J95" s="19"/>
      <c r="K95" s="19"/>
      <c r="L95" s="18">
        <v>1.0</v>
      </c>
      <c r="M95" s="19"/>
      <c r="N95" s="19"/>
      <c r="O95" s="19"/>
      <c r="P95" s="19"/>
      <c r="Q95" s="19"/>
      <c r="R95" s="9" t="str">
        <f t="shared" si="1"/>
        <v>2</v>
      </c>
    </row>
    <row r="96" ht="12.75" customHeight="1">
      <c r="A96" s="18" t="s">
        <v>238</v>
      </c>
      <c r="B96" s="18" t="s">
        <v>239</v>
      </c>
      <c r="C96" s="18">
        <v>142548.0</v>
      </c>
      <c r="D96" s="18" t="s">
        <v>64</v>
      </c>
      <c r="E96" s="18" t="s">
        <v>21</v>
      </c>
      <c r="F96" s="18" t="s">
        <v>24</v>
      </c>
      <c r="G96" s="18">
        <v>1.0</v>
      </c>
      <c r="H96" s="19"/>
      <c r="I96" s="19"/>
      <c r="J96" s="18">
        <v>1.0</v>
      </c>
      <c r="K96" s="19"/>
      <c r="L96" s="18">
        <v>1.0</v>
      </c>
      <c r="M96" s="19"/>
      <c r="N96" s="19"/>
      <c r="O96" s="19"/>
      <c r="P96" s="19"/>
      <c r="Q96" s="19"/>
      <c r="R96" s="9" t="str">
        <f t="shared" si="1"/>
        <v>3</v>
      </c>
    </row>
    <row r="97" ht="12.75" customHeight="1">
      <c r="A97" s="18" t="s">
        <v>250</v>
      </c>
      <c r="B97" s="18" t="s">
        <v>251</v>
      </c>
      <c r="C97" s="18">
        <v>140977.0</v>
      </c>
      <c r="D97" s="18" t="s">
        <v>64</v>
      </c>
      <c r="E97" s="18" t="s">
        <v>21</v>
      </c>
      <c r="F97" s="18" t="s">
        <v>24</v>
      </c>
      <c r="G97" s="19"/>
      <c r="H97" s="19"/>
      <c r="I97" s="19"/>
      <c r="J97" s="18">
        <v>1.0</v>
      </c>
      <c r="K97" s="19"/>
      <c r="L97" s="18">
        <v>1.0</v>
      </c>
      <c r="M97" s="19"/>
      <c r="N97" s="19"/>
      <c r="O97" s="19"/>
      <c r="P97" s="19"/>
      <c r="Q97" s="19"/>
      <c r="R97" s="9" t="str">
        <f t="shared" si="1"/>
        <v>2</v>
      </c>
    </row>
    <row r="98" ht="12.75" customHeight="1">
      <c r="A98" s="18" t="s">
        <v>254</v>
      </c>
      <c r="B98" s="18" t="s">
        <v>255</v>
      </c>
      <c r="C98" s="18">
        <v>133738.0</v>
      </c>
      <c r="D98" s="18" t="s">
        <v>64</v>
      </c>
      <c r="E98" s="18" t="s">
        <v>21</v>
      </c>
      <c r="F98" s="18" t="s">
        <v>24</v>
      </c>
      <c r="G98" s="19"/>
      <c r="H98" s="18">
        <v>1.0</v>
      </c>
      <c r="I98" s="19"/>
      <c r="J98" s="19"/>
      <c r="K98" s="19"/>
      <c r="L98" s="18">
        <v>1.0</v>
      </c>
      <c r="M98" s="18">
        <v>1.0</v>
      </c>
      <c r="N98" s="19"/>
      <c r="O98" s="19"/>
      <c r="P98" s="19"/>
      <c r="Q98" s="19"/>
      <c r="R98" s="9" t="str">
        <f t="shared" si="1"/>
        <v>3</v>
      </c>
    </row>
    <row r="99" ht="12.75" customHeight="1">
      <c r="A99" s="18" t="s">
        <v>262</v>
      </c>
      <c r="B99" s="18" t="s">
        <v>263</v>
      </c>
      <c r="C99" s="18">
        <v>140849.0</v>
      </c>
      <c r="D99" s="18" t="s">
        <v>64</v>
      </c>
      <c r="E99" s="18" t="s">
        <v>21</v>
      </c>
      <c r="F99" s="18" t="s">
        <v>24</v>
      </c>
      <c r="G99" s="19"/>
      <c r="H99" s="18">
        <v>1.0</v>
      </c>
      <c r="I99" s="19"/>
      <c r="J99" s="19"/>
      <c r="K99" s="19"/>
      <c r="L99" s="18">
        <v>1.0</v>
      </c>
      <c r="M99" s="19"/>
      <c r="N99" s="19"/>
      <c r="O99" s="19"/>
      <c r="P99" s="19"/>
      <c r="Q99" s="19"/>
      <c r="R99" s="9" t="str">
        <f t="shared" si="1"/>
        <v>2</v>
      </c>
    </row>
    <row r="100" ht="12.75" customHeight="1">
      <c r="A100" s="18" t="s">
        <v>264</v>
      </c>
      <c r="B100" s="18" t="s">
        <v>265</v>
      </c>
      <c r="C100" s="18">
        <v>142464.0</v>
      </c>
      <c r="D100" s="18" t="s">
        <v>64</v>
      </c>
      <c r="E100" s="18" t="s">
        <v>21</v>
      </c>
      <c r="F100" s="18" t="s">
        <v>24</v>
      </c>
      <c r="G100" s="18">
        <v>2.0</v>
      </c>
      <c r="H100" s="18">
        <v>1.0</v>
      </c>
      <c r="I100" s="19"/>
      <c r="J100" s="19"/>
      <c r="K100" s="19"/>
      <c r="L100" s="18">
        <v>1.0</v>
      </c>
      <c r="M100" s="19"/>
      <c r="N100" s="19"/>
      <c r="O100" s="19"/>
      <c r="P100" s="19"/>
      <c r="Q100" s="19"/>
      <c r="R100" s="9" t="str">
        <f t="shared" si="1"/>
        <v>4</v>
      </c>
    </row>
    <row r="101" ht="12.75" customHeight="1">
      <c r="A101" s="18" t="s">
        <v>268</v>
      </c>
      <c r="B101" s="18" t="s">
        <v>269</v>
      </c>
      <c r="C101" s="18">
        <v>140607.0</v>
      </c>
      <c r="D101" s="18" t="s">
        <v>64</v>
      </c>
      <c r="E101" s="18" t="s">
        <v>21</v>
      </c>
      <c r="F101" s="18" t="s">
        <v>24</v>
      </c>
      <c r="G101" s="19"/>
      <c r="H101" s="19"/>
      <c r="I101" s="19"/>
      <c r="J101" s="19"/>
      <c r="K101" s="19"/>
      <c r="L101" s="19"/>
      <c r="M101" s="19"/>
      <c r="N101" s="19"/>
      <c r="O101" s="18">
        <v>1.0</v>
      </c>
      <c r="P101" s="19"/>
      <c r="Q101" s="19"/>
      <c r="R101" s="9" t="str">
        <f t="shared" si="1"/>
        <v>1</v>
      </c>
    </row>
    <row r="102" ht="12.75" customHeight="1">
      <c r="A102" s="18" t="s">
        <v>270</v>
      </c>
      <c r="B102" s="18" t="s">
        <v>271</v>
      </c>
      <c r="C102" s="18">
        <v>140684.0</v>
      </c>
      <c r="D102" s="18" t="s">
        <v>64</v>
      </c>
      <c r="E102" s="18" t="s">
        <v>21</v>
      </c>
      <c r="F102" s="18" t="s">
        <v>24</v>
      </c>
      <c r="G102" s="19"/>
      <c r="H102" s="19"/>
      <c r="I102" s="19"/>
      <c r="J102" s="18">
        <v>1.0</v>
      </c>
      <c r="K102" s="19"/>
      <c r="L102" s="18">
        <v>1.0</v>
      </c>
      <c r="M102" s="19"/>
      <c r="N102" s="19"/>
      <c r="O102" s="19"/>
      <c r="P102" s="19"/>
      <c r="Q102" s="19"/>
      <c r="R102" s="9" t="str">
        <f t="shared" si="1"/>
        <v>2</v>
      </c>
    </row>
    <row r="103" ht="12.75" customHeight="1">
      <c r="A103" s="18" t="s">
        <v>301</v>
      </c>
      <c r="B103" s="18" t="s">
        <v>302</v>
      </c>
      <c r="C103" s="18">
        <v>140853.0</v>
      </c>
      <c r="D103" s="18" t="s">
        <v>64</v>
      </c>
      <c r="E103" s="18" t="s">
        <v>21</v>
      </c>
      <c r="F103" s="18" t="s">
        <v>24</v>
      </c>
      <c r="G103" s="18">
        <v>3.0</v>
      </c>
      <c r="H103" s="19"/>
      <c r="I103" s="19"/>
      <c r="J103" s="18">
        <v>2.0</v>
      </c>
      <c r="K103" s="19"/>
      <c r="L103" s="19"/>
      <c r="M103" s="19"/>
      <c r="N103" s="19"/>
      <c r="O103" s="19"/>
      <c r="P103" s="19"/>
      <c r="Q103" s="19"/>
      <c r="R103" s="9" t="str">
        <f t="shared" si="1"/>
        <v>5</v>
      </c>
    </row>
    <row r="104" ht="12.75" customHeight="1">
      <c r="A104" s="18" t="s">
        <v>323</v>
      </c>
      <c r="B104" s="18" t="s">
        <v>324</v>
      </c>
      <c r="C104" s="18">
        <v>140698.0</v>
      </c>
      <c r="D104" s="18" t="s">
        <v>64</v>
      </c>
      <c r="E104" s="18" t="s">
        <v>21</v>
      </c>
      <c r="F104" s="18" t="s">
        <v>24</v>
      </c>
      <c r="G104" s="19"/>
      <c r="H104" s="19"/>
      <c r="I104" s="19"/>
      <c r="J104" s="19"/>
      <c r="K104" s="18">
        <v>1.0</v>
      </c>
      <c r="L104" s="18">
        <v>1.0</v>
      </c>
      <c r="M104" s="19"/>
      <c r="N104" s="19"/>
      <c r="O104" s="19"/>
      <c r="P104" s="19"/>
      <c r="Q104" s="19"/>
      <c r="R104" s="9" t="str">
        <f t="shared" si="1"/>
        <v>2</v>
      </c>
    </row>
    <row r="105" ht="12.75" customHeight="1">
      <c r="A105" s="18" t="s">
        <v>370</v>
      </c>
      <c r="B105" s="18" t="s">
        <v>371</v>
      </c>
      <c r="C105" s="18">
        <v>140825.0</v>
      </c>
      <c r="D105" s="18" t="s">
        <v>64</v>
      </c>
      <c r="E105" s="18" t="s">
        <v>21</v>
      </c>
      <c r="F105" s="18" t="s">
        <v>24</v>
      </c>
      <c r="G105" s="19"/>
      <c r="H105" s="19"/>
      <c r="I105" s="19"/>
      <c r="J105" s="19"/>
      <c r="K105" s="18">
        <v>1.0</v>
      </c>
      <c r="L105" s="18">
        <v>1.0</v>
      </c>
      <c r="M105" s="19"/>
      <c r="N105" s="18">
        <v>1.0</v>
      </c>
      <c r="O105" s="19"/>
      <c r="P105" s="19"/>
      <c r="Q105" s="19"/>
      <c r="R105" s="9" t="str">
        <f t="shared" si="1"/>
        <v>3</v>
      </c>
    </row>
    <row r="106" ht="12.75" customHeight="1">
      <c r="A106" s="18" t="s">
        <v>385</v>
      </c>
      <c r="B106" s="18" t="s">
        <v>386</v>
      </c>
      <c r="C106" s="18">
        <v>133532.0</v>
      </c>
      <c r="D106" s="18" t="s">
        <v>64</v>
      </c>
      <c r="E106" s="18" t="s">
        <v>21</v>
      </c>
      <c r="F106" s="18" t="s">
        <v>24</v>
      </c>
      <c r="G106" s="19"/>
      <c r="H106" s="19"/>
      <c r="I106" s="19"/>
      <c r="J106" s="19"/>
      <c r="K106" s="18">
        <v>1.0</v>
      </c>
      <c r="L106" s="19"/>
      <c r="M106" s="19"/>
      <c r="N106" s="19"/>
      <c r="O106" s="19"/>
      <c r="P106" s="19"/>
      <c r="Q106" s="19"/>
      <c r="R106" s="9" t="str">
        <f t="shared" si="1"/>
        <v>1</v>
      </c>
    </row>
    <row r="107" ht="12.75" customHeight="1">
      <c r="A107" s="18" t="s">
        <v>399</v>
      </c>
      <c r="B107" s="18" t="s">
        <v>400</v>
      </c>
      <c r="C107" s="18">
        <v>140739.0</v>
      </c>
      <c r="D107" s="18" t="s">
        <v>64</v>
      </c>
      <c r="E107" s="18" t="s">
        <v>21</v>
      </c>
      <c r="F107" s="18" t="s">
        <v>24</v>
      </c>
      <c r="G107" s="18">
        <v>1.0</v>
      </c>
      <c r="H107" s="18"/>
      <c r="I107" s="19"/>
      <c r="J107" s="19">
        <v>1.0</v>
      </c>
      <c r="K107" s="19"/>
      <c r="L107" s="18"/>
      <c r="M107" s="19">
        <v>1.0</v>
      </c>
      <c r="N107" s="19"/>
      <c r="O107" s="19"/>
      <c r="P107" s="19"/>
      <c r="Q107" s="19"/>
      <c r="R107" s="9" t="str">
        <f t="shared" si="1"/>
        <v>3</v>
      </c>
    </row>
    <row r="108" ht="12.75" customHeight="1">
      <c r="A108" s="18" t="s">
        <v>401</v>
      </c>
      <c r="B108" s="18" t="s">
        <v>402</v>
      </c>
      <c r="C108" s="18">
        <v>1517007.0</v>
      </c>
      <c r="D108" s="18" t="s">
        <v>64</v>
      </c>
      <c r="E108" s="18" t="s">
        <v>21</v>
      </c>
      <c r="F108" s="18" t="s">
        <v>24</v>
      </c>
      <c r="G108" s="18">
        <v>1.0</v>
      </c>
      <c r="H108" s="18"/>
      <c r="I108" s="19"/>
      <c r="J108" s="19"/>
      <c r="K108" s="19"/>
      <c r="L108" s="18">
        <v>1.0</v>
      </c>
      <c r="M108" s="19"/>
      <c r="N108" s="19"/>
      <c r="O108" s="19"/>
      <c r="P108" s="19"/>
      <c r="Q108" s="19"/>
      <c r="R108" s="9" t="str">
        <f t="shared" si="1"/>
        <v>2</v>
      </c>
    </row>
    <row r="109" ht="12.75" customHeight="1">
      <c r="A109" s="20" t="s">
        <v>96</v>
      </c>
      <c r="B109" s="20" t="s">
        <v>97</v>
      </c>
      <c r="C109" s="20">
        <v>136137.0</v>
      </c>
      <c r="D109" s="20" t="s">
        <v>64</v>
      </c>
      <c r="E109" s="20" t="s">
        <v>29</v>
      </c>
      <c r="F109" s="20" t="s">
        <v>24</v>
      </c>
      <c r="G109" s="21"/>
      <c r="H109" s="21"/>
      <c r="I109" s="21"/>
      <c r="J109" s="20">
        <v>1.0</v>
      </c>
      <c r="K109" s="21"/>
      <c r="L109" s="21"/>
      <c r="M109" s="20">
        <v>1.0</v>
      </c>
      <c r="N109" s="21"/>
      <c r="O109" s="21"/>
      <c r="P109" s="21"/>
      <c r="Q109" s="21"/>
      <c r="R109" s="9" t="str">
        <f t="shared" si="1"/>
        <v>2</v>
      </c>
    </row>
    <row r="110" ht="12.75" customHeight="1">
      <c r="A110" s="20" t="s">
        <v>132</v>
      </c>
      <c r="B110" s="20" t="s">
        <v>133</v>
      </c>
      <c r="C110" s="20">
        <v>133619.0</v>
      </c>
      <c r="D110" s="20" t="s">
        <v>64</v>
      </c>
      <c r="E110" s="20" t="s">
        <v>29</v>
      </c>
      <c r="F110" s="20" t="s">
        <v>24</v>
      </c>
      <c r="G110" s="21"/>
      <c r="H110" s="21"/>
      <c r="I110" s="21"/>
      <c r="J110" s="21"/>
      <c r="K110" s="21"/>
      <c r="L110" s="20">
        <v>1.0</v>
      </c>
      <c r="M110" s="21"/>
      <c r="N110" s="21"/>
      <c r="O110" s="21"/>
      <c r="P110" s="21"/>
      <c r="Q110" s="21"/>
      <c r="R110" s="9" t="str">
        <f t="shared" si="1"/>
        <v>1</v>
      </c>
    </row>
    <row r="111" ht="12.75" customHeight="1">
      <c r="A111" s="20" t="s">
        <v>150</v>
      </c>
      <c r="B111" s="20" t="s">
        <v>151</v>
      </c>
      <c r="C111" s="20">
        <v>140756.0</v>
      </c>
      <c r="D111" s="20" t="s">
        <v>64</v>
      </c>
      <c r="E111" s="20" t="s">
        <v>29</v>
      </c>
      <c r="F111" s="20" t="s">
        <v>24</v>
      </c>
      <c r="G111" s="20">
        <v>1.0</v>
      </c>
      <c r="H111" s="20">
        <v>1.0</v>
      </c>
      <c r="I111" s="21"/>
      <c r="J111" s="21"/>
      <c r="K111" s="21"/>
      <c r="L111" s="20">
        <v>1.0</v>
      </c>
      <c r="M111" s="21"/>
      <c r="N111" s="21"/>
      <c r="O111" s="21"/>
      <c r="P111" s="21"/>
      <c r="Q111" s="21"/>
      <c r="R111" s="9" t="str">
        <f t="shared" si="1"/>
        <v>3</v>
      </c>
    </row>
    <row r="112" ht="12.75" customHeight="1">
      <c r="A112" s="20" t="s">
        <v>152</v>
      </c>
      <c r="B112" s="20">
        <v>140938.0</v>
      </c>
      <c r="C112" s="20">
        <v>1517495.0</v>
      </c>
      <c r="D112" s="20" t="s">
        <v>64</v>
      </c>
      <c r="E112" s="20" t="s">
        <v>29</v>
      </c>
      <c r="F112" s="20" t="s">
        <v>24</v>
      </c>
      <c r="G112" s="20">
        <v>1.0</v>
      </c>
      <c r="H112" s="21"/>
      <c r="I112" s="21"/>
      <c r="J112" s="21"/>
      <c r="K112" s="21"/>
      <c r="L112" s="21"/>
      <c r="M112" s="20">
        <v>1.0</v>
      </c>
      <c r="N112" s="21"/>
      <c r="O112" s="21"/>
      <c r="P112" s="21"/>
      <c r="Q112" s="21"/>
      <c r="R112" s="9" t="str">
        <f t="shared" si="1"/>
        <v>2</v>
      </c>
    </row>
    <row r="113" ht="12.75" customHeight="1">
      <c r="A113" s="20" t="s">
        <v>272</v>
      </c>
      <c r="B113" s="20" t="s">
        <v>273</v>
      </c>
      <c r="C113" s="20">
        <v>102084.0</v>
      </c>
      <c r="D113" s="20" t="s">
        <v>64</v>
      </c>
      <c r="E113" s="20" t="s">
        <v>29</v>
      </c>
      <c r="F113" s="20" t="s">
        <v>24</v>
      </c>
      <c r="G113" s="21"/>
      <c r="H113" s="20">
        <v>1.0</v>
      </c>
      <c r="I113" s="21"/>
      <c r="J113" s="21"/>
      <c r="K113" s="21"/>
      <c r="L113" s="20">
        <v>1.0</v>
      </c>
      <c r="M113" s="21"/>
      <c r="N113" s="21"/>
      <c r="O113" s="20">
        <v>1.0</v>
      </c>
      <c r="P113" s="21"/>
      <c r="Q113" s="21"/>
      <c r="R113" s="9" t="str">
        <f t="shared" si="1"/>
        <v>3</v>
      </c>
    </row>
    <row r="114" ht="12.75" customHeight="1">
      <c r="A114" s="20" t="s">
        <v>293</v>
      </c>
      <c r="B114" s="20" t="s">
        <v>294</v>
      </c>
      <c r="C114" s="20">
        <v>136130.0</v>
      </c>
      <c r="D114" s="20" t="s">
        <v>64</v>
      </c>
      <c r="E114" s="20" t="s">
        <v>29</v>
      </c>
      <c r="F114" s="20" t="s">
        <v>24</v>
      </c>
      <c r="G114" s="20">
        <v>1.0</v>
      </c>
      <c r="H114" s="21"/>
      <c r="I114" s="21"/>
      <c r="J114" s="21"/>
      <c r="K114" s="21"/>
      <c r="L114" s="21"/>
      <c r="M114" s="20">
        <v>1.0</v>
      </c>
      <c r="N114" s="21"/>
      <c r="O114" s="21"/>
      <c r="P114" s="21"/>
      <c r="Q114" s="21"/>
      <c r="R114" s="9" t="str">
        <f t="shared" si="1"/>
        <v>2</v>
      </c>
    </row>
    <row r="115" ht="12.75" customHeight="1">
      <c r="A115" s="20" t="s">
        <v>393</v>
      </c>
      <c r="B115" s="20" t="s">
        <v>394</v>
      </c>
      <c r="C115" s="20">
        <v>133558.0</v>
      </c>
      <c r="D115" s="20" t="s">
        <v>64</v>
      </c>
      <c r="E115" s="20" t="s">
        <v>29</v>
      </c>
      <c r="F115" s="20" t="s">
        <v>24</v>
      </c>
      <c r="G115" s="20">
        <v>2.0</v>
      </c>
      <c r="H115" s="20">
        <v>2.0</v>
      </c>
      <c r="I115" s="21"/>
      <c r="J115" s="21"/>
      <c r="K115" s="21"/>
      <c r="L115" s="20">
        <v>2.0</v>
      </c>
      <c r="M115" s="21"/>
      <c r="N115" s="21"/>
      <c r="O115" s="21"/>
      <c r="P115" s="21"/>
      <c r="Q115" s="21"/>
      <c r="R115" s="9" t="str">
        <f t="shared" si="1"/>
        <v>6</v>
      </c>
    </row>
    <row r="116" ht="12.75" customHeight="1">
      <c r="A116" s="20" t="s">
        <v>407</v>
      </c>
      <c r="B116" s="20" t="s">
        <v>408</v>
      </c>
      <c r="C116" s="20">
        <v>123150.0</v>
      </c>
      <c r="D116" s="20" t="s">
        <v>64</v>
      </c>
      <c r="E116" s="20" t="s">
        <v>29</v>
      </c>
      <c r="F116" s="20" t="s">
        <v>24</v>
      </c>
      <c r="G116" s="20">
        <v>1.0</v>
      </c>
      <c r="H116" s="20"/>
      <c r="I116" s="21"/>
      <c r="J116" s="21"/>
      <c r="K116" s="21"/>
      <c r="L116" s="20">
        <v>1.0</v>
      </c>
      <c r="M116" s="21"/>
      <c r="N116" s="21"/>
      <c r="O116" s="21">
        <v>1.0</v>
      </c>
      <c r="P116" s="21"/>
      <c r="Q116" s="21"/>
      <c r="R116" s="9" t="str">
        <f t="shared" si="1"/>
        <v>3</v>
      </c>
    </row>
    <row r="117" ht="12.75" customHeight="1">
      <c r="A117" s="20" t="s">
        <v>409</v>
      </c>
      <c r="B117" s="20" t="s">
        <v>410</v>
      </c>
      <c r="C117" s="20">
        <v>135053.0</v>
      </c>
      <c r="D117" s="20" t="s">
        <v>64</v>
      </c>
      <c r="E117" s="20" t="s">
        <v>29</v>
      </c>
      <c r="F117" s="20" t="s">
        <v>24</v>
      </c>
      <c r="G117" s="20"/>
      <c r="H117" s="20"/>
      <c r="I117" s="21"/>
      <c r="J117" s="21"/>
      <c r="K117" s="21"/>
      <c r="L117" s="20">
        <v>1.0</v>
      </c>
      <c r="M117" s="21"/>
      <c r="N117" s="21"/>
      <c r="O117" s="21"/>
      <c r="P117" s="21"/>
      <c r="Q117" s="21"/>
      <c r="R117" s="9" t="str">
        <f t="shared" si="1"/>
        <v>1</v>
      </c>
    </row>
    <row r="118" ht="12.75" customHeight="1">
      <c r="A118" s="22" t="s">
        <v>172</v>
      </c>
      <c r="B118" s="22" t="s">
        <v>173</v>
      </c>
      <c r="C118" s="22" t="s">
        <v>174</v>
      </c>
      <c r="D118" s="22" t="s">
        <v>64</v>
      </c>
      <c r="E118" s="22" t="s">
        <v>175</v>
      </c>
      <c r="F118" s="22" t="s">
        <v>24</v>
      </c>
      <c r="G118" s="22">
        <v>2.0</v>
      </c>
      <c r="H118" s="23"/>
      <c r="I118" s="23"/>
      <c r="J118" s="23"/>
      <c r="K118" s="22">
        <v>1.0</v>
      </c>
      <c r="L118" s="23"/>
      <c r="M118" s="23"/>
      <c r="N118" s="23"/>
      <c r="O118" s="23"/>
      <c r="P118" s="23"/>
      <c r="Q118" s="23"/>
      <c r="R118" s="9" t="str">
        <f t="shared" si="1"/>
        <v>3</v>
      </c>
    </row>
    <row r="119" ht="12.75" customHeight="1">
      <c r="A119" s="22" t="s">
        <v>224</v>
      </c>
      <c r="B119" s="22" t="s">
        <v>225</v>
      </c>
      <c r="C119" s="22">
        <v>120855.0</v>
      </c>
      <c r="D119" s="22" t="s">
        <v>64</v>
      </c>
      <c r="E119" s="22" t="s">
        <v>175</v>
      </c>
      <c r="F119" s="22" t="s">
        <v>24</v>
      </c>
      <c r="G119" s="23"/>
      <c r="H119" s="23"/>
      <c r="I119" s="23"/>
      <c r="J119" s="23"/>
      <c r="K119" s="23"/>
      <c r="L119" s="23"/>
      <c r="M119" s="23"/>
      <c r="N119" s="22">
        <v>1.0</v>
      </c>
      <c r="O119" s="23"/>
      <c r="P119" s="23"/>
      <c r="Q119" s="23"/>
      <c r="R119" s="9" t="str">
        <f t="shared" si="1"/>
        <v>1</v>
      </c>
    </row>
    <row r="120" ht="12.75" customHeight="1">
      <c r="A120" s="22" t="s">
        <v>258</v>
      </c>
      <c r="B120" s="22" t="s">
        <v>259</v>
      </c>
      <c r="C120" s="22">
        <v>133529.0</v>
      </c>
      <c r="D120" s="22" t="s">
        <v>64</v>
      </c>
      <c r="E120" s="22" t="s">
        <v>175</v>
      </c>
      <c r="F120" s="22" t="s">
        <v>24</v>
      </c>
      <c r="G120" s="23"/>
      <c r="H120" s="22">
        <v>1.0</v>
      </c>
      <c r="I120" s="23"/>
      <c r="J120" s="23"/>
      <c r="K120" s="23"/>
      <c r="L120" s="23"/>
      <c r="M120" s="22">
        <v>1.0</v>
      </c>
      <c r="N120" s="23"/>
      <c r="O120" s="23"/>
      <c r="P120" s="22">
        <v>1.0</v>
      </c>
      <c r="Q120" s="23"/>
      <c r="R120" s="9" t="str">
        <f t="shared" si="1"/>
        <v>3</v>
      </c>
    </row>
    <row r="121" ht="12.75" customHeight="1">
      <c r="A121" s="22" t="s">
        <v>403</v>
      </c>
      <c r="B121" s="22" t="s">
        <v>404</v>
      </c>
      <c r="C121" s="22">
        <v>69551.0</v>
      </c>
      <c r="D121" s="22" t="s">
        <v>64</v>
      </c>
      <c r="E121" s="22" t="s">
        <v>175</v>
      </c>
      <c r="F121" s="22" t="s">
        <v>24</v>
      </c>
      <c r="G121" s="22"/>
      <c r="H121" s="22">
        <v>1.0</v>
      </c>
      <c r="I121" s="23"/>
      <c r="J121" s="23">
        <v>1.0</v>
      </c>
      <c r="K121" s="23"/>
      <c r="L121" s="22"/>
      <c r="M121" s="23"/>
      <c r="N121" s="23"/>
      <c r="O121" s="23"/>
      <c r="P121" s="23"/>
      <c r="Q121" s="23"/>
      <c r="R121" s="9" t="str">
        <f t="shared" si="1"/>
        <v>2</v>
      </c>
    </row>
    <row r="122" ht="12.75" customHeight="1">
      <c r="A122" s="34" t="s">
        <v>81</v>
      </c>
      <c r="B122" s="34" t="s">
        <v>82</v>
      </c>
      <c r="C122" s="34">
        <v>141425.0</v>
      </c>
      <c r="D122" s="34" t="s">
        <v>64</v>
      </c>
      <c r="E122" s="34" t="s">
        <v>83</v>
      </c>
      <c r="F122" s="34" t="s">
        <v>24</v>
      </c>
      <c r="G122" s="34">
        <v>1.0</v>
      </c>
      <c r="H122" s="35"/>
      <c r="I122" s="35"/>
      <c r="J122" s="34">
        <v>1.0</v>
      </c>
      <c r="K122" s="35"/>
      <c r="L122" s="35"/>
      <c r="M122" s="35"/>
      <c r="N122" s="35"/>
      <c r="O122" s="35"/>
      <c r="P122" s="34">
        <v>1.0</v>
      </c>
      <c r="Q122" s="35"/>
      <c r="R122" s="9" t="str">
        <f t="shared" si="1"/>
        <v>3</v>
      </c>
    </row>
    <row r="123" ht="12.75" customHeight="1">
      <c r="A123" s="34" t="s">
        <v>256</v>
      </c>
      <c r="B123" s="34" t="s">
        <v>257</v>
      </c>
      <c r="C123" s="34">
        <v>122040.0</v>
      </c>
      <c r="D123" s="34" t="s">
        <v>64</v>
      </c>
      <c r="E123" s="34" t="s">
        <v>83</v>
      </c>
      <c r="F123" s="34" t="s">
        <v>24</v>
      </c>
      <c r="G123" s="34">
        <v>1.0</v>
      </c>
      <c r="H123" s="35"/>
      <c r="I123" s="35"/>
      <c r="J123" s="35"/>
      <c r="K123" s="35"/>
      <c r="L123" s="35"/>
      <c r="M123" s="35"/>
      <c r="N123" s="35"/>
      <c r="O123" s="35"/>
      <c r="P123" s="34">
        <v>1.0</v>
      </c>
      <c r="Q123" s="35"/>
      <c r="R123" s="9" t="str">
        <f t="shared" si="1"/>
        <v>2</v>
      </c>
    </row>
    <row r="124" ht="12.75" customHeight="1">
      <c r="A124" s="34" t="s">
        <v>364</v>
      </c>
      <c r="B124" s="34" t="s">
        <v>365</v>
      </c>
      <c r="C124" s="34">
        <v>1517562.0</v>
      </c>
      <c r="D124" s="34" t="s">
        <v>64</v>
      </c>
      <c r="E124" s="34" t="s">
        <v>83</v>
      </c>
      <c r="F124" s="34" t="s">
        <v>24</v>
      </c>
      <c r="G124" s="34">
        <v>1.0</v>
      </c>
      <c r="H124" s="35"/>
      <c r="I124" s="35"/>
      <c r="J124" s="35"/>
      <c r="K124" s="35"/>
      <c r="L124" s="34">
        <v>1.0</v>
      </c>
      <c r="M124" s="35"/>
      <c r="N124" s="35"/>
      <c r="O124" s="35"/>
      <c r="P124" s="35"/>
      <c r="Q124" s="35"/>
      <c r="R124" s="9" t="str">
        <f t="shared" si="1"/>
        <v>2</v>
      </c>
    </row>
    <row r="125" ht="12.75" customHeight="1">
      <c r="A125" s="34" t="s">
        <v>413</v>
      </c>
      <c r="B125" s="34" t="s">
        <v>414</v>
      </c>
      <c r="C125" s="34">
        <v>122030.0</v>
      </c>
      <c r="D125" s="34" t="s">
        <v>64</v>
      </c>
      <c r="E125" s="34" t="s">
        <v>83</v>
      </c>
      <c r="F125" s="34" t="s">
        <v>24</v>
      </c>
      <c r="G125" s="34">
        <v>1.0</v>
      </c>
      <c r="H125" s="34"/>
      <c r="I125" s="35"/>
      <c r="J125" s="35"/>
      <c r="K125" s="35"/>
      <c r="L125" s="34"/>
      <c r="M125" s="35"/>
      <c r="N125" s="35"/>
      <c r="O125" s="35"/>
      <c r="P125" s="35"/>
      <c r="Q125" s="35"/>
      <c r="R125" s="9" t="str">
        <f t="shared" si="1"/>
        <v>1</v>
      </c>
    </row>
  </sheetData>
  <autoFilter ref="$A$1:$Q$125"/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31.63"/>
    <col customWidth="1" min="3" max="5" width="8.63"/>
    <col customWidth="1" min="6" max="6" width="10.75"/>
    <col customWidth="1" min="7" max="12" width="8.63"/>
    <col customWidth="1" min="13" max="13" width="10.75"/>
    <col customWidth="1" min="14" max="14" width="12.13"/>
    <col customWidth="1" min="15" max="16" width="8.63"/>
    <col customWidth="1" min="17" max="17" width="18.13"/>
    <col customWidth="1" min="18" max="18" width="8.63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427</v>
      </c>
      <c r="R1" s="1" t="s">
        <v>428</v>
      </c>
    </row>
    <row r="2" ht="12.75" customHeight="1">
      <c r="A2" s="5" t="s">
        <v>25</v>
      </c>
      <c r="B2" s="5" t="s">
        <v>26</v>
      </c>
      <c r="C2" s="5">
        <v>133609.0</v>
      </c>
      <c r="D2" s="5" t="s">
        <v>20</v>
      </c>
      <c r="E2" s="5" t="s">
        <v>23</v>
      </c>
      <c r="F2" s="5" t="s">
        <v>22</v>
      </c>
      <c r="G2" s="5">
        <v>1.0</v>
      </c>
      <c r="H2" s="6"/>
      <c r="I2" s="6"/>
      <c r="J2" s="6"/>
      <c r="K2" s="6"/>
      <c r="L2" s="6"/>
      <c r="M2" s="5">
        <v>1.0</v>
      </c>
      <c r="N2" s="6"/>
      <c r="O2" s="6"/>
      <c r="P2" s="6"/>
      <c r="Q2" s="6"/>
      <c r="R2" s="36" t="str">
        <f t="shared" ref="R2:R5" si="1">SUM(G2:P2)</f>
        <v>2</v>
      </c>
    </row>
    <row r="3" ht="12.75" customHeight="1">
      <c r="A3" s="5" t="s">
        <v>49</v>
      </c>
      <c r="B3" s="5" t="s">
        <v>50</v>
      </c>
      <c r="C3" s="5">
        <v>120191.0</v>
      </c>
      <c r="D3" s="5" t="s">
        <v>20</v>
      </c>
      <c r="E3" s="5" t="s">
        <v>23</v>
      </c>
      <c r="F3" s="5" t="s">
        <v>22</v>
      </c>
      <c r="G3" s="5">
        <v>1.0</v>
      </c>
      <c r="H3" s="6"/>
      <c r="I3" s="6"/>
      <c r="J3" s="6"/>
      <c r="K3" s="5">
        <v>1.0</v>
      </c>
      <c r="L3" s="6"/>
      <c r="M3" s="6"/>
      <c r="N3" s="6"/>
      <c r="O3" s="6"/>
      <c r="P3" s="6"/>
      <c r="Q3" s="6"/>
      <c r="R3" s="36" t="str">
        <f t="shared" si="1"/>
        <v>2</v>
      </c>
    </row>
    <row r="4" ht="12.75" customHeight="1">
      <c r="A4" s="18" t="s">
        <v>18</v>
      </c>
      <c r="B4" s="18" t="s">
        <v>19</v>
      </c>
      <c r="C4" s="18">
        <v>133533.0</v>
      </c>
      <c r="D4" s="18" t="s">
        <v>20</v>
      </c>
      <c r="E4" s="18" t="s">
        <v>21</v>
      </c>
      <c r="F4" s="18" t="s">
        <v>22</v>
      </c>
      <c r="G4" s="19"/>
      <c r="H4" s="18">
        <v>1.0</v>
      </c>
      <c r="I4" s="19"/>
      <c r="J4" s="19"/>
      <c r="K4" s="19"/>
      <c r="L4" s="19"/>
      <c r="M4" s="19"/>
      <c r="N4" s="19"/>
      <c r="O4" s="19"/>
      <c r="P4" s="19"/>
      <c r="Q4" s="19"/>
      <c r="R4" s="36" t="str">
        <f t="shared" si="1"/>
        <v>1</v>
      </c>
    </row>
    <row r="5" ht="12.75" customHeight="1">
      <c r="A5" s="22" t="s">
        <v>27</v>
      </c>
      <c r="B5" s="22" t="s">
        <v>28</v>
      </c>
      <c r="C5" s="22">
        <v>120881.0</v>
      </c>
      <c r="D5" s="22" t="s">
        <v>20</v>
      </c>
      <c r="E5" s="22" t="s">
        <v>29</v>
      </c>
      <c r="F5" s="22" t="s">
        <v>22</v>
      </c>
      <c r="G5" s="23"/>
      <c r="H5" s="23"/>
      <c r="I5" s="22">
        <v>1.0</v>
      </c>
      <c r="J5" s="23"/>
      <c r="K5" s="23"/>
      <c r="L5" s="23"/>
      <c r="M5" s="23"/>
      <c r="N5" s="23"/>
      <c r="O5" s="23"/>
      <c r="P5" s="22">
        <v>1.0</v>
      </c>
      <c r="Q5" s="23"/>
      <c r="R5" s="36" t="str">
        <f t="shared" si="1"/>
        <v>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37.13"/>
    <col customWidth="1" min="3" max="13" width="8.63"/>
    <col customWidth="1" min="14" max="14" width="11.13"/>
    <col customWidth="1" min="15" max="16" width="8.63"/>
    <col customWidth="1" min="17" max="17" width="18.13"/>
    <col customWidth="1" min="18" max="18" width="11.75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427</v>
      </c>
      <c r="R1" s="37" t="s">
        <v>428</v>
      </c>
    </row>
    <row r="2" ht="12.75" customHeight="1">
      <c r="A2" s="18" t="s">
        <v>38</v>
      </c>
      <c r="B2" s="18" t="s">
        <v>39</v>
      </c>
      <c r="C2" s="18">
        <v>120637.0</v>
      </c>
      <c r="D2" s="18" t="s">
        <v>20</v>
      </c>
      <c r="E2" s="18" t="s">
        <v>40</v>
      </c>
      <c r="F2" s="18" t="s">
        <v>24</v>
      </c>
      <c r="G2" s="19"/>
      <c r="H2" s="19"/>
      <c r="I2" s="19"/>
      <c r="J2" s="19"/>
      <c r="K2" s="19"/>
      <c r="L2" s="19"/>
      <c r="M2" s="19"/>
      <c r="N2" s="19"/>
      <c r="O2" s="18">
        <v>1.0</v>
      </c>
      <c r="P2" s="19"/>
      <c r="Q2" s="19"/>
      <c r="R2" s="9" t="str">
        <f t="shared" ref="R2:R17" si="1">SUM(G2:O2)</f>
        <v>1</v>
      </c>
    </row>
    <row r="3" ht="12.75" customHeight="1">
      <c r="A3" s="18" t="s">
        <v>41</v>
      </c>
      <c r="B3" s="18" t="s">
        <v>42</v>
      </c>
      <c r="C3" s="18">
        <v>112212.0</v>
      </c>
      <c r="D3" s="18" t="s">
        <v>20</v>
      </c>
      <c r="E3" s="18" t="s">
        <v>40</v>
      </c>
      <c r="F3" s="18" t="s">
        <v>24</v>
      </c>
      <c r="G3" s="19"/>
      <c r="H3" s="19"/>
      <c r="I3" s="19"/>
      <c r="J3" s="19"/>
      <c r="K3" s="19"/>
      <c r="L3" s="19"/>
      <c r="M3" s="18">
        <v>1.0</v>
      </c>
      <c r="N3" s="19"/>
      <c r="O3" s="19"/>
      <c r="P3" s="19"/>
      <c r="Q3" s="19"/>
      <c r="R3" s="9" t="str">
        <f t="shared" si="1"/>
        <v>1</v>
      </c>
    </row>
    <row r="4" ht="12.75" customHeight="1">
      <c r="A4" s="18" t="s">
        <v>57</v>
      </c>
      <c r="B4" s="18" t="s">
        <v>58</v>
      </c>
      <c r="C4" s="18">
        <v>133828.0</v>
      </c>
      <c r="D4" s="18" t="s">
        <v>20</v>
      </c>
      <c r="E4" s="18" t="s">
        <v>40</v>
      </c>
      <c r="F4" s="18" t="s">
        <v>24</v>
      </c>
      <c r="G4" s="19"/>
      <c r="H4" s="19"/>
      <c r="I4" s="19"/>
      <c r="J4" s="19"/>
      <c r="K4" s="18">
        <v>1.0</v>
      </c>
      <c r="L4" s="19"/>
      <c r="M4" s="19"/>
      <c r="N4" s="19"/>
      <c r="O4" s="19"/>
      <c r="P4" s="19"/>
      <c r="Q4" s="19"/>
      <c r="R4" s="9" t="str">
        <f t="shared" si="1"/>
        <v>1</v>
      </c>
    </row>
    <row r="5" ht="12.75" customHeight="1">
      <c r="A5" s="22" t="s">
        <v>18</v>
      </c>
      <c r="B5" s="22" t="s">
        <v>19</v>
      </c>
      <c r="C5" s="22">
        <v>133533.0</v>
      </c>
      <c r="D5" s="22" t="s">
        <v>20</v>
      </c>
      <c r="E5" s="22" t="s">
        <v>23</v>
      </c>
      <c r="F5" s="22" t="s">
        <v>24</v>
      </c>
      <c r="G5" s="22">
        <v>1.0</v>
      </c>
      <c r="H5" s="22"/>
      <c r="I5" s="23"/>
      <c r="J5" s="23"/>
      <c r="K5" s="23"/>
      <c r="L5" s="23"/>
      <c r="M5" s="23"/>
      <c r="N5" s="23"/>
      <c r="O5" s="23"/>
      <c r="P5" s="23"/>
      <c r="Q5" s="23"/>
      <c r="R5" s="9" t="str">
        <f t="shared" si="1"/>
        <v>1</v>
      </c>
    </row>
    <row r="6" ht="12.75" customHeight="1">
      <c r="A6" s="22" t="s">
        <v>30</v>
      </c>
      <c r="B6" s="22" t="s">
        <v>31</v>
      </c>
      <c r="C6" s="22">
        <v>120383.0</v>
      </c>
      <c r="D6" s="22" t="s">
        <v>20</v>
      </c>
      <c r="E6" s="22" t="s">
        <v>23</v>
      </c>
      <c r="F6" s="22" t="s">
        <v>24</v>
      </c>
      <c r="G6" s="22">
        <v>2.0</v>
      </c>
      <c r="H6" s="23"/>
      <c r="I6" s="23"/>
      <c r="J6" s="22">
        <v>1.0</v>
      </c>
      <c r="K6" s="23"/>
      <c r="L6" s="22">
        <v>2.0</v>
      </c>
      <c r="M6" s="23"/>
      <c r="N6" s="23"/>
      <c r="O6" s="23"/>
      <c r="P6" s="23"/>
      <c r="Q6" s="23"/>
      <c r="R6" s="9" t="str">
        <f t="shared" si="1"/>
        <v>5</v>
      </c>
    </row>
    <row r="7" ht="12.75" customHeight="1">
      <c r="A7" s="22" t="s">
        <v>34</v>
      </c>
      <c r="B7" s="22" t="s">
        <v>35</v>
      </c>
      <c r="C7" s="22">
        <v>133665.0</v>
      </c>
      <c r="D7" s="22" t="s">
        <v>20</v>
      </c>
      <c r="E7" s="22" t="s">
        <v>23</v>
      </c>
      <c r="F7" s="22" t="s">
        <v>24</v>
      </c>
      <c r="G7" s="23"/>
      <c r="H7" s="23"/>
      <c r="I7" s="23"/>
      <c r="J7" s="22">
        <v>2.0</v>
      </c>
      <c r="K7" s="23"/>
      <c r="L7" s="23"/>
      <c r="M7" s="23"/>
      <c r="N7" s="23"/>
      <c r="O7" s="23"/>
      <c r="P7" s="23"/>
      <c r="Q7" s="23"/>
      <c r="R7" s="9" t="str">
        <f t="shared" si="1"/>
        <v>2</v>
      </c>
    </row>
    <row r="8" ht="12.75" customHeight="1">
      <c r="A8" s="22" t="s">
        <v>36</v>
      </c>
      <c r="B8" s="22" t="s">
        <v>37</v>
      </c>
      <c r="C8" s="22">
        <v>111789.0</v>
      </c>
      <c r="D8" s="22" t="s">
        <v>20</v>
      </c>
      <c r="E8" s="22" t="s">
        <v>23</v>
      </c>
      <c r="F8" s="22" t="s">
        <v>24</v>
      </c>
      <c r="G8" s="22">
        <v>1.0</v>
      </c>
      <c r="H8" s="22">
        <v>1.0</v>
      </c>
      <c r="I8" s="23"/>
      <c r="J8" s="23"/>
      <c r="K8" s="23"/>
      <c r="L8" s="23"/>
      <c r="M8" s="23"/>
      <c r="N8" s="23"/>
      <c r="O8" s="23"/>
      <c r="P8" s="23"/>
      <c r="Q8" s="23"/>
      <c r="R8" s="9" t="str">
        <f t="shared" si="1"/>
        <v>2</v>
      </c>
    </row>
    <row r="9" ht="12.75" customHeight="1">
      <c r="A9" s="22" t="s">
        <v>43</v>
      </c>
      <c r="B9" s="22" t="s">
        <v>44</v>
      </c>
      <c r="C9" s="22">
        <v>133682.0</v>
      </c>
      <c r="D9" s="22" t="s">
        <v>20</v>
      </c>
      <c r="E9" s="22" t="s">
        <v>23</v>
      </c>
      <c r="F9" s="22" t="s">
        <v>24</v>
      </c>
      <c r="G9" s="23"/>
      <c r="H9" s="23"/>
      <c r="I9" s="23"/>
      <c r="J9" s="23"/>
      <c r="K9" s="22">
        <v>1.0</v>
      </c>
      <c r="L9" s="23"/>
      <c r="M9" s="23"/>
      <c r="N9" s="23"/>
      <c r="O9" s="22">
        <v>1.0</v>
      </c>
      <c r="P9" s="23"/>
      <c r="Q9" s="23"/>
      <c r="R9" s="9" t="str">
        <f t="shared" si="1"/>
        <v>2</v>
      </c>
    </row>
    <row r="10" ht="12.75" customHeight="1">
      <c r="A10" s="22" t="s">
        <v>45</v>
      </c>
      <c r="B10" s="22" t="s">
        <v>46</v>
      </c>
      <c r="C10" s="22">
        <v>136116.0</v>
      </c>
      <c r="D10" s="22" t="s">
        <v>20</v>
      </c>
      <c r="E10" s="22" t="s">
        <v>23</v>
      </c>
      <c r="F10" s="22" t="s">
        <v>24</v>
      </c>
      <c r="G10" s="23"/>
      <c r="H10" s="22">
        <v>1.0</v>
      </c>
      <c r="I10" s="23"/>
      <c r="J10" s="23"/>
      <c r="K10" s="23"/>
      <c r="L10" s="23"/>
      <c r="M10" s="22">
        <v>1.0</v>
      </c>
      <c r="N10" s="23"/>
      <c r="O10" s="23"/>
      <c r="P10" s="23"/>
      <c r="Q10" s="23"/>
      <c r="R10" s="9" t="str">
        <f t="shared" si="1"/>
        <v>2</v>
      </c>
    </row>
    <row r="11" ht="12.75" customHeight="1">
      <c r="A11" s="22" t="s">
        <v>47</v>
      </c>
      <c r="B11" s="22" t="s">
        <v>48</v>
      </c>
      <c r="C11" s="22">
        <v>140722.0</v>
      </c>
      <c r="D11" s="22" t="s">
        <v>20</v>
      </c>
      <c r="E11" s="22" t="s">
        <v>23</v>
      </c>
      <c r="F11" s="22" t="s">
        <v>24</v>
      </c>
      <c r="G11" s="22">
        <v>1.0</v>
      </c>
      <c r="H11" s="23"/>
      <c r="I11" s="23"/>
      <c r="J11" s="23"/>
      <c r="K11" s="23"/>
      <c r="L11" s="23"/>
      <c r="M11" s="23"/>
      <c r="N11" s="23"/>
      <c r="O11" s="23"/>
      <c r="P11" s="22">
        <v>1.0</v>
      </c>
      <c r="Q11" s="23"/>
      <c r="R11" s="9" t="str">
        <f t="shared" si="1"/>
        <v>1</v>
      </c>
    </row>
    <row r="12" ht="12.75" customHeight="1">
      <c r="A12" s="22" t="s">
        <v>55</v>
      </c>
      <c r="B12" s="22" t="s">
        <v>56</v>
      </c>
      <c r="C12" s="22">
        <v>102222.0</v>
      </c>
      <c r="D12" s="22" t="s">
        <v>20</v>
      </c>
      <c r="E12" s="22" t="s">
        <v>23</v>
      </c>
      <c r="F12" s="22" t="s">
        <v>24</v>
      </c>
      <c r="G12" s="23"/>
      <c r="H12" s="22">
        <v>1.0</v>
      </c>
      <c r="I12" s="23"/>
      <c r="J12" s="23"/>
      <c r="K12" s="23"/>
      <c r="L12" s="23"/>
      <c r="M12" s="22">
        <v>1.0</v>
      </c>
      <c r="N12" s="23"/>
      <c r="O12" s="23"/>
      <c r="P12" s="22">
        <v>1.0</v>
      </c>
      <c r="Q12" s="23"/>
      <c r="R12" s="9" t="str">
        <f t="shared" si="1"/>
        <v>2</v>
      </c>
    </row>
    <row r="13" ht="12.75" customHeight="1">
      <c r="A13" s="22" t="s">
        <v>59</v>
      </c>
      <c r="B13" s="22" t="s">
        <v>60</v>
      </c>
      <c r="C13" s="22">
        <v>138175.0</v>
      </c>
      <c r="D13" s="22" t="s">
        <v>20</v>
      </c>
      <c r="E13" s="22" t="s">
        <v>23</v>
      </c>
      <c r="F13" s="22" t="s">
        <v>24</v>
      </c>
      <c r="G13" s="22"/>
      <c r="H13" s="22">
        <v>1.0</v>
      </c>
      <c r="I13" s="23"/>
      <c r="J13" s="23"/>
      <c r="K13" s="23"/>
      <c r="L13" s="22">
        <v>1.0</v>
      </c>
      <c r="M13" s="22"/>
      <c r="N13" s="23"/>
      <c r="O13" s="23"/>
      <c r="P13" s="23"/>
      <c r="Q13" s="22"/>
      <c r="R13" s="9" t="str">
        <f t="shared" si="1"/>
        <v>2</v>
      </c>
    </row>
    <row r="14" ht="12.75" customHeight="1">
      <c r="A14" s="34" t="s">
        <v>59</v>
      </c>
      <c r="B14" s="34" t="s">
        <v>60</v>
      </c>
      <c r="C14" s="34">
        <v>138176.0</v>
      </c>
      <c r="D14" s="34" t="s">
        <v>20</v>
      </c>
      <c r="E14" s="34" t="s">
        <v>21</v>
      </c>
      <c r="F14" s="34" t="s">
        <v>24</v>
      </c>
      <c r="G14" s="34">
        <v>1.0</v>
      </c>
      <c r="H14" s="34"/>
      <c r="I14" s="35"/>
      <c r="J14" s="35"/>
      <c r="K14" s="35"/>
      <c r="L14" s="34"/>
      <c r="M14" s="34"/>
      <c r="N14" s="35"/>
      <c r="O14" s="35"/>
      <c r="P14" s="35"/>
      <c r="Q14" s="34"/>
      <c r="R14" s="9" t="str">
        <f t="shared" si="1"/>
        <v>1</v>
      </c>
    </row>
    <row r="15" ht="12.75" customHeight="1">
      <c r="A15" s="34" t="s">
        <v>32</v>
      </c>
      <c r="B15" s="34" t="s">
        <v>33</v>
      </c>
      <c r="C15" s="34">
        <v>112220.0</v>
      </c>
      <c r="D15" s="34" t="s">
        <v>20</v>
      </c>
      <c r="E15" s="34" t="s">
        <v>21</v>
      </c>
      <c r="F15" s="34" t="s">
        <v>24</v>
      </c>
      <c r="G15" s="35"/>
      <c r="H15" s="35"/>
      <c r="I15" s="34">
        <v>1.0</v>
      </c>
      <c r="J15" s="35"/>
      <c r="K15" s="35"/>
      <c r="L15" s="35"/>
      <c r="M15" s="35"/>
      <c r="N15" s="34"/>
      <c r="O15" s="35"/>
      <c r="P15" s="34">
        <v>1.0</v>
      </c>
      <c r="Q15" s="35"/>
      <c r="R15" s="9" t="str">
        <f t="shared" si="1"/>
        <v>1</v>
      </c>
    </row>
    <row r="16" ht="12.75" customHeight="1">
      <c r="A16" s="34" t="s">
        <v>51</v>
      </c>
      <c r="B16" s="34" t="s">
        <v>52</v>
      </c>
      <c r="C16" s="34">
        <v>120491.0</v>
      </c>
      <c r="D16" s="34" t="s">
        <v>20</v>
      </c>
      <c r="E16" s="34" t="s">
        <v>21</v>
      </c>
      <c r="F16" s="34" t="s">
        <v>24</v>
      </c>
      <c r="G16" s="34">
        <v>1.0</v>
      </c>
      <c r="H16" s="35"/>
      <c r="I16" s="35"/>
      <c r="J16" s="35"/>
      <c r="K16" s="35"/>
      <c r="L16" s="34">
        <v>1.0</v>
      </c>
      <c r="M16" s="35"/>
      <c r="N16" s="35"/>
      <c r="O16" s="35"/>
      <c r="P16" s="35"/>
      <c r="Q16" s="35"/>
      <c r="R16" s="9" t="str">
        <f t="shared" si="1"/>
        <v>2</v>
      </c>
    </row>
    <row r="17" ht="12.75" customHeight="1">
      <c r="A17" s="34" t="s">
        <v>53</v>
      </c>
      <c r="B17" s="34" t="s">
        <v>54</v>
      </c>
      <c r="C17" s="34">
        <v>12228.0</v>
      </c>
      <c r="D17" s="34" t="s">
        <v>20</v>
      </c>
      <c r="E17" s="34" t="s">
        <v>21</v>
      </c>
      <c r="F17" s="34" t="s">
        <v>24</v>
      </c>
      <c r="G17" s="34"/>
      <c r="H17" s="34"/>
      <c r="I17" s="35"/>
      <c r="J17" s="35"/>
      <c r="K17" s="35"/>
      <c r="L17" s="34">
        <v>1.0</v>
      </c>
      <c r="M17" s="35">
        <v>1.0</v>
      </c>
      <c r="N17" s="35">
        <v>1.0</v>
      </c>
      <c r="O17" s="35"/>
      <c r="P17" s="35"/>
      <c r="Q17" s="35"/>
      <c r="R17" s="9" t="str">
        <f t="shared" si="1"/>
        <v>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8.63"/>
  </cols>
  <sheetData>
    <row r="1" ht="12.7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ht="12.75" customHeight="1">
      <c r="A2" s="14"/>
      <c r="B2" s="38" t="s">
        <v>429</v>
      </c>
      <c r="C2" s="39"/>
      <c r="D2" s="40"/>
      <c r="E2" s="14"/>
      <c r="F2" s="38" t="s">
        <v>430</v>
      </c>
      <c r="G2" s="39"/>
      <c r="H2" s="40"/>
      <c r="I2" s="14"/>
      <c r="J2" s="38" t="s">
        <v>431</v>
      </c>
      <c r="K2" s="39"/>
      <c r="L2" s="40"/>
      <c r="M2" s="14"/>
      <c r="N2" s="38" t="s">
        <v>432</v>
      </c>
      <c r="O2" s="39"/>
      <c r="P2" s="40"/>
      <c r="Q2" s="14"/>
      <c r="R2" s="38" t="s">
        <v>433</v>
      </c>
      <c r="S2" s="39"/>
      <c r="T2" s="40"/>
      <c r="U2" s="14"/>
    </row>
    <row r="3" ht="12.75" customHeight="1">
      <c r="A3" s="14"/>
      <c r="B3" s="17"/>
      <c r="C3" s="17" t="s">
        <v>434</v>
      </c>
      <c r="D3" s="17" t="s">
        <v>24</v>
      </c>
      <c r="E3" s="14"/>
      <c r="F3" s="17"/>
      <c r="G3" s="17" t="s">
        <v>434</v>
      </c>
      <c r="H3" s="17" t="s">
        <v>24</v>
      </c>
      <c r="I3" s="14"/>
      <c r="J3" s="17"/>
      <c r="K3" s="17" t="s">
        <v>434</v>
      </c>
      <c r="L3" s="17" t="s">
        <v>24</v>
      </c>
      <c r="M3" s="14"/>
      <c r="N3" s="17"/>
      <c r="O3" s="17" t="s">
        <v>434</v>
      </c>
      <c r="P3" s="17" t="s">
        <v>24</v>
      </c>
      <c r="Q3" s="14"/>
      <c r="R3" s="17"/>
      <c r="S3" s="17" t="s">
        <v>434</v>
      </c>
      <c r="T3" s="17" t="s">
        <v>24</v>
      </c>
      <c r="U3" s="14"/>
    </row>
    <row r="4" ht="12.75" customHeight="1">
      <c r="A4" s="14"/>
      <c r="B4" s="17" t="s">
        <v>95</v>
      </c>
      <c r="C4" s="17" t="str">
        <f>SUM('Baby Look'!G2:G5)</f>
        <v>3</v>
      </c>
      <c r="D4" s="17" t="str">
        <f>SUM(Normal!G2:G10)</f>
        <v>4</v>
      </c>
      <c r="E4" s="14"/>
      <c r="F4" s="17" t="s">
        <v>95</v>
      </c>
      <c r="G4" s="17" t="str">
        <f>SUM('Baby Look'!I2:I5)</f>
        <v>0</v>
      </c>
      <c r="H4" s="17" t="str">
        <f>SUM(Normal!I2:I10,)</f>
        <v>1</v>
      </c>
      <c r="I4" s="14"/>
      <c r="J4" s="17" t="s">
        <v>95</v>
      </c>
      <c r="K4" s="17" t="str">
        <f>SUM('Baby Look'!K2:K5)</f>
        <v>0</v>
      </c>
      <c r="L4" s="17" t="str">
        <f>SUM(Normal!K2:K10)</f>
        <v>1</v>
      </c>
      <c r="M4" s="14"/>
      <c r="N4" s="17" t="s">
        <v>95</v>
      </c>
      <c r="O4" s="17" t="str">
        <f>SUM('Baby Look'!M2:M5)</f>
        <v>0</v>
      </c>
      <c r="P4" s="17" t="str">
        <f>SUM(Normal!M2:M10)</f>
        <v>4</v>
      </c>
      <c r="Q4" s="14"/>
      <c r="R4" s="17" t="s">
        <v>95</v>
      </c>
      <c r="S4" s="17" t="str">
        <f>SUM('Baby Look'!O2:O5)</f>
        <v>1</v>
      </c>
      <c r="T4" s="17" t="str">
        <f>SUM(Normal!O2:O10)</f>
        <v>3</v>
      </c>
      <c r="U4" s="14"/>
    </row>
    <row r="5" ht="12.75" customHeight="1">
      <c r="A5" s="14"/>
      <c r="B5" s="17" t="s">
        <v>40</v>
      </c>
      <c r="C5" s="17" t="str">
        <f>SUM('Baby Look'!G6:G14)</f>
        <v>6</v>
      </c>
      <c r="D5" s="17" t="str">
        <f>SUM(Normal!G11:G30,'PAPE N'!G2:G4)</f>
        <v>9</v>
      </c>
      <c r="E5" s="14"/>
      <c r="F5" s="17" t="s">
        <v>40</v>
      </c>
      <c r="G5" s="17" t="str">
        <f>SUM('Baby Look'!I6:I14)</f>
        <v>0</v>
      </c>
      <c r="H5" s="17" t="str">
        <f>SUM(Normal!I11:I30,'PAPE N'!I2:I4)</f>
        <v>1</v>
      </c>
      <c r="I5" s="14"/>
      <c r="J5" s="17" t="s">
        <v>40</v>
      </c>
      <c r="K5" s="17" t="str">
        <f>SUM('Baby Look'!K6:K14,'PAPE BL'!K2)</f>
        <v>1</v>
      </c>
      <c r="L5" s="17" t="str">
        <f>SUM(Normal!K11:K30,'PAPE N'!K2:K4)</f>
        <v>6</v>
      </c>
      <c r="M5" s="14"/>
      <c r="N5" s="17" t="s">
        <v>40</v>
      </c>
      <c r="O5" s="17" t="str">
        <f>SUM('Baby Look'!M6:M14)</f>
        <v>0</v>
      </c>
      <c r="P5" s="17" t="str">
        <f>SUM(Normal!M11:M30)</f>
        <v>7</v>
      </c>
      <c r="Q5" s="14"/>
      <c r="R5" s="17" t="s">
        <v>40</v>
      </c>
      <c r="S5" s="17" t="str">
        <f>SUM('Baby Look'!O6:O14)</f>
        <v>2</v>
      </c>
      <c r="T5" s="17" t="str">
        <f>SUM(Normal!O11:O30,'PAPE N'!O2:O4)</f>
        <v>5</v>
      </c>
      <c r="U5" s="14"/>
    </row>
    <row r="6" ht="12.75" customHeight="1">
      <c r="A6" s="14"/>
      <c r="B6" s="17" t="s">
        <v>23</v>
      </c>
      <c r="C6" s="17" t="str">
        <f>SUM('Baby Look'!G15:G33,'PAPE BL'!G2:G3)</f>
        <v>13</v>
      </c>
      <c r="D6" s="17" t="str">
        <f>SUM(Normal!G31:G81,'PAPE N'!G5:G13)</f>
        <v>29</v>
      </c>
      <c r="E6" s="14"/>
      <c r="F6" s="17" t="s">
        <v>23</v>
      </c>
      <c r="G6" s="17" t="str">
        <f>SUM('Baby Look'!I15:I33,'PAPE BL'!I2:I3)</f>
        <v>3</v>
      </c>
      <c r="H6" s="17" t="str">
        <f>SUM(Normal!I31:I81,'PAPE N'!I5:I13)</f>
        <v>3</v>
      </c>
      <c r="I6" s="14"/>
      <c r="J6" s="17" t="s">
        <v>23</v>
      </c>
      <c r="K6" s="17" t="str">
        <f>SUM('Baby Look'!K15:K33,'PAPE BL'!K2:K3)</f>
        <v>3</v>
      </c>
      <c r="L6" s="17" t="str">
        <f>SUM(Normal!K31:K81,'PAPE N'!K5:K13)</f>
        <v>6</v>
      </c>
      <c r="M6" s="14"/>
      <c r="N6" s="17" t="s">
        <v>23</v>
      </c>
      <c r="O6" s="17" t="str">
        <f>SUM('Baby Look'!M15:M33,'PAPE BL'!M2:M3)</f>
        <v>6</v>
      </c>
      <c r="P6" s="17" t="str">
        <f>SUM(Normal!M31:M81,'PAPE N'!M5:M13)</f>
        <v>21</v>
      </c>
      <c r="Q6" s="14"/>
      <c r="R6" s="17" t="s">
        <v>23</v>
      </c>
      <c r="S6" s="17" t="str">
        <f>SUM('Baby Look'!O15:O33,'PAPE BL'!O2:O3)</f>
        <v>3</v>
      </c>
      <c r="T6" s="17" t="str">
        <f>SUM(Normal!O31:O81,'PAPE N'!O5:O13)</f>
        <v>5</v>
      </c>
      <c r="U6" s="14"/>
    </row>
    <row r="7" ht="12.75" customHeight="1">
      <c r="A7" s="14"/>
      <c r="B7" s="17" t="s">
        <v>21</v>
      </c>
      <c r="C7" s="17" t="str">
        <f>SUM('Baby Look'!G34:G44,'PAPE BL'!G4)</f>
        <v>6</v>
      </c>
      <c r="D7" s="17" t="str">
        <f>SUM(Normal!G82:G108,'PAPE N'!G14:G17)</f>
        <v>21</v>
      </c>
      <c r="E7" s="14"/>
      <c r="F7" s="17" t="s">
        <v>21</v>
      </c>
      <c r="G7" s="17" t="str">
        <f>SUM('Baby Look'!I34:I44,'PAPE BL'!I4)</f>
        <v>0</v>
      </c>
      <c r="H7" s="17" t="str">
        <f>SUM(Normal!I82:I108,'PAPE N'!I14:I17)</f>
        <v>2</v>
      </c>
      <c r="I7" s="14"/>
      <c r="J7" s="17" t="s">
        <v>21</v>
      </c>
      <c r="K7" s="17" t="str">
        <f>SUM('Baby Look'!K34:K44)</f>
        <v>1</v>
      </c>
      <c r="L7" s="17" t="str">
        <f>SUM(Normal!K82:K108,'PAPE N'!K14:K17)</f>
        <v>7</v>
      </c>
      <c r="M7" s="14"/>
      <c r="N7" s="17" t="s">
        <v>21</v>
      </c>
      <c r="O7" s="17" t="str">
        <f>SUM('Baby Look'!M34:M44,'PAPE BL'!M4)</f>
        <v>1</v>
      </c>
      <c r="P7" s="17" t="str">
        <f>SUM(Normal!M82:M108,'PAPE N'!M14:M17)</f>
        <v>9</v>
      </c>
      <c r="Q7" s="14"/>
      <c r="R7" s="17" t="s">
        <v>21</v>
      </c>
      <c r="S7" s="17" t="str">
        <f>SUM('Baby Look'!O34:O44,'PAPE BL'!O4)</f>
        <v>1</v>
      </c>
      <c r="T7" s="17" t="str">
        <f>SUM(Normal!O82:O108,'PAPE N'!O14:O17)</f>
        <v>1</v>
      </c>
      <c r="U7" s="14"/>
    </row>
    <row r="8" ht="12.75" customHeight="1">
      <c r="A8" s="14"/>
      <c r="B8" s="17" t="s">
        <v>29</v>
      </c>
      <c r="C8" s="17" t="str">
        <f>SUM('Baby Look'!G45:G53,'PAPE BL'!G5)</f>
        <v>5</v>
      </c>
      <c r="D8" s="17" t="str">
        <f>SUM(Normal!G109:G117)</f>
        <v>6</v>
      </c>
      <c r="E8" s="14"/>
      <c r="F8" s="17" t="s">
        <v>29</v>
      </c>
      <c r="G8" s="17" t="str">
        <f>SUM('Baby Look'!I45:I53,'PAPE BL'!I5)</f>
        <v>3</v>
      </c>
      <c r="H8" s="17" t="str">
        <f>SUM(Normal!I109:I117)</f>
        <v>0</v>
      </c>
      <c r="I8" s="14"/>
      <c r="J8" s="17" t="s">
        <v>29</v>
      </c>
      <c r="K8" s="17" t="str">
        <f>SUM('Baby Look'!K45:K53)</f>
        <v>0</v>
      </c>
      <c r="L8" s="17" t="str">
        <f>SUM(Normal!K109:K117)</f>
        <v>0</v>
      </c>
      <c r="M8" s="14"/>
      <c r="N8" s="17" t="s">
        <v>29</v>
      </c>
      <c r="O8" s="17" t="str">
        <f>SUM('Baby Look'!M45:M53)</f>
        <v>3</v>
      </c>
      <c r="P8" s="17" t="str">
        <f>SUM(Normal!M109:M117)</f>
        <v>3</v>
      </c>
      <c r="Q8" s="14"/>
      <c r="R8" s="17" t="s">
        <v>29</v>
      </c>
      <c r="S8" s="17" t="str">
        <f>SUM('Baby Look'!O45:O53,'PAPE BL'!O5)</f>
        <v>2</v>
      </c>
      <c r="T8" s="17" t="str">
        <f>SUM(Normal!O109:O117)</f>
        <v>2</v>
      </c>
      <c r="U8" s="14"/>
    </row>
    <row r="9" ht="12.75" customHeight="1">
      <c r="A9" s="14"/>
      <c r="B9" s="17" t="s">
        <v>175</v>
      </c>
      <c r="C9" s="17">
        <v>0.0</v>
      </c>
      <c r="D9" s="17" t="str">
        <f>SUM(Normal!G118:G121)</f>
        <v>2</v>
      </c>
      <c r="E9" s="14"/>
      <c r="F9" s="17" t="s">
        <v>175</v>
      </c>
      <c r="G9" s="17" t="str">
        <f>SUM('Baby Look'!I54)</f>
        <v>0</v>
      </c>
      <c r="H9" s="17">
        <v>0.0</v>
      </c>
      <c r="I9" s="14"/>
      <c r="J9" s="17" t="s">
        <v>175</v>
      </c>
      <c r="K9" s="17">
        <v>0.0</v>
      </c>
      <c r="L9" s="17" t="str">
        <f>SUM(Normal!K118:K121)</f>
        <v>1</v>
      </c>
      <c r="M9" s="14"/>
      <c r="N9" s="17" t="s">
        <v>175</v>
      </c>
      <c r="O9" s="17">
        <v>0.0</v>
      </c>
      <c r="P9" s="17" t="str">
        <f>SUM(Normal!M118:M121)</f>
        <v>1</v>
      </c>
      <c r="Q9" s="14"/>
      <c r="R9" s="17" t="s">
        <v>175</v>
      </c>
      <c r="S9" s="17">
        <v>0.0</v>
      </c>
      <c r="T9" s="17" t="str">
        <f>SUM(Normal!O118:O121)</f>
        <v>0</v>
      </c>
      <c r="U9" s="14"/>
    </row>
    <row r="10" ht="12.75" customHeight="1">
      <c r="A10" s="14"/>
      <c r="B10" s="17" t="s">
        <v>83</v>
      </c>
      <c r="C10" s="17" t="str">
        <f>SUM('Baby Look'!G54:G56)</f>
        <v>1</v>
      </c>
      <c r="D10" s="17" t="str">
        <f>SUM(Normal!G122:G125)</f>
        <v>4</v>
      </c>
      <c r="E10" s="14"/>
      <c r="F10" s="17" t="s">
        <v>83</v>
      </c>
      <c r="G10" s="17" t="str">
        <f>SUM('Baby Look'!I54:I56)</f>
        <v>0</v>
      </c>
      <c r="H10" s="17">
        <v>0.0</v>
      </c>
      <c r="I10" s="14"/>
      <c r="J10" s="17" t="s">
        <v>83</v>
      </c>
      <c r="K10" s="17" t="str">
        <f>SUM('Baby Look'!K54:K56)</f>
        <v>0</v>
      </c>
      <c r="L10" s="17" t="str">
        <f>SUM(Normal!K122:K125)</f>
        <v>0</v>
      </c>
      <c r="M10" s="14"/>
      <c r="N10" s="17" t="s">
        <v>83</v>
      </c>
      <c r="O10" s="17" t="str">
        <f>SUM('Baby Look'!M54:M56)</f>
        <v>0</v>
      </c>
      <c r="P10" s="17">
        <v>0.0</v>
      </c>
      <c r="Q10" s="14"/>
      <c r="R10" s="17" t="s">
        <v>83</v>
      </c>
      <c r="S10" s="17" t="str">
        <f>SUM('Baby Look'!O54:O56)</f>
        <v>1</v>
      </c>
      <c r="T10" s="17" t="str">
        <f>SUM(Normal!O122:O125)</f>
        <v>0</v>
      </c>
      <c r="U10" s="14"/>
    </row>
    <row r="11" ht="12.75" customHeight="1">
      <c r="A11" s="14"/>
      <c r="B11" s="17" t="s">
        <v>435</v>
      </c>
      <c r="C11" s="17" t="str">
        <f t="shared" ref="C11:D11" si="1">SUM(C4:C10)</f>
        <v>34</v>
      </c>
      <c r="D11" s="17" t="str">
        <f t="shared" si="1"/>
        <v>75</v>
      </c>
      <c r="E11" s="14"/>
      <c r="F11" s="17" t="s">
        <v>435</v>
      </c>
      <c r="G11" s="17" t="str">
        <f t="shared" ref="G11:H11" si="2">SUM(G4:G10)</f>
        <v>6</v>
      </c>
      <c r="H11" s="17" t="str">
        <f t="shared" si="2"/>
        <v>7</v>
      </c>
      <c r="I11" s="14"/>
      <c r="J11" s="17" t="s">
        <v>435</v>
      </c>
      <c r="K11" s="17" t="str">
        <f t="shared" ref="K11:L11" si="3">SUM(K4:K10)</f>
        <v>5</v>
      </c>
      <c r="L11" s="17" t="str">
        <f t="shared" si="3"/>
        <v>21</v>
      </c>
      <c r="M11" s="14"/>
      <c r="N11" s="17" t="s">
        <v>435</v>
      </c>
      <c r="O11" s="17" t="str">
        <f t="shared" ref="O11:P11" si="4">SUM(O4:O10)</f>
        <v>10</v>
      </c>
      <c r="P11" s="17" t="str">
        <f t="shared" si="4"/>
        <v>45</v>
      </c>
      <c r="Q11" s="14"/>
      <c r="R11" s="17" t="s">
        <v>435</v>
      </c>
      <c r="S11" s="17" t="str">
        <f t="shared" ref="S11:T11" si="5">SUM(S4:S10)</f>
        <v>10</v>
      </c>
      <c r="T11" s="17" t="str">
        <f t="shared" si="5"/>
        <v>16</v>
      </c>
      <c r="U11" s="14"/>
    </row>
    <row r="12" ht="12.75" customHeight="1">
      <c r="A12" s="14"/>
      <c r="B12" s="38" t="s">
        <v>436</v>
      </c>
      <c r="C12" s="40"/>
      <c r="D12" s="17" t="str">
        <f>C11+D11</f>
        <v>109</v>
      </c>
      <c r="E12" s="14"/>
      <c r="F12" s="38" t="s">
        <v>436</v>
      </c>
      <c r="G12" s="40"/>
      <c r="H12" s="17" t="str">
        <f>G11+H11</f>
        <v>13</v>
      </c>
      <c r="I12" s="14"/>
      <c r="J12" s="38" t="s">
        <v>436</v>
      </c>
      <c r="K12" s="40"/>
      <c r="L12" s="17" t="str">
        <f>K11+L11</f>
        <v>26</v>
      </c>
      <c r="M12" s="14"/>
      <c r="N12" s="38" t="s">
        <v>436</v>
      </c>
      <c r="O12" s="40"/>
      <c r="P12" s="17" t="str">
        <f>O11+P11</f>
        <v>55</v>
      </c>
      <c r="Q12" s="14"/>
      <c r="R12" s="38" t="s">
        <v>436</v>
      </c>
      <c r="S12" s="40"/>
      <c r="T12" s="17" t="str">
        <f>S11+T11</f>
        <v>26</v>
      </c>
      <c r="U12" s="14"/>
    </row>
    <row r="13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ht="12.75" customHeight="1">
      <c r="A14" s="14"/>
      <c r="B14" s="38" t="s">
        <v>437</v>
      </c>
      <c r="C14" s="39"/>
      <c r="D14" s="40"/>
      <c r="E14" s="14"/>
      <c r="F14" s="38" t="s">
        <v>438</v>
      </c>
      <c r="G14" s="39"/>
      <c r="H14" s="40"/>
      <c r="I14" s="14"/>
      <c r="J14" s="38" t="s">
        <v>439</v>
      </c>
      <c r="K14" s="39"/>
      <c r="L14" s="40"/>
      <c r="M14" s="14"/>
      <c r="N14" s="38" t="s">
        <v>440</v>
      </c>
      <c r="O14" s="39"/>
      <c r="P14" s="40"/>
      <c r="Q14" s="14"/>
      <c r="R14" s="38" t="s">
        <v>441</v>
      </c>
      <c r="S14" s="39"/>
      <c r="T14" s="40"/>
      <c r="U14" s="14"/>
    </row>
    <row r="15" ht="12.75" customHeight="1">
      <c r="A15" s="14"/>
      <c r="B15" s="17"/>
      <c r="C15" s="17" t="s">
        <v>434</v>
      </c>
      <c r="D15" s="17" t="s">
        <v>24</v>
      </c>
      <c r="E15" s="14"/>
      <c r="F15" s="17"/>
      <c r="G15" s="17" t="s">
        <v>434</v>
      </c>
      <c r="H15" s="17" t="s">
        <v>24</v>
      </c>
      <c r="I15" s="14"/>
      <c r="J15" s="17"/>
      <c r="K15" s="17" t="s">
        <v>434</v>
      </c>
      <c r="L15" s="17" t="s">
        <v>24</v>
      </c>
      <c r="M15" s="14"/>
      <c r="N15" s="17"/>
      <c r="O15" s="17" t="s">
        <v>434</v>
      </c>
      <c r="P15" s="17" t="s">
        <v>24</v>
      </c>
      <c r="Q15" s="14"/>
      <c r="R15" s="17"/>
      <c r="S15" s="17" t="s">
        <v>434</v>
      </c>
      <c r="T15" s="17" t="s">
        <v>24</v>
      </c>
      <c r="U15" s="14"/>
    </row>
    <row r="16" ht="12.75" customHeight="1">
      <c r="A16" s="14"/>
      <c r="B16" s="17" t="s">
        <v>95</v>
      </c>
      <c r="C16" s="17" t="str">
        <f>SUM('Baby Look'!H2:H5)</f>
        <v>0</v>
      </c>
      <c r="D16" s="17" t="str">
        <f>SUM(Normal!H2:H10)</f>
        <v>4</v>
      </c>
      <c r="E16" s="14"/>
      <c r="F16" s="17" t="s">
        <v>95</v>
      </c>
      <c r="G16" s="17" t="str">
        <f>SUM('Baby Look'!J2:J5)</f>
        <v>0</v>
      </c>
      <c r="H16" s="17" t="str">
        <f>SUM(Normal!J2:J10)</f>
        <v>0</v>
      </c>
      <c r="I16" s="14"/>
      <c r="J16" s="17" t="s">
        <v>95</v>
      </c>
      <c r="K16" s="17" t="str">
        <f>SUM('Baby Look'!L2:L5)</f>
        <v>2</v>
      </c>
      <c r="L16" s="17" t="str">
        <f>SUM(Normal!L2:L10)</f>
        <v>3</v>
      </c>
      <c r="M16" s="14"/>
      <c r="N16" s="17" t="s">
        <v>95</v>
      </c>
      <c r="O16" s="17" t="str">
        <f>SUM('Baby Look'!N2:N5)</f>
        <v>0</v>
      </c>
      <c r="P16" s="17" t="str">
        <f>SUM(Normal!N2:N10)</f>
        <v>2</v>
      </c>
      <c r="Q16" s="14"/>
      <c r="R16" s="17" t="s">
        <v>95</v>
      </c>
      <c r="S16" s="17" t="str">
        <f>SUM('Baby Look'!P2:P5)</f>
        <v>0</v>
      </c>
      <c r="T16" s="17" t="str">
        <f>SUM(Normal!P2:P10)</f>
        <v>0</v>
      </c>
      <c r="U16" s="14"/>
    </row>
    <row r="17" ht="12.75" customHeight="1">
      <c r="A17" s="14"/>
      <c r="B17" s="17" t="s">
        <v>40</v>
      </c>
      <c r="C17" s="17" t="str">
        <f>SUM('Baby Look'!H6:H14)</f>
        <v>0</v>
      </c>
      <c r="D17" s="17" t="str">
        <f>SUM(Normal!H11:H30,'PAPE N'!H2:H4)</f>
        <v>4</v>
      </c>
      <c r="E17" s="14"/>
      <c r="F17" s="17" t="s">
        <v>40</v>
      </c>
      <c r="G17" s="17" t="str">
        <f>SUM('Baby Look'!J6:J14)</f>
        <v>2</v>
      </c>
      <c r="H17" s="17" t="str">
        <f>SUM(Normal!J11:J30,'PAPE N'!J2:J4)</f>
        <v>5</v>
      </c>
      <c r="I17" s="14"/>
      <c r="J17" s="17" t="s">
        <v>40</v>
      </c>
      <c r="K17" s="17" t="str">
        <f>SUM('Baby Look'!L6:L14)</f>
        <v>8</v>
      </c>
      <c r="L17" s="17" t="str">
        <f>SUM(Normal!L12:L30,Normal!L11,'PAPE N'!L2:L4)</f>
        <v>11</v>
      </c>
      <c r="M17" s="14"/>
      <c r="N17" s="17" t="s">
        <v>40</v>
      </c>
      <c r="O17" s="17" t="str">
        <f>SUM('Baby Look'!N6:N14)</f>
        <v>0</v>
      </c>
      <c r="P17" s="17" t="str">
        <f>SUM(Normal!N11:N30,'PAPE N'!N2:N4)</f>
        <v>5</v>
      </c>
      <c r="Q17" s="14"/>
      <c r="R17" s="17" t="s">
        <v>40</v>
      </c>
      <c r="S17" s="17" t="str">
        <f>SUM('Baby Look'!P6:P14)</f>
        <v>2</v>
      </c>
      <c r="T17" s="17" t="str">
        <f>SUM(Normal!P11:P30,'PAPE N'!P2:P4)</f>
        <v>0</v>
      </c>
      <c r="U17" s="14"/>
    </row>
    <row r="18" ht="12.75" customHeight="1">
      <c r="A18" s="14"/>
      <c r="B18" s="17" t="s">
        <v>23</v>
      </c>
      <c r="C18" s="17" t="str">
        <f>SUM('Baby Look'!H15:H33,'PAPE BL'!H2:H3)</f>
        <v>2</v>
      </c>
      <c r="D18" s="17" t="str">
        <f>SUM(Normal!H31:H81,'PAPE N'!H5:H13)</f>
        <v>16</v>
      </c>
      <c r="E18" s="14"/>
      <c r="F18" s="17" t="s">
        <v>23</v>
      </c>
      <c r="G18" s="17" t="str">
        <f>SUM('Baby Look'!J15:J33,'PAPE BL'!J2:J3)</f>
        <v>3</v>
      </c>
      <c r="H18" s="17" t="str">
        <f>SUM(Normal!J31:J81,'PAPE N'!J5:J13)</f>
        <v>12</v>
      </c>
      <c r="I18" s="14"/>
      <c r="J18" s="17" t="s">
        <v>23</v>
      </c>
      <c r="K18" s="17" t="str">
        <f>SUM('Baby Look'!L15:L33,'PAPE BL'!L2:L3)</f>
        <v>10</v>
      </c>
      <c r="L18" s="17" t="str">
        <f>SUM(Normal!L31:L81,'PAPE N'!L5:L13)</f>
        <v>23</v>
      </c>
      <c r="M18" s="14"/>
      <c r="N18" s="17" t="s">
        <v>23</v>
      </c>
      <c r="O18" s="17" t="str">
        <f>SUM('Baby Look'!N15:N33,'PAPE BL'!N2:N3)</f>
        <v>1</v>
      </c>
      <c r="P18" s="17" t="str">
        <f>SUM(Normal!N31:N81,'PAPE N'!N5:N13)</f>
        <v>3</v>
      </c>
      <c r="Q18" s="14"/>
      <c r="R18" s="17" t="s">
        <v>23</v>
      </c>
      <c r="S18" s="17" t="str">
        <f>SUM('Baby Look'!P15:P33,'PAPE BL'!P2:P3)</f>
        <v>2</v>
      </c>
      <c r="T18" s="17" t="str">
        <f>SUM(Normal!P31:P81,'PAPE N'!P5:P13)</f>
        <v>5</v>
      </c>
      <c r="U18" s="14"/>
    </row>
    <row r="19" ht="12.75" customHeight="1">
      <c r="A19" s="14"/>
      <c r="B19" s="17" t="s">
        <v>21</v>
      </c>
      <c r="C19" s="17" t="str">
        <f>SUM('Baby Look'!H34:H44,'PAPE BL'!H4)</f>
        <v>1</v>
      </c>
      <c r="D19" s="17" t="str">
        <f>SUM(Normal!H82:H108,'PAPE N'!H14:H17)</f>
        <v>8</v>
      </c>
      <c r="E19" s="14"/>
      <c r="F19" s="17" t="s">
        <v>21</v>
      </c>
      <c r="G19" s="17" t="str">
        <f>SUM('Baby Look'!J34:J44,'PAPE BL'!J4)</f>
        <v>2</v>
      </c>
      <c r="H19" s="17" t="str">
        <f>SUM(Normal!J82:J108,'PAPE N'!J14:J17)</f>
        <v>9</v>
      </c>
      <c r="I19" s="14"/>
      <c r="J19" s="17" t="s">
        <v>21</v>
      </c>
      <c r="K19" s="17" t="str">
        <f>SUM('Baby Look'!L34:L44,'PAPE BL'!L4)</f>
        <v>8</v>
      </c>
      <c r="L19" s="17" t="str">
        <f>SUM(Normal!L82:L108,'PAPE N'!L14:L17)</f>
        <v>20</v>
      </c>
      <c r="M19" s="14"/>
      <c r="N19" s="17" t="s">
        <v>21</v>
      </c>
      <c r="O19" s="17" t="str">
        <f>SUM('Baby Look'!N34:N44)</f>
        <v>0</v>
      </c>
      <c r="P19" s="17" t="str">
        <f>SUM(Normal!N82:N108,'PAPE N'!N14:N17)</f>
        <v>3</v>
      </c>
      <c r="Q19" s="14"/>
      <c r="R19" s="17" t="s">
        <v>21</v>
      </c>
      <c r="S19" s="17" t="str">
        <f>SUM('Baby Look'!P34:P44,'PAPE BL'!P4)</f>
        <v>0</v>
      </c>
      <c r="T19" s="17" t="str">
        <f>SUM(Normal!P82:P108,'PAPE N'!P14:P17)</f>
        <v>2</v>
      </c>
      <c r="U19" s="14"/>
    </row>
    <row r="20" ht="12.75" customHeight="1">
      <c r="A20" s="14"/>
      <c r="B20" s="17" t="s">
        <v>29</v>
      </c>
      <c r="C20" s="17" t="str">
        <f>SUM('Baby Look'!H45:H53,'PAPE BL'!H5)</f>
        <v>3</v>
      </c>
      <c r="D20" s="17" t="str">
        <f>SUM(Normal!H109:H117)</f>
        <v>4</v>
      </c>
      <c r="E20" s="14"/>
      <c r="F20" s="17" t="s">
        <v>29</v>
      </c>
      <c r="G20" s="17" t="str">
        <f>SUM('Baby Look'!J45:J53)</f>
        <v>3</v>
      </c>
      <c r="H20" s="17" t="str">
        <f>SUM(Normal!J109:J117)</f>
        <v>1</v>
      </c>
      <c r="I20" s="14"/>
      <c r="J20" s="17" t="s">
        <v>29</v>
      </c>
      <c r="K20" s="17" t="str">
        <f>SUM('Baby Look'!L45:L53,'PAPE BL'!L5)</f>
        <v>6</v>
      </c>
      <c r="L20" s="17" t="str">
        <f>SUM(Normal!L109:L117)</f>
        <v>7</v>
      </c>
      <c r="M20" s="14"/>
      <c r="N20" s="17" t="s">
        <v>29</v>
      </c>
      <c r="O20" s="17" t="str">
        <f>SUM('Baby Look'!N45:N53)</f>
        <v>0</v>
      </c>
      <c r="P20" s="17" t="str">
        <f>SUM(Normal!N109:N117)</f>
        <v>0</v>
      </c>
      <c r="Q20" s="14"/>
      <c r="R20" s="17" t="s">
        <v>29</v>
      </c>
      <c r="S20" s="17" t="str">
        <f>SUM('Baby Look'!P45:P53)</f>
        <v>0</v>
      </c>
      <c r="T20" s="17" t="str">
        <f>SUM(Normal!P109:P117)</f>
        <v>0</v>
      </c>
      <c r="U20" s="14"/>
    </row>
    <row r="21" ht="12.75" customHeight="1">
      <c r="A21" s="14"/>
      <c r="B21" s="17" t="s">
        <v>175</v>
      </c>
      <c r="C21" s="17" t="str">
        <f>SUM(0)</f>
        <v>0</v>
      </c>
      <c r="D21" s="17" t="str">
        <f>SUM(Normal!H118:H121)</f>
        <v>2</v>
      </c>
      <c r="E21" s="14"/>
      <c r="F21" s="17" t="s">
        <v>175</v>
      </c>
      <c r="G21" s="17">
        <v>0.0</v>
      </c>
      <c r="H21" s="17" t="str">
        <f>SUM(Normal!J118:J121)</f>
        <v>1</v>
      </c>
      <c r="I21" s="14"/>
      <c r="J21" s="17" t="s">
        <v>175</v>
      </c>
      <c r="K21" s="17" t="str">
        <f>SUM('Baby Look'!L57)</f>
        <v>0</v>
      </c>
      <c r="L21" s="17" t="str">
        <f>SUM(Normal!L118:L121)</f>
        <v>0</v>
      </c>
      <c r="M21" s="14"/>
      <c r="N21" s="17" t="s">
        <v>175</v>
      </c>
      <c r="O21" s="17">
        <v>0.0</v>
      </c>
      <c r="P21" s="17" t="str">
        <f>SUM(Normal!N118:N121)</f>
        <v>1</v>
      </c>
      <c r="Q21" s="14"/>
      <c r="R21" s="17" t="s">
        <v>175</v>
      </c>
      <c r="S21" s="17">
        <v>0.0</v>
      </c>
      <c r="T21" s="17" t="str">
        <f>SUM(Normal!P118:P121)</f>
        <v>1</v>
      </c>
      <c r="U21" s="14"/>
    </row>
    <row r="22" ht="12.75" customHeight="1">
      <c r="A22" s="14"/>
      <c r="B22" s="17" t="s">
        <v>83</v>
      </c>
      <c r="C22" s="17" t="str">
        <f>SUM('Baby Look'!H54:H56)</f>
        <v>1</v>
      </c>
      <c r="D22" s="17" t="str">
        <f>SUM(Normal!H122:H125)</f>
        <v>0</v>
      </c>
      <c r="E22" s="14"/>
      <c r="F22" s="17" t="s">
        <v>83</v>
      </c>
      <c r="G22" s="17">
        <v>0.0</v>
      </c>
      <c r="H22" s="17" t="str">
        <f>SUM(Normal!J122:J125)</f>
        <v>1</v>
      </c>
      <c r="I22" s="14"/>
      <c r="J22" s="17" t="s">
        <v>83</v>
      </c>
      <c r="K22" s="17" t="str">
        <f>SUM('Baby Look'!L54:L56)</f>
        <v>1</v>
      </c>
      <c r="L22" s="17" t="str">
        <f>SUM(Normal!L122:L125)</f>
        <v>1</v>
      </c>
      <c r="M22" s="14"/>
      <c r="N22" s="17" t="s">
        <v>83</v>
      </c>
      <c r="O22" s="17">
        <v>0.0</v>
      </c>
      <c r="P22" s="17" t="str">
        <f>SUM(Normal!N122:N125)</f>
        <v>0</v>
      </c>
      <c r="Q22" s="14"/>
      <c r="R22" s="17" t="s">
        <v>83</v>
      </c>
      <c r="S22" s="17" t="str">
        <f>SUM('Baby Look'!P54:P56)</f>
        <v>0</v>
      </c>
      <c r="T22" s="17" t="str">
        <f>SUM(Normal!P122:P125)</f>
        <v>2</v>
      </c>
      <c r="U22" s="14"/>
    </row>
    <row r="23" ht="12.75" customHeight="1">
      <c r="A23" s="14"/>
      <c r="B23" s="17" t="s">
        <v>435</v>
      </c>
      <c r="C23" s="17" t="str">
        <f t="shared" ref="C23:D23" si="6">SUM(C16:C22)</f>
        <v>7</v>
      </c>
      <c r="D23" s="17" t="str">
        <f t="shared" si="6"/>
        <v>38</v>
      </c>
      <c r="E23" s="14"/>
      <c r="F23" s="17" t="s">
        <v>435</v>
      </c>
      <c r="G23" s="17" t="str">
        <f t="shared" ref="G23:H23" si="7">SUM(G16:G22)</f>
        <v>10</v>
      </c>
      <c r="H23" s="17" t="str">
        <f t="shared" si="7"/>
        <v>29</v>
      </c>
      <c r="I23" s="14"/>
      <c r="J23" s="17" t="s">
        <v>435</v>
      </c>
      <c r="K23" s="17" t="str">
        <f t="shared" ref="K23:L23" si="8">SUM(K16:K22)</f>
        <v>35</v>
      </c>
      <c r="L23" s="17" t="str">
        <f t="shared" si="8"/>
        <v>65</v>
      </c>
      <c r="M23" s="14"/>
      <c r="N23" s="17" t="s">
        <v>435</v>
      </c>
      <c r="O23" s="17" t="str">
        <f t="shared" ref="O23:P23" si="9">SUM(O16:O22)</f>
        <v>1</v>
      </c>
      <c r="P23" s="17" t="str">
        <f t="shared" si="9"/>
        <v>14</v>
      </c>
      <c r="Q23" s="14"/>
      <c r="R23" s="17" t="s">
        <v>435</v>
      </c>
      <c r="S23" s="17" t="str">
        <f t="shared" ref="S23:T23" si="10">SUM(S16:S22)</f>
        <v>4</v>
      </c>
      <c r="T23" s="17" t="str">
        <f t="shared" si="10"/>
        <v>10</v>
      </c>
      <c r="U23" s="14"/>
    </row>
    <row r="24" ht="12.75" customHeight="1">
      <c r="A24" s="14"/>
      <c r="B24" s="38" t="s">
        <v>436</v>
      </c>
      <c r="C24" s="40"/>
      <c r="D24" s="17" t="str">
        <f>C23+D23</f>
        <v>45</v>
      </c>
      <c r="E24" s="14"/>
      <c r="F24" s="38" t="s">
        <v>436</v>
      </c>
      <c r="G24" s="40"/>
      <c r="H24" s="17" t="str">
        <f>G23+H23</f>
        <v>39</v>
      </c>
      <c r="I24" s="14"/>
      <c r="J24" s="38" t="s">
        <v>436</v>
      </c>
      <c r="K24" s="40"/>
      <c r="L24" s="17" t="str">
        <f>K23+L23</f>
        <v>100</v>
      </c>
      <c r="M24" s="14"/>
      <c r="N24" s="38" t="s">
        <v>436</v>
      </c>
      <c r="O24" s="40"/>
      <c r="P24" s="17" t="str">
        <f>O23+P23</f>
        <v>15</v>
      </c>
      <c r="Q24" s="14"/>
      <c r="R24" s="38" t="s">
        <v>436</v>
      </c>
      <c r="S24" s="40"/>
      <c r="T24" s="17" t="str">
        <f>S23+T23</f>
        <v>14</v>
      </c>
      <c r="U24" s="14"/>
    </row>
    <row r="25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ht="12.75" customHeight="1">
      <c r="A26" s="14"/>
      <c r="B26" s="14"/>
      <c r="C26" s="14"/>
      <c r="D26" s="14"/>
      <c r="E26" s="14"/>
      <c r="F26" s="14"/>
      <c r="G26" s="14"/>
      <c r="H26" s="41" t="s">
        <v>442</v>
      </c>
      <c r="I26" s="40"/>
      <c r="J26" s="41" t="str">
        <f>SUM(D12,H12,L12,P12,T12,T24,P24,L24,H24,D24)</f>
        <v>442</v>
      </c>
      <c r="K26" s="39"/>
      <c r="L26" s="40"/>
      <c r="M26" s="14"/>
      <c r="N26" s="14"/>
      <c r="O26" s="14"/>
      <c r="P26" s="14"/>
      <c r="Q26" s="14"/>
      <c r="R26" s="14"/>
      <c r="S26" s="14"/>
      <c r="T26" s="14"/>
      <c r="U26" s="14"/>
    </row>
    <row r="27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22">
    <mergeCell ref="F12:G12"/>
    <mergeCell ref="J12:K12"/>
    <mergeCell ref="H26:I26"/>
    <mergeCell ref="J26:L26"/>
    <mergeCell ref="J24:K24"/>
    <mergeCell ref="F24:G24"/>
    <mergeCell ref="B24:C24"/>
    <mergeCell ref="J14:L14"/>
    <mergeCell ref="N14:P14"/>
    <mergeCell ref="F14:H14"/>
    <mergeCell ref="R14:T14"/>
    <mergeCell ref="N12:O12"/>
    <mergeCell ref="R12:S12"/>
    <mergeCell ref="R24:S24"/>
    <mergeCell ref="N24:O24"/>
    <mergeCell ref="B2:D2"/>
    <mergeCell ref="F2:H2"/>
    <mergeCell ref="B14:D14"/>
    <mergeCell ref="J2:L2"/>
    <mergeCell ref="B12:C12"/>
    <mergeCell ref="N2:P2"/>
    <mergeCell ref="R2:T2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25"/>
    <col customWidth="1" min="3" max="3" width="13.13"/>
    <col customWidth="1" min="4" max="4" width="12.38"/>
    <col customWidth="1" min="5" max="11" width="8.63"/>
  </cols>
  <sheetData>
    <row r="1" ht="12.75" customHeight="1">
      <c r="A1" s="14"/>
      <c r="B1" s="14"/>
      <c r="C1" s="14"/>
      <c r="D1" s="14"/>
      <c r="E1" s="14"/>
    </row>
    <row r="2" ht="12.75" customHeight="1">
      <c r="A2" s="14"/>
      <c r="B2" s="38" t="s">
        <v>443</v>
      </c>
      <c r="C2" s="40"/>
      <c r="D2" s="17" t="str">
        <f>SUM('PAPE BL'!R2:R5,'PAPE N'!R2:R17)</f>
        <v>36</v>
      </c>
      <c r="E2" s="14"/>
    </row>
    <row r="3" ht="12.75" customHeight="1">
      <c r="A3" s="14"/>
      <c r="B3" s="17" t="s">
        <v>424</v>
      </c>
      <c r="C3" s="15" t="str">
        <f>D2*D3</f>
        <v>R$ 608.40</v>
      </c>
      <c r="D3" s="15">
        <v>16.9</v>
      </c>
      <c r="E3" s="14"/>
    </row>
    <row r="4" ht="12.75" customHeight="1">
      <c r="A4" s="14"/>
      <c r="B4" s="17" t="s">
        <v>444</v>
      </c>
      <c r="C4" s="15" t="str">
        <f>D2*D4</f>
        <v>R$ 648.00</v>
      </c>
      <c r="D4" s="15">
        <v>18.0</v>
      </c>
      <c r="E4" s="14"/>
    </row>
    <row r="5" ht="12.75" customHeight="1">
      <c r="A5" s="14"/>
      <c r="B5" s="17" t="s">
        <v>426</v>
      </c>
      <c r="C5" s="15" t="str">
        <f>C4-C3</f>
        <v>R$ 39.60</v>
      </c>
      <c r="D5" s="42"/>
      <c r="E5" s="14"/>
    </row>
    <row r="6" ht="12.75" customHeight="1">
      <c r="A6" s="14"/>
      <c r="B6" s="14"/>
      <c r="C6" s="14"/>
      <c r="D6" s="14"/>
      <c r="E6" s="14"/>
    </row>
    <row r="7" ht="12.75" customHeight="1">
      <c r="A7" s="14"/>
      <c r="B7" s="41" t="s">
        <v>24</v>
      </c>
      <c r="C7" s="40"/>
      <c r="D7" s="43" t="str">
        <f>SUM('Baby Look'!R2:R56,Normal!R2:R125)</f>
        <v>405</v>
      </c>
      <c r="E7" s="14"/>
    </row>
    <row r="8" ht="12.75" customHeight="1">
      <c r="A8" s="14"/>
      <c r="B8" s="17" t="s">
        <v>424</v>
      </c>
      <c r="C8" s="15" t="str">
        <f>D7*D8</f>
        <v>R$ 6,844.50</v>
      </c>
      <c r="D8" s="15">
        <v>16.9</v>
      </c>
      <c r="E8" s="14"/>
    </row>
    <row r="9" ht="12.75" customHeight="1">
      <c r="A9" s="14"/>
      <c r="B9" s="17" t="s">
        <v>444</v>
      </c>
      <c r="C9" s="15" t="str">
        <f>D7*D9</f>
        <v>R$ 8,910.00</v>
      </c>
      <c r="D9" s="15">
        <v>22.0</v>
      </c>
      <c r="E9" s="14"/>
    </row>
    <row r="10" ht="12.75" customHeight="1">
      <c r="A10" s="14"/>
      <c r="B10" s="17" t="s">
        <v>426</v>
      </c>
      <c r="C10" s="15" t="str">
        <f>C9-C8</f>
        <v>R$ 2,065.50</v>
      </c>
      <c r="D10" s="42"/>
      <c r="E10" s="14"/>
    </row>
    <row r="11" ht="12.75" customHeight="1">
      <c r="A11" s="14"/>
      <c r="B11" s="14"/>
      <c r="C11" s="14"/>
      <c r="D11" s="14"/>
      <c r="E11" s="14"/>
    </row>
    <row r="12" ht="12.75" customHeight="1">
      <c r="A12" s="14"/>
      <c r="B12" s="38" t="s">
        <v>445</v>
      </c>
      <c r="C12" s="40"/>
      <c r="D12" s="14"/>
      <c r="E12" s="14"/>
    </row>
    <row r="13" ht="12.75" customHeight="1">
      <c r="A13" s="14"/>
      <c r="B13" s="43" t="s">
        <v>446</v>
      </c>
      <c r="C13" s="44" t="str">
        <f t="shared" ref="C13:C14" si="1">C3+C8</f>
        <v>R$ 7,452.90</v>
      </c>
      <c r="D13" s="14"/>
      <c r="E13" s="14"/>
    </row>
    <row r="14" ht="12.75" customHeight="1">
      <c r="A14" s="14"/>
      <c r="B14" s="43" t="s">
        <v>447</v>
      </c>
      <c r="C14" s="44" t="str">
        <f t="shared" si="1"/>
        <v>R$ 9,558.00</v>
      </c>
      <c r="D14" s="14"/>
      <c r="E14" s="14"/>
    </row>
    <row r="15" ht="12.75" customHeight="1">
      <c r="A15" s="14"/>
      <c r="B15" s="43" t="s">
        <v>448</v>
      </c>
      <c r="C15" s="44" t="str">
        <f>C10+C5</f>
        <v>R$ 2,105.10</v>
      </c>
      <c r="D15" s="14"/>
      <c r="E15" s="14"/>
    </row>
    <row r="16" ht="12.75" customHeight="1">
      <c r="A16" s="14"/>
      <c r="B16" s="14"/>
      <c r="C16" s="14"/>
      <c r="D16" s="14"/>
      <c r="E16" s="14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3">
    <mergeCell ref="B2:C2"/>
    <mergeCell ref="B7:C7"/>
    <mergeCell ref="B12:C12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2019-03-15T16:02:10Z</dcterms:created>
  <dc:creator/>
  <dc:description/>
  <cp:keywords/>
  <cp:lastModifiedBy>Henrique Crepaldi</cp:lastModifiedBy>
  <dcterms:modified xsi:type="dcterms:W3CDTF">2019-03-18T19:36:54Z</dcterms:modified>
  <cp:revision/>
  <dc:subject/>
  <dc:title/>
</cp:coreProperties>
</file>