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X\Documents\Prediccion_ventas\"/>
    </mc:Choice>
  </mc:AlternateContent>
  <xr:revisionPtr revIDLastSave="0" documentId="13_ncr:1_{D8210775-FB59-4729-BB92-ACBF24176F83}" xr6:coauthVersionLast="45" xr6:coauthVersionMax="45" xr10:uidLastSave="{00000000-0000-0000-0000-000000000000}"/>
  <bookViews>
    <workbookView xWindow="-120" yWindow="-120" windowWidth="29040" windowHeight="16440" activeTab="11" xr2:uid="{00000000-000D-0000-FFFF-FFFF00000000}"/>
  </bookViews>
  <sheets>
    <sheet name="ENERO" sheetId="12" r:id="rId1"/>
    <sheet name="FEBRERO" sheetId="15" r:id="rId2"/>
    <sheet name="MARZO" sheetId="16" r:id="rId3"/>
    <sheet name="ABRIL" sheetId="17" r:id="rId4"/>
    <sheet name="MAYO" sheetId="20" r:id="rId5"/>
    <sheet name="JUNIO" sheetId="19" r:id="rId6"/>
    <sheet name="JULIO" sheetId="21" r:id="rId7"/>
    <sheet name="AGOSTO" sheetId="22" r:id="rId8"/>
    <sheet name="SEPTIEMBRE" sheetId="23" r:id="rId9"/>
    <sheet name="OCTUBRE" sheetId="24" r:id="rId10"/>
    <sheet name="NOVIEMBRE" sheetId="25" r:id="rId11"/>
    <sheet name="DICIEMBRE" sheetId="26" r:id="rId12"/>
  </sheets>
  <definedNames>
    <definedName name="_xlnm.Print_Area" localSheetId="0">ENERO!#REF!</definedName>
    <definedName name="_xlnm.Print_Area" localSheetId="1">FEBRERO!#REF!</definedName>
    <definedName name="_xlnm.Print_Area" localSheetId="2">MARZO!$A$1:$I$34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" i="25" l="1"/>
  <c r="K6" i="25" s="1"/>
  <c r="J7" i="25"/>
  <c r="K7" i="25"/>
  <c r="J9" i="21"/>
  <c r="K9" i="21" s="1"/>
  <c r="J6" i="19"/>
  <c r="K6" i="19"/>
  <c r="J7" i="19"/>
  <c r="K7" i="19"/>
  <c r="J8" i="19"/>
  <c r="K8" i="19"/>
  <c r="K18" i="17" l="1"/>
  <c r="J18" i="17"/>
  <c r="J19" i="17" s="1"/>
  <c r="K32" i="16"/>
  <c r="J32" i="16"/>
  <c r="I32" i="16"/>
  <c r="J18" i="15"/>
  <c r="J19" i="15" s="1"/>
  <c r="K18" i="15"/>
  <c r="K19" i="12"/>
  <c r="J19" i="12"/>
  <c r="J20" i="12" s="1"/>
  <c r="J6" i="26" l="1"/>
  <c r="K6" i="26" s="1"/>
  <c r="H19" i="25" l="1"/>
  <c r="H20" i="25" l="1"/>
  <c r="J18" i="25"/>
  <c r="K18" i="25" s="1"/>
  <c r="H13" i="26" l="1"/>
  <c r="H12" i="26"/>
  <c r="J10" i="26"/>
  <c r="K10" i="26" s="1"/>
  <c r="J9" i="26"/>
  <c r="K9" i="26" s="1"/>
  <c r="J8" i="26"/>
  <c r="K8" i="26" s="1"/>
  <c r="J7" i="26"/>
  <c r="K7" i="26" s="1"/>
  <c r="J12" i="26" l="1"/>
  <c r="J13" i="26"/>
  <c r="K13" i="26" l="1"/>
  <c r="K12" i="26"/>
  <c r="J8" i="25" l="1"/>
  <c r="K8" i="25" s="1"/>
  <c r="J9" i="25"/>
  <c r="K9" i="25" s="1"/>
  <c r="J10" i="25"/>
  <c r="K10" i="25" s="1"/>
  <c r="J11" i="25"/>
  <c r="K11" i="25" s="1"/>
  <c r="J12" i="25"/>
  <c r="J13" i="25"/>
  <c r="K13" i="25" s="1"/>
  <c r="J14" i="25"/>
  <c r="K14" i="25" s="1"/>
  <c r="J15" i="25"/>
  <c r="K15" i="25" s="1"/>
  <c r="J16" i="25"/>
  <c r="K16" i="25" s="1"/>
  <c r="J17" i="25"/>
  <c r="K17" i="25" s="1"/>
  <c r="J19" i="25" l="1"/>
  <c r="J20" i="25"/>
  <c r="K12" i="25"/>
  <c r="H13" i="24"/>
  <c r="J12" i="24"/>
  <c r="K12" i="24" s="1"/>
  <c r="J11" i="24"/>
  <c r="K11" i="24" s="1"/>
  <c r="J10" i="24"/>
  <c r="K10" i="24" s="1"/>
  <c r="J9" i="24"/>
  <c r="K9" i="24" s="1"/>
  <c r="J8" i="24"/>
  <c r="K8" i="24" s="1"/>
  <c r="H14" i="24"/>
  <c r="J6" i="24"/>
  <c r="K20" i="25" l="1"/>
  <c r="K19" i="25"/>
  <c r="J13" i="24"/>
  <c r="J14" i="24"/>
  <c r="K6" i="24"/>
  <c r="K13" i="24" s="1"/>
  <c r="H10" i="23"/>
  <c r="H9" i="23"/>
  <c r="J8" i="23"/>
  <c r="K8" i="23" s="1"/>
  <c r="J6" i="23"/>
  <c r="J9" i="23" s="1"/>
  <c r="K14" i="24" l="1"/>
  <c r="J10" i="23"/>
  <c r="K6" i="23"/>
  <c r="H9" i="22"/>
  <c r="H8" i="22"/>
  <c r="J7" i="22"/>
  <c r="K7" i="22" s="1"/>
  <c r="J6" i="22"/>
  <c r="J9" i="22" s="1"/>
  <c r="K10" i="23" l="1"/>
  <c r="K9" i="23"/>
  <c r="K6" i="22"/>
  <c r="K8" i="22" s="1"/>
  <c r="J8" i="22"/>
  <c r="K9" i="22"/>
  <c r="H13" i="21"/>
  <c r="H14" i="21"/>
  <c r="J12" i="21"/>
  <c r="K12" i="21" s="1"/>
  <c r="J11" i="21" l="1"/>
  <c r="K11" i="21" s="1"/>
  <c r="J8" i="21"/>
  <c r="K8" i="21" s="1"/>
  <c r="J7" i="21"/>
  <c r="K7" i="21" s="1"/>
  <c r="J6" i="21"/>
  <c r="J14" i="21" l="1"/>
  <c r="J13" i="21"/>
  <c r="K6" i="21"/>
  <c r="J15" i="19"/>
  <c r="K15" i="19" s="1"/>
  <c r="K13" i="21" l="1"/>
  <c r="K14" i="21"/>
  <c r="J19" i="20" l="1"/>
  <c r="K19" i="20" s="1"/>
  <c r="J17" i="20"/>
  <c r="J16" i="20"/>
  <c r="J15" i="20"/>
  <c r="K15" i="20" s="1"/>
  <c r="J13" i="20"/>
  <c r="K13" i="20" s="1"/>
  <c r="J12" i="20"/>
  <c r="K12" i="20" s="1"/>
  <c r="J11" i="20"/>
  <c r="K11" i="20" s="1"/>
  <c r="J10" i="20"/>
  <c r="K10" i="20" s="1"/>
  <c r="J9" i="20"/>
  <c r="K9" i="20" s="1"/>
  <c r="J8" i="20"/>
  <c r="K8" i="20" s="1"/>
  <c r="J7" i="20"/>
  <c r="K7" i="20" s="1"/>
  <c r="J6" i="20"/>
  <c r="J20" i="20" l="1"/>
  <c r="J21" i="20"/>
  <c r="K6" i="20"/>
  <c r="H17" i="19"/>
  <c r="J16" i="19"/>
  <c r="K16" i="19" s="1"/>
  <c r="J14" i="19"/>
  <c r="K14" i="19" s="1"/>
  <c r="J13" i="19"/>
  <c r="K13" i="19" s="1"/>
  <c r="J12" i="19"/>
  <c r="K12" i="19" s="1"/>
  <c r="J11" i="19"/>
  <c r="K11" i="19" s="1"/>
  <c r="J10" i="19"/>
  <c r="K10" i="19" s="1"/>
  <c r="J9" i="19"/>
  <c r="K9" i="19" s="1"/>
  <c r="J18" i="19" l="1"/>
  <c r="K21" i="20"/>
  <c r="K20" i="20"/>
  <c r="J17" i="19"/>
  <c r="K18" i="19" l="1"/>
  <c r="K17" i="19"/>
</calcChain>
</file>

<file path=xl/sharedStrings.xml><?xml version="1.0" encoding="utf-8"?>
<sst xmlns="http://schemas.openxmlformats.org/spreadsheetml/2006/main" count="452" uniqueCount="155">
  <si>
    <t>RUC              :</t>
  </si>
  <si>
    <t>DIRECCIÓN   :</t>
  </si>
  <si>
    <t>ITEM</t>
  </si>
  <si>
    <t>N° DE COMPROB.</t>
  </si>
  <si>
    <t>FECHA</t>
  </si>
  <si>
    <t>EMPRESA</t>
  </si>
  <si>
    <t>RUC</t>
  </si>
  <si>
    <t>DESCRIPCIÓN</t>
  </si>
  <si>
    <t>SUB TOTAL</t>
  </si>
  <si>
    <t>IGV</t>
  </si>
  <si>
    <t>TOTAL</t>
  </si>
  <si>
    <t>ICATOM SA</t>
  </si>
  <si>
    <t>MONTO A DECLARAR</t>
  </si>
  <si>
    <t xml:space="preserve">        REGISTRO DE VENTAS</t>
  </si>
  <si>
    <t>PACIFICO COMPAÑÍA DE SEGUROS Y REASEGUROS</t>
  </si>
  <si>
    <t>MZ C LOTE 37 URB EL LUCUMO (ES SALUD) LIMA-LIMA-ATE</t>
  </si>
  <si>
    <t>CJ NETCOM</t>
  </si>
  <si>
    <t>KUEHNE + NAGEL</t>
  </si>
  <si>
    <t>GERDIPAC INDUSTRIAL SAC</t>
  </si>
  <si>
    <t>J &amp; V RESGUARDO SAC</t>
  </si>
  <si>
    <t>0001-000628</t>
  </si>
  <si>
    <t>0001-000629</t>
  </si>
  <si>
    <t>0001-000630</t>
  </si>
  <si>
    <t>0001-000631</t>
  </si>
  <si>
    <t>0001-000632</t>
  </si>
  <si>
    <t>0001-000633</t>
  </si>
  <si>
    <t>0001-000634</t>
  </si>
  <si>
    <t>0001-000635</t>
  </si>
  <si>
    <t>SODEXO PERU SAC</t>
  </si>
  <si>
    <t>VERTISUG PERU SAC</t>
  </si>
  <si>
    <t>ROAN SALUD SOCIEDAD ANONIMA CERRADA</t>
  </si>
  <si>
    <t>CONTRATISTA MINERAS Y CIVILES</t>
  </si>
  <si>
    <t>0001-000636</t>
  </si>
  <si>
    <t>0001-000637</t>
  </si>
  <si>
    <t>0001-000638</t>
  </si>
  <si>
    <t>0001-000639</t>
  </si>
  <si>
    <t>TELEMARKETING</t>
  </si>
  <si>
    <t>0001-000640</t>
  </si>
  <si>
    <t>0001-000641</t>
  </si>
  <si>
    <t>0001-000642</t>
  </si>
  <si>
    <t>0001-000643</t>
  </si>
  <si>
    <t>0001-000644</t>
  </si>
  <si>
    <t>0001-000645</t>
  </si>
  <si>
    <t>0001-000646</t>
  </si>
  <si>
    <t>0001-000647</t>
  </si>
  <si>
    <t>0001-000648</t>
  </si>
  <si>
    <t>0001-000649</t>
  </si>
  <si>
    <t>0001-000650</t>
  </si>
  <si>
    <t>0001-000651</t>
  </si>
  <si>
    <t>0001-000652</t>
  </si>
  <si>
    <t>CONSULTING &amp; AUDIT</t>
  </si>
  <si>
    <t>0001-000660</t>
  </si>
  <si>
    <t>0001-000661</t>
  </si>
  <si>
    <t>0001-000662</t>
  </si>
  <si>
    <t>0001-000663</t>
  </si>
  <si>
    <t>0001-000664</t>
  </si>
  <si>
    <t>CENTRO VACACIONAL DE HUAMPANI</t>
  </si>
  <si>
    <t>0001-000665</t>
  </si>
  <si>
    <t>0001-000666</t>
  </si>
  <si>
    <t>0001-000667</t>
  </si>
  <si>
    <t>0001-000668</t>
  </si>
  <si>
    <t>0001-000669</t>
  </si>
  <si>
    <t>0001-000670</t>
  </si>
  <si>
    <t>CONTRATISTAS GENERALES REA</t>
  </si>
  <si>
    <t>PROSECOR JFJ GIA EIRL</t>
  </si>
  <si>
    <t>0001-000671</t>
  </si>
  <si>
    <t>0001-000672</t>
  </si>
  <si>
    <t xml:space="preserve"> SERMIMIN SAC  - JUNIO 2018</t>
  </si>
  <si>
    <t>0001-000674</t>
  </si>
  <si>
    <t>0001-000675</t>
  </si>
  <si>
    <t>0001-000676</t>
  </si>
  <si>
    <t>0001-000677</t>
  </si>
  <si>
    <t>0001-000678</t>
  </si>
  <si>
    <t>0001-000679</t>
  </si>
  <si>
    <t>0001-000680</t>
  </si>
  <si>
    <t>0001-000681</t>
  </si>
  <si>
    <t>0001-000682</t>
  </si>
  <si>
    <t>0001-000683</t>
  </si>
  <si>
    <t>0001-000673</t>
  </si>
  <si>
    <t>CONTILATIN DEL PERU</t>
  </si>
  <si>
    <t xml:space="preserve"> SERMIMIN SAC  - RECTIF-MAYO 2018</t>
  </si>
  <si>
    <t>RUC             :</t>
  </si>
  <si>
    <t>0001-000684</t>
  </si>
  <si>
    <t xml:space="preserve"> SERMIMIN SAC  - JULIO 2018</t>
  </si>
  <si>
    <t>0001-000685</t>
  </si>
  <si>
    <t>0001-000686</t>
  </si>
  <si>
    <t>0001-000687</t>
  </si>
  <si>
    <t>0001-000688</t>
  </si>
  <si>
    <t>0001-000689</t>
  </si>
  <si>
    <t>0001-000690</t>
  </si>
  <si>
    <t>0001-000691</t>
  </si>
  <si>
    <t xml:space="preserve"> SERMIMIN SAC  - AGOSTO 2018</t>
  </si>
  <si>
    <t>0001-000692</t>
  </si>
  <si>
    <t>0001-000693</t>
  </si>
  <si>
    <t xml:space="preserve"> SERMIMIN SAC  - SEPTIEMBRE 2018</t>
  </si>
  <si>
    <t>0001-000694</t>
  </si>
  <si>
    <t>0001-000695</t>
  </si>
  <si>
    <t xml:space="preserve"> SERMIMIN SAC  - OCTUBRE 2018</t>
  </si>
  <si>
    <t>0001-000696</t>
  </si>
  <si>
    <t>0001-000697</t>
  </si>
  <si>
    <t>0001-000698</t>
  </si>
  <si>
    <t>0001-000699</t>
  </si>
  <si>
    <t>0001-000700</t>
  </si>
  <si>
    <t>0001-000701</t>
  </si>
  <si>
    <t>0001-000702</t>
  </si>
  <si>
    <t>CJNETCOM</t>
  </si>
  <si>
    <t xml:space="preserve"> SERMIMIN SAC  - NOVIEMBRE 2018</t>
  </si>
  <si>
    <t>0001-000703</t>
  </si>
  <si>
    <t>0001-000704</t>
  </si>
  <si>
    <t>0001-000705</t>
  </si>
  <si>
    <t>0001-000706</t>
  </si>
  <si>
    <t>0001-000707</t>
  </si>
  <si>
    <t>0001-000708</t>
  </si>
  <si>
    <t>0001-000709</t>
  </si>
  <si>
    <t>0001-000710</t>
  </si>
  <si>
    <t>0001-000711</t>
  </si>
  <si>
    <t>0001-000712</t>
  </si>
  <si>
    <t>0001-000713</t>
  </si>
  <si>
    <t>0001-000714</t>
  </si>
  <si>
    <t>TELEMARKETING ONLINE</t>
  </si>
  <si>
    <t>CENTURY ECOLOGICAL CORPORATION</t>
  </si>
  <si>
    <t xml:space="preserve"> SERMIMIN SAC  - DICIEMBRE 2018</t>
  </si>
  <si>
    <t>0001-000715</t>
  </si>
  <si>
    <t>0001-000716</t>
  </si>
  <si>
    <t>0001-000717</t>
  </si>
  <si>
    <t>0001-000718</t>
  </si>
  <si>
    <t>0001-000719</t>
  </si>
  <si>
    <t>0001-000720</t>
  </si>
  <si>
    <t>SODEXO PERU SA</t>
  </si>
  <si>
    <t>ITSSMA</t>
  </si>
  <si>
    <t>CAPACITACION</t>
  </si>
  <si>
    <t>AUDITORIA</t>
  </si>
  <si>
    <t>MONITOREO DE HIGIENE OCUPACIONAL</t>
  </si>
  <si>
    <t xml:space="preserve">IMPLEMENTACIÓN DE SISTEMAS DE GESTIÓN </t>
  </si>
  <si>
    <t>IPER Y MAPA DE RIESGOS</t>
  </si>
  <si>
    <t xml:space="preserve"> RUC            :</t>
  </si>
  <si>
    <t xml:space="preserve">   REGISTRO DE VENTAS</t>
  </si>
  <si>
    <t xml:space="preserve"> DIRECCIÓN :</t>
  </si>
  <si>
    <t>MZA. A LOTE. 21 URB. ALAMEDA DE ÑAÑA (A UNA CUADRA DE AV. BERNAND BALAGUER) LIMA - LIMA - LURIGANCHO</t>
  </si>
  <si>
    <t>USUARIO</t>
  </si>
  <si>
    <t>PERCEPCIÓN</t>
  </si>
  <si>
    <t>0001-001260</t>
  </si>
  <si>
    <t>0001-001261</t>
  </si>
  <si>
    <t>0001-001262</t>
  </si>
  <si>
    <t>0001-001263</t>
  </si>
  <si>
    <t>0001-001264</t>
  </si>
  <si>
    <t>0001-001265</t>
  </si>
  <si>
    <t>0001-001266</t>
  </si>
  <si>
    <t>0001-001267</t>
  </si>
  <si>
    <t>0001-001268</t>
  </si>
  <si>
    <t>0001-001269</t>
  </si>
  <si>
    <t>0001-001270</t>
  </si>
  <si>
    <t>SERMIMIN SAC  - ENERO 2018</t>
  </si>
  <si>
    <t>SERMIMIN SAC  - FEBRERO 2018</t>
  </si>
  <si>
    <t>SERMIMIN SAC  - MARZO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</si>
</sst>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S/.&quot;\ * #,##0.00_ ;_ &quot;S/.&quot;\ * \-#,##0.00_ ;_ &quot;S/.&quot;\ * &quot;-&quot;??_ ;_ @_ "/>
    <numFmt numFmtId="165" formatCode="&quot;S/.&quot;\ #,##0.00"/>
    <numFmt numFmtId="166" formatCode="&quot;S/.&quot;\ #,##0"/>
  </numFmts>
  <fonts count="26" x14ac:knownFonts="1">
    <font>
      <sz val="11"/>
      <color theme="1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sz val="20"/>
      <color theme="3" tint="-0.499984740745262"/>
      <name val="Calibri"/>
      <family val="2"/>
      <scheme val="minor"/>
    </font>
    <font>
      <b/>
      <sz val="9"/>
      <color theme="3" tint="-0.499984740745262"/>
      <name val="Calibri"/>
      <family val="2"/>
      <scheme val="minor"/>
    </font>
    <font>
      <sz val="9"/>
      <name val="Calibri"/>
      <family val="2"/>
      <scheme val="minor"/>
    </font>
    <font>
      <sz val="9"/>
      <color theme="3" tint="-0.499984740745262"/>
      <name val="Calibri Light"/>
      <family val="2"/>
      <scheme val="major"/>
    </font>
    <font>
      <b/>
      <sz val="9"/>
      <color theme="0"/>
      <name val="Calibri"/>
      <family val="2"/>
      <scheme val="minor"/>
    </font>
    <font>
      <sz val="9"/>
      <name val="Arial Narrow"/>
      <family val="2"/>
    </font>
    <font>
      <sz val="9"/>
      <color rgb="FFFF0000"/>
      <name val="Arial Narrow"/>
      <family val="2"/>
    </font>
    <font>
      <sz val="9"/>
      <color theme="1"/>
      <name val="Arial Narrow"/>
      <family val="2"/>
    </font>
    <font>
      <sz val="9"/>
      <color theme="1"/>
      <name val="Calibri Light"/>
      <family val="2"/>
      <scheme val="major"/>
    </font>
    <font>
      <b/>
      <sz val="11"/>
      <color theme="3" tint="-0.499984740745262"/>
      <name val="Calibri Light"/>
      <family val="2"/>
      <scheme val="major"/>
    </font>
    <font>
      <sz val="10"/>
      <color theme="3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6"/>
      <color theme="3" tint="-0.499984740745262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8"/>
      <name val="Arial Narrow"/>
      <family val="2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thin">
        <color theme="3" tint="-0.249977111117893"/>
      </left>
      <right/>
      <top style="thin">
        <color theme="3" tint="-0.249977111117893"/>
      </top>
      <bottom/>
      <diagonal/>
    </border>
    <border>
      <left/>
      <right/>
      <top style="thin">
        <color theme="3" tint="-0.249977111117893"/>
      </top>
      <bottom/>
      <diagonal/>
    </border>
    <border>
      <left/>
      <right/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/>
      <top/>
      <bottom style="thin">
        <color theme="3" tint="-0.249977111117893"/>
      </bottom>
      <diagonal/>
    </border>
    <border>
      <left/>
      <right/>
      <top/>
      <bottom style="thin">
        <color theme="3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3" tint="-0.249977111117893"/>
      </right>
      <top/>
      <bottom style="thin">
        <color theme="3" tint="-0.249977111117893"/>
      </bottom>
      <diagonal/>
    </border>
    <border>
      <left style="thin">
        <color theme="8" tint="-0.499984740745262"/>
      </left>
      <right/>
      <top style="thin">
        <color theme="8" tint="-0.499984740745262"/>
      </top>
      <bottom style="thin">
        <color theme="8" tint="-0.499984740745262"/>
      </bottom>
      <diagonal/>
    </border>
    <border>
      <left/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</borders>
  <cellStyleXfs count="2">
    <xf numFmtId="0" fontId="0" fillId="0" borderId="0"/>
    <xf numFmtId="0" fontId="25" fillId="6" borderId="0" applyNumberFormat="0" applyBorder="0" applyAlignment="0" applyProtection="0"/>
  </cellStyleXfs>
  <cellXfs count="87">
    <xf numFmtId="0" fontId="0" fillId="0" borderId="0" xfId="0"/>
    <xf numFmtId="0" fontId="3" fillId="0" borderId="5" xfId="0" applyFont="1" applyBorder="1"/>
    <xf numFmtId="0" fontId="5" fillId="0" borderId="0" xfId="0" applyFont="1"/>
    <xf numFmtId="0" fontId="3" fillId="0" borderId="0" xfId="0" applyFont="1"/>
    <xf numFmtId="0" fontId="2" fillId="0" borderId="3" xfId="0" applyFont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2" fillId="0" borderId="1" xfId="0" applyFont="1" applyBorder="1"/>
    <xf numFmtId="0" fontId="2" fillId="0" borderId="8" xfId="0" applyFont="1" applyBorder="1"/>
    <xf numFmtId="0" fontId="7" fillId="0" borderId="9" xfId="0" applyFon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4" borderId="1" xfId="0" applyFont="1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7" xfId="0" applyFill="1" applyBorder="1"/>
    <xf numFmtId="0" fontId="6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4" fontId="16" fillId="0" borderId="10" xfId="0" applyNumberFormat="1" applyFont="1" applyBorder="1" applyAlignment="1">
      <alignment horizontal="center"/>
    </xf>
    <xf numFmtId="164" fontId="16" fillId="0" borderId="10" xfId="0" applyNumberFormat="1" applyFont="1" applyBorder="1"/>
    <xf numFmtId="0" fontId="8" fillId="3" borderId="10" xfId="0" applyFont="1" applyFill="1" applyBorder="1" applyAlignment="1">
      <alignment horizontal="center" vertical="center"/>
    </xf>
    <xf numFmtId="165" fontId="6" fillId="0" borderId="10" xfId="0" applyNumberFormat="1" applyFont="1" applyFill="1" applyBorder="1" applyAlignment="1">
      <alignment horizontal="center"/>
    </xf>
    <xf numFmtId="165" fontId="11" fillId="2" borderId="10" xfId="0" applyNumberFormat="1" applyFont="1" applyFill="1" applyBorder="1" applyAlignment="1">
      <alignment horizontal="center"/>
    </xf>
    <xf numFmtId="164" fontId="9" fillId="0" borderId="0" xfId="0" applyNumberFormat="1" applyFont="1"/>
    <xf numFmtId="166" fontId="6" fillId="0" borderId="10" xfId="0" applyNumberFormat="1" applyFont="1" applyFill="1" applyBorder="1" applyAlignment="1">
      <alignment horizontal="center"/>
    </xf>
    <xf numFmtId="166" fontId="11" fillId="2" borderId="10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4" xfId="0" applyFon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3" borderId="10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/>
    </xf>
    <xf numFmtId="14" fontId="20" fillId="0" borderId="10" xfId="0" applyNumberFormat="1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1" fontId="20" fillId="0" borderId="10" xfId="0" applyNumberFormat="1" applyFont="1" applyBorder="1" applyAlignment="1">
      <alignment horizontal="center"/>
    </xf>
    <xf numFmtId="164" fontId="20" fillId="0" borderId="10" xfId="0" applyNumberFormat="1" applyFont="1" applyBorder="1"/>
    <xf numFmtId="164" fontId="20" fillId="0" borderId="10" xfId="0" applyNumberFormat="1" applyFont="1" applyFill="1" applyBorder="1" applyAlignment="1">
      <alignment horizontal="center"/>
    </xf>
    <xf numFmtId="164" fontId="20" fillId="0" borderId="10" xfId="0" applyNumberFormat="1" applyFont="1" applyBorder="1" applyAlignment="1">
      <alignment horizontal="center"/>
    </xf>
    <xf numFmtId="0" fontId="21" fillId="5" borderId="10" xfId="0" applyFont="1" applyFill="1" applyBorder="1" applyAlignment="1">
      <alignment horizontal="center"/>
    </xf>
    <xf numFmtId="164" fontId="21" fillId="5" borderId="10" xfId="0" applyNumberFormat="1" applyFont="1" applyFill="1" applyBorder="1"/>
    <xf numFmtId="164" fontId="22" fillId="5" borderId="10" xfId="0" applyNumberFormat="1" applyFont="1" applyFill="1" applyBorder="1" applyAlignment="1">
      <alignment horizontal="center"/>
    </xf>
    <xf numFmtId="49" fontId="23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165" fontId="21" fillId="0" borderId="15" xfId="0" applyNumberFormat="1" applyFont="1" applyBorder="1" applyAlignment="1">
      <alignment horizontal="center"/>
    </xf>
    <xf numFmtId="165" fontId="21" fillId="0" borderId="16" xfId="0" applyNumberFormat="1" applyFont="1" applyBorder="1" applyAlignment="1">
      <alignment horizontal="right"/>
    </xf>
    <xf numFmtId="165" fontId="21" fillId="2" borderId="15" xfId="0" applyNumberFormat="1" applyFont="1" applyFill="1" applyBorder="1" applyAlignment="1">
      <alignment horizontal="center"/>
    </xf>
    <xf numFmtId="165" fontId="21" fillId="2" borderId="16" xfId="0" applyNumberFormat="1" applyFont="1" applyFill="1" applyBorder="1" applyAlignment="1">
      <alignment horizontal="right"/>
    </xf>
    <xf numFmtId="0" fontId="17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18" fillId="0" borderId="6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3" fillId="0" borderId="10" xfId="0" applyFont="1" applyFill="1" applyBorder="1" applyAlignment="1">
      <alignment horizontal="center"/>
    </xf>
    <xf numFmtId="0" fontId="25" fillId="6" borderId="10" xfId="1" applyBorder="1" applyAlignment="1">
      <alignment horizontal="center"/>
    </xf>
    <xf numFmtId="164" fontId="25" fillId="6" borderId="10" xfId="1" applyNumberFormat="1" applyBorder="1"/>
    <xf numFmtId="164" fontId="25" fillId="6" borderId="10" xfId="1" applyNumberFormat="1" applyBorder="1" applyAlignment="1">
      <alignment horizontal="center"/>
    </xf>
    <xf numFmtId="14" fontId="25" fillId="6" borderId="10" xfId="1" applyNumberFormat="1" applyBorder="1" applyAlignment="1">
      <alignment horizontal="center"/>
    </xf>
    <xf numFmtId="164" fontId="20" fillId="0" borderId="17" xfId="0" applyNumberFormat="1" applyFont="1" applyFill="1" applyBorder="1" applyAlignment="1">
      <alignment horizontal="center"/>
    </xf>
    <xf numFmtId="0" fontId="19" fillId="3" borderId="18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164" fontId="20" fillId="0" borderId="6" xfId="0" applyNumberFormat="1" applyFont="1" applyBorder="1" applyAlignment="1">
      <alignment horizontal="center"/>
    </xf>
    <xf numFmtId="164" fontId="24" fillId="0" borderId="6" xfId="0" applyNumberFormat="1" applyFont="1" applyBorder="1"/>
    <xf numFmtId="164" fontId="24" fillId="5" borderId="6" xfId="0" applyNumberFormat="1" applyFont="1" applyFill="1" applyBorder="1"/>
    <xf numFmtId="164" fontId="22" fillId="5" borderId="6" xfId="0" applyNumberFormat="1" applyFont="1" applyFill="1" applyBorder="1" applyAlignment="1">
      <alignment horizontal="center"/>
    </xf>
    <xf numFmtId="165" fontId="21" fillId="0" borderId="14" xfId="0" applyNumberFormat="1" applyFont="1" applyBorder="1" applyAlignment="1">
      <alignment horizontal="center"/>
    </xf>
    <xf numFmtId="165" fontId="21" fillId="0" borderId="15" xfId="0" applyNumberFormat="1" applyFont="1" applyBorder="1" applyAlignment="1">
      <alignment horizontal="center"/>
    </xf>
    <xf numFmtId="165" fontId="21" fillId="2" borderId="14" xfId="0" applyNumberFormat="1" applyFont="1" applyFill="1" applyBorder="1" applyAlignment="1">
      <alignment horizontal="center"/>
    </xf>
    <xf numFmtId="165" fontId="21" fillId="2" borderId="15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/>
    </xf>
  </cellXfs>
  <cellStyles count="2">
    <cellStyle name="Bueno" xfId="1" builtinId="26"/>
    <cellStyle name="Normal" xfId="0" builtinId="0"/>
  </cellStyles>
  <dxfs count="6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0"/>
  <sheetViews>
    <sheetView zoomScale="90" zoomScaleNormal="90" workbookViewId="0">
      <selection activeCell="A6" sqref="A6:A17"/>
    </sheetView>
  </sheetViews>
  <sheetFormatPr baseColWidth="10" defaultRowHeight="15" x14ac:dyDescent="0.25"/>
  <cols>
    <col min="1" max="1" width="3.85546875" customWidth="1"/>
    <col min="2" max="2" width="12.7109375" customWidth="1"/>
    <col min="3" max="3" width="10.42578125" customWidth="1"/>
    <col min="4" max="4" width="46.5703125" customWidth="1"/>
    <col min="5" max="5" width="12.5703125" customWidth="1"/>
    <col min="6" max="6" width="36.42578125" customWidth="1"/>
    <col min="7" max="7" width="12.28515625" customWidth="1"/>
    <col min="8" max="8" width="11.7109375" customWidth="1"/>
    <col min="9" max="9" width="12.140625" customWidth="1"/>
    <col min="10" max="10" width="13.7109375" customWidth="1"/>
  </cols>
  <sheetData>
    <row r="2" spans="1:11" ht="15.75" customHeight="1" x14ac:dyDescent="0.25">
      <c r="A2" s="50" t="s">
        <v>152</v>
      </c>
      <c r="B2" s="51"/>
      <c r="C2" s="51"/>
      <c r="D2" s="52"/>
      <c r="E2" s="29" t="s">
        <v>135</v>
      </c>
      <c r="F2" s="53">
        <v>20523347137</v>
      </c>
      <c r="G2" s="54"/>
      <c r="H2" s="55" t="s">
        <v>136</v>
      </c>
      <c r="I2" s="55"/>
      <c r="J2" s="55"/>
      <c r="K2" s="55"/>
    </row>
    <row r="3" spans="1:11" ht="15.75" customHeight="1" x14ac:dyDescent="0.25">
      <c r="A3" s="56"/>
      <c r="B3" s="57"/>
      <c r="C3" s="57"/>
      <c r="D3" s="58"/>
      <c r="E3" s="30" t="s">
        <v>137</v>
      </c>
      <c r="F3" s="59" t="s">
        <v>138</v>
      </c>
      <c r="G3" s="59"/>
      <c r="H3" s="59"/>
      <c r="I3" s="59"/>
      <c r="J3" s="59"/>
      <c r="K3" s="59"/>
    </row>
    <row r="4" spans="1:11" ht="26.25" x14ac:dyDescent="0.25">
      <c r="A4" s="5"/>
      <c r="B4" s="5"/>
      <c r="C4" s="5"/>
      <c r="D4" s="5"/>
      <c r="E4" s="2"/>
      <c r="F4" s="3"/>
      <c r="G4" s="3"/>
      <c r="H4" s="31"/>
      <c r="I4" s="31"/>
      <c r="J4" s="31"/>
      <c r="K4" s="32"/>
    </row>
    <row r="5" spans="1:11" x14ac:dyDescent="0.25">
      <c r="A5" s="23" t="s">
        <v>2</v>
      </c>
      <c r="B5" s="33" t="s">
        <v>3</v>
      </c>
      <c r="C5" s="23" t="s">
        <v>4</v>
      </c>
      <c r="D5" s="23" t="s">
        <v>5</v>
      </c>
      <c r="E5" s="23" t="s">
        <v>6</v>
      </c>
      <c r="F5" s="23" t="s">
        <v>7</v>
      </c>
      <c r="G5" s="23" t="s">
        <v>139</v>
      </c>
      <c r="H5" s="23" t="s">
        <v>8</v>
      </c>
      <c r="I5" s="23" t="s">
        <v>9</v>
      </c>
      <c r="J5" s="33" t="s">
        <v>140</v>
      </c>
      <c r="K5" s="23" t="s">
        <v>10</v>
      </c>
    </row>
    <row r="6" spans="1:11" s="9" customFormat="1" ht="13.5" x14ac:dyDescent="0.25">
      <c r="A6" s="86">
        <v>1</v>
      </c>
      <c r="B6" s="34" t="s">
        <v>141</v>
      </c>
      <c r="C6" s="21">
        <v>43109</v>
      </c>
      <c r="D6" s="17" t="s">
        <v>17</v>
      </c>
      <c r="E6" s="17">
        <v>20347845150</v>
      </c>
      <c r="F6" s="17" t="s">
        <v>131</v>
      </c>
      <c r="G6" s="36"/>
      <c r="H6" s="38"/>
      <c r="I6" s="39"/>
      <c r="J6" s="40"/>
      <c r="K6" s="22">
        <v>8486</v>
      </c>
    </row>
    <row r="7" spans="1:11" s="10" customFormat="1" ht="13.5" x14ac:dyDescent="0.25">
      <c r="A7" s="86">
        <v>2</v>
      </c>
      <c r="B7" s="34" t="s">
        <v>142</v>
      </c>
      <c r="C7" s="20"/>
      <c r="D7" s="17"/>
      <c r="E7" s="17"/>
      <c r="F7" s="17"/>
      <c r="G7" s="36"/>
      <c r="H7" s="38"/>
      <c r="I7" s="39"/>
      <c r="J7" s="40"/>
      <c r="K7" s="22"/>
    </row>
    <row r="8" spans="1:11" s="9" customFormat="1" ht="13.5" x14ac:dyDescent="0.25">
      <c r="A8" s="86">
        <v>3</v>
      </c>
      <c r="B8" s="34" t="s">
        <v>143</v>
      </c>
      <c r="C8" s="21">
        <v>43117</v>
      </c>
      <c r="D8" s="17" t="s">
        <v>16</v>
      </c>
      <c r="E8" s="17">
        <v>20535886114</v>
      </c>
      <c r="F8" s="17" t="s">
        <v>131</v>
      </c>
      <c r="G8" s="36"/>
      <c r="H8" s="38"/>
      <c r="I8" s="39"/>
      <c r="J8" s="40"/>
      <c r="K8" s="22">
        <v>708</v>
      </c>
    </row>
    <row r="9" spans="1:11" s="9" customFormat="1" ht="13.5" x14ac:dyDescent="0.25">
      <c r="A9" s="86">
        <v>4</v>
      </c>
      <c r="B9" s="34" t="s">
        <v>144</v>
      </c>
      <c r="C9" s="21">
        <v>43117</v>
      </c>
      <c r="D9" s="17" t="s">
        <v>14</v>
      </c>
      <c r="E9" s="17">
        <v>2033297041</v>
      </c>
      <c r="F9" s="17" t="s">
        <v>130</v>
      </c>
      <c r="G9" s="36"/>
      <c r="H9" s="38"/>
      <c r="I9" s="39"/>
      <c r="J9" s="40"/>
      <c r="K9" s="22">
        <v>1700</v>
      </c>
    </row>
    <row r="10" spans="1:11" s="9" customFormat="1" ht="13.5" x14ac:dyDescent="0.25">
      <c r="A10" s="86">
        <v>5</v>
      </c>
      <c r="B10" s="34" t="s">
        <v>145</v>
      </c>
      <c r="C10" s="21"/>
      <c r="D10" s="17"/>
      <c r="E10" s="17"/>
      <c r="F10" s="17"/>
      <c r="G10" s="36"/>
      <c r="H10" s="38"/>
      <c r="I10" s="39"/>
      <c r="J10" s="40"/>
      <c r="K10" s="22"/>
    </row>
    <row r="11" spans="1:11" s="9" customFormat="1" ht="13.5" x14ac:dyDescent="0.25">
      <c r="A11" s="86">
        <v>6</v>
      </c>
      <c r="B11" s="34" t="s">
        <v>146</v>
      </c>
      <c r="C11" s="21">
        <v>43122</v>
      </c>
      <c r="D11" s="17" t="s">
        <v>16</v>
      </c>
      <c r="E11" s="17">
        <v>20535886114</v>
      </c>
      <c r="F11" s="17" t="s">
        <v>131</v>
      </c>
      <c r="G11" s="41"/>
      <c r="H11" s="42"/>
      <c r="I11" s="39"/>
      <c r="J11" s="43"/>
      <c r="K11" s="22">
        <v>708</v>
      </c>
    </row>
    <row r="12" spans="1:11" s="9" customFormat="1" ht="13.5" x14ac:dyDescent="0.25">
      <c r="A12" s="86">
        <v>7</v>
      </c>
      <c r="B12" s="34" t="s">
        <v>147</v>
      </c>
      <c r="C12" s="35"/>
      <c r="D12" s="41"/>
      <c r="E12" s="37"/>
      <c r="F12" s="41"/>
      <c r="G12" s="36"/>
      <c r="H12" s="38"/>
      <c r="I12" s="39"/>
      <c r="J12" s="40"/>
      <c r="K12" s="39"/>
    </row>
    <row r="13" spans="1:11" s="9" customFormat="1" ht="13.5" x14ac:dyDescent="0.25">
      <c r="A13" s="86">
        <v>8</v>
      </c>
      <c r="B13" s="34" t="s">
        <v>148</v>
      </c>
      <c r="C13" s="35"/>
      <c r="D13" s="41"/>
      <c r="E13" s="37"/>
      <c r="F13" s="41"/>
      <c r="G13" s="36"/>
      <c r="H13" s="38"/>
      <c r="I13" s="39"/>
      <c r="J13" s="40"/>
      <c r="K13" s="39"/>
    </row>
    <row r="14" spans="1:11" s="9" customFormat="1" ht="13.5" x14ac:dyDescent="0.25">
      <c r="A14" s="86">
        <v>9</v>
      </c>
      <c r="B14" s="34" t="s">
        <v>149</v>
      </c>
      <c r="C14" s="35"/>
      <c r="D14" s="41"/>
      <c r="E14" s="37"/>
      <c r="F14" s="36"/>
      <c r="G14" s="36"/>
      <c r="H14" s="38"/>
      <c r="I14" s="39"/>
      <c r="J14" s="40"/>
      <c r="K14" s="39"/>
    </row>
    <row r="15" spans="1:11" s="11" customFormat="1" ht="13.5" x14ac:dyDescent="0.25">
      <c r="A15" s="86">
        <v>10</v>
      </c>
      <c r="B15" s="34" t="s">
        <v>150</v>
      </c>
      <c r="C15" s="35"/>
      <c r="D15" s="41"/>
      <c r="E15" s="37"/>
      <c r="F15" s="36"/>
      <c r="G15" s="36"/>
      <c r="H15" s="38"/>
      <c r="I15" s="39"/>
      <c r="J15" s="40"/>
      <c r="K15" s="39"/>
    </row>
    <row r="16" spans="1:11" s="11" customFormat="1" ht="13.5" x14ac:dyDescent="0.25">
      <c r="A16" s="86">
        <v>11</v>
      </c>
      <c r="B16" s="34" t="s">
        <v>150</v>
      </c>
      <c r="C16" s="35"/>
      <c r="D16" s="41"/>
      <c r="E16" s="37"/>
      <c r="F16" s="36"/>
      <c r="G16" s="36"/>
      <c r="H16" s="38"/>
      <c r="I16" s="39"/>
      <c r="J16" s="40"/>
      <c r="K16" s="39"/>
    </row>
    <row r="17" spans="1:11" s="12" customFormat="1" ht="12" x14ac:dyDescent="0.2">
      <c r="A17" s="86">
        <v>12</v>
      </c>
      <c r="B17" s="34" t="s">
        <v>151</v>
      </c>
      <c r="C17" s="35"/>
      <c r="D17" s="41"/>
      <c r="E17" s="37"/>
      <c r="F17" s="36"/>
      <c r="G17" s="36"/>
      <c r="H17" s="38"/>
      <c r="I17" s="39"/>
      <c r="J17" s="40"/>
      <c r="K17" s="39"/>
    </row>
    <row r="18" spans="1:11" x14ac:dyDescent="0.25">
      <c r="A18" s="44"/>
      <c r="B18" s="45"/>
      <c r="C18" s="45"/>
      <c r="D18" s="45"/>
    </row>
    <row r="19" spans="1:11" ht="15.75" customHeight="1" x14ac:dyDescent="0.25">
      <c r="E19" s="73" t="s">
        <v>10</v>
      </c>
      <c r="F19" s="74"/>
      <c r="G19" s="46"/>
      <c r="H19" s="47"/>
      <c r="I19" s="47"/>
      <c r="J19" s="47">
        <f>SUM(J6:J16)</f>
        <v>0</v>
      </c>
      <c r="K19" s="47">
        <f>SUM(K6:K17)</f>
        <v>11602</v>
      </c>
    </row>
    <row r="20" spans="1:11" ht="15.75" customHeight="1" x14ac:dyDescent="0.25">
      <c r="E20" s="75" t="s">
        <v>12</v>
      </c>
      <c r="F20" s="76"/>
      <c r="G20" s="48"/>
      <c r="H20" s="49"/>
      <c r="I20" s="49"/>
      <c r="J20" s="49">
        <f>J19</f>
        <v>0</v>
      </c>
      <c r="K20" s="49"/>
    </row>
  </sheetData>
  <mergeCells count="2">
    <mergeCell ref="E19:F19"/>
    <mergeCell ref="E20:F20"/>
  </mergeCells>
  <conditionalFormatting sqref="D6:D11">
    <cfRule type="containsText" dxfId="62" priority="2" operator="containsText" text="ANULADO">
      <formula>NOT(ISERROR(SEARCH("ANULADO",D6)))</formula>
    </cfRule>
  </conditionalFormatting>
  <conditionalFormatting sqref="F6:F11">
    <cfRule type="containsText" dxfId="61" priority="1" operator="containsText" text="ANULADO">
      <formula>NOT(ISERROR(SEARCH("ANULADO",F6)))</formula>
    </cfRule>
  </conditionalFormatting>
  <pageMargins left="0.25" right="0.25" top="0.75" bottom="0.75" header="0.3" footer="0.3"/>
  <pageSetup paperSize="9" scale="8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15"/>
  <sheetViews>
    <sheetView zoomScaleNormal="100" workbookViewId="0">
      <selection activeCell="F21" sqref="F21"/>
    </sheetView>
  </sheetViews>
  <sheetFormatPr baseColWidth="10" defaultRowHeight="15" x14ac:dyDescent="0.25"/>
  <cols>
    <col min="1" max="1" width="3.28515625" customWidth="1"/>
    <col min="2" max="2" width="12.7109375" customWidth="1"/>
    <col min="3" max="3" width="10.42578125" customWidth="1"/>
    <col min="4" max="4" width="28.7109375" customWidth="1"/>
    <col min="5" max="5" width="12.5703125" customWidth="1"/>
    <col min="6" max="6" width="36.42578125" customWidth="1"/>
    <col min="7" max="7" width="12.28515625" customWidth="1"/>
    <col min="8" max="8" width="11.7109375" customWidth="1"/>
    <col min="9" max="9" width="12.140625" customWidth="1"/>
    <col min="10" max="10" width="10" customWidth="1"/>
  </cols>
  <sheetData>
    <row r="2" spans="1:11" ht="15.75" customHeight="1" x14ac:dyDescent="0.25">
      <c r="A2" s="82" t="s">
        <v>97</v>
      </c>
      <c r="B2" s="83"/>
      <c r="C2" s="83"/>
      <c r="D2" s="83"/>
      <c r="E2" s="6" t="s">
        <v>81</v>
      </c>
      <c r="F2" s="4">
        <v>20535886114</v>
      </c>
      <c r="G2" s="13" t="s">
        <v>13</v>
      </c>
      <c r="H2" s="14"/>
      <c r="I2" s="15"/>
    </row>
    <row r="3" spans="1:11" ht="15.75" customHeight="1" x14ac:dyDescent="0.25">
      <c r="A3" s="84"/>
      <c r="B3" s="85"/>
      <c r="C3" s="85"/>
      <c r="D3" s="85"/>
      <c r="E3" s="7" t="s">
        <v>1</v>
      </c>
      <c r="F3" s="1" t="s">
        <v>15</v>
      </c>
      <c r="G3" s="8"/>
      <c r="H3" s="81"/>
      <c r="I3" s="81"/>
    </row>
    <row r="4" spans="1:11" ht="26.25" x14ac:dyDescent="0.25">
      <c r="A4" s="5"/>
      <c r="B4" s="5"/>
      <c r="C4" s="5"/>
      <c r="D4" s="5"/>
      <c r="E4" s="2"/>
      <c r="F4" s="3"/>
      <c r="G4" s="3"/>
      <c r="H4" s="3"/>
      <c r="I4" s="3"/>
    </row>
    <row r="5" spans="1:11" x14ac:dyDescent="0.25">
      <c r="A5" s="23" t="s">
        <v>2</v>
      </c>
      <c r="B5" s="23" t="s">
        <v>3</v>
      </c>
      <c r="C5" s="23" t="s">
        <v>4</v>
      </c>
      <c r="D5" s="23" t="s">
        <v>5</v>
      </c>
      <c r="E5" s="23" t="s">
        <v>6</v>
      </c>
      <c r="F5" s="23" t="s">
        <v>7</v>
      </c>
      <c r="G5" s="23" t="s">
        <v>139</v>
      </c>
      <c r="H5" s="23" t="s">
        <v>8</v>
      </c>
      <c r="I5" s="33" t="s">
        <v>140</v>
      </c>
      <c r="J5" s="23" t="s">
        <v>9</v>
      </c>
      <c r="K5" s="23" t="s">
        <v>10</v>
      </c>
    </row>
    <row r="6" spans="1:11" s="9" customFormat="1" ht="13.5" x14ac:dyDescent="0.25">
      <c r="A6" s="16">
        <v>1</v>
      </c>
      <c r="B6" s="17" t="s">
        <v>98</v>
      </c>
      <c r="C6" s="21">
        <v>43377</v>
      </c>
      <c r="D6" s="20" t="s">
        <v>105</v>
      </c>
      <c r="E6" s="20">
        <v>20518224477</v>
      </c>
      <c r="F6" s="20" t="s">
        <v>132</v>
      </c>
      <c r="G6" s="36"/>
      <c r="H6" s="22">
        <v>3230</v>
      </c>
      <c r="I6" s="40"/>
      <c r="J6" s="19">
        <f>H6*18/100</f>
        <v>581.4</v>
      </c>
      <c r="K6" s="19">
        <f>+H6+J6</f>
        <v>3811.4</v>
      </c>
    </row>
    <row r="7" spans="1:11" s="9" customFormat="1" x14ac:dyDescent="0.25">
      <c r="A7" s="16">
        <v>2</v>
      </c>
      <c r="B7" s="17" t="s">
        <v>99</v>
      </c>
      <c r="C7" s="21"/>
      <c r="D7" s="62"/>
      <c r="E7" s="62"/>
      <c r="F7" s="62"/>
      <c r="G7" s="62"/>
      <c r="H7" s="63"/>
      <c r="I7" s="64"/>
      <c r="J7" s="64"/>
      <c r="K7" s="64"/>
    </row>
    <row r="8" spans="1:11" s="9" customFormat="1" ht="13.5" x14ac:dyDescent="0.25">
      <c r="A8" s="16"/>
      <c r="B8" s="17" t="s">
        <v>100</v>
      </c>
      <c r="C8" s="21">
        <v>43385</v>
      </c>
      <c r="D8" s="20" t="s">
        <v>28</v>
      </c>
      <c r="E8" s="20">
        <v>20414766308</v>
      </c>
      <c r="F8" s="20" t="s">
        <v>132</v>
      </c>
      <c r="G8" s="36"/>
      <c r="H8" s="22">
        <v>3520</v>
      </c>
      <c r="I8" s="40"/>
      <c r="J8" s="19">
        <f>H8*18/100</f>
        <v>633.6</v>
      </c>
      <c r="K8" s="19">
        <f>+H8+J8</f>
        <v>4153.6000000000004</v>
      </c>
    </row>
    <row r="9" spans="1:11" s="9" customFormat="1" ht="13.5" x14ac:dyDescent="0.25">
      <c r="A9" s="16"/>
      <c r="B9" s="17" t="s">
        <v>101</v>
      </c>
      <c r="C9" s="21">
        <v>43385</v>
      </c>
      <c r="D9" s="20" t="s">
        <v>28</v>
      </c>
      <c r="E9" s="20">
        <v>20414766308</v>
      </c>
      <c r="F9" s="20" t="s">
        <v>132</v>
      </c>
      <c r="G9" s="36"/>
      <c r="H9" s="22">
        <v>1870</v>
      </c>
      <c r="I9" s="40"/>
      <c r="J9" s="19">
        <f>H9*18/100</f>
        <v>336.6</v>
      </c>
      <c r="K9" s="19">
        <f>+H9+J9</f>
        <v>2206.6</v>
      </c>
    </row>
    <row r="10" spans="1:11" s="9" customFormat="1" ht="13.5" x14ac:dyDescent="0.25">
      <c r="A10" s="16"/>
      <c r="B10" s="17" t="s">
        <v>102</v>
      </c>
      <c r="C10" s="21">
        <v>43385</v>
      </c>
      <c r="D10" s="20" t="s">
        <v>28</v>
      </c>
      <c r="E10" s="20">
        <v>20414766308</v>
      </c>
      <c r="F10" s="20" t="s">
        <v>132</v>
      </c>
      <c r="G10" s="36"/>
      <c r="H10" s="22">
        <v>720</v>
      </c>
      <c r="I10" s="40"/>
      <c r="J10" s="19">
        <f>H10*18/100</f>
        <v>129.6</v>
      </c>
      <c r="K10" s="19">
        <f>+H10+J10</f>
        <v>849.6</v>
      </c>
    </row>
    <row r="11" spans="1:11" s="9" customFormat="1" x14ac:dyDescent="0.25">
      <c r="A11" s="16"/>
      <c r="B11" s="17" t="s">
        <v>103</v>
      </c>
      <c r="C11" s="65"/>
      <c r="D11" s="62"/>
      <c r="E11" s="62"/>
      <c r="F11" s="62"/>
      <c r="G11" s="62"/>
      <c r="H11" s="63"/>
      <c r="I11" s="64"/>
      <c r="J11" s="64">
        <f>H11*18/100</f>
        <v>0</v>
      </c>
      <c r="K11" s="64">
        <f>+H11+J11</f>
        <v>0</v>
      </c>
    </row>
    <row r="12" spans="1:11" s="9" customFormat="1" ht="13.5" x14ac:dyDescent="0.25">
      <c r="A12" s="16"/>
      <c r="B12" s="17" t="s">
        <v>104</v>
      </c>
      <c r="C12" s="21"/>
      <c r="D12" s="20"/>
      <c r="E12" s="20"/>
      <c r="F12" s="18"/>
      <c r="G12" s="36"/>
      <c r="H12" s="22"/>
      <c r="I12" s="40"/>
      <c r="J12" s="19">
        <f>H12*18/100</f>
        <v>0</v>
      </c>
      <c r="K12" s="19">
        <f>+H12+J12</f>
        <v>0</v>
      </c>
    </row>
    <row r="13" spans="1:11" s="11" customFormat="1" ht="13.5" x14ac:dyDescent="0.25">
      <c r="A13" s="12"/>
      <c r="B13" s="12"/>
      <c r="C13" s="12"/>
      <c r="D13" s="12"/>
      <c r="E13" s="12"/>
      <c r="F13" s="24"/>
      <c r="G13" s="36"/>
      <c r="H13" s="24">
        <f>SUBTOTAL(9,H6:H12)</f>
        <v>9340</v>
      </c>
      <c r="I13" s="40"/>
      <c r="J13" s="24">
        <f>SUBTOTAL(9,J6:J12)</f>
        <v>1681.1999999999998</v>
      </c>
      <c r="K13" s="24">
        <f>SUBTOTAL(9,K6:K12)</f>
        <v>11021.2</v>
      </c>
    </row>
    <row r="14" spans="1:11" s="11" customFormat="1" ht="13.5" x14ac:dyDescent="0.25">
      <c r="A14" s="12"/>
      <c r="B14" s="12"/>
      <c r="C14" s="12"/>
      <c r="D14" s="12"/>
      <c r="E14" s="12"/>
      <c r="G14" s="25" t="s">
        <v>12</v>
      </c>
      <c r="H14" s="25">
        <f>SUM(H6:H12)</f>
        <v>9340</v>
      </c>
      <c r="J14" s="25">
        <f>SUM(J6:J12)</f>
        <v>1681.1999999999998</v>
      </c>
      <c r="K14" s="25">
        <f>SUM(K6:K12)</f>
        <v>11021.2</v>
      </c>
    </row>
    <row r="15" spans="1:11" s="12" customFormat="1" ht="12" x14ac:dyDescent="0.2"/>
  </sheetData>
  <mergeCells count="2">
    <mergeCell ref="A2:D3"/>
    <mergeCell ref="H3:I3"/>
  </mergeCells>
  <conditionalFormatting sqref="F6:F10 D6:D10">
    <cfRule type="containsText" dxfId="18" priority="3" operator="containsText" text="ANULADO">
      <formula>NOT(ISERROR(SEARCH("ANULADO",D6)))</formula>
    </cfRule>
  </conditionalFormatting>
  <conditionalFormatting sqref="F11 D11">
    <cfRule type="containsText" dxfId="17" priority="2" operator="containsText" text="ANULADO">
      <formula>NOT(ISERROR(SEARCH("ANULADO",D11)))</formula>
    </cfRule>
  </conditionalFormatting>
  <conditionalFormatting sqref="F12 D12">
    <cfRule type="containsText" dxfId="16" priority="1" operator="containsText" text="ANULADO">
      <formula>NOT(ISERROR(SEARCH("ANULADO",D12)))</formula>
    </cfRule>
  </conditionalFormatting>
  <pageMargins left="0.7" right="0.7" top="0.75" bottom="0.75" header="0.3" footer="0.3"/>
  <pageSetup scale="8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K21"/>
  <sheetViews>
    <sheetView topLeftCell="B1" zoomScaleNormal="100" workbookViewId="0">
      <selection activeCell="C6" sqref="C6:K6"/>
    </sheetView>
  </sheetViews>
  <sheetFormatPr baseColWidth="10" defaultRowHeight="15" x14ac:dyDescent="0.25"/>
  <cols>
    <col min="1" max="1" width="3.28515625" customWidth="1"/>
    <col min="2" max="2" width="12.7109375" customWidth="1"/>
    <col min="3" max="3" width="10.42578125" customWidth="1"/>
    <col min="4" max="4" width="28.7109375" customWidth="1"/>
    <col min="5" max="5" width="12.5703125" customWidth="1"/>
    <col min="6" max="6" width="36.42578125" customWidth="1"/>
    <col min="7" max="7" width="12.28515625" customWidth="1"/>
    <col min="8" max="8" width="14" customWidth="1"/>
    <col min="9" max="9" width="12.140625" customWidth="1"/>
    <col min="10" max="10" width="12.5703125" customWidth="1"/>
    <col min="11" max="11" width="13.42578125" customWidth="1"/>
  </cols>
  <sheetData>
    <row r="2" spans="1:11" ht="15.75" customHeight="1" x14ac:dyDescent="0.25">
      <c r="A2" s="82" t="s">
        <v>106</v>
      </c>
      <c r="B2" s="83"/>
      <c r="C2" s="83"/>
      <c r="D2" s="83"/>
      <c r="E2" s="6" t="s">
        <v>81</v>
      </c>
      <c r="F2" s="4">
        <v>20535886114</v>
      </c>
      <c r="G2" s="13" t="s">
        <v>13</v>
      </c>
      <c r="H2" s="14"/>
      <c r="I2" s="15"/>
    </row>
    <row r="3" spans="1:11" ht="15.75" customHeight="1" x14ac:dyDescent="0.25">
      <c r="A3" s="84"/>
      <c r="B3" s="85"/>
      <c r="C3" s="85"/>
      <c r="D3" s="85"/>
      <c r="E3" s="7" t="s">
        <v>1</v>
      </c>
      <c r="F3" s="1" t="s">
        <v>15</v>
      </c>
      <c r="G3" s="8"/>
      <c r="H3" s="81"/>
      <c r="I3" s="81"/>
    </row>
    <row r="4" spans="1:11" ht="26.25" x14ac:dyDescent="0.25">
      <c r="A4" s="5"/>
      <c r="B4" s="5"/>
      <c r="C4" s="5"/>
      <c r="D4" s="5"/>
      <c r="E4" s="2"/>
      <c r="F4" s="3"/>
      <c r="G4" s="3"/>
      <c r="H4" s="3"/>
      <c r="I4" s="3"/>
    </row>
    <row r="5" spans="1:11" x14ac:dyDescent="0.25">
      <c r="A5" s="23" t="s">
        <v>2</v>
      </c>
      <c r="B5" s="23" t="s">
        <v>3</v>
      </c>
      <c r="C5" s="23" t="s">
        <v>4</v>
      </c>
      <c r="D5" s="23" t="s">
        <v>5</v>
      </c>
      <c r="E5" s="23" t="s">
        <v>6</v>
      </c>
      <c r="F5" s="23" t="s">
        <v>7</v>
      </c>
      <c r="G5" s="23" t="s">
        <v>139</v>
      </c>
      <c r="H5" s="23" t="s">
        <v>8</v>
      </c>
      <c r="I5" s="33" t="s">
        <v>140</v>
      </c>
      <c r="J5" s="23" t="s">
        <v>9</v>
      </c>
      <c r="K5" s="23" t="s">
        <v>10</v>
      </c>
    </row>
    <row r="6" spans="1:11" s="9" customFormat="1" x14ac:dyDescent="0.25">
      <c r="A6" s="16">
        <v>1</v>
      </c>
      <c r="B6" s="17" t="s">
        <v>107</v>
      </c>
      <c r="C6" s="65"/>
      <c r="D6" s="62"/>
      <c r="E6" s="62"/>
      <c r="F6" s="62"/>
      <c r="G6" s="62"/>
      <c r="H6" s="63">
        <v>0</v>
      </c>
      <c r="I6" s="64"/>
      <c r="J6" s="64">
        <f t="shared" ref="J6:J18" si="0">H6*18/100</f>
        <v>0</v>
      </c>
      <c r="K6" s="64">
        <f t="shared" ref="K6:K18" si="1">+H6+J6</f>
        <v>0</v>
      </c>
    </row>
    <row r="7" spans="1:11" s="9" customFormat="1" x14ac:dyDescent="0.25">
      <c r="A7" s="16">
        <v>2</v>
      </c>
      <c r="B7" s="17" t="s">
        <v>108</v>
      </c>
      <c r="C7" s="65"/>
      <c r="D7" s="62"/>
      <c r="E7" s="62"/>
      <c r="F7" s="62"/>
      <c r="G7" s="62"/>
      <c r="H7" s="63">
        <v>0</v>
      </c>
      <c r="I7" s="64"/>
      <c r="J7" s="64">
        <f t="shared" si="0"/>
        <v>0</v>
      </c>
      <c r="K7" s="64">
        <f t="shared" si="1"/>
        <v>0</v>
      </c>
    </row>
    <row r="8" spans="1:11" s="9" customFormat="1" ht="13.5" x14ac:dyDescent="0.25">
      <c r="A8" s="16">
        <v>3</v>
      </c>
      <c r="B8" s="17" t="s">
        <v>109</v>
      </c>
      <c r="C8" s="21">
        <v>43409</v>
      </c>
      <c r="D8" s="20" t="s">
        <v>11</v>
      </c>
      <c r="E8" s="20">
        <v>20310422755</v>
      </c>
      <c r="F8" s="20" t="s">
        <v>132</v>
      </c>
      <c r="G8" s="36"/>
      <c r="H8" s="22">
        <v>4228.6499999999996</v>
      </c>
      <c r="I8" s="40"/>
      <c r="J8" s="19">
        <f>H8*18/100</f>
        <v>761.15699999999993</v>
      </c>
      <c r="K8" s="19">
        <f>+H8+J8</f>
        <v>4989.8069999999998</v>
      </c>
    </row>
    <row r="9" spans="1:11" s="9" customFormat="1" ht="13.5" x14ac:dyDescent="0.25">
      <c r="A9" s="16">
        <v>4</v>
      </c>
      <c r="B9" s="17" t="s">
        <v>110</v>
      </c>
      <c r="C9" s="21"/>
      <c r="D9" s="20"/>
      <c r="E9" s="20"/>
      <c r="F9" s="20"/>
      <c r="G9" s="36"/>
      <c r="H9" s="22">
        <v>0</v>
      </c>
      <c r="I9" s="40"/>
      <c r="J9" s="19">
        <f t="shared" si="0"/>
        <v>0</v>
      </c>
      <c r="K9" s="19">
        <f t="shared" si="1"/>
        <v>0</v>
      </c>
    </row>
    <row r="10" spans="1:11" s="9" customFormat="1" ht="13.5" x14ac:dyDescent="0.25">
      <c r="A10" s="16">
        <v>5</v>
      </c>
      <c r="B10" s="17" t="s">
        <v>111</v>
      </c>
      <c r="C10" s="21">
        <v>43413</v>
      </c>
      <c r="D10" s="20" t="s">
        <v>119</v>
      </c>
      <c r="E10" s="20">
        <v>20543796175</v>
      </c>
      <c r="F10" s="20" t="s">
        <v>132</v>
      </c>
      <c r="G10" s="36"/>
      <c r="H10" s="22">
        <v>23728.81</v>
      </c>
      <c r="I10" s="40"/>
      <c r="J10" s="19">
        <f t="shared" si="0"/>
        <v>4271.1858000000002</v>
      </c>
      <c r="K10" s="19">
        <f t="shared" si="1"/>
        <v>27999.995800000001</v>
      </c>
    </row>
    <row r="11" spans="1:11" s="9" customFormat="1" x14ac:dyDescent="0.25">
      <c r="A11" s="16">
        <v>6</v>
      </c>
      <c r="B11" s="17" t="s">
        <v>112</v>
      </c>
      <c r="C11" s="65"/>
      <c r="D11" s="62"/>
      <c r="E11" s="62"/>
      <c r="F11" s="62"/>
      <c r="G11" s="62"/>
      <c r="H11" s="63">
        <v>0</v>
      </c>
      <c r="I11" s="64"/>
      <c r="J11" s="64">
        <f t="shared" si="0"/>
        <v>0</v>
      </c>
      <c r="K11" s="64">
        <f t="shared" si="1"/>
        <v>0</v>
      </c>
    </row>
    <row r="12" spans="1:11" s="9" customFormat="1" x14ac:dyDescent="0.25">
      <c r="A12" s="16">
        <v>7</v>
      </c>
      <c r="B12" s="17" t="s">
        <v>113</v>
      </c>
      <c r="C12" s="65"/>
      <c r="D12" s="62"/>
      <c r="E12" s="62"/>
      <c r="F12" s="62"/>
      <c r="G12" s="62"/>
      <c r="H12" s="63"/>
      <c r="I12" s="64"/>
      <c r="J12" s="64">
        <f t="shared" si="0"/>
        <v>0</v>
      </c>
      <c r="K12" s="64">
        <f t="shared" si="1"/>
        <v>0</v>
      </c>
    </row>
    <row r="13" spans="1:11" s="9" customFormat="1" ht="13.5" x14ac:dyDescent="0.25">
      <c r="A13" s="16">
        <v>8</v>
      </c>
      <c r="B13" s="17" t="s">
        <v>114</v>
      </c>
      <c r="C13" s="21">
        <v>43418</v>
      </c>
      <c r="D13" s="20" t="s">
        <v>129</v>
      </c>
      <c r="E13" s="20">
        <v>20545472342</v>
      </c>
      <c r="F13" s="20" t="s">
        <v>134</v>
      </c>
      <c r="G13" s="36"/>
      <c r="H13" s="22">
        <v>1850</v>
      </c>
      <c r="I13" s="40"/>
      <c r="J13" s="19">
        <f t="shared" si="0"/>
        <v>333</v>
      </c>
      <c r="K13" s="19">
        <f t="shared" si="1"/>
        <v>2183</v>
      </c>
    </row>
    <row r="14" spans="1:11" s="9" customFormat="1" x14ac:dyDescent="0.25">
      <c r="A14" s="16">
        <v>9</v>
      </c>
      <c r="B14" s="17" t="s">
        <v>115</v>
      </c>
      <c r="C14" s="65"/>
      <c r="D14" s="62"/>
      <c r="E14" s="62"/>
      <c r="F14" s="62"/>
      <c r="G14" s="62"/>
      <c r="H14" s="63">
        <v>0</v>
      </c>
      <c r="I14" s="64"/>
      <c r="J14" s="64">
        <f t="shared" si="0"/>
        <v>0</v>
      </c>
      <c r="K14" s="64">
        <f t="shared" si="1"/>
        <v>0</v>
      </c>
    </row>
    <row r="15" spans="1:11" s="9" customFormat="1" ht="13.5" x14ac:dyDescent="0.25">
      <c r="A15" s="16">
        <v>10</v>
      </c>
      <c r="B15" s="17" t="s">
        <v>116</v>
      </c>
      <c r="C15" s="21">
        <v>43425</v>
      </c>
      <c r="D15" s="20" t="s">
        <v>119</v>
      </c>
      <c r="E15" s="20">
        <v>20543796175</v>
      </c>
      <c r="F15" s="20" t="s">
        <v>132</v>
      </c>
      <c r="G15" s="36"/>
      <c r="H15" s="22">
        <v>23728.81</v>
      </c>
      <c r="I15" s="40"/>
      <c r="J15" s="19">
        <f>H15*18/100</f>
        <v>4271.1858000000002</v>
      </c>
      <c r="K15" s="19">
        <f>+H15+J15</f>
        <v>27999.995800000001</v>
      </c>
    </row>
    <row r="16" spans="1:11" s="9" customFormat="1" ht="13.5" x14ac:dyDescent="0.25">
      <c r="A16" s="16">
        <v>11</v>
      </c>
      <c r="B16" s="17" t="s">
        <v>117</v>
      </c>
      <c r="C16" s="21">
        <v>43434</v>
      </c>
      <c r="D16" s="20" t="s">
        <v>120</v>
      </c>
      <c r="E16" s="20">
        <v>20502073401</v>
      </c>
      <c r="F16" s="20" t="s">
        <v>132</v>
      </c>
      <c r="G16" s="36"/>
      <c r="H16" s="22">
        <v>3685</v>
      </c>
      <c r="I16" s="40"/>
      <c r="J16" s="19">
        <f>H16*18/100</f>
        <v>663.3</v>
      </c>
      <c r="K16" s="19">
        <f>+H16+J16</f>
        <v>4348.3</v>
      </c>
    </row>
    <row r="17" spans="1:11" s="9" customFormat="1" ht="13.5" x14ac:dyDescent="0.25">
      <c r="A17" s="16">
        <v>12</v>
      </c>
      <c r="B17" s="17" t="s">
        <v>118</v>
      </c>
      <c r="C17" s="21">
        <v>43434</v>
      </c>
      <c r="D17" s="20" t="s">
        <v>119</v>
      </c>
      <c r="E17" s="20">
        <v>20543796175</v>
      </c>
      <c r="F17" s="20" t="s">
        <v>132</v>
      </c>
      <c r="G17" s="36"/>
      <c r="H17" s="22">
        <v>11409.47</v>
      </c>
      <c r="I17" s="40"/>
      <c r="J17" s="19">
        <f t="shared" si="0"/>
        <v>2053.7046</v>
      </c>
      <c r="K17" s="19">
        <f t="shared" si="1"/>
        <v>13463.174599999998</v>
      </c>
    </row>
    <row r="18" spans="1:11" s="9" customFormat="1" ht="13.5" x14ac:dyDescent="0.25">
      <c r="A18" s="16">
        <v>13</v>
      </c>
      <c r="B18" s="17" t="s">
        <v>122</v>
      </c>
      <c r="C18" s="21">
        <v>43434</v>
      </c>
      <c r="D18" s="20" t="s">
        <v>129</v>
      </c>
      <c r="E18" s="20">
        <v>20545472342</v>
      </c>
      <c r="F18" s="20" t="s">
        <v>134</v>
      </c>
      <c r="G18" s="36"/>
      <c r="H18" s="22">
        <v>1650</v>
      </c>
      <c r="I18" s="40"/>
      <c r="J18" s="19">
        <f t="shared" si="0"/>
        <v>297</v>
      </c>
      <c r="K18" s="19">
        <f t="shared" si="1"/>
        <v>1947</v>
      </c>
    </row>
    <row r="19" spans="1:11" s="11" customFormat="1" ht="13.5" x14ac:dyDescent="0.25">
      <c r="A19" s="12"/>
      <c r="B19" s="12"/>
      <c r="C19" s="12"/>
      <c r="D19" s="12"/>
      <c r="E19" s="12"/>
      <c r="F19" s="24"/>
      <c r="G19" s="36"/>
      <c r="H19" s="27">
        <f>SUBTOTAL(9,H6:H18)</f>
        <v>70280.740000000005</v>
      </c>
      <c r="I19" s="40"/>
      <c r="J19" s="27">
        <f>SUBTOTAL(9,J6:J18)</f>
        <v>12650.533200000002</v>
      </c>
      <c r="K19" s="27">
        <f>SUBTOTAL(9,K6:K18)</f>
        <v>82931.273199999996</v>
      </c>
    </row>
    <row r="20" spans="1:11" s="11" customFormat="1" ht="13.5" x14ac:dyDescent="0.25">
      <c r="A20" s="12"/>
      <c r="B20" s="12"/>
      <c r="C20" s="12"/>
      <c r="D20" s="12"/>
      <c r="E20" s="12"/>
      <c r="G20" s="25" t="s">
        <v>12</v>
      </c>
      <c r="H20" s="28">
        <f>SUM(H6:H18)</f>
        <v>70280.740000000005</v>
      </c>
      <c r="J20" s="28">
        <f>SUM(J6:J18)</f>
        <v>12650.533200000002</v>
      </c>
      <c r="K20" s="28">
        <f>SUM(K6:K18)</f>
        <v>82931.273199999996</v>
      </c>
    </row>
    <row r="21" spans="1:11" s="12" customFormat="1" ht="12" x14ac:dyDescent="0.2"/>
  </sheetData>
  <mergeCells count="2">
    <mergeCell ref="A2:D3"/>
    <mergeCell ref="H3:I3"/>
  </mergeCells>
  <conditionalFormatting sqref="D6:D8 F6:F8 D13">
    <cfRule type="containsText" dxfId="15" priority="15" operator="containsText" text="ANULADO">
      <formula>NOT(ISERROR(SEARCH("ANULADO",D6)))</formula>
    </cfRule>
  </conditionalFormatting>
  <conditionalFormatting sqref="F12:F13 D16 F16 F18">
    <cfRule type="containsText" dxfId="14" priority="14" operator="containsText" text="ANULADO">
      <formula>NOT(ISERROR(SEARCH("ANULADO",D12)))</formula>
    </cfRule>
  </conditionalFormatting>
  <conditionalFormatting sqref="D9 F9 F11 D11">
    <cfRule type="containsText" dxfId="13" priority="12" operator="containsText" text="ANULADO">
      <formula>NOT(ISERROR(SEARCH("ANULADO",D9)))</formula>
    </cfRule>
  </conditionalFormatting>
  <conditionalFormatting sqref="D14 F14">
    <cfRule type="containsText" dxfId="12" priority="11" operator="containsText" text="ANULADO">
      <formula>NOT(ISERROR(SEARCH("ANULADO",D14)))</formula>
    </cfRule>
  </conditionalFormatting>
  <conditionalFormatting sqref="D17">
    <cfRule type="containsText" dxfId="11" priority="10" operator="containsText" text="ANULADO">
      <formula>NOT(ISERROR(SEARCH("ANULADO",D17)))</formula>
    </cfRule>
  </conditionalFormatting>
  <conditionalFormatting sqref="D12">
    <cfRule type="containsText" dxfId="10" priority="8" operator="containsText" text="ANULADO">
      <formula>NOT(ISERROR(SEARCH("ANULADO",D12)))</formula>
    </cfRule>
  </conditionalFormatting>
  <conditionalFormatting sqref="D15">
    <cfRule type="containsText" dxfId="9" priority="7" operator="containsText" text="ANULADO">
      <formula>NOT(ISERROR(SEARCH("ANULADO",D15)))</formula>
    </cfRule>
  </conditionalFormatting>
  <conditionalFormatting sqref="D10">
    <cfRule type="containsText" dxfId="8" priority="5" operator="containsText" text="ANULADO">
      <formula>NOT(ISERROR(SEARCH("ANULADO",D10)))</formula>
    </cfRule>
  </conditionalFormatting>
  <conditionalFormatting sqref="D18">
    <cfRule type="containsText" dxfId="7" priority="4" operator="containsText" text="ANULADO">
      <formula>NOT(ISERROR(SEARCH("ANULADO",D18)))</formula>
    </cfRule>
  </conditionalFormatting>
  <conditionalFormatting sqref="F15">
    <cfRule type="containsText" dxfId="6" priority="3" operator="containsText" text="ANULADO">
      <formula>NOT(ISERROR(SEARCH("ANULADO",F15)))</formula>
    </cfRule>
  </conditionalFormatting>
  <conditionalFormatting sqref="F10">
    <cfRule type="containsText" dxfId="5" priority="2" operator="containsText" text="ANULADO">
      <formula>NOT(ISERROR(SEARCH("ANULADO",F10)))</formula>
    </cfRule>
  </conditionalFormatting>
  <conditionalFormatting sqref="F17">
    <cfRule type="containsText" dxfId="4" priority="1" operator="containsText" text="ANULADO">
      <formula>NOT(ISERROR(SEARCH("ANULADO",F17)))</formula>
    </cfRule>
  </conditionalFormatting>
  <pageMargins left="0.7" right="0.7" top="0.75" bottom="0.75" header="0.3" footer="0.3"/>
  <pageSetup paperSize="9" scale="94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K14"/>
  <sheetViews>
    <sheetView tabSelected="1" zoomScaleNormal="100" workbookViewId="0">
      <selection activeCell="G13" sqref="G13"/>
    </sheetView>
  </sheetViews>
  <sheetFormatPr baseColWidth="10" defaultRowHeight="15" x14ac:dyDescent="0.25"/>
  <cols>
    <col min="1" max="1" width="3.28515625" customWidth="1"/>
    <col min="2" max="2" width="12.7109375" customWidth="1"/>
    <col min="3" max="3" width="10.42578125" customWidth="1"/>
    <col min="4" max="4" width="28.7109375" customWidth="1"/>
    <col min="5" max="5" width="12.5703125" customWidth="1"/>
    <col min="6" max="6" width="36.42578125" customWidth="1"/>
    <col min="7" max="7" width="12.28515625" customWidth="1"/>
    <col min="8" max="8" width="11.7109375" customWidth="1"/>
    <col min="9" max="9" width="12.140625" customWidth="1"/>
    <col min="10" max="10" width="13" customWidth="1"/>
    <col min="11" max="11" width="14" customWidth="1"/>
  </cols>
  <sheetData>
    <row r="2" spans="1:11" ht="15.75" customHeight="1" x14ac:dyDescent="0.25">
      <c r="A2" s="82" t="s">
        <v>121</v>
      </c>
      <c r="B2" s="83"/>
      <c r="C2" s="83"/>
      <c r="D2" s="83"/>
      <c r="E2" s="6" t="s">
        <v>81</v>
      </c>
      <c r="F2" s="4">
        <v>20535886114</v>
      </c>
      <c r="G2" s="13" t="s">
        <v>13</v>
      </c>
      <c r="H2" s="14"/>
      <c r="I2" s="15"/>
    </row>
    <row r="3" spans="1:11" ht="15.75" customHeight="1" x14ac:dyDescent="0.25">
      <c r="A3" s="84"/>
      <c r="B3" s="85"/>
      <c r="C3" s="85"/>
      <c r="D3" s="85"/>
      <c r="E3" s="7" t="s">
        <v>1</v>
      </c>
      <c r="F3" s="1" t="s">
        <v>15</v>
      </c>
      <c r="G3" s="8"/>
      <c r="H3" s="81"/>
      <c r="I3" s="81"/>
    </row>
    <row r="4" spans="1:11" ht="26.25" x14ac:dyDescent="0.25">
      <c r="A4" s="5"/>
      <c r="B4" s="5"/>
      <c r="C4" s="5"/>
      <c r="D4" s="5"/>
      <c r="E4" s="2"/>
      <c r="F4" s="3"/>
      <c r="G4" s="3"/>
      <c r="H4" s="3"/>
      <c r="I4" s="3"/>
    </row>
    <row r="5" spans="1:11" x14ac:dyDescent="0.25">
      <c r="A5" s="23" t="s">
        <v>2</v>
      </c>
      <c r="B5" s="23" t="s">
        <v>3</v>
      </c>
      <c r="C5" s="23" t="s">
        <v>4</v>
      </c>
      <c r="D5" s="23" t="s">
        <v>5</v>
      </c>
      <c r="E5" s="23" t="s">
        <v>6</v>
      </c>
      <c r="F5" s="23" t="s">
        <v>7</v>
      </c>
      <c r="G5" s="23" t="s">
        <v>139</v>
      </c>
      <c r="H5" s="23" t="s">
        <v>8</v>
      </c>
      <c r="I5" s="33" t="s">
        <v>140</v>
      </c>
      <c r="J5" s="23" t="s">
        <v>9</v>
      </c>
      <c r="K5" s="23" t="s">
        <v>10</v>
      </c>
    </row>
    <row r="6" spans="1:11" s="9" customFormat="1" x14ac:dyDescent="0.25">
      <c r="A6" s="16">
        <v>1</v>
      </c>
      <c r="B6" s="17" t="s">
        <v>122</v>
      </c>
      <c r="C6" s="65"/>
      <c r="D6" s="62"/>
      <c r="E6" s="62"/>
      <c r="F6" s="62"/>
      <c r="G6" s="62"/>
      <c r="H6" s="63"/>
      <c r="I6" s="64"/>
      <c r="J6" s="64">
        <f>H6*18/100</f>
        <v>0</v>
      </c>
      <c r="K6" s="64">
        <f>+H6+J6</f>
        <v>0</v>
      </c>
    </row>
    <row r="7" spans="1:11" s="9" customFormat="1" ht="13.5" x14ac:dyDescent="0.25">
      <c r="A7" s="16">
        <v>2</v>
      </c>
      <c r="B7" s="17" t="s">
        <v>123</v>
      </c>
      <c r="C7" s="21">
        <v>43439</v>
      </c>
      <c r="D7" s="20" t="s">
        <v>128</v>
      </c>
      <c r="E7" s="20">
        <v>20414766308</v>
      </c>
      <c r="F7" s="20" t="s">
        <v>132</v>
      </c>
      <c r="G7" s="36"/>
      <c r="H7" s="22">
        <v>998</v>
      </c>
      <c r="I7" s="40"/>
      <c r="J7" s="19">
        <f>H7*18/100</f>
        <v>179.64</v>
      </c>
      <c r="K7" s="19">
        <f>+H7+J7</f>
        <v>1177.6399999999999</v>
      </c>
    </row>
    <row r="8" spans="1:11" s="9" customFormat="1" ht="13.5" x14ac:dyDescent="0.25">
      <c r="A8" s="16">
        <v>3</v>
      </c>
      <c r="B8" s="17" t="s">
        <v>124</v>
      </c>
      <c r="C8" s="21">
        <v>43439</v>
      </c>
      <c r="D8" s="20" t="s">
        <v>128</v>
      </c>
      <c r="E8" s="20">
        <v>20414766308</v>
      </c>
      <c r="F8" s="20" t="s">
        <v>132</v>
      </c>
      <c r="G8" s="36"/>
      <c r="H8" s="22">
        <v>3550</v>
      </c>
      <c r="I8" s="40"/>
      <c r="J8" s="19">
        <f>H8*18/100</f>
        <v>639</v>
      </c>
      <c r="K8" s="19">
        <f>+H8+J8</f>
        <v>4189</v>
      </c>
    </row>
    <row r="9" spans="1:11" s="9" customFormat="1" ht="13.5" x14ac:dyDescent="0.25">
      <c r="A9" s="16">
        <v>4</v>
      </c>
      <c r="B9" s="17" t="s">
        <v>125</v>
      </c>
      <c r="C9" s="21">
        <v>43439</v>
      </c>
      <c r="D9" s="20" t="s">
        <v>11</v>
      </c>
      <c r="E9" s="20">
        <v>20310422755</v>
      </c>
      <c r="F9" s="20" t="s">
        <v>132</v>
      </c>
      <c r="G9" s="36"/>
      <c r="H9" s="22">
        <v>9866.8700000000008</v>
      </c>
      <c r="I9" s="40"/>
      <c r="J9" s="19">
        <f>H9*18/100</f>
        <v>1776.0366000000001</v>
      </c>
      <c r="K9" s="19">
        <f>+H9+J9</f>
        <v>11642.9066</v>
      </c>
    </row>
    <row r="10" spans="1:11" s="9" customFormat="1" ht="13.5" x14ac:dyDescent="0.25">
      <c r="A10" s="16">
        <v>5</v>
      </c>
      <c r="B10" s="17" t="s">
        <v>126</v>
      </c>
      <c r="C10" s="21">
        <v>43448</v>
      </c>
      <c r="D10" s="20" t="s">
        <v>11</v>
      </c>
      <c r="E10" s="20">
        <v>20310422755</v>
      </c>
      <c r="F10" s="20" t="s">
        <v>131</v>
      </c>
      <c r="G10" s="36"/>
      <c r="H10" s="22">
        <v>2000</v>
      </c>
      <c r="I10" s="40"/>
      <c r="J10" s="19">
        <f>H10*18/100</f>
        <v>360</v>
      </c>
      <c r="K10" s="19">
        <f>+H10+J10</f>
        <v>2360</v>
      </c>
    </row>
    <row r="11" spans="1:11" s="9" customFormat="1" ht="13.5" x14ac:dyDescent="0.25">
      <c r="A11" s="16">
        <v>6</v>
      </c>
      <c r="B11" s="17" t="s">
        <v>127</v>
      </c>
      <c r="C11" s="21"/>
      <c r="D11" s="20"/>
      <c r="E11" s="20"/>
      <c r="F11" s="18"/>
      <c r="G11" s="36"/>
      <c r="H11" s="22"/>
      <c r="I11" s="40"/>
      <c r="J11" s="19"/>
      <c r="K11" s="19"/>
    </row>
    <row r="12" spans="1:11" s="11" customFormat="1" ht="13.5" x14ac:dyDescent="0.25">
      <c r="A12" s="12"/>
      <c r="B12" s="12"/>
      <c r="C12" s="12"/>
      <c r="D12" s="12"/>
      <c r="E12" s="12"/>
      <c r="F12" s="24"/>
      <c r="G12" s="36"/>
      <c r="H12" s="24">
        <f>SUBTOTAL(9,H6:H11)</f>
        <v>16414.870000000003</v>
      </c>
      <c r="I12" s="40"/>
      <c r="J12" s="24">
        <f>SUBTOTAL(9,J6:J11)</f>
        <v>2954.6766000000002</v>
      </c>
      <c r="K12" s="24">
        <f>SUBTOTAL(9,K6:K11)</f>
        <v>19369.546600000001</v>
      </c>
    </row>
    <row r="13" spans="1:11" s="11" customFormat="1" ht="13.5" x14ac:dyDescent="0.25">
      <c r="A13" s="12"/>
      <c r="B13" s="12"/>
      <c r="C13" s="12"/>
      <c r="D13" s="12"/>
      <c r="E13" s="12"/>
      <c r="G13" s="25" t="s">
        <v>12</v>
      </c>
      <c r="H13" s="25">
        <f>SUM(H6:H11)</f>
        <v>16414.870000000003</v>
      </c>
      <c r="J13" s="25">
        <f>SUM(J6:J11)</f>
        <v>2954.6766000000002</v>
      </c>
      <c r="K13" s="25">
        <f>SUM(K6:K11)</f>
        <v>19369.546600000001</v>
      </c>
    </row>
    <row r="14" spans="1:11" s="12" customFormat="1" ht="12" x14ac:dyDescent="0.2"/>
  </sheetData>
  <mergeCells count="2">
    <mergeCell ref="A2:D3"/>
    <mergeCell ref="H3:I3"/>
  </mergeCells>
  <conditionalFormatting sqref="D6:D8 F6:F8">
    <cfRule type="containsText" dxfId="3" priority="10" operator="containsText" text="ANULADO">
      <formula>NOT(ISERROR(SEARCH("ANULADO",D6)))</formula>
    </cfRule>
  </conditionalFormatting>
  <conditionalFormatting sqref="D9 F9:F10">
    <cfRule type="containsText" dxfId="2" priority="8" operator="containsText" text="ANULADO">
      <formula>NOT(ISERROR(SEARCH("ANULADO",D9)))</formula>
    </cfRule>
  </conditionalFormatting>
  <conditionalFormatting sqref="D10">
    <cfRule type="containsText" dxfId="1" priority="2" operator="containsText" text="ANULADO">
      <formula>NOT(ISERROR(SEARCH("ANULADO",D10)))</formula>
    </cfRule>
  </conditionalFormatting>
  <conditionalFormatting sqref="D11 F11">
    <cfRule type="containsText" dxfId="0" priority="1" operator="containsText" text="ANULADO">
      <formula>NOT(ISERROR(SEARCH("ANULADO",D11)))</formula>
    </cfRule>
  </conditionalFormatting>
  <pageMargins left="0.7" right="0.7" top="0.75" bottom="0.75" header="0.3" footer="0.3"/>
  <pageSetup scale="8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"/>
  <sheetViews>
    <sheetView zoomScaleNormal="100" workbookViewId="0">
      <selection activeCell="A5" sqref="A5:A16"/>
    </sheetView>
  </sheetViews>
  <sheetFormatPr baseColWidth="10" defaultRowHeight="15" x14ac:dyDescent="0.25"/>
  <cols>
    <col min="1" max="1" width="3.85546875" customWidth="1"/>
    <col min="2" max="2" width="12.7109375" customWidth="1"/>
    <col min="3" max="3" width="10.42578125" customWidth="1"/>
    <col min="4" max="4" width="33.42578125" customWidth="1"/>
    <col min="5" max="5" width="12.5703125" customWidth="1"/>
    <col min="6" max="6" width="36.42578125" customWidth="1"/>
    <col min="7" max="7" width="12.28515625" customWidth="1"/>
    <col min="8" max="8" width="11.7109375" customWidth="1"/>
    <col min="9" max="9" width="12.140625" customWidth="1"/>
    <col min="10" max="10" width="10" customWidth="1"/>
  </cols>
  <sheetData>
    <row r="1" spans="1:13" ht="23.25" x14ac:dyDescent="0.25">
      <c r="A1" s="50" t="s">
        <v>153</v>
      </c>
      <c r="B1" s="51"/>
      <c r="C1" s="51"/>
      <c r="D1" s="52"/>
      <c r="E1" s="29" t="s">
        <v>135</v>
      </c>
      <c r="F1" s="53">
        <v>20523347137</v>
      </c>
      <c r="G1" s="54"/>
      <c r="H1" s="55" t="s">
        <v>136</v>
      </c>
      <c r="I1" s="55"/>
      <c r="J1" s="55"/>
      <c r="K1" s="55"/>
    </row>
    <row r="2" spans="1:13" ht="15.75" customHeight="1" x14ac:dyDescent="0.25">
      <c r="A2" s="56"/>
      <c r="B2" s="57"/>
      <c r="C2" s="57"/>
      <c r="D2" s="58"/>
      <c r="E2" s="30" t="s">
        <v>137</v>
      </c>
      <c r="F2" s="59" t="s">
        <v>138</v>
      </c>
      <c r="G2" s="59"/>
      <c r="H2" s="59"/>
      <c r="I2" s="59"/>
      <c r="J2" s="59"/>
      <c r="K2" s="59"/>
    </row>
    <row r="3" spans="1:13" ht="15.75" customHeight="1" x14ac:dyDescent="0.25">
      <c r="A3" s="5"/>
      <c r="B3" s="5"/>
      <c r="C3" s="5"/>
      <c r="D3" s="5"/>
      <c r="E3" s="2"/>
      <c r="F3" s="3"/>
      <c r="G3" s="3"/>
      <c r="H3" s="31"/>
      <c r="I3" s="31"/>
      <c r="J3" s="31"/>
      <c r="K3" s="32"/>
    </row>
    <row r="4" spans="1:13" x14ac:dyDescent="0.25">
      <c r="A4" s="23" t="s">
        <v>2</v>
      </c>
      <c r="B4" s="33" t="s">
        <v>3</v>
      </c>
      <c r="C4" s="23" t="s">
        <v>4</v>
      </c>
      <c r="D4" s="23" t="s">
        <v>5</v>
      </c>
      <c r="E4" s="23" t="s">
        <v>6</v>
      </c>
      <c r="F4" s="23" t="s">
        <v>7</v>
      </c>
      <c r="G4" s="23" t="s">
        <v>139</v>
      </c>
      <c r="H4" s="23" t="s">
        <v>8</v>
      </c>
      <c r="I4" s="23" t="s">
        <v>9</v>
      </c>
      <c r="J4" s="33" t="s">
        <v>140</v>
      </c>
      <c r="K4" s="23" t="s">
        <v>10</v>
      </c>
    </row>
    <row r="5" spans="1:13" x14ac:dyDescent="0.25">
      <c r="A5" s="86">
        <v>1</v>
      </c>
      <c r="B5" s="34" t="s">
        <v>141</v>
      </c>
      <c r="C5" s="21">
        <v>43136</v>
      </c>
      <c r="D5" s="20" t="s">
        <v>18</v>
      </c>
      <c r="E5" s="20">
        <v>20160217848</v>
      </c>
      <c r="F5" s="20" t="s">
        <v>132</v>
      </c>
      <c r="G5" s="36"/>
      <c r="H5" s="38"/>
      <c r="I5" s="39"/>
      <c r="J5" s="40"/>
      <c r="K5" s="22">
        <v>1360</v>
      </c>
    </row>
    <row r="6" spans="1:13" s="9" customFormat="1" x14ac:dyDescent="0.25">
      <c r="A6" s="86">
        <v>2</v>
      </c>
      <c r="B6" s="34" t="s">
        <v>142</v>
      </c>
      <c r="C6" s="21">
        <v>43136</v>
      </c>
      <c r="D6" s="20" t="s">
        <v>18</v>
      </c>
      <c r="E6" s="20">
        <v>20535886114</v>
      </c>
      <c r="F6" s="20" t="s">
        <v>132</v>
      </c>
      <c r="G6" s="36"/>
      <c r="H6" s="38"/>
      <c r="I6" s="39"/>
      <c r="J6" s="40"/>
      <c r="K6" s="22">
        <v>1000</v>
      </c>
      <c r="L6"/>
      <c r="M6"/>
    </row>
    <row r="7" spans="1:13" s="10" customFormat="1" x14ac:dyDescent="0.25">
      <c r="A7" s="86">
        <v>3</v>
      </c>
      <c r="B7" s="34" t="s">
        <v>143</v>
      </c>
      <c r="C7" s="20"/>
      <c r="D7" s="20"/>
      <c r="E7" s="20"/>
      <c r="F7" s="20"/>
      <c r="G7" s="36"/>
      <c r="H7" s="38"/>
      <c r="I7" s="39"/>
      <c r="J7" s="40"/>
      <c r="K7" s="22"/>
      <c r="L7"/>
      <c r="M7"/>
    </row>
    <row r="8" spans="1:13" s="9" customFormat="1" x14ac:dyDescent="0.25">
      <c r="A8" s="86">
        <v>4</v>
      </c>
      <c r="B8" s="34" t="s">
        <v>144</v>
      </c>
      <c r="C8" s="21"/>
      <c r="D8" s="20"/>
      <c r="E8" s="20"/>
      <c r="F8" s="20"/>
      <c r="G8" s="36"/>
      <c r="H8" s="38"/>
      <c r="I8" s="39"/>
      <c r="J8" s="40"/>
      <c r="K8" s="22"/>
      <c r="L8"/>
      <c r="M8"/>
    </row>
    <row r="9" spans="1:13" s="9" customFormat="1" x14ac:dyDescent="0.25">
      <c r="A9" s="86">
        <v>5</v>
      </c>
      <c r="B9" s="34" t="s">
        <v>145</v>
      </c>
      <c r="C9" s="20"/>
      <c r="D9" s="20"/>
      <c r="E9" s="20"/>
      <c r="F9" s="20"/>
      <c r="G9" s="36"/>
      <c r="H9" s="38"/>
      <c r="I9" s="39"/>
      <c r="J9" s="40"/>
      <c r="K9" s="22"/>
      <c r="L9"/>
      <c r="M9"/>
    </row>
    <row r="10" spans="1:13" s="9" customFormat="1" x14ac:dyDescent="0.25">
      <c r="A10" s="86">
        <v>6</v>
      </c>
      <c r="B10" s="34" t="s">
        <v>146</v>
      </c>
      <c r="C10" s="21">
        <v>43145</v>
      </c>
      <c r="D10" s="20" t="s">
        <v>11</v>
      </c>
      <c r="E10" s="20">
        <v>20310422755</v>
      </c>
      <c r="F10" s="20" t="s">
        <v>132</v>
      </c>
      <c r="G10" s="41"/>
      <c r="H10" s="42"/>
      <c r="I10" s="39"/>
      <c r="J10" s="43"/>
      <c r="K10" s="22">
        <v>8331</v>
      </c>
      <c r="L10"/>
      <c r="M10"/>
    </row>
    <row r="11" spans="1:13" s="9" customFormat="1" x14ac:dyDescent="0.25">
      <c r="A11" s="86">
        <v>7</v>
      </c>
      <c r="B11" s="34" t="s">
        <v>147</v>
      </c>
      <c r="C11" s="21"/>
      <c r="D11" s="20"/>
      <c r="E11" s="20"/>
      <c r="F11" s="20"/>
      <c r="G11" s="36"/>
      <c r="H11" s="38"/>
      <c r="I11" s="39"/>
      <c r="J11" s="40"/>
      <c r="K11" s="39"/>
      <c r="L11"/>
      <c r="M11"/>
    </row>
    <row r="12" spans="1:13" s="9" customFormat="1" x14ac:dyDescent="0.25">
      <c r="A12" s="86">
        <v>8</v>
      </c>
      <c r="B12" s="34" t="s">
        <v>148</v>
      </c>
      <c r="C12" s="21">
        <v>43150</v>
      </c>
      <c r="D12" s="20" t="s">
        <v>19</v>
      </c>
      <c r="E12" s="20">
        <v>20535886114</v>
      </c>
      <c r="F12" s="20" t="s">
        <v>132</v>
      </c>
      <c r="G12" s="36"/>
      <c r="H12" s="38"/>
      <c r="I12" s="39"/>
      <c r="J12" s="40"/>
      <c r="K12" s="39">
        <v>4425</v>
      </c>
      <c r="L12"/>
      <c r="M12"/>
    </row>
    <row r="13" spans="1:13" s="9" customFormat="1" x14ac:dyDescent="0.25">
      <c r="A13" s="86">
        <v>9</v>
      </c>
      <c r="B13" s="34" t="s">
        <v>149</v>
      </c>
      <c r="C13" s="35"/>
      <c r="D13" s="41"/>
      <c r="E13" s="37"/>
      <c r="F13" s="36"/>
      <c r="G13" s="36"/>
      <c r="H13" s="38"/>
      <c r="I13" s="39"/>
      <c r="J13" s="40"/>
      <c r="K13" s="39"/>
      <c r="L13"/>
      <c r="M13"/>
    </row>
    <row r="14" spans="1:13" s="9" customFormat="1" x14ac:dyDescent="0.25">
      <c r="A14" s="86">
        <v>10</v>
      </c>
      <c r="B14" s="34" t="s">
        <v>150</v>
      </c>
      <c r="C14" s="35"/>
      <c r="D14" s="41"/>
      <c r="E14" s="37"/>
      <c r="F14" s="36"/>
      <c r="G14" s="36"/>
      <c r="H14" s="38"/>
      <c r="I14" s="39"/>
      <c r="J14" s="40"/>
      <c r="K14" s="39"/>
      <c r="L14"/>
      <c r="M14"/>
    </row>
    <row r="15" spans="1:13" s="11" customFormat="1" x14ac:dyDescent="0.25">
      <c r="A15" s="86">
        <v>11</v>
      </c>
      <c r="B15" s="34" t="s">
        <v>150</v>
      </c>
      <c r="C15" s="35"/>
      <c r="D15" s="41"/>
      <c r="E15" s="37"/>
      <c r="F15" s="36"/>
      <c r="G15" s="36"/>
      <c r="H15" s="38"/>
      <c r="I15" s="39"/>
      <c r="J15" s="40"/>
      <c r="K15" s="39"/>
      <c r="L15"/>
      <c r="M15"/>
    </row>
    <row r="16" spans="1:13" s="11" customFormat="1" x14ac:dyDescent="0.25">
      <c r="A16" s="86">
        <v>12</v>
      </c>
      <c r="B16" s="34" t="s">
        <v>151</v>
      </c>
      <c r="C16" s="35"/>
      <c r="D16" s="41"/>
      <c r="E16" s="37"/>
      <c r="F16" s="36"/>
      <c r="G16" s="36"/>
      <c r="H16" s="38"/>
      <c r="I16" s="39"/>
      <c r="J16" s="40"/>
      <c r="K16" s="39"/>
      <c r="L16"/>
      <c r="M16"/>
    </row>
    <row r="17" spans="1:13" s="12" customFormat="1" x14ac:dyDescent="0.25">
      <c r="A17" s="44"/>
      <c r="B17" s="45"/>
      <c r="C17" s="45"/>
      <c r="D17" s="45"/>
      <c r="E17"/>
      <c r="F17"/>
      <c r="G17"/>
      <c r="H17"/>
      <c r="I17"/>
      <c r="J17"/>
      <c r="K17"/>
      <c r="L17"/>
      <c r="M17"/>
    </row>
    <row r="18" spans="1:13" x14ac:dyDescent="0.25">
      <c r="E18" s="73" t="s">
        <v>10</v>
      </c>
      <c r="F18" s="74"/>
      <c r="G18" s="46"/>
      <c r="H18" s="47"/>
      <c r="I18" s="47"/>
      <c r="J18" s="47">
        <f>SUM(J5:J15)</f>
        <v>0</v>
      </c>
      <c r="K18" s="47">
        <f>SUM(K5:K16)</f>
        <v>15116</v>
      </c>
    </row>
    <row r="19" spans="1:13" x14ac:dyDescent="0.25">
      <c r="E19" s="75" t="s">
        <v>12</v>
      </c>
      <c r="F19" s="76"/>
      <c r="G19" s="48"/>
      <c r="H19" s="49"/>
      <c r="I19" s="49"/>
      <c r="J19" s="49">
        <f>J18</f>
        <v>0</v>
      </c>
      <c r="K19" s="49"/>
    </row>
  </sheetData>
  <mergeCells count="2">
    <mergeCell ref="E18:F18"/>
    <mergeCell ref="E19:F19"/>
  </mergeCells>
  <conditionalFormatting sqref="F5:F12">
    <cfRule type="containsText" dxfId="60" priority="2" operator="containsText" text="ANULADO">
      <formula>NOT(ISERROR(SEARCH("ANULADO",F5)))</formula>
    </cfRule>
  </conditionalFormatting>
  <conditionalFormatting sqref="D5:D12">
    <cfRule type="containsText" dxfId="59" priority="1" operator="containsText" text="ANULADO">
      <formula>NOT(ISERROR(SEARCH("ANULADO",D5)))</formula>
    </cfRule>
  </conditionalFormatting>
  <pageMargins left="0.7" right="0.7" top="0.75" bottom="0.75" header="0.3" footer="0.3"/>
  <pageSetup paperSize="9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5"/>
  <sheetViews>
    <sheetView zoomScaleNormal="100" workbookViewId="0">
      <selection activeCell="A5" sqref="A5:A29"/>
    </sheetView>
  </sheetViews>
  <sheetFormatPr baseColWidth="10" defaultRowHeight="15" x14ac:dyDescent="0.25"/>
  <cols>
    <col min="1" max="1" width="3.85546875" customWidth="1"/>
    <col min="2" max="2" width="12.7109375" customWidth="1"/>
    <col min="3" max="3" width="10.42578125" customWidth="1"/>
    <col min="4" max="4" width="33.42578125" customWidth="1"/>
    <col min="5" max="5" width="12.5703125" customWidth="1"/>
    <col min="6" max="6" width="36.42578125" customWidth="1"/>
    <col min="7" max="7" width="12.28515625" customWidth="1"/>
    <col min="8" max="8" width="11.7109375" customWidth="1"/>
    <col min="9" max="9" width="12.140625" customWidth="1"/>
    <col min="10" max="10" width="10" customWidth="1"/>
  </cols>
  <sheetData>
    <row r="1" spans="1:11" ht="23.25" x14ac:dyDescent="0.25">
      <c r="A1" s="50" t="s">
        <v>154</v>
      </c>
      <c r="B1" s="51"/>
      <c r="C1" s="51"/>
      <c r="D1" s="52"/>
      <c r="E1" s="29" t="s">
        <v>135</v>
      </c>
      <c r="F1" s="53">
        <v>20523347137</v>
      </c>
      <c r="G1" s="54"/>
      <c r="H1" s="55" t="s">
        <v>136</v>
      </c>
      <c r="I1" s="55"/>
      <c r="J1" s="55"/>
      <c r="K1" s="55"/>
    </row>
    <row r="2" spans="1:11" ht="15.75" customHeight="1" x14ac:dyDescent="0.25">
      <c r="A2" s="56"/>
      <c r="B2" s="57"/>
      <c r="C2" s="57"/>
      <c r="D2" s="58"/>
      <c r="E2" s="30" t="s">
        <v>137</v>
      </c>
      <c r="F2" s="59" t="s">
        <v>138</v>
      </c>
      <c r="G2" s="59"/>
      <c r="H2" s="59"/>
      <c r="I2" s="59"/>
      <c r="J2" s="59"/>
      <c r="K2" s="59"/>
    </row>
    <row r="3" spans="1:11" ht="15.75" customHeight="1" x14ac:dyDescent="0.25">
      <c r="A3" s="5"/>
      <c r="B3" s="5"/>
      <c r="C3" s="5"/>
      <c r="D3" s="5"/>
      <c r="E3" s="2"/>
      <c r="F3" s="3"/>
      <c r="G3" s="3"/>
      <c r="H3" s="31"/>
      <c r="I3" s="31"/>
      <c r="J3" s="31"/>
      <c r="K3" s="32"/>
    </row>
    <row r="4" spans="1:11" x14ac:dyDescent="0.25">
      <c r="A4" s="23" t="s">
        <v>2</v>
      </c>
      <c r="B4" s="33" t="s">
        <v>3</v>
      </c>
      <c r="C4" s="23" t="s">
        <v>4</v>
      </c>
      <c r="D4" s="23" t="s">
        <v>5</v>
      </c>
      <c r="E4" s="23" t="s">
        <v>6</v>
      </c>
      <c r="F4" s="23" t="s">
        <v>7</v>
      </c>
      <c r="G4" s="23" t="s">
        <v>139</v>
      </c>
      <c r="H4" s="23" t="s">
        <v>8</v>
      </c>
      <c r="I4" s="23" t="s">
        <v>9</v>
      </c>
      <c r="J4" s="67" t="s">
        <v>140</v>
      </c>
      <c r="K4" s="68" t="s">
        <v>10</v>
      </c>
    </row>
    <row r="5" spans="1:11" x14ac:dyDescent="0.25">
      <c r="A5" s="86">
        <v>1</v>
      </c>
      <c r="B5" s="60" t="s">
        <v>20</v>
      </c>
      <c r="C5" s="35">
        <v>43161</v>
      </c>
      <c r="D5" s="36" t="s">
        <v>36</v>
      </c>
      <c r="E5" s="36">
        <v>20602374751</v>
      </c>
      <c r="F5" s="36" t="s">
        <v>132</v>
      </c>
      <c r="G5" s="36"/>
      <c r="H5" s="38"/>
      <c r="I5" s="66"/>
      <c r="J5" s="69"/>
      <c r="K5" s="70">
        <v>7000</v>
      </c>
    </row>
    <row r="6" spans="1:11" s="9" customFormat="1" ht="13.5" x14ac:dyDescent="0.25">
      <c r="A6" s="86">
        <v>2</v>
      </c>
      <c r="B6" s="60" t="s">
        <v>21</v>
      </c>
      <c r="C6" s="35">
        <v>43161</v>
      </c>
      <c r="D6" s="36" t="s">
        <v>28</v>
      </c>
      <c r="E6" s="36">
        <v>20414766308</v>
      </c>
      <c r="F6" s="36" t="s">
        <v>132</v>
      </c>
      <c r="G6" s="36"/>
      <c r="H6" s="38"/>
      <c r="I6" s="66"/>
      <c r="J6" s="69"/>
      <c r="K6" s="71">
        <v>3540</v>
      </c>
    </row>
    <row r="7" spans="1:11" s="10" customFormat="1" ht="13.5" x14ac:dyDescent="0.25">
      <c r="A7" s="86">
        <v>3</v>
      </c>
      <c r="B7" s="60" t="s">
        <v>22</v>
      </c>
      <c r="C7" s="35">
        <v>43161</v>
      </c>
      <c r="D7" s="36" t="s">
        <v>28</v>
      </c>
      <c r="E7" s="36">
        <v>20414766308</v>
      </c>
      <c r="F7" s="36" t="s">
        <v>132</v>
      </c>
      <c r="G7" s="36"/>
      <c r="H7" s="38"/>
      <c r="I7" s="66"/>
      <c r="J7" s="69"/>
      <c r="K7" s="70">
        <v>2360</v>
      </c>
    </row>
    <row r="8" spans="1:11" s="9" customFormat="1" ht="13.5" x14ac:dyDescent="0.25">
      <c r="A8" s="86">
        <v>4</v>
      </c>
      <c r="B8" s="61" t="s">
        <v>23</v>
      </c>
      <c r="C8" s="35">
        <v>43161</v>
      </c>
      <c r="D8" s="36" t="s">
        <v>29</v>
      </c>
      <c r="E8" s="36">
        <v>20556868400</v>
      </c>
      <c r="F8" s="36" t="s">
        <v>132</v>
      </c>
      <c r="G8" s="36"/>
      <c r="H8" s="38"/>
      <c r="I8" s="66"/>
      <c r="J8" s="69"/>
      <c r="K8" s="70">
        <v>3622</v>
      </c>
    </row>
    <row r="9" spans="1:11" s="9" customFormat="1" ht="13.5" x14ac:dyDescent="0.25">
      <c r="A9" s="86">
        <v>5</v>
      </c>
      <c r="B9" s="61" t="s">
        <v>24</v>
      </c>
      <c r="C9" s="35"/>
      <c r="D9" s="36"/>
      <c r="E9" s="36"/>
      <c r="F9" s="36"/>
      <c r="G9" s="36"/>
      <c r="H9" s="38"/>
      <c r="I9" s="66"/>
      <c r="J9" s="69"/>
      <c r="K9" s="70"/>
    </row>
    <row r="10" spans="1:11" s="9" customFormat="1" ht="13.5" x14ac:dyDescent="0.25">
      <c r="A10" s="86">
        <v>6</v>
      </c>
      <c r="B10" s="61" t="s">
        <v>25</v>
      </c>
      <c r="C10" s="35">
        <v>43161</v>
      </c>
      <c r="D10" s="36" t="s">
        <v>30</v>
      </c>
      <c r="E10" s="36">
        <v>20602336337</v>
      </c>
      <c r="F10" s="36" t="s">
        <v>132</v>
      </c>
      <c r="G10" s="41"/>
      <c r="H10" s="42"/>
      <c r="I10" s="66"/>
      <c r="J10" s="72"/>
      <c r="K10" s="70">
        <v>295</v>
      </c>
    </row>
    <row r="11" spans="1:11" s="9" customFormat="1" ht="13.5" x14ac:dyDescent="0.25">
      <c r="A11" s="86">
        <v>7</v>
      </c>
      <c r="B11" s="61" t="s">
        <v>26</v>
      </c>
      <c r="C11" s="35">
        <v>43166</v>
      </c>
      <c r="D11" s="36" t="s">
        <v>36</v>
      </c>
      <c r="E11" s="36">
        <v>20602374751</v>
      </c>
      <c r="F11" s="36" t="s">
        <v>132</v>
      </c>
      <c r="G11" s="36"/>
      <c r="H11" s="38"/>
      <c r="I11" s="66"/>
      <c r="J11" s="69"/>
      <c r="K11" s="70">
        <v>4468</v>
      </c>
    </row>
    <row r="12" spans="1:11" s="9" customFormat="1" ht="13.5" x14ac:dyDescent="0.25">
      <c r="A12" s="86">
        <v>8</v>
      </c>
      <c r="B12" s="61" t="s">
        <v>27</v>
      </c>
      <c r="C12" s="35">
        <v>43167</v>
      </c>
      <c r="D12" s="36" t="s">
        <v>31</v>
      </c>
      <c r="E12" s="36">
        <v>20451460570</v>
      </c>
      <c r="F12" s="36" t="s">
        <v>131</v>
      </c>
      <c r="G12" s="36"/>
      <c r="H12" s="38"/>
      <c r="I12" s="66"/>
      <c r="J12" s="69"/>
      <c r="K12" s="70">
        <v>7292</v>
      </c>
    </row>
    <row r="13" spans="1:11" s="9" customFormat="1" ht="13.5" x14ac:dyDescent="0.25">
      <c r="A13" s="86">
        <v>9</v>
      </c>
      <c r="B13" s="61" t="s">
        <v>32</v>
      </c>
      <c r="C13" s="35"/>
      <c r="D13" s="36"/>
      <c r="E13" s="36"/>
      <c r="F13" s="36"/>
      <c r="G13" s="36"/>
      <c r="H13" s="38"/>
      <c r="I13" s="66"/>
      <c r="J13" s="69"/>
      <c r="K13" s="70"/>
    </row>
    <row r="14" spans="1:11" s="9" customFormat="1" ht="13.5" x14ac:dyDescent="0.25">
      <c r="A14" s="86">
        <v>10</v>
      </c>
      <c r="B14" s="60" t="s">
        <v>33</v>
      </c>
      <c r="C14" s="35">
        <v>43174</v>
      </c>
      <c r="D14" s="36" t="s">
        <v>14</v>
      </c>
      <c r="E14" s="36">
        <v>20535886114</v>
      </c>
      <c r="F14" s="36" t="s">
        <v>131</v>
      </c>
      <c r="G14" s="36"/>
      <c r="H14" s="38"/>
      <c r="I14" s="66"/>
      <c r="J14" s="69"/>
      <c r="K14" s="70">
        <v>578</v>
      </c>
    </row>
    <row r="15" spans="1:11" s="9" customFormat="1" ht="13.5" x14ac:dyDescent="0.25">
      <c r="A15" s="86">
        <v>11</v>
      </c>
      <c r="B15" s="60" t="s">
        <v>34</v>
      </c>
      <c r="C15" s="35"/>
      <c r="D15" s="36"/>
      <c r="E15" s="36"/>
      <c r="F15" s="36"/>
      <c r="G15" s="41"/>
      <c r="H15" s="42"/>
      <c r="I15" s="66"/>
      <c r="J15" s="72"/>
      <c r="K15" s="70"/>
    </row>
    <row r="16" spans="1:11" s="9" customFormat="1" ht="13.5" x14ac:dyDescent="0.25">
      <c r="A16" s="86">
        <v>12</v>
      </c>
      <c r="B16" s="60" t="s">
        <v>35</v>
      </c>
      <c r="C16" s="35">
        <v>43174</v>
      </c>
      <c r="D16" s="36" t="s">
        <v>31</v>
      </c>
      <c r="E16" s="36">
        <v>20451460570</v>
      </c>
      <c r="F16" s="36" t="s">
        <v>131</v>
      </c>
      <c r="G16" s="36"/>
      <c r="H16" s="38"/>
      <c r="I16" s="66"/>
      <c r="J16" s="69"/>
      <c r="K16" s="70">
        <v>8142</v>
      </c>
    </row>
    <row r="17" spans="1:11" s="9" customFormat="1" ht="13.5" x14ac:dyDescent="0.25">
      <c r="A17" s="86">
        <v>13</v>
      </c>
      <c r="B17" s="60" t="s">
        <v>37</v>
      </c>
      <c r="C17" s="35">
        <v>43174</v>
      </c>
      <c r="D17" s="36" t="s">
        <v>36</v>
      </c>
      <c r="E17" s="36">
        <v>20602374751</v>
      </c>
      <c r="F17" s="36" t="s">
        <v>132</v>
      </c>
      <c r="G17" s="36"/>
      <c r="H17" s="38"/>
      <c r="I17" s="66"/>
      <c r="J17" s="69"/>
      <c r="K17" s="70">
        <v>2400</v>
      </c>
    </row>
    <row r="18" spans="1:11" s="9" customFormat="1" ht="13.5" x14ac:dyDescent="0.25">
      <c r="A18" s="86">
        <v>14</v>
      </c>
      <c r="B18" s="61" t="s">
        <v>38</v>
      </c>
      <c r="C18" s="35">
        <v>43176</v>
      </c>
      <c r="D18" s="36" t="s">
        <v>36</v>
      </c>
      <c r="E18" s="36">
        <v>20602374751</v>
      </c>
      <c r="F18" s="36" t="s">
        <v>130</v>
      </c>
      <c r="G18" s="36"/>
      <c r="H18" s="38"/>
      <c r="I18" s="66"/>
      <c r="J18" s="69"/>
      <c r="K18" s="70">
        <v>680</v>
      </c>
    </row>
    <row r="19" spans="1:11" s="9" customFormat="1" ht="13.5" x14ac:dyDescent="0.25">
      <c r="A19" s="86">
        <v>15</v>
      </c>
      <c r="B19" s="61" t="s">
        <v>39</v>
      </c>
      <c r="C19" s="35">
        <v>43178</v>
      </c>
      <c r="D19" s="36" t="s">
        <v>36</v>
      </c>
      <c r="E19" s="36">
        <v>20602374751</v>
      </c>
      <c r="F19" s="36" t="s">
        <v>133</v>
      </c>
      <c r="G19" s="36"/>
      <c r="H19" s="38"/>
      <c r="I19" s="66"/>
      <c r="J19" s="69"/>
      <c r="K19" s="70">
        <v>3600</v>
      </c>
    </row>
    <row r="20" spans="1:11" s="9" customFormat="1" ht="13.5" x14ac:dyDescent="0.25">
      <c r="A20" s="86">
        <v>16</v>
      </c>
      <c r="B20" s="61" t="s">
        <v>40</v>
      </c>
      <c r="C20" s="35">
        <v>43180</v>
      </c>
      <c r="D20" s="36" t="s">
        <v>36</v>
      </c>
      <c r="E20" s="36">
        <v>20602374751</v>
      </c>
      <c r="F20" s="36" t="s">
        <v>133</v>
      </c>
      <c r="G20" s="41"/>
      <c r="H20" s="42"/>
      <c r="I20" s="66"/>
      <c r="J20" s="72"/>
      <c r="K20" s="70">
        <v>3600</v>
      </c>
    </row>
    <row r="21" spans="1:11" s="9" customFormat="1" ht="13.5" x14ac:dyDescent="0.25">
      <c r="A21" s="86">
        <v>17</v>
      </c>
      <c r="B21" s="61" t="s">
        <v>41</v>
      </c>
      <c r="C21" s="35"/>
      <c r="D21" s="36"/>
      <c r="E21" s="36"/>
      <c r="F21" s="36"/>
      <c r="G21" s="36"/>
      <c r="H21" s="38"/>
      <c r="I21" s="66"/>
      <c r="J21" s="69"/>
      <c r="K21" s="70"/>
    </row>
    <row r="22" spans="1:11" s="9" customFormat="1" ht="13.5" x14ac:dyDescent="0.25">
      <c r="A22" s="86">
        <v>18</v>
      </c>
      <c r="B22" s="61" t="s">
        <v>42</v>
      </c>
      <c r="C22" s="35"/>
      <c r="D22" s="36"/>
      <c r="E22" s="36"/>
      <c r="F22" s="36"/>
      <c r="G22" s="36"/>
      <c r="H22" s="38"/>
      <c r="I22" s="66"/>
      <c r="J22" s="69"/>
      <c r="K22" s="70"/>
    </row>
    <row r="23" spans="1:11" s="9" customFormat="1" ht="13.5" x14ac:dyDescent="0.25">
      <c r="A23" s="86">
        <v>19</v>
      </c>
      <c r="B23" s="61" t="s">
        <v>43</v>
      </c>
      <c r="C23" s="35">
        <v>43183</v>
      </c>
      <c r="D23" s="36" t="s">
        <v>36</v>
      </c>
      <c r="E23" s="36">
        <v>20602374751</v>
      </c>
      <c r="F23" s="36" t="s">
        <v>132</v>
      </c>
      <c r="G23" s="36"/>
      <c r="H23" s="38"/>
      <c r="I23" s="66"/>
      <c r="J23" s="69"/>
      <c r="K23" s="70">
        <v>2400</v>
      </c>
    </row>
    <row r="24" spans="1:11" s="9" customFormat="1" ht="13.5" x14ac:dyDescent="0.25">
      <c r="A24" s="86">
        <v>20</v>
      </c>
      <c r="B24" s="60" t="s">
        <v>44</v>
      </c>
      <c r="C24" s="35">
        <v>43185</v>
      </c>
      <c r="D24" s="36" t="s">
        <v>36</v>
      </c>
      <c r="E24" s="36">
        <v>20602374751</v>
      </c>
      <c r="F24" s="36" t="s">
        <v>132</v>
      </c>
      <c r="G24" s="36"/>
      <c r="H24" s="38"/>
      <c r="I24" s="66"/>
      <c r="J24" s="69"/>
      <c r="K24" s="70">
        <v>6282</v>
      </c>
    </row>
    <row r="25" spans="1:11" s="9" customFormat="1" ht="13.5" x14ac:dyDescent="0.25">
      <c r="A25" s="86">
        <v>21</v>
      </c>
      <c r="B25" s="60" t="s">
        <v>45</v>
      </c>
      <c r="C25" s="35">
        <v>43186</v>
      </c>
      <c r="D25" s="36" t="s">
        <v>36</v>
      </c>
      <c r="E25" s="36">
        <v>20602374751</v>
      </c>
      <c r="F25" s="36" t="s">
        <v>133</v>
      </c>
      <c r="G25" s="41"/>
      <c r="H25" s="42"/>
      <c r="I25" s="66"/>
      <c r="J25" s="72"/>
      <c r="K25" s="70">
        <v>2400</v>
      </c>
    </row>
    <row r="26" spans="1:11" s="9" customFormat="1" ht="13.5" x14ac:dyDescent="0.25">
      <c r="A26" s="86">
        <v>22</v>
      </c>
      <c r="B26" s="60" t="s">
        <v>46</v>
      </c>
      <c r="C26" s="35">
        <v>43187</v>
      </c>
      <c r="D26" s="36" t="s">
        <v>36</v>
      </c>
      <c r="E26" s="36">
        <v>20602374751</v>
      </c>
      <c r="F26" s="36" t="s">
        <v>132</v>
      </c>
      <c r="G26" s="36"/>
      <c r="H26" s="38"/>
      <c r="I26" s="66"/>
      <c r="J26" s="69"/>
      <c r="K26" s="70">
        <v>2400</v>
      </c>
    </row>
    <row r="27" spans="1:11" s="9" customFormat="1" ht="13.5" x14ac:dyDescent="0.25">
      <c r="A27" s="86">
        <v>23</v>
      </c>
      <c r="B27" s="60" t="s">
        <v>47</v>
      </c>
      <c r="C27" s="35"/>
      <c r="D27" s="36"/>
      <c r="E27" s="36"/>
      <c r="F27" s="36"/>
      <c r="G27" s="36"/>
      <c r="H27" s="38"/>
      <c r="I27" s="66"/>
      <c r="J27" s="69"/>
      <c r="K27" s="70"/>
    </row>
    <row r="28" spans="1:11" s="9" customFormat="1" ht="13.5" x14ac:dyDescent="0.25">
      <c r="A28" s="86">
        <v>24</v>
      </c>
      <c r="B28" s="60" t="s">
        <v>48</v>
      </c>
      <c r="C28" s="35">
        <v>43188</v>
      </c>
      <c r="D28" s="36" t="s">
        <v>36</v>
      </c>
      <c r="E28" s="36">
        <v>20602374751</v>
      </c>
      <c r="F28" s="36" t="s">
        <v>133</v>
      </c>
      <c r="G28" s="36"/>
      <c r="H28" s="38"/>
      <c r="I28" s="66"/>
      <c r="J28" s="69"/>
      <c r="K28" s="70">
        <v>3600</v>
      </c>
    </row>
    <row r="29" spans="1:11" s="9" customFormat="1" ht="13.5" x14ac:dyDescent="0.25">
      <c r="A29" s="86">
        <v>25</v>
      </c>
      <c r="B29" s="61" t="s">
        <v>49</v>
      </c>
      <c r="C29" s="35">
        <v>43190</v>
      </c>
      <c r="D29" s="36" t="s">
        <v>36</v>
      </c>
      <c r="E29" s="36">
        <v>20602374751</v>
      </c>
      <c r="F29" s="36" t="s">
        <v>133</v>
      </c>
      <c r="G29" s="36"/>
      <c r="H29" s="38"/>
      <c r="I29" s="66"/>
      <c r="J29" s="69"/>
      <c r="K29" s="70">
        <v>2451</v>
      </c>
    </row>
    <row r="30" spans="1:11" s="9" customFormat="1" x14ac:dyDescent="0.25">
      <c r="A30"/>
      <c r="B30"/>
      <c r="C30"/>
      <c r="D30"/>
      <c r="E30"/>
      <c r="F30"/>
      <c r="G30"/>
      <c r="H30"/>
      <c r="I30"/>
      <c r="J30"/>
      <c r="K30"/>
    </row>
    <row r="31" spans="1:11" s="9" customFormat="1" x14ac:dyDescent="0.25">
      <c r="A31"/>
      <c r="B31"/>
      <c r="C31"/>
      <c r="D31"/>
      <c r="E31"/>
      <c r="F31"/>
      <c r="G31"/>
      <c r="H31"/>
      <c r="I31"/>
      <c r="J31"/>
      <c r="K31"/>
    </row>
    <row r="32" spans="1:11" s="9" customFormat="1" x14ac:dyDescent="0.25">
      <c r="A32"/>
      <c r="B32"/>
      <c r="C32"/>
      <c r="D32"/>
      <c r="E32"/>
      <c r="F32"/>
      <c r="G32"/>
      <c r="H32" s="25" t="s">
        <v>12</v>
      </c>
      <c r="I32" s="25">
        <f t="shared" ref="I32:J32" si="0">SUM(I4:I30)</f>
        <v>0</v>
      </c>
      <c r="J32" s="25">
        <f t="shared" si="0"/>
        <v>0</v>
      </c>
      <c r="K32" s="25">
        <f>SUM(K4:K30)</f>
        <v>67110</v>
      </c>
    </row>
    <row r="33" spans="1:10" s="11" customFormat="1" x14ac:dyDescent="0.25">
      <c r="A33" s="12"/>
      <c r="B33" s="12"/>
      <c r="C33" s="12"/>
      <c r="D33" s="12"/>
      <c r="E33"/>
      <c r="F33"/>
      <c r="G33"/>
      <c r="H33"/>
      <c r="I33"/>
      <c r="J33"/>
    </row>
    <row r="34" spans="1:10" s="11" customFormat="1" x14ac:dyDescent="0.25">
      <c r="A34" s="12"/>
      <c r="B34" s="12"/>
      <c r="C34" s="12"/>
      <c r="D34" s="12"/>
      <c r="E34"/>
      <c r="F34"/>
      <c r="G34"/>
      <c r="H34"/>
      <c r="I34"/>
      <c r="J34"/>
    </row>
    <row r="35" spans="1:10" s="12" customFormat="1" x14ac:dyDescent="0.25">
      <c r="E35"/>
      <c r="F35"/>
    </row>
  </sheetData>
  <conditionalFormatting sqref="D11">
    <cfRule type="containsText" dxfId="58" priority="2" operator="containsText" text="ANULADO">
      <formula>NOT(ISERROR(SEARCH("ANULADO",D11)))</formula>
    </cfRule>
  </conditionalFormatting>
  <conditionalFormatting sqref="D17:D29">
    <cfRule type="containsText" dxfId="57" priority="1" operator="containsText" text="ANULADO">
      <formula>NOT(ISERROR(SEARCH("ANULADO",D17)))</formula>
    </cfRule>
  </conditionalFormatting>
  <conditionalFormatting sqref="F5:F6 F8:F9 F11:F29">
    <cfRule type="containsText" dxfId="56" priority="8" operator="containsText" text="ANULADO">
      <formula>NOT(ISERROR(SEARCH("ANULADO",F5)))</formula>
    </cfRule>
  </conditionalFormatting>
  <conditionalFormatting sqref="D5:D6 D8:D9 D12:D16">
    <cfRule type="containsText" dxfId="55" priority="7" operator="containsText" text="ANULADO">
      <formula>NOT(ISERROR(SEARCH("ANULADO",D5)))</formula>
    </cfRule>
  </conditionalFormatting>
  <conditionalFormatting sqref="F7">
    <cfRule type="containsText" dxfId="54" priority="6" operator="containsText" text="ANULADO">
      <formula>NOT(ISERROR(SEARCH("ANULADO",F7)))</formula>
    </cfRule>
  </conditionalFormatting>
  <conditionalFormatting sqref="D7">
    <cfRule type="containsText" dxfId="53" priority="5" operator="containsText" text="ANULADO">
      <formula>NOT(ISERROR(SEARCH("ANULADO",D7)))</formula>
    </cfRule>
  </conditionalFormatting>
  <conditionalFormatting sqref="F10">
    <cfRule type="containsText" dxfId="52" priority="4" operator="containsText" text="ANULADO">
      <formula>NOT(ISERROR(SEARCH("ANULADO",F10)))</formula>
    </cfRule>
  </conditionalFormatting>
  <conditionalFormatting sqref="D10">
    <cfRule type="containsText" dxfId="51" priority="3" operator="containsText" text="ANULADO">
      <formula>NOT(ISERROR(SEARCH("ANULADO",D10)))</formula>
    </cfRule>
  </conditionalFormatting>
  <pageMargins left="0.7" right="0.7" top="0.75" bottom="0.75" header="0.3" footer="0.3"/>
  <pageSetup paperSize="9" scale="90" orientation="landscape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9"/>
  <sheetViews>
    <sheetView zoomScaleNormal="100" workbookViewId="0">
      <selection activeCell="A5" sqref="A5:A16"/>
    </sheetView>
  </sheetViews>
  <sheetFormatPr baseColWidth="10" defaultRowHeight="15" x14ac:dyDescent="0.25"/>
  <cols>
    <col min="1" max="1" width="3.85546875" customWidth="1"/>
    <col min="2" max="2" width="12.7109375" customWidth="1"/>
    <col min="3" max="3" width="10.42578125" customWidth="1"/>
    <col min="4" max="4" width="33.42578125" customWidth="1"/>
    <col min="5" max="5" width="12.5703125" customWidth="1"/>
    <col min="6" max="6" width="36.42578125" customWidth="1"/>
    <col min="7" max="7" width="12.28515625" customWidth="1"/>
    <col min="8" max="8" width="11.7109375" customWidth="1"/>
    <col min="9" max="9" width="12.140625" customWidth="1"/>
    <col min="10" max="10" width="10" customWidth="1"/>
  </cols>
  <sheetData>
    <row r="1" spans="1:11" ht="23.25" x14ac:dyDescent="0.25">
      <c r="A1" s="50" t="s">
        <v>153</v>
      </c>
      <c r="B1" s="51"/>
      <c r="C1" s="51"/>
      <c r="D1" s="52"/>
      <c r="E1" s="29" t="s">
        <v>135</v>
      </c>
      <c r="F1" s="53">
        <v>20523347137</v>
      </c>
      <c r="G1" s="54"/>
      <c r="H1" s="55" t="s">
        <v>136</v>
      </c>
      <c r="I1" s="55"/>
      <c r="J1" s="55"/>
      <c r="K1" s="55"/>
    </row>
    <row r="2" spans="1:11" ht="15.75" customHeight="1" x14ac:dyDescent="0.25">
      <c r="A2" s="56"/>
      <c r="B2" s="57"/>
      <c r="C2" s="57"/>
      <c r="D2" s="58"/>
      <c r="E2" s="30" t="s">
        <v>137</v>
      </c>
      <c r="F2" s="59" t="s">
        <v>138</v>
      </c>
      <c r="G2" s="59"/>
      <c r="H2" s="59"/>
      <c r="I2" s="59"/>
      <c r="J2" s="59"/>
      <c r="K2" s="59"/>
    </row>
    <row r="3" spans="1:11" ht="15.75" customHeight="1" x14ac:dyDescent="0.25">
      <c r="A3" s="5"/>
      <c r="B3" s="5"/>
      <c r="C3" s="5"/>
      <c r="D3" s="5"/>
      <c r="E3" s="2"/>
      <c r="F3" s="3"/>
      <c r="G3" s="3"/>
      <c r="H3" s="31"/>
      <c r="I3" s="31"/>
      <c r="J3" s="31"/>
      <c r="K3" s="32"/>
    </row>
    <row r="4" spans="1:11" x14ac:dyDescent="0.25">
      <c r="A4" s="23" t="s">
        <v>2</v>
      </c>
      <c r="B4" s="33" t="s">
        <v>3</v>
      </c>
      <c r="C4" s="23" t="s">
        <v>4</v>
      </c>
      <c r="D4" s="23" t="s">
        <v>5</v>
      </c>
      <c r="E4" s="23" t="s">
        <v>6</v>
      </c>
      <c r="F4" s="23" t="s">
        <v>7</v>
      </c>
      <c r="G4" s="23" t="s">
        <v>139</v>
      </c>
      <c r="H4" s="23" t="s">
        <v>8</v>
      </c>
      <c r="I4" s="23" t="s">
        <v>9</v>
      </c>
      <c r="J4" s="33" t="s">
        <v>140</v>
      </c>
      <c r="K4" s="23" t="s">
        <v>10</v>
      </c>
    </row>
    <row r="5" spans="1:11" x14ac:dyDescent="0.25">
      <c r="A5" s="86">
        <v>1</v>
      </c>
      <c r="B5" s="34" t="s">
        <v>141</v>
      </c>
      <c r="C5" s="21">
        <v>43196</v>
      </c>
      <c r="D5" s="20" t="s">
        <v>50</v>
      </c>
      <c r="E5" s="20">
        <v>20563056391</v>
      </c>
      <c r="F5" s="20" t="s">
        <v>130</v>
      </c>
      <c r="G5" s="36"/>
      <c r="H5" s="38"/>
      <c r="I5" s="39"/>
      <c r="J5" s="40"/>
      <c r="K5" s="26">
        <v>485</v>
      </c>
    </row>
    <row r="6" spans="1:11" s="9" customFormat="1" ht="13.5" x14ac:dyDescent="0.25">
      <c r="A6" s="86">
        <v>2</v>
      </c>
      <c r="B6" s="34" t="s">
        <v>142</v>
      </c>
      <c r="C6" s="21">
        <v>43206</v>
      </c>
      <c r="D6" s="20" t="s">
        <v>50</v>
      </c>
      <c r="E6" s="20">
        <v>20563056391</v>
      </c>
      <c r="F6" s="20" t="s">
        <v>133</v>
      </c>
      <c r="G6" s="36"/>
      <c r="H6" s="38"/>
      <c r="I6" s="39"/>
      <c r="J6" s="40"/>
      <c r="K6" s="26">
        <v>3600</v>
      </c>
    </row>
    <row r="7" spans="1:11" s="10" customFormat="1" ht="13.5" x14ac:dyDescent="0.25">
      <c r="A7" s="86">
        <v>3</v>
      </c>
      <c r="B7" s="34" t="s">
        <v>143</v>
      </c>
      <c r="C7" s="21">
        <v>43217</v>
      </c>
      <c r="D7" s="20" t="s">
        <v>50</v>
      </c>
      <c r="E7" s="20">
        <v>20563056391</v>
      </c>
      <c r="F7" s="20" t="s">
        <v>133</v>
      </c>
      <c r="G7" s="36"/>
      <c r="H7" s="38"/>
      <c r="I7" s="39"/>
      <c r="J7" s="40"/>
      <c r="K7" s="26">
        <v>3600</v>
      </c>
    </row>
    <row r="8" spans="1:11" s="9" customFormat="1" ht="13.5" x14ac:dyDescent="0.25">
      <c r="A8" s="86">
        <v>4</v>
      </c>
      <c r="B8" s="34" t="s">
        <v>144</v>
      </c>
      <c r="C8" s="21"/>
      <c r="D8" s="20"/>
      <c r="E8" s="20"/>
      <c r="F8" s="20"/>
      <c r="G8" s="36"/>
      <c r="H8" s="38"/>
      <c r="I8" s="39"/>
      <c r="J8" s="40"/>
      <c r="K8" s="22"/>
    </row>
    <row r="9" spans="1:11" s="9" customFormat="1" ht="13.5" x14ac:dyDescent="0.25">
      <c r="A9" s="86">
        <v>5</v>
      </c>
      <c r="B9" s="34" t="s">
        <v>145</v>
      </c>
      <c r="C9" s="20"/>
      <c r="D9" s="20"/>
      <c r="E9" s="20"/>
      <c r="F9" s="20"/>
      <c r="G9" s="36"/>
      <c r="H9" s="38"/>
      <c r="I9" s="39"/>
      <c r="J9" s="40"/>
      <c r="K9" s="22"/>
    </row>
    <row r="10" spans="1:11" s="9" customFormat="1" ht="13.5" x14ac:dyDescent="0.25">
      <c r="A10" s="86">
        <v>6</v>
      </c>
      <c r="B10" s="34" t="s">
        <v>146</v>
      </c>
      <c r="C10" s="21"/>
      <c r="D10" s="20"/>
      <c r="E10" s="20"/>
      <c r="F10" s="20"/>
      <c r="G10" s="41"/>
      <c r="H10" s="42"/>
      <c r="I10" s="39"/>
      <c r="J10" s="43"/>
      <c r="K10" s="22"/>
    </row>
    <row r="11" spans="1:11" s="9" customFormat="1" ht="13.5" x14ac:dyDescent="0.25">
      <c r="A11" s="86">
        <v>7</v>
      </c>
      <c r="B11" s="34" t="s">
        <v>147</v>
      </c>
      <c r="C11" s="21"/>
      <c r="D11" s="20"/>
      <c r="E11" s="20"/>
      <c r="F11" s="20"/>
      <c r="G11" s="36"/>
      <c r="H11" s="38"/>
      <c r="I11" s="39"/>
      <c r="J11" s="40"/>
      <c r="K11" s="39"/>
    </row>
    <row r="12" spans="1:11" s="11" customFormat="1" ht="13.5" x14ac:dyDescent="0.25">
      <c r="A12" s="86">
        <v>8</v>
      </c>
      <c r="B12" s="34" t="s">
        <v>148</v>
      </c>
      <c r="C12" s="21"/>
      <c r="D12" s="20"/>
      <c r="E12" s="20"/>
      <c r="F12" s="20"/>
      <c r="G12" s="36"/>
      <c r="H12" s="38"/>
      <c r="I12" s="39"/>
      <c r="J12" s="40"/>
      <c r="K12" s="39"/>
    </row>
    <row r="13" spans="1:11" s="11" customFormat="1" ht="13.5" x14ac:dyDescent="0.25">
      <c r="A13" s="86">
        <v>9</v>
      </c>
      <c r="B13" s="34" t="s">
        <v>149</v>
      </c>
      <c r="C13" s="35"/>
      <c r="D13" s="41"/>
      <c r="E13" s="37"/>
      <c r="F13" s="36"/>
      <c r="G13" s="36"/>
      <c r="H13" s="38"/>
      <c r="I13" s="39"/>
      <c r="J13" s="40"/>
      <c r="K13" s="39"/>
    </row>
    <row r="14" spans="1:11" s="12" customFormat="1" ht="12" x14ac:dyDescent="0.2">
      <c r="A14" s="86">
        <v>10</v>
      </c>
      <c r="B14" s="34" t="s">
        <v>150</v>
      </c>
      <c r="C14" s="35"/>
      <c r="D14" s="41"/>
      <c r="E14" s="37"/>
      <c r="F14" s="36"/>
      <c r="G14" s="36"/>
      <c r="H14" s="38"/>
      <c r="I14" s="39"/>
      <c r="J14" s="40"/>
      <c r="K14" s="39"/>
    </row>
    <row r="15" spans="1:11" x14ac:dyDescent="0.25">
      <c r="A15" s="86">
        <v>11</v>
      </c>
      <c r="B15" s="34" t="s">
        <v>150</v>
      </c>
      <c r="C15" s="35"/>
      <c r="D15" s="41"/>
      <c r="E15" s="37"/>
      <c r="F15" s="36"/>
      <c r="G15" s="36"/>
      <c r="H15" s="38"/>
      <c r="I15" s="39"/>
      <c r="J15" s="40"/>
      <c r="K15" s="39"/>
    </row>
    <row r="16" spans="1:11" x14ac:dyDescent="0.25">
      <c r="A16" s="86">
        <v>12</v>
      </c>
      <c r="B16" s="34" t="s">
        <v>151</v>
      </c>
      <c r="C16" s="35"/>
      <c r="D16" s="41"/>
      <c r="E16" s="37"/>
      <c r="F16" s="36"/>
      <c r="G16" s="36"/>
      <c r="H16" s="38"/>
      <c r="I16" s="39"/>
      <c r="J16" s="40"/>
      <c r="K16" s="39"/>
    </row>
    <row r="17" spans="1:11" x14ac:dyDescent="0.25">
      <c r="A17" s="44"/>
      <c r="B17" s="45"/>
      <c r="C17" s="45"/>
      <c r="D17" s="45"/>
    </row>
    <row r="18" spans="1:11" x14ac:dyDescent="0.25">
      <c r="E18" s="73" t="s">
        <v>10</v>
      </c>
      <c r="F18" s="74"/>
      <c r="G18" s="46"/>
      <c r="H18" s="47"/>
      <c r="I18" s="47"/>
      <c r="J18" s="47">
        <f>SUM(J5:J15)</f>
        <v>0</v>
      </c>
      <c r="K18" s="47">
        <f>SUM(K5:K16)</f>
        <v>7685</v>
      </c>
    </row>
    <row r="19" spans="1:11" x14ac:dyDescent="0.25">
      <c r="E19" s="75" t="s">
        <v>12</v>
      </c>
      <c r="F19" s="76"/>
      <c r="G19" s="48"/>
      <c r="H19" s="49"/>
      <c r="I19" s="49"/>
      <c r="J19" s="49">
        <f>J18</f>
        <v>0</v>
      </c>
      <c r="K19" s="49"/>
    </row>
  </sheetData>
  <mergeCells count="2">
    <mergeCell ref="E19:F19"/>
    <mergeCell ref="E18:F18"/>
  </mergeCells>
  <conditionalFormatting sqref="D6:D7">
    <cfRule type="containsText" dxfId="50" priority="1" operator="containsText" text="ANULADO">
      <formula>NOT(ISERROR(SEARCH("ANULADO",D6)))</formula>
    </cfRule>
  </conditionalFormatting>
  <conditionalFormatting sqref="F8:F12">
    <cfRule type="containsText" dxfId="49" priority="5" operator="containsText" text="ANULADO">
      <formula>NOT(ISERROR(SEARCH("ANULADO",F8)))</formula>
    </cfRule>
  </conditionalFormatting>
  <conditionalFormatting sqref="D8:D12">
    <cfRule type="containsText" dxfId="48" priority="4" operator="containsText" text="ANULADO">
      <formula>NOT(ISERROR(SEARCH("ANULADO",D8)))</formula>
    </cfRule>
  </conditionalFormatting>
  <conditionalFormatting sqref="F5:F7">
    <cfRule type="containsText" dxfId="47" priority="3" operator="containsText" text="ANULADO">
      <formula>NOT(ISERROR(SEARCH("ANULADO",F5)))</formula>
    </cfRule>
  </conditionalFormatting>
  <conditionalFormatting sqref="D5">
    <cfRule type="containsText" dxfId="46" priority="2" operator="containsText" text="ANULADO">
      <formula>NOT(ISERROR(SEARCH("ANULADO",D5)))</formula>
    </cfRule>
  </conditionalFormatting>
  <pageMargins left="0.7" right="0.7" top="0.75" bottom="0.75" header="0.3" footer="0.3"/>
  <pageSetup paperSize="9"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22"/>
  <sheetViews>
    <sheetView zoomScaleNormal="100" workbookViewId="0">
      <selection activeCell="F6" sqref="F6"/>
    </sheetView>
  </sheetViews>
  <sheetFormatPr baseColWidth="10" defaultRowHeight="15" x14ac:dyDescent="0.25"/>
  <cols>
    <col min="1" max="1" width="3.85546875" customWidth="1"/>
    <col min="2" max="2" width="12.7109375" customWidth="1"/>
    <col min="3" max="3" width="10.42578125" customWidth="1"/>
    <col min="4" max="4" width="33.42578125" customWidth="1"/>
    <col min="5" max="5" width="12.5703125" customWidth="1"/>
    <col min="6" max="6" width="36.42578125" customWidth="1"/>
    <col min="7" max="7" width="12.28515625" customWidth="1"/>
    <col min="8" max="8" width="11.7109375" customWidth="1"/>
    <col min="9" max="9" width="12.140625" customWidth="1"/>
    <col min="10" max="10" width="13.140625" customWidth="1"/>
    <col min="11" max="11" width="14.42578125" customWidth="1"/>
    <col min="12" max="12" width="11.42578125" customWidth="1"/>
  </cols>
  <sheetData>
    <row r="2" spans="1:12" ht="15.75" customHeight="1" x14ac:dyDescent="0.25">
      <c r="A2" s="77" t="s">
        <v>80</v>
      </c>
      <c r="B2" s="78"/>
      <c r="C2" s="78"/>
      <c r="D2" s="78"/>
      <c r="E2" s="6" t="s">
        <v>0</v>
      </c>
      <c r="F2" s="4">
        <v>20535886114</v>
      </c>
      <c r="G2" s="13" t="s">
        <v>13</v>
      </c>
      <c r="H2" s="14"/>
      <c r="I2" s="15"/>
    </row>
    <row r="3" spans="1:12" ht="15.75" customHeight="1" x14ac:dyDescent="0.25">
      <c r="A3" s="79"/>
      <c r="B3" s="80"/>
      <c r="C3" s="80"/>
      <c r="D3" s="80"/>
      <c r="E3" s="7" t="s">
        <v>1</v>
      </c>
      <c r="F3" s="1" t="s">
        <v>15</v>
      </c>
      <c r="G3" s="8"/>
      <c r="H3" s="81"/>
      <c r="I3" s="81"/>
    </row>
    <row r="4" spans="1:12" ht="26.25" x14ac:dyDescent="0.25">
      <c r="A4" s="5"/>
      <c r="B4" s="5"/>
      <c r="C4" s="5"/>
      <c r="D4" s="5"/>
      <c r="E4" s="2"/>
      <c r="F4" s="3"/>
      <c r="G4" s="3"/>
      <c r="H4" s="3"/>
      <c r="I4" s="3"/>
    </row>
    <row r="5" spans="1:12" x14ac:dyDescent="0.25">
      <c r="A5" s="23" t="s">
        <v>2</v>
      </c>
      <c r="B5" s="23" t="s">
        <v>3</v>
      </c>
      <c r="C5" s="23" t="s">
        <v>4</v>
      </c>
      <c r="D5" s="23" t="s">
        <v>5</v>
      </c>
      <c r="E5" s="23" t="s">
        <v>6</v>
      </c>
      <c r="F5" s="23" t="s">
        <v>7</v>
      </c>
      <c r="G5" s="23" t="s">
        <v>139</v>
      </c>
      <c r="H5" s="23" t="s">
        <v>8</v>
      </c>
      <c r="I5" s="33" t="s">
        <v>140</v>
      </c>
      <c r="J5" s="23" t="s">
        <v>9</v>
      </c>
      <c r="K5" s="23" t="s">
        <v>10</v>
      </c>
    </row>
    <row r="6" spans="1:12" s="9" customFormat="1" ht="13.5" x14ac:dyDescent="0.25">
      <c r="A6" s="16">
        <v>1</v>
      </c>
      <c r="B6" s="17" t="s">
        <v>51</v>
      </c>
      <c r="C6" s="21"/>
      <c r="D6" s="20"/>
      <c r="E6" s="20"/>
      <c r="F6" s="18"/>
      <c r="G6" s="36"/>
      <c r="H6" s="22"/>
      <c r="I6" s="40"/>
      <c r="J6" s="19">
        <f t="shared" ref="J6:J13" si="0">H6*18/100</f>
        <v>0</v>
      </c>
      <c r="K6" s="19">
        <f t="shared" ref="K6:K13" si="1">+H6+J6</f>
        <v>0</v>
      </c>
    </row>
    <row r="7" spans="1:12" s="10" customFormat="1" ht="13.5" x14ac:dyDescent="0.25">
      <c r="A7" s="16">
        <v>2</v>
      </c>
      <c r="B7" s="17" t="s">
        <v>52</v>
      </c>
      <c r="C7" s="21"/>
      <c r="D7" s="20"/>
      <c r="E7" s="20"/>
      <c r="F7" s="18"/>
      <c r="G7" s="36"/>
      <c r="H7" s="22"/>
      <c r="I7" s="40"/>
      <c r="J7" s="19">
        <f t="shared" si="0"/>
        <v>0</v>
      </c>
      <c r="K7" s="19">
        <f t="shared" si="1"/>
        <v>0</v>
      </c>
    </row>
    <row r="8" spans="1:12" s="9" customFormat="1" ht="13.5" x14ac:dyDescent="0.25">
      <c r="A8" s="16">
        <v>3</v>
      </c>
      <c r="B8" s="17" t="s">
        <v>53</v>
      </c>
      <c r="C8" s="21"/>
      <c r="D8" s="20"/>
      <c r="E8" s="20"/>
      <c r="F8" s="20"/>
      <c r="G8" s="36"/>
      <c r="H8" s="22"/>
      <c r="I8" s="40"/>
      <c r="J8" s="19">
        <f t="shared" si="0"/>
        <v>0</v>
      </c>
      <c r="K8" s="19">
        <f t="shared" si="1"/>
        <v>0</v>
      </c>
    </row>
    <row r="9" spans="1:12" s="9" customFormat="1" ht="13.5" x14ac:dyDescent="0.25">
      <c r="A9" s="16">
        <v>4</v>
      </c>
      <c r="B9" s="17" t="s">
        <v>54</v>
      </c>
      <c r="C9" s="21"/>
      <c r="D9" s="20"/>
      <c r="E9" s="20"/>
      <c r="F9" s="20"/>
      <c r="G9" s="36"/>
      <c r="H9" s="22"/>
      <c r="I9" s="40"/>
      <c r="J9" s="19">
        <f t="shared" si="0"/>
        <v>0</v>
      </c>
      <c r="K9" s="19">
        <f t="shared" si="1"/>
        <v>0</v>
      </c>
    </row>
    <row r="10" spans="1:12" s="9" customFormat="1" ht="13.5" x14ac:dyDescent="0.25">
      <c r="A10" s="16">
        <v>5</v>
      </c>
      <c r="B10" s="17" t="s">
        <v>55</v>
      </c>
      <c r="C10" s="20"/>
      <c r="D10" s="20"/>
      <c r="E10" s="20"/>
      <c r="F10" s="18"/>
      <c r="G10" s="36"/>
      <c r="H10" s="22"/>
      <c r="I10" s="40"/>
      <c r="J10" s="19">
        <f t="shared" si="0"/>
        <v>0</v>
      </c>
      <c r="K10" s="19">
        <f t="shared" si="1"/>
        <v>0</v>
      </c>
    </row>
    <row r="11" spans="1:12" s="9" customFormat="1" ht="13.5" x14ac:dyDescent="0.25">
      <c r="A11" s="16">
        <v>6</v>
      </c>
      <c r="B11" s="17" t="s">
        <v>57</v>
      </c>
      <c r="C11" s="20"/>
      <c r="D11" s="20"/>
      <c r="E11" s="20"/>
      <c r="F11" s="18"/>
      <c r="G11" s="41"/>
      <c r="H11" s="22"/>
      <c r="I11" s="43"/>
      <c r="J11" s="19">
        <f t="shared" si="0"/>
        <v>0</v>
      </c>
      <c r="K11" s="19">
        <f t="shared" si="1"/>
        <v>0</v>
      </c>
    </row>
    <row r="12" spans="1:12" s="9" customFormat="1" ht="13.5" x14ac:dyDescent="0.25">
      <c r="A12" s="16">
        <v>7</v>
      </c>
      <c r="B12" s="17" t="s">
        <v>58</v>
      </c>
      <c r="C12" s="20"/>
      <c r="D12" s="20"/>
      <c r="E12" s="20"/>
      <c r="F12" s="18"/>
      <c r="G12" s="36"/>
      <c r="H12" s="22"/>
      <c r="I12" s="43"/>
      <c r="J12" s="19">
        <f t="shared" si="0"/>
        <v>0</v>
      </c>
      <c r="K12" s="19">
        <f t="shared" si="1"/>
        <v>0</v>
      </c>
    </row>
    <row r="13" spans="1:12" s="9" customFormat="1" ht="13.5" x14ac:dyDescent="0.25">
      <c r="A13" s="16">
        <v>8</v>
      </c>
      <c r="B13" s="17" t="s">
        <v>59</v>
      </c>
      <c r="C13" s="20"/>
      <c r="D13" s="20"/>
      <c r="E13" s="20"/>
      <c r="F13" s="18"/>
      <c r="G13" s="36"/>
      <c r="H13" s="22"/>
      <c r="I13" s="43"/>
      <c r="J13" s="19">
        <f t="shared" si="0"/>
        <v>0</v>
      </c>
      <c r="K13" s="19">
        <f t="shared" si="1"/>
        <v>0</v>
      </c>
    </row>
    <row r="14" spans="1:12" s="9" customFormat="1" x14ac:dyDescent="0.25">
      <c r="A14" s="16">
        <v>9</v>
      </c>
      <c r="B14" s="17" t="s">
        <v>60</v>
      </c>
      <c r="C14" s="21">
        <v>43242</v>
      </c>
      <c r="D14" s="20" t="s">
        <v>63</v>
      </c>
      <c r="E14" s="20">
        <v>20504800114</v>
      </c>
      <c r="F14" s="20" t="s">
        <v>132</v>
      </c>
      <c r="G14" s="36"/>
      <c r="H14" s="22"/>
      <c r="I14" s="43"/>
      <c r="J14" s="19"/>
      <c r="K14" s="19">
        <v>3693</v>
      </c>
      <c r="L14"/>
    </row>
    <row r="15" spans="1:12" s="9" customFormat="1" x14ac:dyDescent="0.25">
      <c r="A15" s="16">
        <v>10</v>
      </c>
      <c r="B15" s="17" t="s">
        <v>61</v>
      </c>
      <c r="C15" s="20"/>
      <c r="D15" s="20"/>
      <c r="E15" s="20"/>
      <c r="F15" s="18"/>
      <c r="G15" s="36"/>
      <c r="H15" s="22"/>
      <c r="I15" s="43"/>
      <c r="J15" s="19">
        <f>H15*18/100</f>
        <v>0</v>
      </c>
      <c r="K15" s="19">
        <f>+H15+J15</f>
        <v>0</v>
      </c>
      <c r="L15"/>
    </row>
    <row r="16" spans="1:12" s="9" customFormat="1" x14ac:dyDescent="0.25">
      <c r="A16" s="16">
        <v>11</v>
      </c>
      <c r="B16" s="17" t="s">
        <v>62</v>
      </c>
      <c r="C16" s="21">
        <v>43242</v>
      </c>
      <c r="D16" s="20" t="s">
        <v>64</v>
      </c>
      <c r="E16" s="20">
        <v>20494894411</v>
      </c>
      <c r="F16" s="20" t="s">
        <v>132</v>
      </c>
      <c r="G16" s="36"/>
      <c r="H16" s="22"/>
      <c r="I16" s="43"/>
      <c r="J16" s="19">
        <f>H16*18/100</f>
        <v>0</v>
      </c>
      <c r="K16" s="19">
        <v>2997</v>
      </c>
      <c r="L16"/>
    </row>
    <row r="17" spans="1:12" s="9" customFormat="1" x14ac:dyDescent="0.25">
      <c r="A17" s="16">
        <v>12</v>
      </c>
      <c r="B17" s="17" t="s">
        <v>65</v>
      </c>
      <c r="C17" s="21">
        <v>43242</v>
      </c>
      <c r="D17" s="20" t="s">
        <v>56</v>
      </c>
      <c r="E17" s="20">
        <v>20155140942</v>
      </c>
      <c r="F17" s="20" t="s">
        <v>130</v>
      </c>
      <c r="G17" s="36"/>
      <c r="H17" s="22"/>
      <c r="I17" s="43"/>
      <c r="J17" s="19">
        <f>H17*18/100</f>
        <v>0</v>
      </c>
      <c r="K17" s="19">
        <v>12666</v>
      </c>
      <c r="L17"/>
    </row>
    <row r="18" spans="1:12" s="9" customFormat="1" x14ac:dyDescent="0.25">
      <c r="A18" s="16">
        <v>13</v>
      </c>
      <c r="B18" s="17" t="s">
        <v>66</v>
      </c>
      <c r="C18" s="21"/>
      <c r="D18" s="20"/>
      <c r="E18" s="20"/>
      <c r="F18" s="18"/>
      <c r="G18" s="36"/>
      <c r="H18" s="22"/>
      <c r="I18" s="43"/>
      <c r="J18" s="19"/>
      <c r="K18" s="19">
        <v>3940</v>
      </c>
      <c r="L18"/>
    </row>
    <row r="19" spans="1:12" s="9" customFormat="1" ht="13.5" x14ac:dyDescent="0.25">
      <c r="A19" s="16">
        <v>14</v>
      </c>
      <c r="B19" s="17" t="s">
        <v>78</v>
      </c>
      <c r="C19" s="21">
        <v>43251</v>
      </c>
      <c r="D19" s="20" t="s">
        <v>79</v>
      </c>
      <c r="E19" s="20">
        <v>20255254937</v>
      </c>
      <c r="F19" s="20" t="s">
        <v>132</v>
      </c>
      <c r="G19" s="36"/>
      <c r="H19" s="22"/>
      <c r="I19" s="43"/>
      <c r="J19" s="19">
        <f>H19*18/100</f>
        <v>0</v>
      </c>
      <c r="K19" s="19">
        <f>+H19+J19</f>
        <v>0</v>
      </c>
    </row>
    <row r="20" spans="1:12" s="11" customFormat="1" ht="13.5" x14ac:dyDescent="0.25">
      <c r="A20" s="12"/>
      <c r="B20" s="12"/>
      <c r="C20" s="12"/>
      <c r="D20" s="12"/>
      <c r="E20" s="12"/>
      <c r="F20" s="24"/>
      <c r="G20" s="36"/>
      <c r="H20" s="24"/>
      <c r="I20" s="43"/>
      <c r="J20" s="24">
        <f>SUBTOTAL(9,J6:J19)</f>
        <v>0</v>
      </c>
      <c r="K20" s="24">
        <f>SUBTOTAL(9,K6:K19)</f>
        <v>23296</v>
      </c>
    </row>
    <row r="21" spans="1:12" s="11" customFormat="1" ht="13.5" x14ac:dyDescent="0.25">
      <c r="A21" s="12"/>
      <c r="B21" s="12"/>
      <c r="C21" s="12"/>
      <c r="D21" s="12"/>
      <c r="E21" s="12"/>
      <c r="H21" s="25" t="s">
        <v>12</v>
      </c>
      <c r="I21" s="25"/>
      <c r="J21" s="25">
        <f>SUM(J6:J19)</f>
        <v>0</v>
      </c>
      <c r="K21" s="25">
        <f>SUM(K6:K19)</f>
        <v>23296</v>
      </c>
    </row>
    <row r="22" spans="1:12" s="12" customFormat="1" ht="12" x14ac:dyDescent="0.2"/>
  </sheetData>
  <mergeCells count="2">
    <mergeCell ref="A2:D3"/>
    <mergeCell ref="H3:I3"/>
  </mergeCells>
  <conditionalFormatting sqref="F6:F16 D14:D16">
    <cfRule type="containsText" dxfId="45" priority="9" operator="containsText" text="ANULADO">
      <formula>NOT(ISERROR(SEARCH("ANULADO",D6)))</formula>
    </cfRule>
  </conditionalFormatting>
  <conditionalFormatting sqref="D6:D7">
    <cfRule type="containsText" dxfId="44" priority="8" operator="containsText" text="ANULADO">
      <formula>NOT(ISERROR(SEARCH("ANULADO",D6)))</formula>
    </cfRule>
  </conditionalFormatting>
  <conditionalFormatting sqref="D8:D9">
    <cfRule type="containsText" dxfId="43" priority="7" operator="containsText" text="ANULADO">
      <formula>NOT(ISERROR(SEARCH("ANULADO",D8)))</formula>
    </cfRule>
  </conditionalFormatting>
  <conditionalFormatting sqref="D10:D13">
    <cfRule type="containsText" dxfId="42" priority="6" operator="containsText" text="ANULADO">
      <formula>NOT(ISERROR(SEARCH("ANULADO",D10)))</formula>
    </cfRule>
  </conditionalFormatting>
  <conditionalFormatting sqref="F17">
    <cfRule type="containsText" dxfId="41" priority="5" operator="containsText" text="ANULADO">
      <formula>NOT(ISERROR(SEARCH("ANULADO",F17)))</formula>
    </cfRule>
  </conditionalFormatting>
  <conditionalFormatting sqref="D17">
    <cfRule type="containsText" dxfId="40" priority="4" operator="containsText" text="ANULADO">
      <formula>NOT(ISERROR(SEARCH("ANULADO",D17)))</formula>
    </cfRule>
  </conditionalFormatting>
  <conditionalFormatting sqref="F18:F19">
    <cfRule type="containsText" dxfId="39" priority="3" operator="containsText" text="ANULADO">
      <formula>NOT(ISERROR(SEARCH("ANULADO",F18)))</formula>
    </cfRule>
  </conditionalFormatting>
  <conditionalFormatting sqref="D18">
    <cfRule type="containsText" dxfId="38" priority="2" operator="containsText" text="ANULADO">
      <formula>NOT(ISERROR(SEARCH("ANULADO",D18)))</formula>
    </cfRule>
  </conditionalFormatting>
  <conditionalFormatting sqref="D19">
    <cfRule type="containsText" dxfId="37" priority="1" operator="containsText" text="ANULADO">
      <formula>NOT(ISERROR(SEARCH("ANULADO",D19)))</formula>
    </cfRule>
  </conditionalFormatting>
  <pageMargins left="0.7" right="0.7" top="0.75" bottom="0.75" header="0.3" footer="0.3"/>
  <pageSetup paperSize="9"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19"/>
  <sheetViews>
    <sheetView zoomScaleNormal="100" workbookViewId="0">
      <selection activeCell="F6" sqref="F6"/>
    </sheetView>
  </sheetViews>
  <sheetFormatPr baseColWidth="10" defaultRowHeight="15" x14ac:dyDescent="0.25"/>
  <cols>
    <col min="1" max="1" width="3.28515625" customWidth="1"/>
    <col min="2" max="2" width="12.7109375" customWidth="1"/>
    <col min="3" max="3" width="10.42578125" customWidth="1"/>
    <col min="4" max="4" width="28.7109375" customWidth="1"/>
    <col min="5" max="5" width="12.5703125" customWidth="1"/>
    <col min="6" max="6" width="36.42578125" customWidth="1"/>
    <col min="7" max="7" width="12.28515625" customWidth="1"/>
    <col min="8" max="8" width="11.7109375" customWidth="1"/>
    <col min="9" max="9" width="12.140625" customWidth="1"/>
    <col min="10" max="10" width="12" customWidth="1"/>
  </cols>
  <sheetData>
    <row r="2" spans="1:11" ht="15.75" customHeight="1" x14ac:dyDescent="0.25">
      <c r="A2" s="77" t="s">
        <v>67</v>
      </c>
      <c r="B2" s="78"/>
      <c r="C2" s="78"/>
      <c r="D2" s="78"/>
      <c r="E2" s="6" t="s">
        <v>81</v>
      </c>
      <c r="F2" s="4">
        <v>20535886114</v>
      </c>
      <c r="G2" s="13" t="s">
        <v>13</v>
      </c>
      <c r="H2" s="14"/>
      <c r="I2" s="15"/>
    </row>
    <row r="3" spans="1:11" ht="15.75" customHeight="1" x14ac:dyDescent="0.25">
      <c r="A3" s="79"/>
      <c r="B3" s="80"/>
      <c r="C3" s="80"/>
      <c r="D3" s="80"/>
      <c r="E3" s="7" t="s">
        <v>1</v>
      </c>
      <c r="F3" s="1" t="s">
        <v>15</v>
      </c>
      <c r="G3" s="8"/>
      <c r="H3" s="81"/>
      <c r="I3" s="81"/>
    </row>
    <row r="4" spans="1:11" ht="26.25" x14ac:dyDescent="0.25">
      <c r="A4" s="5"/>
      <c r="B4" s="5"/>
      <c r="C4" s="5"/>
      <c r="D4" s="5"/>
      <c r="E4" s="2"/>
      <c r="F4" s="3"/>
      <c r="G4" s="3"/>
      <c r="H4" s="3"/>
      <c r="I4" s="3"/>
    </row>
    <row r="5" spans="1:11" x14ac:dyDescent="0.25">
      <c r="A5" s="23" t="s">
        <v>2</v>
      </c>
      <c r="B5" s="23" t="s">
        <v>3</v>
      </c>
      <c r="C5" s="23" t="s">
        <v>4</v>
      </c>
      <c r="D5" s="23" t="s">
        <v>5</v>
      </c>
      <c r="E5" s="23" t="s">
        <v>6</v>
      </c>
      <c r="F5" s="23" t="s">
        <v>7</v>
      </c>
      <c r="G5" s="23" t="s">
        <v>139</v>
      </c>
      <c r="H5" s="23" t="s">
        <v>8</v>
      </c>
      <c r="I5" s="33" t="s">
        <v>140</v>
      </c>
      <c r="J5" s="23" t="s">
        <v>9</v>
      </c>
      <c r="K5" s="23" t="s">
        <v>10</v>
      </c>
    </row>
    <row r="6" spans="1:11" s="9" customFormat="1" x14ac:dyDescent="0.25">
      <c r="A6" s="16">
        <v>1</v>
      </c>
      <c r="B6" s="17" t="s">
        <v>68</v>
      </c>
      <c r="C6" s="65"/>
      <c r="D6" s="62"/>
      <c r="E6" s="62"/>
      <c r="F6" s="62"/>
      <c r="G6" s="62"/>
      <c r="H6" s="63"/>
      <c r="I6" s="64"/>
      <c r="J6" s="64">
        <f t="shared" ref="J6:J16" si="0">H6*18/100</f>
        <v>0</v>
      </c>
      <c r="K6" s="64">
        <f t="shared" ref="K6:K16" si="1">+H6+J6</f>
        <v>0</v>
      </c>
    </row>
    <row r="7" spans="1:11" s="10" customFormat="1" x14ac:dyDescent="0.25">
      <c r="A7" s="16">
        <v>2</v>
      </c>
      <c r="B7" s="17" t="s">
        <v>69</v>
      </c>
      <c r="C7" s="65"/>
      <c r="D7" s="62"/>
      <c r="E7" s="62"/>
      <c r="F7" s="62"/>
      <c r="G7" s="62"/>
      <c r="H7" s="63"/>
      <c r="I7" s="64"/>
      <c r="J7" s="64">
        <f t="shared" si="0"/>
        <v>0</v>
      </c>
      <c r="K7" s="64">
        <f t="shared" si="1"/>
        <v>0</v>
      </c>
    </row>
    <row r="8" spans="1:11" s="9" customFormat="1" ht="13.5" x14ac:dyDescent="0.25">
      <c r="A8" s="16">
        <v>3</v>
      </c>
      <c r="B8" s="17" t="s">
        <v>70</v>
      </c>
      <c r="C8" s="21">
        <v>43271</v>
      </c>
      <c r="D8" s="20" t="s">
        <v>28</v>
      </c>
      <c r="E8" s="20">
        <v>20414766308</v>
      </c>
      <c r="F8" s="20" t="s">
        <v>132</v>
      </c>
      <c r="G8" s="36"/>
      <c r="H8" s="22">
        <v>2390</v>
      </c>
      <c r="I8" s="40"/>
      <c r="J8" s="19">
        <f t="shared" si="0"/>
        <v>430.2</v>
      </c>
      <c r="K8" s="19">
        <f t="shared" si="1"/>
        <v>2820.2</v>
      </c>
    </row>
    <row r="9" spans="1:11" s="9" customFormat="1" x14ac:dyDescent="0.25">
      <c r="A9" s="16">
        <v>4</v>
      </c>
      <c r="B9" s="17" t="s">
        <v>71</v>
      </c>
      <c r="C9" s="65"/>
      <c r="D9" s="62"/>
      <c r="E9" s="62"/>
      <c r="F9" s="62"/>
      <c r="G9" s="62"/>
      <c r="H9" s="63"/>
      <c r="I9" s="64"/>
      <c r="J9" s="64">
        <f t="shared" si="0"/>
        <v>0</v>
      </c>
      <c r="K9" s="64">
        <f t="shared" si="1"/>
        <v>0</v>
      </c>
    </row>
    <row r="10" spans="1:11" s="9" customFormat="1" x14ac:dyDescent="0.25">
      <c r="A10" s="16">
        <v>5</v>
      </c>
      <c r="B10" s="17" t="s">
        <v>72</v>
      </c>
      <c r="C10" s="62"/>
      <c r="D10" s="62"/>
      <c r="E10" s="62"/>
      <c r="F10" s="62"/>
      <c r="G10" s="62"/>
      <c r="H10" s="63"/>
      <c r="I10" s="64"/>
      <c r="J10" s="64">
        <f t="shared" si="0"/>
        <v>0</v>
      </c>
      <c r="K10" s="64">
        <f t="shared" si="1"/>
        <v>0</v>
      </c>
    </row>
    <row r="11" spans="1:11" s="9" customFormat="1" ht="13.5" x14ac:dyDescent="0.25">
      <c r="A11" s="16">
        <v>6</v>
      </c>
      <c r="B11" s="17" t="s">
        <v>73</v>
      </c>
      <c r="C11" s="21">
        <v>43271</v>
      </c>
      <c r="D11" s="20" t="s">
        <v>28</v>
      </c>
      <c r="E11" s="20">
        <v>20414766308</v>
      </c>
      <c r="F11" s="20" t="s">
        <v>132</v>
      </c>
      <c r="G11" s="41"/>
      <c r="H11" s="22">
        <v>1650</v>
      </c>
      <c r="I11" s="40"/>
      <c r="J11" s="19">
        <f>H11*18/100</f>
        <v>297</v>
      </c>
      <c r="K11" s="19">
        <f>+H11+J11</f>
        <v>1947</v>
      </c>
    </row>
    <row r="12" spans="1:11" s="9" customFormat="1" ht="13.5" x14ac:dyDescent="0.25">
      <c r="A12" s="16">
        <v>7</v>
      </c>
      <c r="B12" s="17" t="s">
        <v>74</v>
      </c>
      <c r="C12" s="21">
        <v>43271</v>
      </c>
      <c r="D12" s="20" t="s">
        <v>28</v>
      </c>
      <c r="E12" s="20">
        <v>20414766308</v>
      </c>
      <c r="F12" s="20" t="s">
        <v>132</v>
      </c>
      <c r="G12" s="36"/>
      <c r="H12" s="22">
        <v>2000</v>
      </c>
      <c r="I12" s="40"/>
      <c r="J12" s="19">
        <f>H12*18/100</f>
        <v>360</v>
      </c>
      <c r="K12" s="19">
        <f>+H12+J12</f>
        <v>2360</v>
      </c>
    </row>
    <row r="13" spans="1:11" s="9" customFormat="1" ht="13.5" x14ac:dyDescent="0.25">
      <c r="A13" s="16">
        <v>8</v>
      </c>
      <c r="B13" s="17" t="s">
        <v>75</v>
      </c>
      <c r="C13" s="21">
        <v>43279</v>
      </c>
      <c r="D13" s="20" t="s">
        <v>28</v>
      </c>
      <c r="E13" s="20">
        <v>20414766308</v>
      </c>
      <c r="F13" s="20" t="s">
        <v>132</v>
      </c>
      <c r="G13" s="36"/>
      <c r="H13" s="22">
        <v>6556.61</v>
      </c>
      <c r="I13" s="40"/>
      <c r="J13" s="19">
        <f>H13*18/100</f>
        <v>1180.1897999999999</v>
      </c>
      <c r="K13" s="19">
        <f>+H13+J13</f>
        <v>7736.7997999999998</v>
      </c>
    </row>
    <row r="14" spans="1:11" s="9" customFormat="1" x14ac:dyDescent="0.25">
      <c r="A14" s="16">
        <v>9</v>
      </c>
      <c r="B14" s="17" t="s">
        <v>76</v>
      </c>
      <c r="C14" s="65"/>
      <c r="D14" s="62"/>
      <c r="E14" s="62"/>
      <c r="F14" s="62"/>
      <c r="G14" s="62"/>
      <c r="H14" s="63"/>
      <c r="I14" s="64"/>
      <c r="J14" s="64">
        <f t="shared" si="0"/>
        <v>0</v>
      </c>
      <c r="K14" s="64">
        <f t="shared" si="1"/>
        <v>0</v>
      </c>
    </row>
    <row r="15" spans="1:11" s="9" customFormat="1" x14ac:dyDescent="0.25">
      <c r="A15" s="16">
        <v>10</v>
      </c>
      <c r="B15" s="17" t="s">
        <v>77</v>
      </c>
      <c r="C15" s="65"/>
      <c r="D15" s="62"/>
      <c r="E15" s="62"/>
      <c r="F15" s="62"/>
      <c r="G15" s="62"/>
      <c r="H15" s="63"/>
      <c r="I15" s="64"/>
      <c r="J15" s="64">
        <f t="shared" si="0"/>
        <v>0</v>
      </c>
      <c r="K15" s="64">
        <f t="shared" si="1"/>
        <v>0</v>
      </c>
    </row>
    <row r="16" spans="1:11" s="9" customFormat="1" ht="13.5" x14ac:dyDescent="0.25">
      <c r="A16" s="16">
        <v>11</v>
      </c>
      <c r="B16" s="17" t="s">
        <v>82</v>
      </c>
      <c r="C16" s="21">
        <v>43279</v>
      </c>
      <c r="D16" s="20" t="s">
        <v>28</v>
      </c>
      <c r="E16" s="20">
        <v>20414766308</v>
      </c>
      <c r="F16" s="20" t="s">
        <v>132</v>
      </c>
      <c r="G16" s="36"/>
      <c r="H16" s="22">
        <v>3000</v>
      </c>
      <c r="I16" s="40"/>
      <c r="J16" s="19">
        <f t="shared" si="0"/>
        <v>540</v>
      </c>
      <c r="K16" s="19">
        <f t="shared" si="1"/>
        <v>3540</v>
      </c>
    </row>
    <row r="17" spans="1:11" s="11" customFormat="1" ht="13.5" x14ac:dyDescent="0.25">
      <c r="A17" s="12"/>
      <c r="B17" s="12"/>
      <c r="C17" s="12"/>
      <c r="D17" s="12"/>
      <c r="E17" s="12"/>
      <c r="F17" s="24"/>
      <c r="G17" s="36"/>
      <c r="H17" s="24">
        <f>SUBTOTAL(9,H6:H16)</f>
        <v>15596.61</v>
      </c>
      <c r="I17" s="40"/>
      <c r="J17" s="24">
        <f>SUBTOTAL(9,J6:J16)</f>
        <v>2807.3897999999999</v>
      </c>
      <c r="K17" s="24">
        <f>SUBTOTAL(9,K6:K16)</f>
        <v>18403.999799999998</v>
      </c>
    </row>
    <row r="18" spans="1:11" s="11" customFormat="1" ht="13.5" x14ac:dyDescent="0.25">
      <c r="A18" s="12"/>
      <c r="B18" s="12"/>
      <c r="C18" s="12"/>
      <c r="D18" s="12"/>
      <c r="E18" s="12"/>
      <c r="H18" s="25" t="s">
        <v>12</v>
      </c>
      <c r="I18" s="25"/>
      <c r="J18" s="25">
        <f>SUM(J6:J16)</f>
        <v>2807.3897999999999</v>
      </c>
      <c r="K18" s="25">
        <f>SUM(K6:K16)</f>
        <v>18403.999799999998</v>
      </c>
    </row>
    <row r="19" spans="1:11" s="12" customFormat="1" ht="12" x14ac:dyDescent="0.2"/>
  </sheetData>
  <mergeCells count="2">
    <mergeCell ref="A2:D3"/>
    <mergeCell ref="H3:I3"/>
  </mergeCells>
  <conditionalFormatting sqref="F6:F9 F11:F14">
    <cfRule type="containsText" dxfId="36" priority="16" operator="containsText" text="ANULADO">
      <formula>NOT(ISERROR(SEARCH("ANULADO",F6)))</formula>
    </cfRule>
  </conditionalFormatting>
  <conditionalFormatting sqref="D6:D7">
    <cfRule type="containsText" dxfId="35" priority="15" operator="containsText" text="ANULADO">
      <formula>NOT(ISERROR(SEARCH("ANULADO",D6)))</formula>
    </cfRule>
  </conditionalFormatting>
  <conditionalFormatting sqref="D8:D9">
    <cfRule type="containsText" dxfId="34" priority="14" operator="containsText" text="ANULADO">
      <formula>NOT(ISERROR(SEARCH("ANULADO",D8)))</formula>
    </cfRule>
  </conditionalFormatting>
  <conditionalFormatting sqref="D11:D14">
    <cfRule type="containsText" dxfId="33" priority="13" operator="containsText" text="ANULADO">
      <formula>NOT(ISERROR(SEARCH("ANULADO",D11)))</formula>
    </cfRule>
  </conditionalFormatting>
  <conditionalFormatting sqref="F10">
    <cfRule type="containsText" dxfId="32" priority="8" operator="containsText" text="ANULADO">
      <formula>NOT(ISERROR(SEARCH("ANULADO",F10)))</formula>
    </cfRule>
  </conditionalFormatting>
  <conditionalFormatting sqref="D10">
    <cfRule type="containsText" dxfId="31" priority="7" operator="containsText" text="ANULADO">
      <formula>NOT(ISERROR(SEARCH("ANULADO",D10)))</formula>
    </cfRule>
  </conditionalFormatting>
  <conditionalFormatting sqref="F16">
    <cfRule type="containsText" dxfId="30" priority="6" operator="containsText" text="ANULADO">
      <formula>NOT(ISERROR(SEARCH("ANULADO",F16)))</formula>
    </cfRule>
  </conditionalFormatting>
  <conditionalFormatting sqref="D16">
    <cfRule type="containsText" dxfId="29" priority="5" operator="containsText" text="ANULADO">
      <formula>NOT(ISERROR(SEARCH("ANULADO",D16)))</formula>
    </cfRule>
  </conditionalFormatting>
  <conditionalFormatting sqref="F15">
    <cfRule type="containsText" dxfId="28" priority="2" operator="containsText" text="ANULADO">
      <formula>NOT(ISERROR(SEARCH("ANULADO",F15)))</formula>
    </cfRule>
  </conditionalFormatting>
  <conditionalFormatting sqref="D15">
    <cfRule type="containsText" dxfId="27" priority="1" operator="containsText" text="ANULADO">
      <formula>NOT(ISERROR(SEARCH("ANULADO",D15)))</formula>
    </cfRule>
  </conditionalFormatting>
  <pageMargins left="0.7" right="0.7" top="0.75" bottom="0.75" header="0.3" footer="0.3"/>
  <pageSetup paperSize="9" scale="9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K15"/>
  <sheetViews>
    <sheetView zoomScaleNormal="100" workbookViewId="0">
      <selection activeCell="C9" sqref="C9:K10"/>
    </sheetView>
  </sheetViews>
  <sheetFormatPr baseColWidth="10" defaultRowHeight="15" x14ac:dyDescent="0.25"/>
  <cols>
    <col min="1" max="1" width="3.28515625" customWidth="1"/>
    <col min="2" max="2" width="12.7109375" customWidth="1"/>
    <col min="3" max="3" width="10.42578125" customWidth="1"/>
    <col min="4" max="4" width="28.7109375" customWidth="1"/>
    <col min="5" max="5" width="12.5703125" customWidth="1"/>
    <col min="6" max="6" width="36.42578125" customWidth="1"/>
    <col min="7" max="7" width="12.28515625" customWidth="1"/>
    <col min="8" max="8" width="11.7109375" customWidth="1"/>
    <col min="9" max="9" width="12.140625" customWidth="1"/>
    <col min="10" max="10" width="15.85546875" customWidth="1"/>
  </cols>
  <sheetData>
    <row r="2" spans="1:11" ht="15.75" customHeight="1" x14ac:dyDescent="0.25">
      <c r="A2" s="77" t="s">
        <v>83</v>
      </c>
      <c r="B2" s="78"/>
      <c r="C2" s="78"/>
      <c r="D2" s="78"/>
      <c r="E2" s="6" t="s">
        <v>81</v>
      </c>
      <c r="F2" s="4">
        <v>20535886114</v>
      </c>
      <c r="G2" s="13" t="s">
        <v>13</v>
      </c>
      <c r="H2" s="14"/>
      <c r="I2" s="15"/>
    </row>
    <row r="3" spans="1:11" ht="15.75" customHeight="1" x14ac:dyDescent="0.25">
      <c r="A3" s="79"/>
      <c r="B3" s="80"/>
      <c r="C3" s="80"/>
      <c r="D3" s="80"/>
      <c r="E3" s="7" t="s">
        <v>1</v>
      </c>
      <c r="F3" s="1" t="s">
        <v>15</v>
      </c>
      <c r="G3" s="8"/>
      <c r="H3" s="81"/>
      <c r="I3" s="81"/>
    </row>
    <row r="4" spans="1:11" ht="26.25" x14ac:dyDescent="0.25">
      <c r="A4" s="5"/>
      <c r="B4" s="5"/>
      <c r="C4" s="5"/>
      <c r="D4" s="5"/>
      <c r="E4" s="2"/>
      <c r="F4" s="3"/>
      <c r="G4" s="3"/>
      <c r="H4" s="3"/>
      <c r="I4" s="3"/>
    </row>
    <row r="5" spans="1:11" x14ac:dyDescent="0.25">
      <c r="A5" s="23" t="s">
        <v>2</v>
      </c>
      <c r="B5" s="23" t="s">
        <v>3</v>
      </c>
      <c r="C5" s="23" t="s">
        <v>4</v>
      </c>
      <c r="D5" s="23" t="s">
        <v>5</v>
      </c>
      <c r="E5" s="23" t="s">
        <v>6</v>
      </c>
      <c r="F5" s="23" t="s">
        <v>7</v>
      </c>
      <c r="G5" s="23" t="s">
        <v>139</v>
      </c>
      <c r="H5" s="23" t="s">
        <v>8</v>
      </c>
      <c r="I5" s="33" t="s">
        <v>140</v>
      </c>
      <c r="J5" s="23" t="s">
        <v>9</v>
      </c>
      <c r="K5" s="23" t="s">
        <v>10</v>
      </c>
    </row>
    <row r="6" spans="1:11" s="9" customFormat="1" ht="13.5" x14ac:dyDescent="0.25">
      <c r="A6" s="16">
        <v>1</v>
      </c>
      <c r="B6" s="17" t="s">
        <v>84</v>
      </c>
      <c r="C6" s="21">
        <v>43286</v>
      </c>
      <c r="D6" s="20" t="s">
        <v>79</v>
      </c>
      <c r="E6" s="20">
        <v>20255254937</v>
      </c>
      <c r="F6" s="20" t="s">
        <v>132</v>
      </c>
      <c r="G6" s="36"/>
      <c r="H6" s="22">
        <v>5702.4</v>
      </c>
      <c r="I6" s="40"/>
      <c r="J6" s="19">
        <f>H6*18/100</f>
        <v>1026.432</v>
      </c>
      <c r="K6" s="19">
        <f>+H6+J6</f>
        <v>6728.8319999999994</v>
      </c>
    </row>
    <row r="7" spans="1:11" s="10" customFormat="1" ht="13.5" x14ac:dyDescent="0.25">
      <c r="A7" s="16">
        <v>2</v>
      </c>
      <c r="B7" s="17" t="s">
        <v>85</v>
      </c>
      <c r="C7" s="21">
        <v>43294</v>
      </c>
      <c r="D7" s="20" t="s">
        <v>28</v>
      </c>
      <c r="E7" s="20">
        <v>20414766308</v>
      </c>
      <c r="F7" s="20" t="s">
        <v>132</v>
      </c>
      <c r="G7" s="36"/>
      <c r="H7" s="22">
        <v>2405.5</v>
      </c>
      <c r="I7" s="40"/>
      <c r="J7" s="19">
        <f>H7*18/100</f>
        <v>432.99</v>
      </c>
      <c r="K7" s="19">
        <f>+H7+J7</f>
        <v>2838.49</v>
      </c>
    </row>
    <row r="8" spans="1:11" s="9" customFormat="1" ht="13.5" x14ac:dyDescent="0.25">
      <c r="A8" s="16">
        <v>3</v>
      </c>
      <c r="B8" s="17" t="s">
        <v>86</v>
      </c>
      <c r="C8" s="21">
        <v>43294</v>
      </c>
      <c r="D8" s="20" t="s">
        <v>28</v>
      </c>
      <c r="E8" s="20">
        <v>20414766308</v>
      </c>
      <c r="F8" s="20" t="s">
        <v>132</v>
      </c>
      <c r="G8" s="36"/>
      <c r="H8" s="22">
        <v>1210</v>
      </c>
      <c r="I8" s="40"/>
      <c r="J8" s="19">
        <f>H8*18/100</f>
        <v>217.8</v>
      </c>
      <c r="K8" s="19">
        <f>+H8+J8</f>
        <v>1427.8</v>
      </c>
    </row>
    <row r="9" spans="1:11" s="9" customFormat="1" x14ac:dyDescent="0.25">
      <c r="A9" s="16">
        <v>4</v>
      </c>
      <c r="B9" s="17" t="s">
        <v>87</v>
      </c>
      <c r="C9" s="65"/>
      <c r="D9" s="62"/>
      <c r="E9" s="62"/>
      <c r="F9" s="62"/>
      <c r="G9" s="62"/>
      <c r="H9" s="63"/>
      <c r="I9" s="64"/>
      <c r="J9" s="64">
        <f>H9*18/100</f>
        <v>0</v>
      </c>
      <c r="K9" s="64">
        <f>+H9+J9</f>
        <v>0</v>
      </c>
    </row>
    <row r="10" spans="1:11" s="9" customFormat="1" x14ac:dyDescent="0.25">
      <c r="A10" s="16">
        <v>5</v>
      </c>
      <c r="B10" s="17" t="s">
        <v>88</v>
      </c>
      <c r="C10" s="65"/>
      <c r="D10" s="62"/>
      <c r="E10" s="62"/>
      <c r="F10" s="62"/>
      <c r="G10" s="62"/>
      <c r="H10" s="63"/>
      <c r="I10" s="64"/>
      <c r="J10" s="64"/>
      <c r="K10" s="64"/>
    </row>
    <row r="11" spans="1:11" s="9" customFormat="1" ht="13.5" x14ac:dyDescent="0.25">
      <c r="A11" s="16">
        <v>6</v>
      </c>
      <c r="B11" s="17" t="s">
        <v>89</v>
      </c>
      <c r="C11" s="21">
        <v>43306</v>
      </c>
      <c r="D11" s="20" t="s">
        <v>28</v>
      </c>
      <c r="E11" s="20">
        <v>20414766308</v>
      </c>
      <c r="F11" s="20" t="s">
        <v>132</v>
      </c>
      <c r="G11" s="36"/>
      <c r="H11" s="22">
        <v>3000</v>
      </c>
      <c r="I11" s="40"/>
      <c r="J11" s="19">
        <f>H11*18/100</f>
        <v>540</v>
      </c>
      <c r="K11" s="19">
        <f>+H11+J11</f>
        <v>3540</v>
      </c>
    </row>
    <row r="12" spans="1:11" s="9" customFormat="1" ht="13.5" x14ac:dyDescent="0.25">
      <c r="A12" s="16">
        <v>7</v>
      </c>
      <c r="B12" s="17" t="s">
        <v>90</v>
      </c>
      <c r="C12" s="21">
        <v>43308</v>
      </c>
      <c r="D12" s="20" t="s">
        <v>36</v>
      </c>
      <c r="E12" s="20">
        <v>20602374751</v>
      </c>
      <c r="F12" s="20" t="s">
        <v>133</v>
      </c>
      <c r="G12" s="36"/>
      <c r="H12" s="22">
        <v>2542.37</v>
      </c>
      <c r="I12" s="40"/>
      <c r="J12" s="19">
        <f>H12*18/100</f>
        <v>457.62659999999994</v>
      </c>
      <c r="K12" s="19">
        <f>+H12+J12</f>
        <v>2999.9965999999999</v>
      </c>
    </row>
    <row r="13" spans="1:11" s="11" customFormat="1" ht="13.5" x14ac:dyDescent="0.25">
      <c r="A13" s="12"/>
      <c r="B13" s="12"/>
      <c r="C13" s="12"/>
      <c r="D13" s="12"/>
      <c r="E13" s="12"/>
      <c r="F13" s="24"/>
      <c r="G13" s="36"/>
      <c r="H13" s="24">
        <f>SUBTOTAL(9,H6:H12)</f>
        <v>14860.27</v>
      </c>
      <c r="I13" s="40"/>
      <c r="J13" s="24">
        <f>SUBTOTAL(9,J6:J12)</f>
        <v>2674.8485999999998</v>
      </c>
      <c r="K13" s="24">
        <f>SUBTOTAL(9,K6:K12)</f>
        <v>17535.118599999998</v>
      </c>
    </row>
    <row r="14" spans="1:11" s="11" customFormat="1" ht="13.5" x14ac:dyDescent="0.25">
      <c r="A14" s="12"/>
      <c r="B14" s="12"/>
      <c r="C14" s="12"/>
      <c r="D14" s="12"/>
      <c r="E14" s="12"/>
      <c r="G14" s="25" t="s">
        <v>12</v>
      </c>
      <c r="H14" s="25">
        <f>SUM(H6:H12)</f>
        <v>14860.27</v>
      </c>
      <c r="J14" s="25">
        <f>SUM(J6:J12)</f>
        <v>2674.8485999999998</v>
      </c>
      <c r="K14" s="25">
        <f>SUM(K6:K12)</f>
        <v>17535.118599999998</v>
      </c>
    </row>
    <row r="15" spans="1:11" s="12" customFormat="1" ht="12" x14ac:dyDescent="0.2"/>
  </sheetData>
  <mergeCells count="2">
    <mergeCell ref="A2:D3"/>
    <mergeCell ref="H3:I3"/>
  </mergeCells>
  <conditionalFormatting sqref="F6:F10">
    <cfRule type="containsText" dxfId="26" priority="12" operator="containsText" text="ANULADO">
      <formula>NOT(ISERROR(SEARCH("ANULADO",F6)))</formula>
    </cfRule>
  </conditionalFormatting>
  <conditionalFormatting sqref="D6:D7">
    <cfRule type="containsText" dxfId="25" priority="11" operator="containsText" text="ANULADO">
      <formula>NOT(ISERROR(SEARCH("ANULADO",D6)))</formula>
    </cfRule>
  </conditionalFormatting>
  <conditionalFormatting sqref="D8:D10">
    <cfRule type="containsText" dxfId="24" priority="10" operator="containsText" text="ANULADO">
      <formula>NOT(ISERROR(SEARCH("ANULADO",D8)))</formula>
    </cfRule>
  </conditionalFormatting>
  <conditionalFormatting sqref="F11:F12">
    <cfRule type="containsText" dxfId="23" priority="8" operator="containsText" text="ANULADO">
      <formula>NOT(ISERROR(SEARCH("ANULADO",F11)))</formula>
    </cfRule>
  </conditionalFormatting>
  <conditionalFormatting sqref="D11:D12">
    <cfRule type="containsText" dxfId="22" priority="7" operator="containsText" text="ANULADO">
      <formula>NOT(ISERROR(SEARCH("ANULADO",D11)))</formula>
    </cfRule>
  </conditionalFormatting>
  <pageMargins left="0.7" right="0.7" top="0.75" bottom="0.75" header="0.3" footer="0.3"/>
  <pageSetup paperSize="9"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K10"/>
  <sheetViews>
    <sheetView zoomScaleNormal="100" workbookViewId="0">
      <selection activeCell="I5" sqref="I5:I7"/>
    </sheetView>
  </sheetViews>
  <sheetFormatPr baseColWidth="10" defaultRowHeight="15" x14ac:dyDescent="0.25"/>
  <cols>
    <col min="1" max="1" width="3.28515625" customWidth="1"/>
    <col min="2" max="2" width="12.7109375" customWidth="1"/>
    <col min="3" max="3" width="10.42578125" customWidth="1"/>
    <col min="4" max="4" width="28.7109375" customWidth="1"/>
    <col min="5" max="5" width="12.5703125" customWidth="1"/>
    <col min="6" max="6" width="49" customWidth="1"/>
    <col min="7" max="7" width="12.28515625" customWidth="1"/>
    <col min="8" max="8" width="12.5703125" customWidth="1"/>
    <col min="9" max="9" width="12.140625" customWidth="1"/>
    <col min="10" max="10" width="12.7109375" customWidth="1"/>
    <col min="11" max="11" width="15.140625" customWidth="1"/>
  </cols>
  <sheetData>
    <row r="2" spans="1:11" ht="15.75" customHeight="1" x14ac:dyDescent="0.25">
      <c r="A2" s="77" t="s">
        <v>91</v>
      </c>
      <c r="B2" s="78"/>
      <c r="C2" s="78"/>
      <c r="D2" s="78"/>
      <c r="E2" s="6" t="s">
        <v>81</v>
      </c>
      <c r="F2" s="4">
        <v>20535886114</v>
      </c>
      <c r="G2" s="13" t="s">
        <v>13</v>
      </c>
      <c r="H2" s="14"/>
      <c r="I2" s="15"/>
    </row>
    <row r="3" spans="1:11" ht="15.75" customHeight="1" x14ac:dyDescent="0.25">
      <c r="A3" s="79"/>
      <c r="B3" s="80"/>
      <c r="C3" s="80"/>
      <c r="D3" s="80"/>
      <c r="E3" s="7" t="s">
        <v>1</v>
      </c>
      <c r="F3" s="1" t="s">
        <v>15</v>
      </c>
      <c r="G3" s="8"/>
      <c r="H3" s="81"/>
      <c r="I3" s="81"/>
    </row>
    <row r="4" spans="1:11" ht="26.25" x14ac:dyDescent="0.25">
      <c r="A4" s="5"/>
      <c r="B4" s="5"/>
      <c r="C4" s="5"/>
      <c r="D4" s="5"/>
      <c r="E4" s="2"/>
      <c r="F4" s="3"/>
      <c r="G4" s="3"/>
      <c r="H4" s="3"/>
      <c r="I4" s="3"/>
    </row>
    <row r="5" spans="1:11" x14ac:dyDescent="0.25">
      <c r="A5" s="23" t="s">
        <v>2</v>
      </c>
      <c r="B5" s="23" t="s">
        <v>3</v>
      </c>
      <c r="C5" s="23" t="s">
        <v>4</v>
      </c>
      <c r="D5" s="23" t="s">
        <v>5</v>
      </c>
      <c r="E5" s="23" t="s">
        <v>6</v>
      </c>
      <c r="F5" s="23" t="s">
        <v>7</v>
      </c>
      <c r="G5" s="23" t="s">
        <v>139</v>
      </c>
      <c r="H5" s="23" t="s">
        <v>8</v>
      </c>
      <c r="I5" s="33" t="s">
        <v>140</v>
      </c>
      <c r="J5" s="23" t="s">
        <v>9</v>
      </c>
      <c r="K5" s="23" t="s">
        <v>10</v>
      </c>
    </row>
    <row r="6" spans="1:11" s="9" customFormat="1" ht="13.5" x14ac:dyDescent="0.25">
      <c r="A6" s="16">
        <v>1</v>
      </c>
      <c r="B6" s="17" t="s">
        <v>92</v>
      </c>
      <c r="C6" s="21"/>
      <c r="D6" s="20"/>
      <c r="E6" s="20"/>
      <c r="F6" s="20"/>
      <c r="G6" s="36"/>
      <c r="H6" s="22"/>
      <c r="I6" s="40"/>
      <c r="J6" s="19">
        <f>H6*18/100</f>
        <v>0</v>
      </c>
      <c r="K6" s="19">
        <f>+H6+J6</f>
        <v>0</v>
      </c>
    </row>
    <row r="7" spans="1:11" s="10" customFormat="1" ht="13.5" x14ac:dyDescent="0.25">
      <c r="A7" s="16">
        <v>2</v>
      </c>
      <c r="B7" s="17" t="s">
        <v>93</v>
      </c>
      <c r="C7" s="21">
        <v>43318</v>
      </c>
      <c r="D7" s="20" t="s">
        <v>28</v>
      </c>
      <c r="E7" s="20">
        <v>20414766308</v>
      </c>
      <c r="F7" s="20" t="s">
        <v>132</v>
      </c>
      <c r="G7" s="36"/>
      <c r="H7" s="22">
        <v>21992</v>
      </c>
      <c r="I7" s="40"/>
      <c r="J7" s="19">
        <f>H7*18/100</f>
        <v>3958.56</v>
      </c>
      <c r="K7" s="19">
        <f>+H7+J7</f>
        <v>25950.560000000001</v>
      </c>
    </row>
    <row r="8" spans="1:11" s="11" customFormat="1" ht="13.5" x14ac:dyDescent="0.25">
      <c r="A8" s="12"/>
      <c r="B8" s="12"/>
      <c r="C8" s="12"/>
      <c r="D8" s="12"/>
      <c r="E8" s="12"/>
      <c r="F8" s="24"/>
      <c r="G8" s="36"/>
      <c r="H8" s="24">
        <f>SUBTOTAL(9,H6:H7)</f>
        <v>21992</v>
      </c>
      <c r="I8" s="40"/>
      <c r="J8" s="24">
        <f>SUBTOTAL(9,J6:J7)</f>
        <v>3958.56</v>
      </c>
      <c r="K8" s="24">
        <f>SUBTOTAL(9,K6:K7)</f>
        <v>25950.560000000001</v>
      </c>
    </row>
    <row r="9" spans="1:11" s="11" customFormat="1" ht="13.5" x14ac:dyDescent="0.25">
      <c r="A9" s="12"/>
      <c r="B9" s="12"/>
      <c r="C9" s="12"/>
      <c r="D9" s="12"/>
      <c r="E9" s="12"/>
      <c r="G9" s="25" t="s">
        <v>12</v>
      </c>
      <c r="H9" s="25">
        <f>SUM(H6:H7)</f>
        <v>21992</v>
      </c>
      <c r="I9" s="40"/>
      <c r="J9" s="25">
        <f>SUM(J6:J7)</f>
        <v>3958.56</v>
      </c>
      <c r="K9" s="25">
        <f>SUM(K6:K7)</f>
        <v>25950.560000000001</v>
      </c>
    </row>
    <row r="10" spans="1:11" s="12" customFormat="1" ht="12" x14ac:dyDescent="0.2"/>
  </sheetData>
  <mergeCells count="2">
    <mergeCell ref="A2:D3"/>
    <mergeCell ref="H3:I3"/>
  </mergeCells>
  <conditionalFormatting sqref="F6:F7">
    <cfRule type="containsText" dxfId="21" priority="5" operator="containsText" text="ANULADO">
      <formula>NOT(ISERROR(SEARCH("ANULADO",F6)))</formula>
    </cfRule>
  </conditionalFormatting>
  <conditionalFormatting sqref="D6:D7">
    <cfRule type="containsText" dxfId="20" priority="4" operator="containsText" text="ANULADO">
      <formula>NOT(ISERROR(SEARCH("ANULADO",D6)))</formula>
    </cfRule>
  </conditionalFormatting>
  <pageMargins left="0.7" right="0.7" top="0.75" bottom="0.75" header="0.3" footer="0.3"/>
  <pageSetup paperSize="9" scale="94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11"/>
  <sheetViews>
    <sheetView zoomScaleNormal="100" workbookViewId="0">
      <selection activeCell="I5" sqref="I5:I8"/>
    </sheetView>
  </sheetViews>
  <sheetFormatPr baseColWidth="10" defaultRowHeight="15" x14ac:dyDescent="0.25"/>
  <cols>
    <col min="1" max="1" width="3.28515625" customWidth="1"/>
    <col min="2" max="2" width="12.7109375" customWidth="1"/>
    <col min="3" max="3" width="10.42578125" customWidth="1"/>
    <col min="4" max="4" width="28.7109375" customWidth="1"/>
    <col min="5" max="5" width="12.5703125" customWidth="1"/>
    <col min="6" max="6" width="36.42578125" customWidth="1"/>
    <col min="7" max="7" width="12.28515625" customWidth="1"/>
    <col min="8" max="8" width="13.28515625" customWidth="1"/>
    <col min="9" max="9" width="14.7109375" customWidth="1"/>
    <col min="10" max="10" width="12.85546875" customWidth="1"/>
    <col min="11" max="11" width="13.85546875" customWidth="1"/>
  </cols>
  <sheetData>
    <row r="2" spans="1:11" ht="15.75" customHeight="1" x14ac:dyDescent="0.25">
      <c r="A2" s="82" t="s">
        <v>94</v>
      </c>
      <c r="B2" s="83"/>
      <c r="C2" s="83"/>
      <c r="D2" s="83"/>
      <c r="E2" s="6" t="s">
        <v>81</v>
      </c>
      <c r="F2" s="4">
        <v>20535886114</v>
      </c>
      <c r="G2" s="13" t="s">
        <v>13</v>
      </c>
      <c r="H2" s="14"/>
      <c r="I2" s="15"/>
    </row>
    <row r="3" spans="1:11" ht="15.75" customHeight="1" x14ac:dyDescent="0.25">
      <c r="A3" s="84"/>
      <c r="B3" s="85"/>
      <c r="C3" s="85"/>
      <c r="D3" s="85"/>
      <c r="E3" s="7" t="s">
        <v>1</v>
      </c>
      <c r="F3" s="1" t="s">
        <v>15</v>
      </c>
      <c r="G3" s="8"/>
      <c r="H3" s="81"/>
      <c r="I3" s="81"/>
    </row>
    <row r="4" spans="1:11" ht="26.25" x14ac:dyDescent="0.25">
      <c r="A4" s="5"/>
      <c r="B4" s="5"/>
      <c r="C4" s="5"/>
      <c r="D4" s="5"/>
      <c r="E4" s="2"/>
      <c r="F4" s="3"/>
      <c r="G4" s="3"/>
      <c r="H4" s="3"/>
      <c r="I4" s="3"/>
    </row>
    <row r="5" spans="1:11" x14ac:dyDescent="0.25">
      <c r="A5" s="23" t="s">
        <v>2</v>
      </c>
      <c r="B5" s="23" t="s">
        <v>3</v>
      </c>
      <c r="C5" s="23" t="s">
        <v>4</v>
      </c>
      <c r="D5" s="23" t="s">
        <v>5</v>
      </c>
      <c r="E5" s="23" t="s">
        <v>6</v>
      </c>
      <c r="F5" s="23" t="s">
        <v>7</v>
      </c>
      <c r="G5" s="23" t="s">
        <v>139</v>
      </c>
      <c r="H5" s="23" t="s">
        <v>8</v>
      </c>
      <c r="I5" s="33" t="s">
        <v>140</v>
      </c>
      <c r="J5" s="23" t="s">
        <v>9</v>
      </c>
      <c r="K5" s="23" t="s">
        <v>10</v>
      </c>
    </row>
    <row r="6" spans="1:11" s="9" customFormat="1" ht="13.5" x14ac:dyDescent="0.25">
      <c r="A6" s="16">
        <v>1</v>
      </c>
      <c r="B6" s="17" t="s">
        <v>95</v>
      </c>
      <c r="C6" s="21">
        <v>43348</v>
      </c>
      <c r="D6" s="20" t="s">
        <v>28</v>
      </c>
      <c r="E6" s="20">
        <v>20414766308</v>
      </c>
      <c r="F6" s="20" t="s">
        <v>132</v>
      </c>
      <c r="G6" s="36"/>
      <c r="H6" s="22">
        <v>13700</v>
      </c>
      <c r="I6" s="40"/>
      <c r="J6" s="19">
        <f>H6*18/100</f>
        <v>2466</v>
      </c>
      <c r="K6" s="19">
        <f>+H6+J6</f>
        <v>16166</v>
      </c>
    </row>
    <row r="7" spans="1:11" s="9" customFormat="1" ht="13.5" x14ac:dyDescent="0.25">
      <c r="A7" s="16">
        <v>2</v>
      </c>
      <c r="B7" s="17" t="s">
        <v>96</v>
      </c>
      <c r="C7" s="21"/>
      <c r="D7" s="20"/>
      <c r="E7" s="20"/>
      <c r="F7" s="20"/>
      <c r="G7" s="36"/>
      <c r="H7" s="22"/>
      <c r="I7" s="40"/>
      <c r="J7" s="19"/>
      <c r="K7" s="19"/>
    </row>
    <row r="8" spans="1:11" s="10" customFormat="1" ht="13.5" x14ac:dyDescent="0.25">
      <c r="A8" s="16"/>
      <c r="B8" s="17"/>
      <c r="C8" s="21"/>
      <c r="D8" s="20"/>
      <c r="E8" s="20"/>
      <c r="F8" s="20"/>
      <c r="G8" s="36"/>
      <c r="H8" s="22"/>
      <c r="I8" s="40"/>
      <c r="J8" s="19">
        <f>H8*18/100</f>
        <v>0</v>
      </c>
      <c r="K8" s="19">
        <f>+H8+J8</f>
        <v>0</v>
      </c>
    </row>
    <row r="9" spans="1:11" s="11" customFormat="1" ht="13.5" x14ac:dyDescent="0.25">
      <c r="A9" s="12"/>
      <c r="B9" s="12"/>
      <c r="C9" s="12"/>
      <c r="D9" s="12"/>
      <c r="E9" s="12"/>
      <c r="F9" s="24"/>
      <c r="H9" s="24">
        <f>SUBTOTAL(9,H6:H8)</f>
        <v>13700</v>
      </c>
      <c r="I9" s="40"/>
      <c r="J9" s="24">
        <f>SUBTOTAL(9,J6:J8)</f>
        <v>2466</v>
      </c>
      <c r="K9" s="24">
        <f>SUBTOTAL(9,K6:K8)</f>
        <v>16166</v>
      </c>
    </row>
    <row r="10" spans="1:11" s="11" customFormat="1" ht="13.5" x14ac:dyDescent="0.25">
      <c r="A10" s="12"/>
      <c r="B10" s="12"/>
      <c r="C10" s="12"/>
      <c r="D10" s="12"/>
      <c r="E10" s="12"/>
      <c r="G10" s="25" t="s">
        <v>12</v>
      </c>
      <c r="H10" s="25">
        <f>SUM(H6:H8)</f>
        <v>13700</v>
      </c>
      <c r="I10" s="40"/>
      <c r="J10" s="25">
        <f>SUM(J6:J8)</f>
        <v>2466</v>
      </c>
      <c r="K10" s="25">
        <f>SUM(K6:K8)</f>
        <v>16166</v>
      </c>
    </row>
    <row r="11" spans="1:11" s="12" customFormat="1" ht="12" x14ac:dyDescent="0.2"/>
  </sheetData>
  <mergeCells count="2">
    <mergeCell ref="A2:D3"/>
    <mergeCell ref="H3:I3"/>
  </mergeCells>
  <conditionalFormatting sqref="F6:F8 D6:D8">
    <cfRule type="containsText" dxfId="19" priority="2" operator="containsText" text="ANULADO">
      <formula>NOT(ISERROR(SEARCH("ANULADO",D6)))</formula>
    </cfRule>
  </conditionalFormatting>
  <pageMargins left="0.7" right="0.7" top="0.75" bottom="0.75" header="0.3" footer="0.3"/>
  <pageSetup paperSize="9"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  <vt:lpstr>MARZO!Área_de_impresión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UsX</cp:lastModifiedBy>
  <cp:lastPrinted>2019-01-10T00:32:50Z</cp:lastPrinted>
  <dcterms:created xsi:type="dcterms:W3CDTF">2017-01-03T14:33:54Z</dcterms:created>
  <dcterms:modified xsi:type="dcterms:W3CDTF">2019-10-20T02:40:06Z</dcterms:modified>
</cp:coreProperties>
</file>