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de sistema\Datos historicos servicio\"/>
    </mc:Choice>
  </mc:AlternateContent>
  <bookViews>
    <workbookView xWindow="0" yWindow="0" windowWidth="24000" windowHeight="9630" activeTab="8"/>
  </bookViews>
  <sheets>
    <sheet name="ENERO" sheetId="3" r:id="rId1"/>
    <sheet name="FEBRERO" sheetId="1" r:id="rId2"/>
    <sheet name="MARZO" sheetId="2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TIEMBR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9" l="1"/>
  <c r="K21" i="9"/>
  <c r="I20" i="9"/>
  <c r="K20" i="9"/>
  <c r="I16" i="9"/>
  <c r="K16" i="9" s="1"/>
  <c r="I17" i="9"/>
  <c r="K17" i="9" s="1"/>
  <c r="I18" i="9"/>
  <c r="K18" i="9" s="1"/>
  <c r="I19" i="9"/>
  <c r="K19" i="9" s="1"/>
  <c r="I22" i="9"/>
  <c r="K22" i="9" s="1"/>
  <c r="J25" i="9" l="1"/>
  <c r="J2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I25" i="9" l="1"/>
  <c r="I26" i="9" s="1"/>
  <c r="K5" i="9"/>
  <c r="K25" i="9" s="1"/>
  <c r="K26" i="9" s="1"/>
  <c r="I18" i="8" l="1"/>
  <c r="K18" i="8" s="1"/>
  <c r="I19" i="8"/>
  <c r="K19" i="8" s="1"/>
  <c r="I20" i="8"/>
  <c r="K20" i="8" s="1"/>
  <c r="I21" i="8"/>
  <c r="K21" i="8" s="1"/>
  <c r="I22" i="8"/>
  <c r="K22" i="8" s="1"/>
  <c r="I23" i="8"/>
  <c r="K23" i="8" s="1"/>
  <c r="I24" i="8"/>
  <c r="K24" i="8" s="1"/>
  <c r="I13" i="8"/>
  <c r="K13" i="8" s="1"/>
  <c r="I14" i="8"/>
  <c r="K14" i="8" s="1"/>
  <c r="I15" i="8"/>
  <c r="K15" i="8" s="1"/>
  <c r="I16" i="8"/>
  <c r="K16" i="8" s="1"/>
  <c r="I17" i="8"/>
  <c r="K17" i="8" s="1"/>
  <c r="J27" i="8" l="1"/>
  <c r="J28" i="8" s="1"/>
  <c r="I12" i="8"/>
  <c r="K12" i="8" s="1"/>
  <c r="I11" i="8"/>
  <c r="K11" i="8" s="1"/>
  <c r="I10" i="8"/>
  <c r="K10" i="8" s="1"/>
  <c r="I9" i="8"/>
  <c r="K9" i="8" s="1"/>
  <c r="I8" i="8"/>
  <c r="K8" i="8" s="1"/>
  <c r="I7" i="8"/>
  <c r="K7" i="8" s="1"/>
  <c r="I6" i="8"/>
  <c r="K6" i="8" s="1"/>
  <c r="I5" i="8"/>
  <c r="I27" i="8" l="1"/>
  <c r="I28" i="8" s="1"/>
  <c r="K5" i="8"/>
  <c r="J16" i="7"/>
  <c r="J17" i="7" s="1"/>
  <c r="I13" i="7"/>
  <c r="K13" i="7" s="1"/>
  <c r="I12" i="7"/>
  <c r="K12" i="7" s="1"/>
  <c r="I11" i="7"/>
  <c r="K11" i="7" s="1"/>
  <c r="I10" i="7"/>
  <c r="K10" i="7" s="1"/>
  <c r="I9" i="7"/>
  <c r="K9" i="7" s="1"/>
  <c r="I8" i="7"/>
  <c r="K8" i="7" s="1"/>
  <c r="I7" i="7"/>
  <c r="K7" i="7" s="1"/>
  <c r="I6" i="7"/>
  <c r="K6" i="7" s="1"/>
  <c r="I5" i="7"/>
  <c r="K27" i="8" l="1"/>
  <c r="K28" i="8" s="1"/>
  <c r="I16" i="7"/>
  <c r="I17" i="7" s="1"/>
  <c r="K5" i="7"/>
  <c r="K16" i="7" s="1"/>
  <c r="K17" i="7" s="1"/>
  <c r="I6" i="6"/>
  <c r="K6" i="6" s="1"/>
  <c r="I7" i="6"/>
  <c r="K7" i="6" s="1"/>
  <c r="I8" i="6"/>
  <c r="K8" i="6" s="1"/>
  <c r="I9" i="6"/>
  <c r="K9" i="6" s="1"/>
  <c r="I10" i="6"/>
  <c r="I11" i="6"/>
  <c r="K11" i="6" s="1"/>
  <c r="I12" i="6"/>
  <c r="K12" i="6" s="1"/>
  <c r="I13" i="6"/>
  <c r="K13" i="6" s="1"/>
  <c r="I5" i="6"/>
  <c r="K5" i="6" s="1"/>
  <c r="J16" i="6"/>
  <c r="J17" i="6" s="1"/>
  <c r="I16" i="6" l="1"/>
  <c r="I17" i="6" s="1"/>
  <c r="K10" i="6"/>
  <c r="K16" i="6" s="1"/>
  <c r="K17" i="6" s="1"/>
  <c r="I14" i="5"/>
  <c r="K14" i="5" s="1"/>
  <c r="I10" i="5" l="1"/>
  <c r="K10" i="5" s="1"/>
  <c r="I11" i="5"/>
  <c r="K11" i="5" s="1"/>
  <c r="I16" i="5"/>
  <c r="K16" i="5" s="1"/>
  <c r="I9" i="5"/>
  <c r="K9" i="5" s="1"/>
  <c r="J19" i="5" l="1"/>
  <c r="J20" i="5" s="1"/>
  <c r="I8" i="5"/>
  <c r="K8" i="5" s="1"/>
  <c r="I7" i="5"/>
  <c r="K7" i="5" s="1"/>
  <c r="I6" i="5"/>
  <c r="K6" i="5" s="1"/>
  <c r="I5" i="5"/>
  <c r="K5" i="5" s="1"/>
  <c r="I19" i="5" l="1"/>
  <c r="I20" i="5" s="1"/>
  <c r="K19" i="5"/>
  <c r="K20" i="5" s="1"/>
  <c r="J12" i="4"/>
  <c r="J13" i="4" s="1"/>
  <c r="I9" i="4"/>
  <c r="K9" i="4" s="1"/>
  <c r="I8" i="4"/>
  <c r="K8" i="4" s="1"/>
  <c r="I7" i="4"/>
  <c r="K7" i="4" s="1"/>
  <c r="I6" i="4"/>
  <c r="K6" i="4" s="1"/>
  <c r="I5" i="4"/>
  <c r="I12" i="4" l="1"/>
  <c r="I13" i="4" s="1"/>
  <c r="K5" i="4"/>
  <c r="K12" i="4" s="1"/>
  <c r="K13" i="4" s="1"/>
  <c r="J20" i="2"/>
  <c r="J21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I6" i="2"/>
  <c r="K6" i="2" s="1"/>
  <c r="I5" i="2"/>
  <c r="I20" i="2" l="1"/>
  <c r="I21" i="2" s="1"/>
  <c r="K5" i="2"/>
  <c r="K20" i="2" s="1"/>
  <c r="K21" i="2" s="1"/>
  <c r="J31" i="1" l="1"/>
  <c r="J32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I31" i="1" s="1"/>
  <c r="I32" i="1" s="1"/>
  <c r="K5" i="1" l="1"/>
  <c r="K31" i="1" s="1"/>
  <c r="K32" i="1" s="1"/>
</calcChain>
</file>

<file path=xl/sharedStrings.xml><?xml version="1.0" encoding="utf-8"?>
<sst xmlns="http://schemas.openxmlformats.org/spreadsheetml/2006/main" count="520" uniqueCount="174">
  <si>
    <t>SERMIMIN S.A.C  - FEBRERO 2019</t>
  </si>
  <si>
    <t xml:space="preserve"> RUC            :</t>
  </si>
  <si>
    <t xml:space="preserve">   REGISTRO DE VENTAS</t>
  </si>
  <si>
    <t xml:space="preserve"> DIRECCIÓN :</t>
  </si>
  <si>
    <t>MZA. C LOTE. 37 URB. EL LUCUMO (ESSALUD) LIMA - LIMA - ATE</t>
  </si>
  <si>
    <t>ITEM</t>
  </si>
  <si>
    <t>N° DE COMPROB.</t>
  </si>
  <si>
    <t>FECHA</t>
  </si>
  <si>
    <t>EMPRESA</t>
  </si>
  <si>
    <t>RUC</t>
  </si>
  <si>
    <t>DESCRIPCIÓN</t>
  </si>
  <si>
    <t>SUB TOTAL</t>
  </si>
  <si>
    <t>IGV</t>
  </si>
  <si>
    <t>PERCEPCIÓN</t>
  </si>
  <si>
    <t>TOTAL</t>
  </si>
  <si>
    <t>1</t>
  </si>
  <si>
    <t>0001-000732</t>
  </si>
  <si>
    <t>2</t>
  </si>
  <si>
    <t>0001-000733</t>
  </si>
  <si>
    <t>3</t>
  </si>
  <si>
    <t>0001-000734</t>
  </si>
  <si>
    <t>4</t>
  </si>
  <si>
    <t>0001-000735</t>
  </si>
  <si>
    <t>5</t>
  </si>
  <si>
    <t>0001-000736</t>
  </si>
  <si>
    <t>6</t>
  </si>
  <si>
    <t>0001-000737</t>
  </si>
  <si>
    <t>7</t>
  </si>
  <si>
    <t>0001-000738</t>
  </si>
  <si>
    <t>8</t>
  </si>
  <si>
    <t>0001-000739</t>
  </si>
  <si>
    <t>SODEXO PERU S.A.C</t>
  </si>
  <si>
    <t>9</t>
  </si>
  <si>
    <t>0001-000740</t>
  </si>
  <si>
    <t>NEWREST PERU S.A.C</t>
  </si>
  <si>
    <t>10</t>
  </si>
  <si>
    <t>0001-000741</t>
  </si>
  <si>
    <t>TAMALES DE CHINCHA Y OTROS S.A.C</t>
  </si>
  <si>
    <t>11</t>
  </si>
  <si>
    <t>0001-000742</t>
  </si>
  <si>
    <t>12</t>
  </si>
  <si>
    <t>0001-000743</t>
  </si>
  <si>
    <t>13</t>
  </si>
  <si>
    <t>0001-000744</t>
  </si>
  <si>
    <t>14</t>
  </si>
  <si>
    <t>0001-000745</t>
  </si>
  <si>
    <t>15</t>
  </si>
  <si>
    <t>0001-000746</t>
  </si>
  <si>
    <t>16</t>
  </si>
  <si>
    <t>0001-000747</t>
  </si>
  <si>
    <t>17</t>
  </si>
  <si>
    <t>0001-000748</t>
  </si>
  <si>
    <t>18</t>
  </si>
  <si>
    <t>0001-000749</t>
  </si>
  <si>
    <t>19</t>
  </si>
  <si>
    <t>0001-000750</t>
  </si>
  <si>
    <t>20</t>
  </si>
  <si>
    <t>0001-000751</t>
  </si>
  <si>
    <t>21</t>
  </si>
  <si>
    <t>0001-000752</t>
  </si>
  <si>
    <t>22</t>
  </si>
  <si>
    <t>0001-000753</t>
  </si>
  <si>
    <t>23</t>
  </si>
  <si>
    <t>0001-000754</t>
  </si>
  <si>
    <t>MONTO A DECLARAR</t>
  </si>
  <si>
    <t>SERMIMIN S.A.C  - MARZO 2019</t>
  </si>
  <si>
    <t>0001-000755</t>
  </si>
  <si>
    <t>0001-000756</t>
  </si>
  <si>
    <t>0001-000757</t>
  </si>
  <si>
    <t>0001-000758</t>
  </si>
  <si>
    <t>ICATOM S.A</t>
  </si>
  <si>
    <t>0001-000759</t>
  </si>
  <si>
    <t>0001-000760</t>
  </si>
  <si>
    <t>0001-000761</t>
  </si>
  <si>
    <t>0001-000762</t>
  </si>
  <si>
    <t>0001-000763</t>
  </si>
  <si>
    <t>0001-000764</t>
  </si>
  <si>
    <t>0001-000765</t>
  </si>
  <si>
    <t>0001-000766</t>
  </si>
  <si>
    <t>SERMIMIN S.A.C  - ABRIL 2019</t>
  </si>
  <si>
    <t>0001-000767</t>
  </si>
  <si>
    <t>GRAY TO GREEN S.A.C</t>
  </si>
  <si>
    <t>0001-000768</t>
  </si>
  <si>
    <t>INGECIENCIA S.A.C</t>
  </si>
  <si>
    <t>0001-000769</t>
  </si>
  <si>
    <t>0001-000770</t>
  </si>
  <si>
    <t>CENTRO VACACIONAL HUAMPANI</t>
  </si>
  <si>
    <t>SERMIMIN S.A.C  - MAYO 2019</t>
  </si>
  <si>
    <t>0001-000771</t>
  </si>
  <si>
    <t>0001-000772</t>
  </si>
  <si>
    <t>0001-000773</t>
  </si>
  <si>
    <t>0001-000774</t>
  </si>
  <si>
    <t>0001-000775</t>
  </si>
  <si>
    <t>0001-000776</t>
  </si>
  <si>
    <t>0001-000777</t>
  </si>
  <si>
    <t>KAEFER KOSTEC S.A.C</t>
  </si>
  <si>
    <t>0001-000778</t>
  </si>
  <si>
    <t>0001-000779</t>
  </si>
  <si>
    <t>0001-000780</t>
  </si>
  <si>
    <t>SERMIMIN S.A.C  - JUNIO 2019</t>
  </si>
  <si>
    <t>0001-000781</t>
  </si>
  <si>
    <t>0001-000782</t>
  </si>
  <si>
    <t>0001-000783</t>
  </si>
  <si>
    <t>0001-000784</t>
  </si>
  <si>
    <t>0001-000785</t>
  </si>
  <si>
    <t>0001-000786</t>
  </si>
  <si>
    <t>CONTILATIN DEL PERU S.A</t>
  </si>
  <si>
    <t>SERMIMIN S.A.C  - JULIO 2019</t>
  </si>
  <si>
    <t>0001-000787</t>
  </si>
  <si>
    <t>0001-000788</t>
  </si>
  <si>
    <t>0001-000789</t>
  </si>
  <si>
    <t>0001-000790</t>
  </si>
  <si>
    <t>0001-000791</t>
  </si>
  <si>
    <t>0001-000792</t>
  </si>
  <si>
    <t>0001-000793</t>
  </si>
  <si>
    <t>0001-000794</t>
  </si>
  <si>
    <t>SERMIMIN S.A.C - AGOSTO 2019</t>
  </si>
  <si>
    <t>0001-000795</t>
  </si>
  <si>
    <t>0001-000796</t>
  </si>
  <si>
    <t>0001-000797</t>
  </si>
  <si>
    <t>0001-000798</t>
  </si>
  <si>
    <t>0001-000799</t>
  </si>
  <si>
    <t>0001-000800</t>
  </si>
  <si>
    <t>0001-000801</t>
  </si>
  <si>
    <t>0001-000802</t>
  </si>
  <si>
    <t>0001-000803</t>
  </si>
  <si>
    <t>0001-000804</t>
  </si>
  <si>
    <t>0001-000805</t>
  </si>
  <si>
    <t>0001-000806</t>
  </si>
  <si>
    <t>BOART LONGYEAR S.A.C</t>
  </si>
  <si>
    <t>0001-000807</t>
  </si>
  <si>
    <t>0001-000808</t>
  </si>
  <si>
    <t>0001-000809</t>
  </si>
  <si>
    <t>0001-000810</t>
  </si>
  <si>
    <t>0001-000811</t>
  </si>
  <si>
    <t>0001-000812</t>
  </si>
  <si>
    <t>SERMIMIN S.A.C - SETIEMBRE 2019</t>
  </si>
  <si>
    <t>0001-000813</t>
  </si>
  <si>
    <t>0001-000814</t>
  </si>
  <si>
    <t>0001-000815</t>
  </si>
  <si>
    <t>0001-000816</t>
  </si>
  <si>
    <t>0001-000817</t>
  </si>
  <si>
    <t>0001-000818</t>
  </si>
  <si>
    <t>0001-000819</t>
  </si>
  <si>
    <t>0001-000820</t>
  </si>
  <si>
    <t>0001-000821</t>
  </si>
  <si>
    <t>0001-000822</t>
  </si>
  <si>
    <t>0001-000823</t>
  </si>
  <si>
    <t>XIMESA S.A.C</t>
  </si>
  <si>
    <t>BRITISH AMERICAN TOBACCO DEL PERU S.A.C</t>
  </si>
  <si>
    <t>0001-000824</t>
  </si>
  <si>
    <t>0001-000825</t>
  </si>
  <si>
    <t>0001-000826</t>
  </si>
  <si>
    <t>0001-000827</t>
  </si>
  <si>
    <t>0001-000828</t>
  </si>
  <si>
    <t>0001-000829</t>
  </si>
  <si>
    <t>SERMIMIN S.A.C  - ENERO 2019</t>
  </si>
  <si>
    <t>0001-000721</t>
  </si>
  <si>
    <t>0001-000722</t>
  </si>
  <si>
    <t>0001-000723</t>
  </si>
  <si>
    <t>0001-000724</t>
  </si>
  <si>
    <t>0001-000725</t>
  </si>
  <si>
    <t>0001-000726</t>
  </si>
  <si>
    <t>0001-000727</t>
  </si>
  <si>
    <t>0001-000728</t>
  </si>
  <si>
    <t>CJ NETCOM S.A.C</t>
  </si>
  <si>
    <t>0001-000729</t>
  </si>
  <si>
    <t>0001-000730</t>
  </si>
  <si>
    <t>0001-000731</t>
  </si>
  <si>
    <t>MONITOREO DE HIGIENE OCUPACIONAL</t>
  </si>
  <si>
    <t>AUDITORIA</t>
  </si>
  <si>
    <t>IPER Y MAPA DE RIESGOS</t>
  </si>
  <si>
    <t xml:space="preserve">IMPLEMENTACIÓN DE SISTEMAS DE GESTIÓN 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</si>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</sst>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S/.&quot;\ * #,##0.00_ ;_ &quot;S/.&quot;\ * \-#,##0.00_ ;_ &quot;S/.&quot;\ * &quot;-&quot;??_ ;_ @_ "/>
    <numFmt numFmtId="165" formatCode="&quot;S/.&quot;\ #,##0.00"/>
  </numFmts>
  <fonts count="15" x14ac:knownFonts="1">
    <font>
      <sz val="11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sz val="20"/>
      <color theme="3" tint="-0.499984740745262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</borders>
  <cellStyleXfs count="2">
    <xf numFmtId="0" fontId="0" fillId="0" borderId="0"/>
    <xf numFmtId="0" fontId="14" fillId="6" borderId="0" applyNumberFormat="0" applyBorder="0" applyAlignment="0" applyProtection="0"/>
  </cellStyleXfs>
  <cellXfs count="105">
    <xf numFmtId="0" fontId="0" fillId="0" borderId="0" xfId="0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9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0" borderId="12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164" fontId="8" fillId="0" borderId="12" xfId="0" applyNumberFormat="1" applyFont="1" applyBorder="1"/>
    <xf numFmtId="164" fontId="8" fillId="0" borderId="12" xfId="0" applyNumberFormat="1" applyFont="1" applyFill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1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4" borderId="0" xfId="0" applyFill="1"/>
    <xf numFmtId="0" fontId="8" fillId="4" borderId="12" xfId="0" applyFont="1" applyFill="1" applyBorder="1" applyAlignment="1">
      <alignment horizontal="center"/>
    </xf>
    <xf numFmtId="14" fontId="8" fillId="4" borderId="12" xfId="0" applyNumberFormat="1" applyFont="1" applyFill="1" applyBorder="1" applyAlignment="1">
      <alignment horizontal="center"/>
    </xf>
    <xf numFmtId="164" fontId="8" fillId="4" borderId="12" xfId="0" applyNumberFormat="1" applyFont="1" applyFill="1" applyBorder="1"/>
    <xf numFmtId="164" fontId="9" fillId="4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164" fontId="0" fillId="0" borderId="0" xfId="0" applyNumberFormat="1"/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15" xfId="0" applyNumberFormat="1" applyFont="1" applyBorder="1" applyAlignment="1">
      <alignment horizontal="right"/>
    </xf>
    <xf numFmtId="165" fontId="10" fillId="5" borderId="15" xfId="0" applyNumberFormat="1" applyFont="1" applyFill="1" applyBorder="1" applyAlignment="1">
      <alignment horizontal="right"/>
    </xf>
    <xf numFmtId="0" fontId="10" fillId="0" borderId="12" xfId="0" applyFont="1" applyBorder="1" applyAlignment="1">
      <alignment horizontal="center" wrapText="1"/>
    </xf>
    <xf numFmtId="1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2" fillId="0" borderId="9" xfId="0" applyFont="1" applyBorder="1"/>
    <xf numFmtId="0" fontId="10" fillId="0" borderId="12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center" wrapText="1"/>
    </xf>
    <xf numFmtId="0" fontId="0" fillId="0" borderId="0" xfId="0"/>
    <xf numFmtId="0" fontId="2" fillId="0" borderId="4" xfId="0" applyFont="1" applyBorder="1"/>
    <xf numFmtId="0" fontId="2" fillId="0" borderId="5" xfId="0" applyFont="1" applyBorder="1" applyAlignment="1">
      <alignment horizontal="left"/>
    </xf>
    <xf numFmtId="0" fontId="2" fillId="0" borderId="9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0" borderId="12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1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64" fontId="8" fillId="0" borderId="12" xfId="0" applyNumberFormat="1" applyFont="1" applyBorder="1"/>
    <xf numFmtId="164" fontId="8" fillId="0" borderId="12" xfId="0" applyNumberFormat="1" applyFont="1" applyFill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49" fontId="8" fillId="0" borderId="16" xfId="0" applyNumberFormat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 wrapText="1"/>
    </xf>
    <xf numFmtId="1" fontId="8" fillId="0" borderId="16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4" fontId="8" fillId="0" borderId="16" xfId="0" applyNumberFormat="1" applyFont="1" applyBorder="1"/>
    <xf numFmtId="49" fontId="10" fillId="4" borderId="12" xfId="0" applyNumberFormat="1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164" fontId="10" fillId="4" borderId="12" xfId="0" applyNumberFormat="1" applyFont="1" applyFill="1" applyBorder="1" applyAlignment="1">
      <alignment horizontal="center"/>
    </xf>
    <xf numFmtId="0" fontId="0" fillId="4" borderId="12" xfId="0" applyFont="1" applyFill="1" applyBorder="1"/>
    <xf numFmtId="165" fontId="10" fillId="5" borderId="19" xfId="0" applyNumberFormat="1" applyFont="1" applyFill="1" applyBorder="1" applyAlignment="1">
      <alignment horizontal="right"/>
    </xf>
    <xf numFmtId="0" fontId="0" fillId="0" borderId="12" xfId="0" applyBorder="1"/>
    <xf numFmtId="165" fontId="10" fillId="0" borderId="12" xfId="0" applyNumberFormat="1" applyFont="1" applyBorder="1" applyAlignment="1">
      <alignment horizontal="right"/>
    </xf>
    <xf numFmtId="1" fontId="8" fillId="0" borderId="12" xfId="0" applyNumberFormat="1" applyFont="1" applyFill="1" applyBorder="1" applyAlignment="1">
      <alignment horizontal="center"/>
    </xf>
    <xf numFmtId="14" fontId="14" fillId="6" borderId="12" xfId="1" applyNumberFormat="1" applyBorder="1" applyAlignment="1">
      <alignment horizontal="center"/>
    </xf>
    <xf numFmtId="0" fontId="14" fillId="6" borderId="12" xfId="1" applyBorder="1" applyAlignment="1">
      <alignment horizontal="center"/>
    </xf>
    <xf numFmtId="1" fontId="14" fillId="6" borderId="12" xfId="1" applyNumberFormat="1" applyBorder="1" applyAlignment="1">
      <alignment horizontal="center"/>
    </xf>
    <xf numFmtId="164" fontId="14" fillId="6" borderId="12" xfId="1" applyNumberFormat="1" applyBorder="1"/>
    <xf numFmtId="164" fontId="14" fillId="6" borderId="12" xfId="1" applyNumberFormat="1" applyBorder="1" applyAlignment="1">
      <alignment horizontal="center"/>
    </xf>
    <xf numFmtId="164" fontId="14" fillId="6" borderId="16" xfId="1" applyNumberFormat="1" applyBorder="1" applyAlignment="1">
      <alignment horizontal="center"/>
    </xf>
    <xf numFmtId="0" fontId="14" fillId="6" borderId="12" xfId="1" applyBorder="1" applyAlignment="1">
      <alignment horizontal="center" wrapText="1"/>
    </xf>
    <xf numFmtId="165" fontId="10" fillId="5" borderId="17" xfId="0" applyNumberFormat="1" applyFont="1" applyFill="1" applyBorder="1" applyAlignment="1">
      <alignment horizontal="center"/>
    </xf>
    <xf numFmtId="165" fontId="10" fillId="5" borderId="1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65" fontId="10" fillId="0" borderId="12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165" fontId="10" fillId="0" borderId="14" xfId="0" applyNumberFormat="1" applyFont="1" applyBorder="1" applyAlignment="1">
      <alignment horizontal="center"/>
    </xf>
    <xf numFmtId="165" fontId="10" fillId="5" borderId="13" xfId="0" applyNumberFormat="1" applyFont="1" applyFill="1" applyBorder="1" applyAlignment="1">
      <alignment horizontal="center"/>
    </xf>
    <xf numFmtId="165" fontId="10" fillId="5" borderId="14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8"/>
  <sheetViews>
    <sheetView workbookViewId="0">
      <selection activeCell="C11" sqref="C11:K11"/>
    </sheetView>
  </sheetViews>
  <sheetFormatPr baseColWidth="10" defaultRowHeight="15" x14ac:dyDescent="0.25"/>
  <cols>
    <col min="6" max="6" width="34.7109375" customWidth="1"/>
  </cols>
  <sheetData>
    <row r="1" spans="1:11" ht="15.75" x14ac:dyDescent="0.25">
      <c r="A1" s="81" t="s">
        <v>156</v>
      </c>
      <c r="B1" s="82"/>
      <c r="C1" s="82"/>
      <c r="D1" s="83"/>
      <c r="E1" s="38" t="s">
        <v>1</v>
      </c>
      <c r="F1" s="39">
        <v>20535886114</v>
      </c>
      <c r="G1" s="87" t="s">
        <v>2</v>
      </c>
      <c r="H1" s="88"/>
      <c r="I1" s="88"/>
      <c r="J1" s="89"/>
    </row>
    <row r="2" spans="1:11" ht="15.75" x14ac:dyDescent="0.25">
      <c r="A2" s="84"/>
      <c r="B2" s="85"/>
      <c r="C2" s="85"/>
      <c r="D2" s="86"/>
      <c r="E2" s="40" t="s">
        <v>3</v>
      </c>
      <c r="F2" s="90" t="s">
        <v>4</v>
      </c>
      <c r="G2" s="90"/>
      <c r="H2" s="90"/>
      <c r="I2" s="90"/>
      <c r="J2" s="91"/>
    </row>
    <row r="3" spans="1:11" ht="26.25" x14ac:dyDescent="0.25">
      <c r="A3" s="41"/>
      <c r="B3" s="41"/>
      <c r="C3" s="41"/>
      <c r="D3" s="41"/>
      <c r="E3" s="42"/>
      <c r="F3" s="43"/>
      <c r="G3" s="44"/>
      <c r="H3" s="44"/>
      <c r="I3" s="44"/>
      <c r="J3" s="45"/>
    </row>
    <row r="4" spans="1:11" x14ac:dyDescent="0.25">
      <c r="A4" s="46" t="s">
        <v>5</v>
      </c>
      <c r="B4" s="46" t="s">
        <v>6</v>
      </c>
      <c r="C4" s="46" t="s">
        <v>7</v>
      </c>
      <c r="D4" s="46" t="s">
        <v>8</v>
      </c>
      <c r="E4" s="46" t="s">
        <v>9</v>
      </c>
      <c r="F4" s="46" t="s">
        <v>10</v>
      </c>
      <c r="G4" s="46" t="s">
        <v>173</v>
      </c>
      <c r="H4" s="46" t="s">
        <v>11</v>
      </c>
      <c r="I4" s="46" t="s">
        <v>12</v>
      </c>
      <c r="J4" s="47" t="s">
        <v>13</v>
      </c>
      <c r="K4" s="46" t="s">
        <v>14</v>
      </c>
    </row>
    <row r="5" spans="1:11" x14ac:dyDescent="0.25">
      <c r="A5" s="64" t="s">
        <v>15</v>
      </c>
      <c r="B5" s="65" t="s">
        <v>157</v>
      </c>
      <c r="C5" s="72"/>
      <c r="D5" s="73"/>
      <c r="E5" s="74"/>
      <c r="F5" s="73"/>
      <c r="G5" s="73"/>
      <c r="H5" s="75"/>
      <c r="I5" s="76">
        <v>0</v>
      </c>
      <c r="J5" s="76"/>
      <c r="K5" s="76">
        <v>0</v>
      </c>
    </row>
    <row r="6" spans="1:11" x14ac:dyDescent="0.25">
      <c r="A6" s="48" t="s">
        <v>17</v>
      </c>
      <c r="B6" s="49" t="s">
        <v>158</v>
      </c>
      <c r="C6" s="50">
        <v>43466</v>
      </c>
      <c r="D6" s="53" t="s">
        <v>129</v>
      </c>
      <c r="E6" s="71">
        <v>20257364608</v>
      </c>
      <c r="F6" s="53" t="s">
        <v>169</v>
      </c>
      <c r="G6" s="53"/>
      <c r="H6" s="54">
        <v>1299</v>
      </c>
      <c r="I6" s="55">
        <v>233.82</v>
      </c>
      <c r="J6" s="56"/>
      <c r="K6" s="55">
        <v>1532.82</v>
      </c>
    </row>
    <row r="7" spans="1:11" x14ac:dyDescent="0.25">
      <c r="A7" s="48" t="s">
        <v>19</v>
      </c>
      <c r="B7" s="65" t="s">
        <v>159</v>
      </c>
      <c r="C7" s="72"/>
      <c r="D7" s="73"/>
      <c r="E7" s="74"/>
      <c r="F7" s="73"/>
      <c r="G7" s="73"/>
      <c r="H7" s="75"/>
      <c r="I7" s="76">
        <v>0</v>
      </c>
      <c r="J7" s="76"/>
      <c r="K7" s="76">
        <v>0</v>
      </c>
    </row>
    <row r="8" spans="1:11" x14ac:dyDescent="0.25">
      <c r="A8" s="48" t="s">
        <v>21</v>
      </c>
      <c r="B8" s="65" t="s">
        <v>160</v>
      </c>
      <c r="C8" s="72"/>
      <c r="D8" s="73"/>
      <c r="E8" s="74"/>
      <c r="F8" s="73"/>
      <c r="G8" s="73"/>
      <c r="H8" s="75"/>
      <c r="I8" s="76">
        <v>0</v>
      </c>
      <c r="J8" s="76"/>
      <c r="K8" s="76">
        <v>0</v>
      </c>
    </row>
    <row r="9" spans="1:11" ht="23.25" x14ac:dyDescent="0.25">
      <c r="A9" s="48" t="s">
        <v>23</v>
      </c>
      <c r="B9" s="49" t="s">
        <v>161</v>
      </c>
      <c r="C9" s="50">
        <v>43466</v>
      </c>
      <c r="D9" s="51" t="s">
        <v>129</v>
      </c>
      <c r="E9" s="71">
        <v>20257364608</v>
      </c>
      <c r="F9" s="53" t="s">
        <v>169</v>
      </c>
      <c r="G9" s="53"/>
      <c r="H9" s="54">
        <v>1159.5</v>
      </c>
      <c r="I9" s="55">
        <v>208.71</v>
      </c>
      <c r="J9" s="56"/>
      <c r="K9" s="55">
        <v>1368.21</v>
      </c>
    </row>
    <row r="10" spans="1:11" x14ac:dyDescent="0.25">
      <c r="A10" s="48" t="s">
        <v>25</v>
      </c>
      <c r="B10" s="49" t="s">
        <v>162</v>
      </c>
      <c r="C10" s="50">
        <v>43466</v>
      </c>
      <c r="D10" s="53" t="s">
        <v>129</v>
      </c>
      <c r="E10" s="71">
        <v>20257364608</v>
      </c>
      <c r="F10" s="53" t="s">
        <v>169</v>
      </c>
      <c r="G10" s="53"/>
      <c r="H10" s="54">
        <v>1022</v>
      </c>
      <c r="I10" s="55">
        <v>183.96</v>
      </c>
      <c r="J10" s="56"/>
      <c r="K10" s="55">
        <v>1205.96</v>
      </c>
    </row>
    <row r="11" spans="1:11" x14ac:dyDescent="0.25">
      <c r="A11" s="57" t="s">
        <v>27</v>
      </c>
      <c r="B11" s="65" t="s">
        <v>163</v>
      </c>
      <c r="C11" s="72"/>
      <c r="D11" s="73"/>
      <c r="E11" s="74"/>
      <c r="F11" s="73"/>
      <c r="G11" s="73"/>
      <c r="H11" s="75"/>
      <c r="I11" s="77">
        <v>0</v>
      </c>
      <c r="J11" s="77"/>
      <c r="K11" s="77">
        <v>0</v>
      </c>
    </row>
    <row r="12" spans="1:11" ht="23.25" x14ac:dyDescent="0.25">
      <c r="A12" s="64" t="s">
        <v>29</v>
      </c>
      <c r="B12" s="49" t="s">
        <v>164</v>
      </c>
      <c r="C12" s="50">
        <v>43483</v>
      </c>
      <c r="D12" s="51" t="s">
        <v>165</v>
      </c>
      <c r="E12" s="52">
        <v>20518224477</v>
      </c>
      <c r="F12" s="53" t="s">
        <v>169</v>
      </c>
      <c r="G12" s="53"/>
      <c r="H12" s="54">
        <v>3110</v>
      </c>
      <c r="I12" s="66">
        <v>559.79999999999995</v>
      </c>
      <c r="J12" s="66"/>
      <c r="K12" s="66">
        <v>3669.8</v>
      </c>
    </row>
    <row r="13" spans="1:11" ht="23.25" x14ac:dyDescent="0.25">
      <c r="A13" s="64" t="s">
        <v>32</v>
      </c>
      <c r="B13" s="58" t="s">
        <v>166</v>
      </c>
      <c r="C13" s="59">
        <v>43489</v>
      </c>
      <c r="D13" s="60" t="s">
        <v>31</v>
      </c>
      <c r="E13" s="61">
        <v>20414766308</v>
      </c>
      <c r="F13" s="62" t="s">
        <v>169</v>
      </c>
      <c r="G13" s="53"/>
      <c r="H13" s="63">
        <v>5265.09</v>
      </c>
      <c r="I13" s="66">
        <v>947.71619999999996</v>
      </c>
      <c r="J13" s="67"/>
      <c r="K13" s="66">
        <v>6212.8062</v>
      </c>
    </row>
    <row r="14" spans="1:11" ht="23.25" x14ac:dyDescent="0.25">
      <c r="A14" s="64" t="s">
        <v>35</v>
      </c>
      <c r="B14" s="49" t="s">
        <v>167</v>
      </c>
      <c r="C14" s="50">
        <v>43489</v>
      </c>
      <c r="D14" s="51" t="s">
        <v>34</v>
      </c>
      <c r="E14" s="52">
        <v>20381235051</v>
      </c>
      <c r="F14" s="53" t="s">
        <v>169</v>
      </c>
      <c r="G14" s="53"/>
      <c r="H14" s="54">
        <v>1975</v>
      </c>
      <c r="I14" s="66">
        <v>355.5</v>
      </c>
      <c r="J14" s="67"/>
      <c r="K14" s="66">
        <v>2330.5</v>
      </c>
    </row>
    <row r="15" spans="1:11" x14ac:dyDescent="0.25">
      <c r="A15" s="64" t="s">
        <v>38</v>
      </c>
      <c r="B15" s="49" t="s">
        <v>168</v>
      </c>
      <c r="C15" s="50">
        <v>43490</v>
      </c>
      <c r="D15" s="51" t="s">
        <v>70</v>
      </c>
      <c r="E15" s="52">
        <v>20310422755</v>
      </c>
      <c r="F15" s="53" t="s">
        <v>170</v>
      </c>
      <c r="G15" s="53"/>
      <c r="H15" s="54">
        <v>2000</v>
      </c>
      <c r="I15" s="66">
        <v>360</v>
      </c>
      <c r="J15" s="67"/>
      <c r="K15" s="66">
        <v>2360</v>
      </c>
    </row>
    <row r="16" spans="1:11" x14ac:dyDescent="0.25">
      <c r="A16" s="64"/>
      <c r="B16" s="49"/>
      <c r="C16" s="50"/>
      <c r="D16" s="51"/>
      <c r="E16" s="52"/>
      <c r="F16" s="53"/>
      <c r="G16" s="53"/>
      <c r="H16" s="54"/>
      <c r="I16" s="66">
        <v>0</v>
      </c>
      <c r="J16" s="67"/>
      <c r="K16" s="66">
        <v>0</v>
      </c>
    </row>
    <row r="17" spans="1:11" x14ac:dyDescent="0.25">
      <c r="A17" s="69"/>
      <c r="B17" s="69"/>
      <c r="C17" s="69"/>
      <c r="D17" s="69"/>
      <c r="E17" s="92" t="s">
        <v>14</v>
      </c>
      <c r="F17" s="92"/>
      <c r="G17" s="53"/>
      <c r="H17" s="70">
        <v>15830.59</v>
      </c>
      <c r="I17" s="70">
        <v>2849.5061999999998</v>
      </c>
      <c r="J17" s="70">
        <v>0</v>
      </c>
      <c r="K17" s="70">
        <v>18680.0962</v>
      </c>
    </row>
    <row r="18" spans="1:11" x14ac:dyDescent="0.25">
      <c r="A18" s="37"/>
      <c r="B18" s="37"/>
      <c r="C18" s="37"/>
      <c r="D18" s="37"/>
      <c r="G18" s="79" t="s">
        <v>64</v>
      </c>
      <c r="H18" s="80"/>
      <c r="I18" s="68">
        <v>2849.5061999999998</v>
      </c>
      <c r="J18" s="68">
        <v>0</v>
      </c>
      <c r="K18" s="68">
        <v>18680.0962</v>
      </c>
    </row>
  </sheetData>
  <mergeCells count="5">
    <mergeCell ref="G18:H18"/>
    <mergeCell ref="A1:D2"/>
    <mergeCell ref="G1:J1"/>
    <mergeCell ref="F2:J2"/>
    <mergeCell ref="E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2"/>
  <sheetViews>
    <sheetView workbookViewId="0">
      <selection activeCell="F25" sqref="F25"/>
    </sheetView>
  </sheetViews>
  <sheetFormatPr baseColWidth="10" defaultRowHeight="15" x14ac:dyDescent="0.25"/>
  <cols>
    <col min="1" max="1" width="5" customWidth="1"/>
    <col min="2" max="2" width="11.42578125" customWidth="1"/>
    <col min="3" max="3" width="9.85546875" customWidth="1"/>
    <col min="4" max="4" width="24.5703125" customWidth="1"/>
    <col min="5" max="5" width="11.5703125" customWidth="1"/>
    <col min="6" max="6" width="37" customWidth="1"/>
    <col min="9" max="9" width="12.28515625" customWidth="1"/>
    <col min="12" max="12" width="11.85546875" bestFit="1" customWidth="1"/>
  </cols>
  <sheetData>
    <row r="1" spans="1:11" ht="15.75" x14ac:dyDescent="0.25">
      <c r="A1" s="81" t="s">
        <v>0</v>
      </c>
      <c r="B1" s="82"/>
      <c r="C1" s="82"/>
      <c r="D1" s="83"/>
      <c r="E1" s="1" t="s">
        <v>1</v>
      </c>
      <c r="F1" s="2">
        <v>20535886114</v>
      </c>
      <c r="G1" s="87" t="s">
        <v>2</v>
      </c>
      <c r="H1" s="88"/>
      <c r="I1" s="88"/>
      <c r="J1" s="89"/>
    </row>
    <row r="2" spans="1:11" ht="15.75" x14ac:dyDescent="0.25">
      <c r="A2" s="84"/>
      <c r="B2" s="85"/>
      <c r="C2" s="85"/>
      <c r="D2" s="86"/>
      <c r="E2" s="3" t="s">
        <v>3</v>
      </c>
      <c r="F2" s="93" t="s">
        <v>4</v>
      </c>
      <c r="G2" s="93"/>
      <c r="H2" s="93"/>
      <c r="I2" s="93"/>
      <c r="J2" s="94"/>
    </row>
    <row r="3" spans="1:11" ht="26.25" x14ac:dyDescent="0.25">
      <c r="A3" s="4"/>
      <c r="B3" s="4"/>
      <c r="C3" s="4"/>
      <c r="D3" s="4"/>
      <c r="E3" s="5"/>
      <c r="F3" s="6"/>
      <c r="G3" s="7"/>
      <c r="H3" s="7"/>
      <c r="I3" s="7"/>
      <c r="J3" s="8"/>
    </row>
    <row r="4" spans="1:11" x14ac:dyDescent="0.25">
      <c r="A4" s="9" t="s">
        <v>5</v>
      </c>
      <c r="B4" s="10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46" t="s">
        <v>173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ht="15" customHeight="1" x14ac:dyDescent="0.25">
      <c r="A5" s="11" t="s">
        <v>15</v>
      </c>
      <c r="B5" s="12" t="s">
        <v>16</v>
      </c>
      <c r="C5" s="72"/>
      <c r="D5" s="78"/>
      <c r="E5" s="74"/>
      <c r="F5" s="73"/>
      <c r="G5" s="73"/>
      <c r="H5" s="75"/>
      <c r="I5" s="76">
        <f>H5*0.18</f>
        <v>0</v>
      </c>
      <c r="J5" s="76"/>
      <c r="K5" s="76">
        <f t="shared" ref="K5:K28" si="0">+H5+I5</f>
        <v>0</v>
      </c>
    </row>
    <row r="6" spans="1:11" ht="15" customHeight="1" x14ac:dyDescent="0.25">
      <c r="A6" s="11" t="s">
        <v>17</v>
      </c>
      <c r="B6" s="12" t="s">
        <v>18</v>
      </c>
      <c r="C6" s="72"/>
      <c r="D6" s="78"/>
      <c r="E6" s="74"/>
      <c r="F6" s="73"/>
      <c r="G6" s="73"/>
      <c r="H6" s="75"/>
      <c r="I6" s="76">
        <f t="shared" ref="I6:I28" si="1">H6*0.18</f>
        <v>0</v>
      </c>
      <c r="J6" s="76"/>
      <c r="K6" s="76">
        <f t="shared" si="0"/>
        <v>0</v>
      </c>
    </row>
    <row r="7" spans="1:11" ht="15" customHeight="1" x14ac:dyDescent="0.25">
      <c r="A7" s="11" t="s">
        <v>19</v>
      </c>
      <c r="B7" s="12" t="s">
        <v>20</v>
      </c>
      <c r="C7" s="72"/>
      <c r="D7" s="78"/>
      <c r="E7" s="74"/>
      <c r="F7" s="73"/>
      <c r="G7" s="73"/>
      <c r="H7" s="75"/>
      <c r="I7" s="76">
        <f t="shared" si="1"/>
        <v>0</v>
      </c>
      <c r="J7" s="76"/>
      <c r="K7" s="76">
        <f t="shared" si="0"/>
        <v>0</v>
      </c>
    </row>
    <row r="8" spans="1:11" ht="15" customHeight="1" x14ac:dyDescent="0.25">
      <c r="A8" s="11" t="s">
        <v>21</v>
      </c>
      <c r="B8" s="12" t="s">
        <v>22</v>
      </c>
      <c r="C8" s="72"/>
      <c r="D8" s="78"/>
      <c r="E8" s="74"/>
      <c r="F8" s="73"/>
      <c r="G8" s="73"/>
      <c r="H8" s="75"/>
      <c r="I8" s="76">
        <f t="shared" si="1"/>
        <v>0</v>
      </c>
      <c r="J8" s="76"/>
      <c r="K8" s="76">
        <f t="shared" si="0"/>
        <v>0</v>
      </c>
    </row>
    <row r="9" spans="1:11" ht="15" customHeight="1" x14ac:dyDescent="0.25">
      <c r="A9" s="11" t="s">
        <v>23</v>
      </c>
      <c r="B9" s="12" t="s">
        <v>24</v>
      </c>
      <c r="C9" s="72"/>
      <c r="D9" s="78"/>
      <c r="E9" s="74"/>
      <c r="F9" s="73"/>
      <c r="G9" s="73"/>
      <c r="H9" s="75"/>
      <c r="I9" s="76">
        <f t="shared" si="1"/>
        <v>0</v>
      </c>
      <c r="J9" s="76"/>
      <c r="K9" s="76">
        <f t="shared" si="0"/>
        <v>0</v>
      </c>
    </row>
    <row r="10" spans="1:11" ht="15" customHeight="1" x14ac:dyDescent="0.25">
      <c r="A10" s="11" t="s">
        <v>25</v>
      </c>
      <c r="B10" s="12" t="s">
        <v>26</v>
      </c>
      <c r="C10" s="72"/>
      <c r="D10" s="78"/>
      <c r="E10" s="74"/>
      <c r="F10" s="73"/>
      <c r="G10" s="73"/>
      <c r="H10" s="75"/>
      <c r="I10" s="76">
        <f t="shared" si="1"/>
        <v>0</v>
      </c>
      <c r="J10" s="76"/>
      <c r="K10" s="76">
        <f t="shared" si="0"/>
        <v>0</v>
      </c>
    </row>
    <row r="11" spans="1:11" ht="15" customHeight="1" x14ac:dyDescent="0.25">
      <c r="A11" s="11" t="s">
        <v>27</v>
      </c>
      <c r="B11" s="12" t="s">
        <v>28</v>
      </c>
      <c r="C11" s="72"/>
      <c r="D11" s="78"/>
      <c r="E11" s="74"/>
      <c r="F11" s="73"/>
      <c r="G11" s="73"/>
      <c r="H11" s="75"/>
      <c r="I11" s="76">
        <f t="shared" si="1"/>
        <v>0</v>
      </c>
      <c r="J11" s="76"/>
      <c r="K11" s="76">
        <f t="shared" si="0"/>
        <v>0</v>
      </c>
    </row>
    <row r="12" spans="1:11" x14ac:dyDescent="0.25">
      <c r="A12" s="11" t="s">
        <v>29</v>
      </c>
      <c r="B12" s="12" t="s">
        <v>30</v>
      </c>
      <c r="C12" s="13">
        <v>43509</v>
      </c>
      <c r="D12" s="17" t="s">
        <v>31</v>
      </c>
      <c r="E12" s="18">
        <v>20414766308</v>
      </c>
      <c r="F12" s="53" t="s">
        <v>169</v>
      </c>
      <c r="G12" s="53"/>
      <c r="H12" s="14">
        <v>6792.36</v>
      </c>
      <c r="I12" s="15">
        <f t="shared" si="1"/>
        <v>1222.6247999999998</v>
      </c>
      <c r="J12" s="16"/>
      <c r="K12" s="15">
        <f t="shared" si="0"/>
        <v>8014.9847999999993</v>
      </c>
    </row>
    <row r="13" spans="1:11" x14ac:dyDescent="0.25">
      <c r="A13" s="11" t="s">
        <v>32</v>
      </c>
      <c r="B13" s="12" t="s">
        <v>33</v>
      </c>
      <c r="C13" s="13">
        <v>43510</v>
      </c>
      <c r="D13" s="17" t="s">
        <v>34</v>
      </c>
      <c r="E13" s="18">
        <v>20381235051</v>
      </c>
      <c r="F13" s="53" t="s">
        <v>169</v>
      </c>
      <c r="G13" s="53"/>
      <c r="H13" s="14">
        <v>4474</v>
      </c>
      <c r="I13" s="15">
        <f t="shared" si="1"/>
        <v>805.31999999999994</v>
      </c>
      <c r="J13" s="16"/>
      <c r="K13" s="15">
        <f t="shared" si="0"/>
        <v>5279.32</v>
      </c>
    </row>
    <row r="14" spans="1:11" x14ac:dyDescent="0.25">
      <c r="A14" s="11" t="s">
        <v>35</v>
      </c>
      <c r="B14" s="12" t="s">
        <v>36</v>
      </c>
      <c r="C14" s="13">
        <v>43523</v>
      </c>
      <c r="D14" s="19" t="s">
        <v>37</v>
      </c>
      <c r="E14" s="18">
        <v>20502068238</v>
      </c>
      <c r="F14" s="53" t="s">
        <v>169</v>
      </c>
      <c r="G14" s="53"/>
      <c r="H14" s="14">
        <v>2945.76</v>
      </c>
      <c r="I14" s="15">
        <f t="shared" si="1"/>
        <v>530.23680000000002</v>
      </c>
      <c r="J14" s="16"/>
      <c r="K14" s="15">
        <f>+H14+I14</f>
        <v>3475.9968000000003</v>
      </c>
    </row>
    <row r="15" spans="1:11" x14ac:dyDescent="0.25">
      <c r="A15" s="11" t="s">
        <v>38</v>
      </c>
      <c r="B15" s="12" t="s">
        <v>39</v>
      </c>
      <c r="C15" s="72"/>
      <c r="D15" s="78"/>
      <c r="E15" s="74"/>
      <c r="F15" s="73"/>
      <c r="G15" s="73"/>
      <c r="H15" s="75"/>
      <c r="I15" s="76">
        <f t="shared" si="1"/>
        <v>0</v>
      </c>
      <c r="J15" s="76"/>
      <c r="K15" s="76">
        <f t="shared" si="0"/>
        <v>0</v>
      </c>
    </row>
    <row r="16" spans="1:11" x14ac:dyDescent="0.25">
      <c r="A16" s="11" t="s">
        <v>40</v>
      </c>
      <c r="B16" s="12" t="s">
        <v>41</v>
      </c>
      <c r="C16" s="13">
        <v>43524</v>
      </c>
      <c r="D16" s="19" t="s">
        <v>31</v>
      </c>
      <c r="E16" s="18">
        <v>20414766308</v>
      </c>
      <c r="F16" s="53" t="s">
        <v>171</v>
      </c>
      <c r="G16" s="53"/>
      <c r="H16" s="14">
        <v>285</v>
      </c>
      <c r="I16" s="15">
        <f t="shared" si="1"/>
        <v>51.3</v>
      </c>
      <c r="J16" s="16"/>
      <c r="K16" s="15">
        <f t="shared" si="0"/>
        <v>336.3</v>
      </c>
    </row>
    <row r="17" spans="1:12" s="20" customFormat="1" x14ac:dyDescent="0.25">
      <c r="A17" s="11" t="s">
        <v>42</v>
      </c>
      <c r="B17" s="12" t="s">
        <v>43</v>
      </c>
      <c r="C17" s="13">
        <v>43524</v>
      </c>
      <c r="D17" s="19" t="s">
        <v>31</v>
      </c>
      <c r="E17" s="18">
        <v>20414766308</v>
      </c>
      <c r="F17" s="53" t="s">
        <v>169</v>
      </c>
      <c r="G17" s="53"/>
      <c r="H17" s="14">
        <v>285</v>
      </c>
      <c r="I17" s="15">
        <f t="shared" si="1"/>
        <v>51.3</v>
      </c>
      <c r="J17" s="16"/>
      <c r="K17" s="15">
        <f t="shared" si="0"/>
        <v>336.3</v>
      </c>
    </row>
    <row r="18" spans="1:12" x14ac:dyDescent="0.25">
      <c r="A18" s="11" t="s">
        <v>44</v>
      </c>
      <c r="B18" s="12" t="s">
        <v>45</v>
      </c>
      <c r="C18" s="13">
        <v>43524</v>
      </c>
      <c r="D18" s="19" t="s">
        <v>31</v>
      </c>
      <c r="E18" s="18">
        <v>20414766308</v>
      </c>
      <c r="F18" s="53" t="s">
        <v>169</v>
      </c>
      <c r="G18" s="53"/>
      <c r="H18" s="14">
        <v>285</v>
      </c>
      <c r="I18" s="15">
        <f t="shared" si="1"/>
        <v>51.3</v>
      </c>
      <c r="J18" s="16"/>
      <c r="K18" s="15">
        <f t="shared" si="0"/>
        <v>336.3</v>
      </c>
    </row>
    <row r="19" spans="1:12" x14ac:dyDescent="0.25">
      <c r="A19" s="11" t="s">
        <v>46</v>
      </c>
      <c r="B19" s="21" t="s">
        <v>47</v>
      </c>
      <c r="C19" s="22">
        <v>43524</v>
      </c>
      <c r="D19" s="21" t="s">
        <v>31</v>
      </c>
      <c r="E19" s="18">
        <v>20414766308</v>
      </c>
      <c r="F19" s="21" t="s">
        <v>169</v>
      </c>
      <c r="G19" s="53"/>
      <c r="H19" s="23">
        <v>285</v>
      </c>
      <c r="I19" s="15">
        <f t="shared" si="1"/>
        <v>51.3</v>
      </c>
      <c r="J19" s="24"/>
      <c r="K19" s="15">
        <f t="shared" si="0"/>
        <v>336.3</v>
      </c>
    </row>
    <row r="20" spans="1:12" x14ac:dyDescent="0.25">
      <c r="A20" s="11" t="s">
        <v>48</v>
      </c>
      <c r="B20" s="12" t="s">
        <v>49</v>
      </c>
      <c r="C20" s="13">
        <v>43524</v>
      </c>
      <c r="D20" s="19" t="s">
        <v>31</v>
      </c>
      <c r="E20" s="18">
        <v>20414766308</v>
      </c>
      <c r="F20" s="53" t="s">
        <v>169</v>
      </c>
      <c r="G20" s="53"/>
      <c r="H20" s="14">
        <v>285</v>
      </c>
      <c r="I20" s="15">
        <f t="shared" si="1"/>
        <v>51.3</v>
      </c>
      <c r="J20" s="16"/>
      <c r="K20" s="15">
        <f t="shared" si="0"/>
        <v>336.3</v>
      </c>
    </row>
    <row r="21" spans="1:12" x14ac:dyDescent="0.25">
      <c r="A21" s="11" t="s">
        <v>50</v>
      </c>
      <c r="B21" s="12" t="s">
        <v>51</v>
      </c>
      <c r="C21" s="72"/>
      <c r="D21" s="73"/>
      <c r="E21" s="74"/>
      <c r="F21" s="73"/>
      <c r="G21" s="73"/>
      <c r="H21" s="75"/>
      <c r="I21" s="76">
        <f t="shared" si="1"/>
        <v>0</v>
      </c>
      <c r="J21" s="76"/>
      <c r="K21" s="76">
        <f t="shared" si="0"/>
        <v>0</v>
      </c>
    </row>
    <row r="22" spans="1:12" x14ac:dyDescent="0.25">
      <c r="A22" s="11" t="s">
        <v>52</v>
      </c>
      <c r="B22" s="12" t="s">
        <v>53</v>
      </c>
      <c r="C22" s="13">
        <v>43524</v>
      </c>
      <c r="D22" s="25" t="s">
        <v>31</v>
      </c>
      <c r="E22" s="18">
        <v>20414766308</v>
      </c>
      <c r="F22" s="25" t="s">
        <v>169</v>
      </c>
      <c r="G22" s="53"/>
      <c r="H22" s="14">
        <v>285</v>
      </c>
      <c r="I22" s="15">
        <f t="shared" si="1"/>
        <v>51.3</v>
      </c>
      <c r="J22" s="16"/>
      <c r="K22" s="15">
        <f t="shared" si="0"/>
        <v>336.3</v>
      </c>
      <c r="L22" s="26"/>
    </row>
    <row r="23" spans="1:12" x14ac:dyDescent="0.25">
      <c r="A23" s="11" t="s">
        <v>54</v>
      </c>
      <c r="B23" s="12" t="s">
        <v>55</v>
      </c>
      <c r="C23" s="13">
        <v>43524</v>
      </c>
      <c r="D23" s="25" t="s">
        <v>31</v>
      </c>
      <c r="E23" s="18">
        <v>20414766308</v>
      </c>
      <c r="F23" s="25" t="s">
        <v>169</v>
      </c>
      <c r="G23" s="53"/>
      <c r="H23" s="14">
        <v>285</v>
      </c>
      <c r="I23" s="15">
        <f t="shared" si="1"/>
        <v>51.3</v>
      </c>
      <c r="J23" s="16"/>
      <c r="K23" s="15">
        <f t="shared" si="0"/>
        <v>336.3</v>
      </c>
      <c r="L23" s="26"/>
    </row>
    <row r="24" spans="1:12" x14ac:dyDescent="0.25">
      <c r="A24" s="11" t="s">
        <v>56</v>
      </c>
      <c r="B24" s="12" t="s">
        <v>57</v>
      </c>
      <c r="C24" s="72"/>
      <c r="D24" s="73"/>
      <c r="E24" s="74"/>
      <c r="F24" s="73"/>
      <c r="G24" s="73"/>
      <c r="H24" s="75"/>
      <c r="I24" s="76">
        <f t="shared" si="1"/>
        <v>0</v>
      </c>
      <c r="J24" s="76"/>
      <c r="K24" s="76">
        <f t="shared" si="0"/>
        <v>0</v>
      </c>
    </row>
    <row r="25" spans="1:12" x14ac:dyDescent="0.25">
      <c r="A25" s="11" t="s">
        <v>58</v>
      </c>
      <c r="B25" s="12" t="s">
        <v>59</v>
      </c>
      <c r="C25" s="72"/>
      <c r="D25" s="73"/>
      <c r="E25" s="74"/>
      <c r="F25" s="73"/>
      <c r="G25" s="73"/>
      <c r="H25" s="75"/>
      <c r="I25" s="76">
        <f t="shared" si="1"/>
        <v>0</v>
      </c>
      <c r="J25" s="76"/>
      <c r="K25" s="76">
        <f t="shared" si="0"/>
        <v>0</v>
      </c>
    </row>
    <row r="26" spans="1:12" x14ac:dyDescent="0.25">
      <c r="A26" s="11" t="s">
        <v>60</v>
      </c>
      <c r="B26" s="12" t="s">
        <v>61</v>
      </c>
      <c r="C26" s="13">
        <v>43524</v>
      </c>
      <c r="D26" s="25" t="s">
        <v>31</v>
      </c>
      <c r="E26" s="18">
        <v>20414766308</v>
      </c>
      <c r="F26" s="25" t="s">
        <v>169</v>
      </c>
      <c r="G26" s="53"/>
      <c r="H26" s="14">
        <v>285</v>
      </c>
      <c r="I26" s="15">
        <f t="shared" si="1"/>
        <v>51.3</v>
      </c>
      <c r="J26" s="16"/>
      <c r="K26" s="15">
        <f t="shared" si="0"/>
        <v>336.3</v>
      </c>
    </row>
    <row r="27" spans="1:12" x14ac:dyDescent="0.25">
      <c r="A27" s="11" t="s">
        <v>62</v>
      </c>
      <c r="B27" s="12" t="s">
        <v>63</v>
      </c>
      <c r="C27" s="13">
        <v>43524</v>
      </c>
      <c r="D27" s="25" t="s">
        <v>31</v>
      </c>
      <c r="E27" s="18">
        <v>20414766308</v>
      </c>
      <c r="F27" s="25" t="s">
        <v>169</v>
      </c>
      <c r="G27" s="53"/>
      <c r="H27" s="14">
        <v>285</v>
      </c>
      <c r="I27" s="15">
        <f t="shared" si="1"/>
        <v>51.3</v>
      </c>
      <c r="J27" s="16"/>
      <c r="K27" s="15">
        <f t="shared" si="0"/>
        <v>336.3</v>
      </c>
    </row>
    <row r="28" spans="1:12" x14ac:dyDescent="0.25">
      <c r="A28" s="11"/>
      <c r="B28" s="12"/>
      <c r="C28" s="13"/>
      <c r="D28" s="25"/>
      <c r="E28" s="18"/>
      <c r="F28" s="25"/>
      <c r="G28" s="53"/>
      <c r="H28" s="14"/>
      <c r="I28" s="15">
        <f t="shared" si="1"/>
        <v>0</v>
      </c>
      <c r="J28" s="16"/>
      <c r="K28" s="15">
        <f t="shared" si="0"/>
        <v>0</v>
      </c>
    </row>
    <row r="29" spans="1:12" hidden="1" x14ac:dyDescent="0.25">
      <c r="A29" s="27"/>
      <c r="B29" s="28"/>
      <c r="C29" s="28"/>
      <c r="D29" s="28"/>
      <c r="G29" s="53"/>
    </row>
    <row r="30" spans="1:12" hidden="1" x14ac:dyDescent="0.25">
      <c r="A30" s="27"/>
      <c r="B30" s="28"/>
      <c r="C30" s="28"/>
      <c r="D30" s="28"/>
      <c r="G30" s="53"/>
    </row>
    <row r="31" spans="1:12" x14ac:dyDescent="0.25">
      <c r="G31" s="95" t="s">
        <v>14</v>
      </c>
      <c r="H31" s="96"/>
      <c r="I31" s="29">
        <f>SUM(I5:I28)</f>
        <v>3019.8816000000015</v>
      </c>
      <c r="J31" s="29">
        <f>SUM(J5:J28)</f>
        <v>0</v>
      </c>
      <c r="K31" s="29">
        <f>SUM(K5:K28)</f>
        <v>19797.001599999992</v>
      </c>
    </row>
    <row r="32" spans="1:12" x14ac:dyDescent="0.25">
      <c r="G32" s="97" t="s">
        <v>64</v>
      </c>
      <c r="H32" s="98"/>
      <c r="I32" s="30">
        <f>+I31</f>
        <v>3019.8816000000015</v>
      </c>
      <c r="J32" s="30">
        <f>J31</f>
        <v>0</v>
      </c>
      <c r="K32" s="30">
        <f>K31</f>
        <v>19797.001599999992</v>
      </c>
    </row>
  </sheetData>
  <mergeCells count="5">
    <mergeCell ref="A1:D2"/>
    <mergeCell ref="G1:J1"/>
    <mergeCell ref="F2:J2"/>
    <mergeCell ref="G31:H31"/>
    <mergeCell ref="G32:H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30"/>
  <sheetViews>
    <sheetView workbookViewId="0">
      <selection activeCell="D15" sqref="D15"/>
    </sheetView>
  </sheetViews>
  <sheetFormatPr baseColWidth="10" defaultRowHeight="15" x14ac:dyDescent="0.25"/>
  <cols>
    <col min="1" max="1" width="5" customWidth="1"/>
    <col min="2" max="2" width="12.7109375" customWidth="1"/>
    <col min="3" max="3" width="9.85546875" customWidth="1"/>
    <col min="4" max="4" width="24.140625" customWidth="1"/>
    <col min="5" max="5" width="11" customWidth="1"/>
    <col min="6" max="6" width="48.7109375" customWidth="1"/>
    <col min="8" max="8" width="13" customWidth="1"/>
    <col min="9" max="9" width="13.140625" customWidth="1"/>
    <col min="12" max="12" width="11.85546875" bestFit="1" customWidth="1"/>
  </cols>
  <sheetData>
    <row r="1" spans="1:11" ht="15.75" x14ac:dyDescent="0.25">
      <c r="A1" s="81" t="s">
        <v>65</v>
      </c>
      <c r="B1" s="82"/>
      <c r="C1" s="82"/>
      <c r="D1" s="83"/>
      <c r="E1" s="1" t="s">
        <v>1</v>
      </c>
      <c r="F1" s="2">
        <v>20535886114</v>
      </c>
      <c r="G1" s="87" t="s">
        <v>2</v>
      </c>
      <c r="H1" s="88"/>
      <c r="I1" s="88"/>
      <c r="J1" s="89"/>
    </row>
    <row r="2" spans="1:11" ht="15.75" x14ac:dyDescent="0.25">
      <c r="A2" s="84"/>
      <c r="B2" s="85"/>
      <c r="C2" s="85"/>
      <c r="D2" s="86"/>
      <c r="E2" s="3" t="s">
        <v>3</v>
      </c>
      <c r="F2" s="93" t="s">
        <v>4</v>
      </c>
      <c r="G2" s="93"/>
      <c r="H2" s="93"/>
      <c r="I2" s="93"/>
      <c r="J2" s="94"/>
    </row>
    <row r="3" spans="1:11" ht="26.25" x14ac:dyDescent="0.25">
      <c r="A3" s="4"/>
      <c r="B3" s="4"/>
      <c r="C3" s="4"/>
      <c r="D3" s="4"/>
      <c r="E3" s="5"/>
      <c r="F3" s="6"/>
      <c r="G3" s="7"/>
      <c r="H3" s="7"/>
      <c r="I3" s="7"/>
      <c r="J3" s="8"/>
    </row>
    <row r="4" spans="1:11" x14ac:dyDescent="0.25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46" t="s">
        <v>173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ht="15" customHeight="1" x14ac:dyDescent="0.25">
      <c r="A5" s="11" t="s">
        <v>15</v>
      </c>
      <c r="B5" s="12" t="s">
        <v>66</v>
      </c>
      <c r="C5" s="72"/>
      <c r="D5" s="78"/>
      <c r="E5" s="74"/>
      <c r="F5" s="73"/>
      <c r="G5" s="73"/>
      <c r="H5" s="75"/>
      <c r="I5" s="76">
        <f>H5*0.18</f>
        <v>0</v>
      </c>
      <c r="J5" s="76"/>
      <c r="K5" s="76">
        <f t="shared" ref="K5:K17" si="0">+H5+I5</f>
        <v>0</v>
      </c>
    </row>
    <row r="6" spans="1:11" ht="15" customHeight="1" x14ac:dyDescent="0.25">
      <c r="A6" s="11" t="s">
        <v>17</v>
      </c>
      <c r="B6" s="12" t="s">
        <v>67</v>
      </c>
      <c r="C6" s="72"/>
      <c r="D6" s="78"/>
      <c r="E6" s="74"/>
      <c r="F6" s="73"/>
      <c r="G6" s="73"/>
      <c r="H6" s="75"/>
      <c r="I6" s="76">
        <f t="shared" ref="I6:I17" si="1">H6*0.18</f>
        <v>0</v>
      </c>
      <c r="J6" s="76"/>
      <c r="K6" s="76">
        <f t="shared" si="0"/>
        <v>0</v>
      </c>
    </row>
    <row r="7" spans="1:11" ht="15" customHeight="1" x14ac:dyDescent="0.25">
      <c r="A7" s="11" t="s">
        <v>19</v>
      </c>
      <c r="B7" s="12" t="s">
        <v>68</v>
      </c>
      <c r="C7" s="72"/>
      <c r="D7" s="78"/>
      <c r="E7" s="74"/>
      <c r="F7" s="73"/>
      <c r="G7" s="73"/>
      <c r="H7" s="75"/>
      <c r="I7" s="76">
        <f t="shared" si="1"/>
        <v>0</v>
      </c>
      <c r="J7" s="76"/>
      <c r="K7" s="76">
        <f t="shared" si="0"/>
        <v>0</v>
      </c>
    </row>
    <row r="8" spans="1:11" ht="15" customHeight="1" x14ac:dyDescent="0.25">
      <c r="A8" s="11" t="s">
        <v>21</v>
      </c>
      <c r="B8" s="12" t="s">
        <v>69</v>
      </c>
      <c r="C8" s="13">
        <v>43549</v>
      </c>
      <c r="D8" s="31" t="s">
        <v>70</v>
      </c>
      <c r="E8" s="32">
        <v>20310422755</v>
      </c>
      <c r="F8" s="25" t="s">
        <v>169</v>
      </c>
      <c r="G8" s="53"/>
      <c r="H8" s="14">
        <v>3000</v>
      </c>
      <c r="I8" s="15">
        <f t="shared" si="1"/>
        <v>540</v>
      </c>
      <c r="J8" s="16"/>
      <c r="K8" s="15">
        <f t="shared" si="0"/>
        <v>3540</v>
      </c>
    </row>
    <row r="9" spans="1:11" x14ac:dyDescent="0.25">
      <c r="A9" s="11" t="s">
        <v>23</v>
      </c>
      <c r="B9" s="12" t="s">
        <v>71</v>
      </c>
      <c r="C9" s="13">
        <v>43550</v>
      </c>
      <c r="D9" s="31" t="s">
        <v>31</v>
      </c>
      <c r="E9" s="32">
        <v>20414766308</v>
      </c>
      <c r="F9" s="25" t="s">
        <v>172</v>
      </c>
      <c r="G9" s="53"/>
      <c r="H9" s="14">
        <v>10000</v>
      </c>
      <c r="I9" s="15">
        <f t="shared" si="1"/>
        <v>1800</v>
      </c>
      <c r="J9" s="16"/>
      <c r="K9" s="15">
        <f t="shared" si="0"/>
        <v>11800</v>
      </c>
    </row>
    <row r="10" spans="1:11" x14ac:dyDescent="0.25">
      <c r="A10" s="11" t="s">
        <v>25</v>
      </c>
      <c r="B10" s="12" t="s">
        <v>72</v>
      </c>
      <c r="C10" s="13">
        <v>43550</v>
      </c>
      <c r="D10" s="31" t="s">
        <v>31</v>
      </c>
      <c r="E10" s="32">
        <v>20414766308</v>
      </c>
      <c r="F10" s="25" t="s">
        <v>169</v>
      </c>
      <c r="G10" s="53"/>
      <c r="H10" s="14">
        <v>2133</v>
      </c>
      <c r="I10" s="15">
        <f t="shared" si="1"/>
        <v>383.94</v>
      </c>
      <c r="J10" s="16"/>
      <c r="K10" s="15">
        <f t="shared" si="0"/>
        <v>2516.94</v>
      </c>
    </row>
    <row r="11" spans="1:11" x14ac:dyDescent="0.25">
      <c r="A11" s="11" t="s">
        <v>27</v>
      </c>
      <c r="B11" s="12" t="s">
        <v>73</v>
      </c>
      <c r="C11" s="13">
        <v>43550</v>
      </c>
      <c r="D11" s="31" t="s">
        <v>31</v>
      </c>
      <c r="E11" s="32">
        <v>20414766308</v>
      </c>
      <c r="F11" s="25" t="s">
        <v>169</v>
      </c>
      <c r="G11" s="53"/>
      <c r="H11" s="14">
        <v>285</v>
      </c>
      <c r="I11" s="15">
        <f t="shared" si="1"/>
        <v>51.3</v>
      </c>
      <c r="J11" s="16"/>
      <c r="K11" s="15">
        <f t="shared" si="0"/>
        <v>336.3</v>
      </c>
    </row>
    <row r="12" spans="1:11" x14ac:dyDescent="0.25">
      <c r="A12" s="11" t="s">
        <v>29</v>
      </c>
      <c r="B12" s="12" t="s">
        <v>74</v>
      </c>
      <c r="C12" s="13">
        <v>43550</v>
      </c>
      <c r="D12" s="17" t="s">
        <v>31</v>
      </c>
      <c r="E12" s="32">
        <v>20414766308</v>
      </c>
      <c r="F12" s="53" t="s">
        <v>169</v>
      </c>
      <c r="G12" s="53"/>
      <c r="H12" s="14">
        <v>285</v>
      </c>
      <c r="I12" s="15">
        <f t="shared" si="1"/>
        <v>51.3</v>
      </c>
      <c r="J12" s="16"/>
      <c r="K12" s="15">
        <f t="shared" si="0"/>
        <v>336.3</v>
      </c>
    </row>
    <row r="13" spans="1:11" x14ac:dyDescent="0.25">
      <c r="A13" s="11" t="s">
        <v>32</v>
      </c>
      <c r="B13" s="12" t="s">
        <v>75</v>
      </c>
      <c r="C13" s="72"/>
      <c r="D13" s="78"/>
      <c r="E13" s="74"/>
      <c r="F13" s="73"/>
      <c r="G13" s="73"/>
      <c r="H13" s="75"/>
      <c r="I13" s="76">
        <f t="shared" si="1"/>
        <v>0</v>
      </c>
      <c r="J13" s="76"/>
      <c r="K13" s="76">
        <f t="shared" si="0"/>
        <v>0</v>
      </c>
    </row>
    <row r="14" spans="1:11" x14ac:dyDescent="0.25">
      <c r="A14" s="11" t="s">
        <v>35</v>
      </c>
      <c r="B14" s="12" t="s">
        <v>76</v>
      </c>
      <c r="C14" s="13">
        <v>43551</v>
      </c>
      <c r="D14" s="19" t="s">
        <v>37</v>
      </c>
      <c r="E14" s="18">
        <v>20502068238</v>
      </c>
      <c r="F14" s="53" t="s">
        <v>169</v>
      </c>
      <c r="G14" s="53"/>
      <c r="H14" s="14">
        <v>3820</v>
      </c>
      <c r="I14" s="15">
        <f t="shared" si="1"/>
        <v>687.6</v>
      </c>
      <c r="J14" s="16"/>
      <c r="K14" s="15">
        <f>+H14+I14</f>
        <v>4507.6000000000004</v>
      </c>
    </row>
    <row r="15" spans="1:11" x14ac:dyDescent="0.25">
      <c r="A15" s="11" t="s">
        <v>38</v>
      </c>
      <c r="B15" s="12" t="s">
        <v>77</v>
      </c>
      <c r="C15" s="72"/>
      <c r="D15" s="78"/>
      <c r="E15" s="74"/>
      <c r="F15" s="73"/>
      <c r="G15" s="73"/>
      <c r="H15" s="75"/>
      <c r="I15" s="76">
        <f t="shared" si="1"/>
        <v>0</v>
      </c>
      <c r="J15" s="76"/>
      <c r="K15" s="76">
        <f t="shared" si="0"/>
        <v>0</v>
      </c>
    </row>
    <row r="16" spans="1:11" x14ac:dyDescent="0.25">
      <c r="A16" s="11" t="s">
        <v>40</v>
      </c>
      <c r="B16" s="12" t="s">
        <v>78</v>
      </c>
      <c r="C16" s="13">
        <v>43551</v>
      </c>
      <c r="D16" s="19" t="s">
        <v>37</v>
      </c>
      <c r="E16" s="18">
        <v>20502068238</v>
      </c>
      <c r="F16" s="53" t="s">
        <v>169</v>
      </c>
      <c r="G16" s="53"/>
      <c r="H16" s="14">
        <v>1400</v>
      </c>
      <c r="I16" s="15">
        <f t="shared" si="1"/>
        <v>252</v>
      </c>
      <c r="J16" s="16"/>
      <c r="K16" s="15">
        <f t="shared" si="0"/>
        <v>1652</v>
      </c>
    </row>
    <row r="17" spans="1:12" s="20" customFormat="1" x14ac:dyDescent="0.25">
      <c r="A17" s="11"/>
      <c r="B17" s="12"/>
      <c r="C17" s="13"/>
      <c r="D17" s="19"/>
      <c r="E17" s="18"/>
      <c r="F17" s="19"/>
      <c r="G17" s="53"/>
      <c r="H17" s="14"/>
      <c r="I17" s="15">
        <f t="shared" si="1"/>
        <v>0</v>
      </c>
      <c r="J17" s="16"/>
      <c r="K17" s="15">
        <f t="shared" si="0"/>
        <v>0</v>
      </c>
    </row>
    <row r="18" spans="1:12" hidden="1" x14ac:dyDescent="0.25">
      <c r="A18" s="27"/>
      <c r="B18" s="28"/>
      <c r="C18" s="28"/>
      <c r="D18" s="28"/>
    </row>
    <row r="19" spans="1:12" hidden="1" x14ac:dyDescent="0.25">
      <c r="A19" s="27"/>
      <c r="B19" s="28"/>
      <c r="C19" s="28"/>
      <c r="D19" s="28"/>
    </row>
    <row r="20" spans="1:12" x14ac:dyDescent="0.25">
      <c r="G20" s="95" t="s">
        <v>14</v>
      </c>
      <c r="H20" s="96"/>
      <c r="I20" s="29">
        <f>SUM(I5:I17)</f>
        <v>3766.1400000000003</v>
      </c>
      <c r="J20" s="29">
        <f>SUM(J5:J17)</f>
        <v>0</v>
      </c>
      <c r="K20" s="29">
        <f>SUM(K5:K17)</f>
        <v>24689.14</v>
      </c>
    </row>
    <row r="21" spans="1:12" x14ac:dyDescent="0.25">
      <c r="G21" s="97" t="s">
        <v>64</v>
      </c>
      <c r="H21" s="98"/>
      <c r="I21" s="30">
        <f>+I20</f>
        <v>3766.1400000000003</v>
      </c>
      <c r="J21" s="30">
        <f>J20</f>
        <v>0</v>
      </c>
      <c r="K21" s="30">
        <f>K20</f>
        <v>24689.14</v>
      </c>
    </row>
    <row r="22" spans="1:12" x14ac:dyDescent="0.25">
      <c r="L22" s="26"/>
    </row>
    <row r="23" spans="1:12" x14ac:dyDescent="0.25">
      <c r="L23" s="26"/>
    </row>
    <row r="29" spans="1:12" hidden="1" x14ac:dyDescent="0.25"/>
    <row r="30" spans="1:12" hidden="1" x14ac:dyDescent="0.25"/>
  </sheetData>
  <mergeCells count="5">
    <mergeCell ref="A1:D2"/>
    <mergeCell ref="G1:J1"/>
    <mergeCell ref="F2:J2"/>
    <mergeCell ref="G20:H20"/>
    <mergeCell ref="G21:H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L22"/>
  <sheetViews>
    <sheetView workbookViewId="0">
      <selection activeCell="F7" sqref="F7"/>
    </sheetView>
  </sheetViews>
  <sheetFormatPr baseColWidth="10" defaultRowHeight="15" x14ac:dyDescent="0.25"/>
  <cols>
    <col min="1" max="1" width="5" customWidth="1"/>
    <col min="2" max="2" width="12.7109375" customWidth="1"/>
    <col min="3" max="3" width="9.85546875" customWidth="1"/>
    <col min="4" max="4" width="24.140625" customWidth="1"/>
    <col min="5" max="5" width="11" customWidth="1"/>
    <col min="6" max="6" width="61" customWidth="1"/>
    <col min="9" max="9" width="15.7109375" customWidth="1"/>
    <col min="12" max="12" width="11.85546875" bestFit="1" customWidth="1"/>
  </cols>
  <sheetData>
    <row r="1" spans="1:12" ht="15.75" x14ac:dyDescent="0.25">
      <c r="A1" s="81" t="s">
        <v>79</v>
      </c>
      <c r="B1" s="82"/>
      <c r="C1" s="82"/>
      <c r="D1" s="83"/>
      <c r="E1" s="1" t="s">
        <v>1</v>
      </c>
      <c r="F1" s="2">
        <v>20535886114</v>
      </c>
      <c r="G1" s="87" t="s">
        <v>2</v>
      </c>
      <c r="H1" s="88"/>
      <c r="I1" s="88"/>
      <c r="J1" s="89"/>
    </row>
    <row r="2" spans="1:12" ht="15.75" x14ac:dyDescent="0.25">
      <c r="A2" s="84"/>
      <c r="B2" s="85"/>
      <c r="C2" s="85"/>
      <c r="D2" s="86"/>
      <c r="E2" s="3" t="s">
        <v>3</v>
      </c>
      <c r="F2" s="93" t="s">
        <v>4</v>
      </c>
      <c r="G2" s="93"/>
      <c r="H2" s="93"/>
      <c r="I2" s="93"/>
      <c r="J2" s="94"/>
    </row>
    <row r="3" spans="1:12" ht="26.25" x14ac:dyDescent="0.25">
      <c r="A3" s="4"/>
      <c r="B3" s="4"/>
      <c r="C3" s="4"/>
      <c r="D3" s="4"/>
      <c r="E3" s="5"/>
      <c r="F3" s="6"/>
      <c r="G3" s="7"/>
      <c r="H3" s="7"/>
      <c r="I3" s="7"/>
      <c r="J3" s="8"/>
    </row>
    <row r="4" spans="1:12" x14ac:dyDescent="0.25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46" t="s">
        <v>173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2" ht="15" customHeight="1" x14ac:dyDescent="0.25">
      <c r="A5" s="11" t="s">
        <v>15</v>
      </c>
      <c r="B5" s="12" t="s">
        <v>80</v>
      </c>
      <c r="C5" s="13">
        <v>43570</v>
      </c>
      <c r="D5" s="31" t="s">
        <v>81</v>
      </c>
      <c r="E5" s="32">
        <v>20602574408</v>
      </c>
      <c r="F5" s="25" t="s">
        <v>169</v>
      </c>
      <c r="G5" s="53"/>
      <c r="H5" s="14">
        <v>1497.5</v>
      </c>
      <c r="I5" s="15">
        <f>H5*0.18</f>
        <v>269.55</v>
      </c>
      <c r="J5" s="16"/>
      <c r="K5" s="15">
        <f t="shared" ref="K5:K9" si="0">+H5+I5</f>
        <v>1767.05</v>
      </c>
    </row>
    <row r="6" spans="1:12" ht="15" customHeight="1" x14ac:dyDescent="0.25">
      <c r="A6" s="11" t="s">
        <v>17</v>
      </c>
      <c r="B6" s="12" t="s">
        <v>82</v>
      </c>
      <c r="C6" s="13">
        <v>43570</v>
      </c>
      <c r="D6" s="31" t="s">
        <v>83</v>
      </c>
      <c r="E6" s="18">
        <v>20509514217</v>
      </c>
      <c r="F6" s="25" t="s">
        <v>169</v>
      </c>
      <c r="G6" s="53"/>
      <c r="H6" s="14">
        <v>5158</v>
      </c>
      <c r="I6" s="15">
        <f t="shared" ref="I6:I9" si="1">H6*0.18</f>
        <v>928.43999999999994</v>
      </c>
      <c r="J6" s="16"/>
      <c r="K6" s="15">
        <f t="shared" si="0"/>
        <v>6086.44</v>
      </c>
    </row>
    <row r="7" spans="1:12" ht="15" customHeight="1" x14ac:dyDescent="0.25">
      <c r="A7" s="11" t="s">
        <v>19</v>
      </c>
      <c r="B7" s="12" t="s">
        <v>84</v>
      </c>
      <c r="C7" s="72"/>
      <c r="D7" s="78"/>
      <c r="E7" s="74"/>
      <c r="F7" s="73"/>
      <c r="G7" s="73"/>
      <c r="H7" s="75"/>
      <c r="I7" s="76">
        <f t="shared" si="1"/>
        <v>0</v>
      </c>
      <c r="J7" s="76"/>
      <c r="K7" s="76">
        <f t="shared" si="0"/>
        <v>0</v>
      </c>
    </row>
    <row r="8" spans="1:12" ht="15" customHeight="1" x14ac:dyDescent="0.25">
      <c r="A8" s="11" t="s">
        <v>21</v>
      </c>
      <c r="B8" s="12" t="s">
        <v>85</v>
      </c>
      <c r="C8" s="13">
        <v>43578</v>
      </c>
      <c r="D8" s="31" t="s">
        <v>86</v>
      </c>
      <c r="E8" s="32">
        <v>20155140942</v>
      </c>
      <c r="F8" s="25" t="s">
        <v>171</v>
      </c>
      <c r="G8" s="53"/>
      <c r="H8" s="14">
        <v>16915.25</v>
      </c>
      <c r="I8" s="15">
        <f t="shared" si="1"/>
        <v>3044.7449999999999</v>
      </c>
      <c r="J8" s="16"/>
      <c r="K8" s="15">
        <f t="shared" si="0"/>
        <v>19959.994999999999</v>
      </c>
    </row>
    <row r="9" spans="1:12" x14ac:dyDescent="0.25">
      <c r="A9" s="11"/>
      <c r="B9" s="12"/>
      <c r="C9" s="13"/>
      <c r="D9" s="31"/>
      <c r="E9" s="32"/>
      <c r="F9" s="25"/>
      <c r="G9" s="53"/>
      <c r="H9" s="14"/>
      <c r="I9" s="15">
        <f t="shared" si="1"/>
        <v>0</v>
      </c>
      <c r="J9" s="16"/>
      <c r="K9" s="15">
        <f t="shared" si="0"/>
        <v>0</v>
      </c>
    </row>
    <row r="10" spans="1:12" hidden="1" x14ac:dyDescent="0.25">
      <c r="A10" s="27"/>
      <c r="B10" s="28"/>
      <c r="C10" s="28"/>
      <c r="D10" s="28"/>
      <c r="G10" s="53"/>
    </row>
    <row r="11" spans="1:12" hidden="1" x14ac:dyDescent="0.25">
      <c r="A11" s="27"/>
      <c r="B11" s="28"/>
      <c r="C11" s="28"/>
      <c r="D11" s="28"/>
      <c r="G11" s="53"/>
    </row>
    <row r="12" spans="1:12" x14ac:dyDescent="0.25">
      <c r="G12" s="95" t="s">
        <v>14</v>
      </c>
      <c r="H12" s="96"/>
      <c r="I12" s="29">
        <f>SUM(I5:I9)</f>
        <v>4242.7349999999997</v>
      </c>
      <c r="J12" s="29">
        <f>SUM(J5:J9)</f>
        <v>0</v>
      </c>
      <c r="K12" s="29">
        <f>SUM(K5:K9)</f>
        <v>27813.485000000001</v>
      </c>
    </row>
    <row r="13" spans="1:12" x14ac:dyDescent="0.25">
      <c r="G13" s="97" t="s">
        <v>64</v>
      </c>
      <c r="H13" s="98"/>
      <c r="I13" s="30">
        <f>+I12</f>
        <v>4242.7349999999997</v>
      </c>
      <c r="J13" s="30">
        <f>J12</f>
        <v>0</v>
      </c>
      <c r="K13" s="30">
        <f>K12</f>
        <v>27813.485000000001</v>
      </c>
    </row>
    <row r="14" spans="1:12" x14ac:dyDescent="0.25">
      <c r="L14" s="26"/>
    </row>
    <row r="15" spans="1:12" x14ac:dyDescent="0.25">
      <c r="L15" s="26"/>
    </row>
    <row r="21" hidden="1" x14ac:dyDescent="0.25"/>
    <row r="22" hidden="1" x14ac:dyDescent="0.25"/>
  </sheetData>
  <mergeCells count="5">
    <mergeCell ref="A1:D2"/>
    <mergeCell ref="G1:J1"/>
    <mergeCell ref="F2:J2"/>
    <mergeCell ref="G12:H12"/>
    <mergeCell ref="G13:H13"/>
  </mergeCells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L29"/>
  <sheetViews>
    <sheetView workbookViewId="0">
      <selection activeCell="D6" sqref="D6"/>
    </sheetView>
  </sheetViews>
  <sheetFormatPr baseColWidth="10" defaultRowHeight="15" x14ac:dyDescent="0.25"/>
  <cols>
    <col min="1" max="1" width="5" customWidth="1"/>
    <col min="2" max="2" width="12.7109375" customWidth="1"/>
    <col min="3" max="3" width="9.85546875" customWidth="1"/>
    <col min="4" max="4" width="17.85546875" customWidth="1"/>
    <col min="5" max="5" width="11" customWidth="1"/>
    <col min="6" max="6" width="51.7109375" customWidth="1"/>
    <col min="9" max="9" width="11.5703125" customWidth="1"/>
    <col min="12" max="12" width="11.85546875" bestFit="1" customWidth="1"/>
  </cols>
  <sheetData>
    <row r="1" spans="1:11" ht="15.75" x14ac:dyDescent="0.25">
      <c r="A1" s="81" t="s">
        <v>87</v>
      </c>
      <c r="B1" s="82"/>
      <c r="C1" s="82"/>
      <c r="D1" s="83"/>
      <c r="E1" s="1" t="s">
        <v>1</v>
      </c>
      <c r="F1" s="2">
        <v>20535886114</v>
      </c>
      <c r="G1" s="87" t="s">
        <v>2</v>
      </c>
      <c r="H1" s="88"/>
      <c r="I1" s="88"/>
      <c r="J1" s="89"/>
    </row>
    <row r="2" spans="1:11" ht="15.75" x14ac:dyDescent="0.25">
      <c r="A2" s="84"/>
      <c r="B2" s="85"/>
      <c r="C2" s="85"/>
      <c r="D2" s="86"/>
      <c r="E2" s="3" t="s">
        <v>3</v>
      </c>
      <c r="F2" s="93" t="s">
        <v>4</v>
      </c>
      <c r="G2" s="93"/>
      <c r="H2" s="93"/>
      <c r="I2" s="93"/>
      <c r="J2" s="94"/>
    </row>
    <row r="3" spans="1:11" ht="26.25" x14ac:dyDescent="0.25">
      <c r="A3" s="4"/>
      <c r="B3" s="4"/>
      <c r="C3" s="4"/>
      <c r="D3" s="4"/>
      <c r="E3" s="5"/>
      <c r="F3" s="6"/>
      <c r="G3" s="7"/>
      <c r="H3" s="7"/>
      <c r="I3" s="7"/>
      <c r="J3" s="8"/>
    </row>
    <row r="4" spans="1:11" x14ac:dyDescent="0.25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46" t="s">
        <v>173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ht="15" customHeight="1" x14ac:dyDescent="0.25">
      <c r="A5" s="11" t="s">
        <v>15</v>
      </c>
      <c r="B5" s="12" t="s">
        <v>88</v>
      </c>
      <c r="C5" s="13">
        <v>43588</v>
      </c>
      <c r="D5" s="31" t="s">
        <v>95</v>
      </c>
      <c r="E5" s="32">
        <v>20100460255</v>
      </c>
      <c r="F5" s="25" t="s">
        <v>171</v>
      </c>
      <c r="G5" s="53"/>
      <c r="H5" s="14">
        <v>3180</v>
      </c>
      <c r="I5" s="15">
        <f>H5*0.18</f>
        <v>572.4</v>
      </c>
      <c r="J5" s="16"/>
      <c r="K5" s="15">
        <f t="shared" ref="K5:K16" si="0">+H5+I5</f>
        <v>3752.4</v>
      </c>
    </row>
    <row r="6" spans="1:11" ht="15" customHeight="1" x14ac:dyDescent="0.25">
      <c r="A6" s="11" t="s">
        <v>17</v>
      </c>
      <c r="B6" s="12" t="s">
        <v>89</v>
      </c>
      <c r="C6" s="72"/>
      <c r="D6" s="78"/>
      <c r="E6" s="74"/>
      <c r="F6" s="73"/>
      <c r="G6" s="73"/>
      <c r="H6" s="75"/>
      <c r="I6" s="76">
        <f t="shared" ref="I6:I16" si="1">H6*0.18</f>
        <v>0</v>
      </c>
      <c r="J6" s="76"/>
      <c r="K6" s="76">
        <f t="shared" si="0"/>
        <v>0</v>
      </c>
    </row>
    <row r="7" spans="1:11" ht="15" customHeight="1" x14ac:dyDescent="0.25">
      <c r="A7" s="11" t="s">
        <v>19</v>
      </c>
      <c r="B7" s="12" t="s">
        <v>90</v>
      </c>
      <c r="C7" s="13">
        <v>43595</v>
      </c>
      <c r="D7" s="31" t="s">
        <v>31</v>
      </c>
      <c r="E7" s="32">
        <v>20414766308</v>
      </c>
      <c r="F7" s="25" t="s">
        <v>169</v>
      </c>
      <c r="G7" s="53"/>
      <c r="H7" s="14">
        <v>1150</v>
      </c>
      <c r="I7" s="15">
        <f t="shared" si="1"/>
        <v>207</v>
      </c>
      <c r="J7" s="16"/>
      <c r="K7" s="15">
        <f t="shared" si="0"/>
        <v>1357</v>
      </c>
    </row>
    <row r="8" spans="1:11" ht="15" customHeight="1" x14ac:dyDescent="0.25">
      <c r="A8" s="11" t="s">
        <v>21</v>
      </c>
      <c r="B8" s="12" t="s">
        <v>91</v>
      </c>
      <c r="C8" s="13">
        <v>43595</v>
      </c>
      <c r="D8" s="31" t="s">
        <v>31</v>
      </c>
      <c r="E8" s="32">
        <v>20414766308</v>
      </c>
      <c r="F8" s="25" t="s">
        <v>169</v>
      </c>
      <c r="G8" s="53"/>
      <c r="H8" s="14">
        <v>285</v>
      </c>
      <c r="I8" s="15">
        <f t="shared" si="1"/>
        <v>51.3</v>
      </c>
      <c r="J8" s="16"/>
      <c r="K8" s="15">
        <f t="shared" si="0"/>
        <v>336.3</v>
      </c>
    </row>
    <row r="9" spans="1:11" ht="15" customHeight="1" x14ac:dyDescent="0.25">
      <c r="A9" s="11" t="s">
        <v>23</v>
      </c>
      <c r="B9" s="12" t="s">
        <v>92</v>
      </c>
      <c r="C9" s="13">
        <v>43595</v>
      </c>
      <c r="D9" s="31" t="s">
        <v>31</v>
      </c>
      <c r="E9" s="32">
        <v>20414766308</v>
      </c>
      <c r="F9" s="25" t="s">
        <v>169</v>
      </c>
      <c r="G9" s="53"/>
      <c r="H9" s="14">
        <v>285</v>
      </c>
      <c r="I9" s="15">
        <f t="shared" si="1"/>
        <v>51.3</v>
      </c>
      <c r="J9" s="16"/>
      <c r="K9" s="15">
        <f t="shared" si="0"/>
        <v>336.3</v>
      </c>
    </row>
    <row r="10" spans="1:11" ht="15" customHeight="1" x14ac:dyDescent="0.25">
      <c r="A10" s="11" t="s">
        <v>25</v>
      </c>
      <c r="B10" s="12" t="s">
        <v>93</v>
      </c>
      <c r="C10" s="13">
        <v>43595</v>
      </c>
      <c r="D10" s="31" t="s">
        <v>31</v>
      </c>
      <c r="E10" s="32">
        <v>20414766308</v>
      </c>
      <c r="F10" s="25" t="s">
        <v>169</v>
      </c>
      <c r="G10" s="53"/>
      <c r="H10" s="14">
        <v>285</v>
      </c>
      <c r="I10" s="15">
        <f t="shared" si="1"/>
        <v>51.3</v>
      </c>
      <c r="J10" s="16"/>
      <c r="K10" s="15">
        <f t="shared" si="0"/>
        <v>336.3</v>
      </c>
    </row>
    <row r="11" spans="1:11" ht="15" customHeight="1" x14ac:dyDescent="0.25">
      <c r="A11" s="11" t="s">
        <v>27</v>
      </c>
      <c r="B11" s="12" t="s">
        <v>94</v>
      </c>
      <c r="C11" s="13">
        <v>43602</v>
      </c>
      <c r="D11" s="31" t="s">
        <v>31</v>
      </c>
      <c r="E11" s="32">
        <v>20414766308</v>
      </c>
      <c r="F11" s="25" t="s">
        <v>170</v>
      </c>
      <c r="G11" s="53"/>
      <c r="H11" s="14">
        <v>5800</v>
      </c>
      <c r="I11" s="15">
        <f t="shared" si="1"/>
        <v>1044</v>
      </c>
      <c r="J11" s="16"/>
      <c r="K11" s="15">
        <f t="shared" si="0"/>
        <v>6844</v>
      </c>
    </row>
    <row r="12" spans="1:11" ht="15" customHeight="1" x14ac:dyDescent="0.25">
      <c r="A12" s="11" t="s">
        <v>29</v>
      </c>
      <c r="B12" s="12" t="s">
        <v>96</v>
      </c>
      <c r="C12" s="72"/>
      <c r="D12" s="78"/>
      <c r="E12" s="74"/>
      <c r="F12" s="73"/>
      <c r="G12" s="73"/>
      <c r="H12" s="75"/>
      <c r="I12" s="76"/>
      <c r="J12" s="76"/>
      <c r="K12" s="76"/>
    </row>
    <row r="13" spans="1:11" ht="15" customHeight="1" x14ac:dyDescent="0.25">
      <c r="A13" s="11" t="s">
        <v>32</v>
      </c>
      <c r="B13" s="12" t="s">
        <v>97</v>
      </c>
      <c r="C13" s="72"/>
      <c r="D13" s="78"/>
      <c r="E13" s="74"/>
      <c r="F13" s="73"/>
      <c r="G13" s="73"/>
      <c r="H13" s="75"/>
      <c r="I13" s="76"/>
      <c r="J13" s="76"/>
      <c r="K13" s="76"/>
    </row>
    <row r="14" spans="1:11" ht="15" customHeight="1" x14ac:dyDescent="0.25">
      <c r="A14" s="11" t="s">
        <v>35</v>
      </c>
      <c r="B14" s="12" t="s">
        <v>98</v>
      </c>
      <c r="C14" s="13">
        <v>43615</v>
      </c>
      <c r="D14" s="17" t="s">
        <v>34</v>
      </c>
      <c r="E14" s="18">
        <v>20381235051</v>
      </c>
      <c r="F14" s="25" t="s">
        <v>169</v>
      </c>
      <c r="G14" s="53"/>
      <c r="H14" s="14">
        <v>5383.8</v>
      </c>
      <c r="I14" s="15">
        <f t="shared" si="1"/>
        <v>969.08399999999995</v>
      </c>
      <c r="J14" s="16"/>
      <c r="K14" s="15">
        <f t="shared" si="0"/>
        <v>6352.884</v>
      </c>
    </row>
    <row r="15" spans="1:11" ht="15" customHeight="1" x14ac:dyDescent="0.25">
      <c r="A15" s="11"/>
      <c r="B15" s="12"/>
      <c r="C15" s="13"/>
      <c r="D15" s="31"/>
      <c r="E15" s="32"/>
      <c r="F15" s="33"/>
      <c r="G15" s="53"/>
      <c r="H15" s="14"/>
      <c r="I15" s="15"/>
      <c r="J15" s="16"/>
      <c r="K15" s="15"/>
    </row>
    <row r="16" spans="1:11" x14ac:dyDescent="0.25">
      <c r="A16" s="11"/>
      <c r="B16" s="12"/>
      <c r="C16" s="13"/>
      <c r="D16" s="31"/>
      <c r="E16" s="32"/>
      <c r="F16" s="25"/>
      <c r="G16" s="53"/>
      <c r="H16" s="14"/>
      <c r="I16" s="15">
        <f t="shared" si="1"/>
        <v>0</v>
      </c>
      <c r="J16" s="16"/>
      <c r="K16" s="15">
        <f t="shared" si="0"/>
        <v>0</v>
      </c>
    </row>
    <row r="17" spans="1:12" hidden="1" x14ac:dyDescent="0.25">
      <c r="A17" s="27"/>
      <c r="B17" s="28"/>
      <c r="C17" s="28"/>
      <c r="D17" s="28"/>
    </row>
    <row r="18" spans="1:12" hidden="1" x14ac:dyDescent="0.25">
      <c r="A18" s="27"/>
      <c r="B18" s="28"/>
      <c r="C18" s="28"/>
      <c r="D18" s="28"/>
    </row>
    <row r="19" spans="1:12" x14ac:dyDescent="0.25">
      <c r="G19" s="95" t="s">
        <v>14</v>
      </c>
      <c r="H19" s="96"/>
      <c r="I19" s="29">
        <f>SUM(I5:I16)</f>
        <v>2946.3839999999996</v>
      </c>
      <c r="J19" s="29">
        <f>SUM(J5:J16)</f>
        <v>0</v>
      </c>
      <c r="K19" s="29">
        <f>SUM(K5:K16)</f>
        <v>19315.184000000001</v>
      </c>
    </row>
    <row r="20" spans="1:12" x14ac:dyDescent="0.25">
      <c r="G20" s="97" t="s">
        <v>64</v>
      </c>
      <c r="H20" s="98"/>
      <c r="I20" s="30">
        <f>+I19</f>
        <v>2946.3839999999996</v>
      </c>
      <c r="J20" s="30">
        <f>J19</f>
        <v>0</v>
      </c>
      <c r="K20" s="30">
        <f>K19</f>
        <v>19315.184000000001</v>
      </c>
    </row>
    <row r="21" spans="1:12" x14ac:dyDescent="0.25">
      <c r="L21" s="26"/>
    </row>
    <row r="22" spans="1:12" x14ac:dyDescent="0.25">
      <c r="L22" s="26"/>
    </row>
    <row r="28" spans="1:12" hidden="1" x14ac:dyDescent="0.25"/>
    <row r="29" spans="1:12" hidden="1" x14ac:dyDescent="0.25"/>
  </sheetData>
  <mergeCells count="5">
    <mergeCell ref="A1:D2"/>
    <mergeCell ref="G1:J1"/>
    <mergeCell ref="F2:J2"/>
    <mergeCell ref="G19:H19"/>
    <mergeCell ref="G20:H20"/>
  </mergeCells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L26"/>
  <sheetViews>
    <sheetView workbookViewId="0">
      <selection activeCell="F20" sqref="F20"/>
    </sheetView>
  </sheetViews>
  <sheetFormatPr baseColWidth="10" defaultRowHeight="15" x14ac:dyDescent="0.25"/>
  <cols>
    <col min="1" max="1" width="5" customWidth="1"/>
    <col min="2" max="2" width="12.7109375" customWidth="1"/>
    <col min="3" max="3" width="9.85546875" customWidth="1"/>
    <col min="4" max="4" width="18" customWidth="1"/>
    <col min="5" max="5" width="10.28515625" customWidth="1"/>
    <col min="6" max="6" width="49.28515625" customWidth="1"/>
    <col min="9" max="9" width="13.28515625" customWidth="1"/>
    <col min="12" max="12" width="11.85546875" bestFit="1" customWidth="1"/>
  </cols>
  <sheetData>
    <row r="1" spans="1:11" ht="15.75" x14ac:dyDescent="0.25">
      <c r="A1" s="81" t="s">
        <v>99</v>
      </c>
      <c r="B1" s="82"/>
      <c r="C1" s="82"/>
      <c r="D1" s="83"/>
      <c r="E1" s="1" t="s">
        <v>1</v>
      </c>
      <c r="F1" s="2">
        <v>20535886114</v>
      </c>
      <c r="G1" s="87" t="s">
        <v>2</v>
      </c>
      <c r="H1" s="88"/>
      <c r="I1" s="88"/>
      <c r="J1" s="89"/>
    </row>
    <row r="2" spans="1:11" ht="15.75" x14ac:dyDescent="0.25">
      <c r="A2" s="84"/>
      <c r="B2" s="85"/>
      <c r="C2" s="85"/>
      <c r="D2" s="86"/>
      <c r="E2" s="3" t="s">
        <v>3</v>
      </c>
      <c r="F2" s="93" t="s">
        <v>4</v>
      </c>
      <c r="G2" s="93"/>
      <c r="H2" s="93"/>
      <c r="I2" s="93"/>
      <c r="J2" s="94"/>
    </row>
    <row r="3" spans="1:11" ht="26.25" x14ac:dyDescent="0.25">
      <c r="A3" s="4"/>
      <c r="B3" s="4"/>
      <c r="C3" s="4"/>
      <c r="D3" s="4"/>
      <c r="E3" s="5"/>
      <c r="F3" s="6"/>
      <c r="G3" s="7"/>
      <c r="H3" s="7"/>
      <c r="I3" s="7"/>
      <c r="J3" s="8"/>
    </row>
    <row r="4" spans="1:11" x14ac:dyDescent="0.25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46" t="s">
        <v>173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ht="15" customHeight="1" x14ac:dyDescent="0.25">
      <c r="A5" s="11" t="s">
        <v>15</v>
      </c>
      <c r="B5" s="12" t="s">
        <v>100</v>
      </c>
      <c r="C5" s="72"/>
      <c r="D5" s="78"/>
      <c r="E5" s="74"/>
      <c r="F5" s="73"/>
      <c r="G5" s="73"/>
      <c r="H5" s="75"/>
      <c r="I5" s="76">
        <f>H5*0.18</f>
        <v>0</v>
      </c>
      <c r="J5" s="76"/>
      <c r="K5" s="76">
        <f>+H5+I5</f>
        <v>0</v>
      </c>
    </row>
    <row r="6" spans="1:11" ht="15" customHeight="1" x14ac:dyDescent="0.25">
      <c r="A6" s="11" t="s">
        <v>17</v>
      </c>
      <c r="B6" s="12" t="s">
        <v>101</v>
      </c>
      <c r="C6" s="13">
        <v>43626</v>
      </c>
      <c r="D6" s="31" t="s">
        <v>106</v>
      </c>
      <c r="E6" s="18">
        <v>20255254937</v>
      </c>
      <c r="F6" s="25" t="s">
        <v>169</v>
      </c>
      <c r="G6" s="53"/>
      <c r="H6" s="14">
        <v>2120.8000000000002</v>
      </c>
      <c r="I6" s="15">
        <f t="shared" ref="I6:I13" si="0">H6*0.18</f>
        <v>381.74400000000003</v>
      </c>
      <c r="J6" s="16"/>
      <c r="K6" s="15">
        <f t="shared" ref="K6:K13" si="1">+H6+I6</f>
        <v>2502.5440000000003</v>
      </c>
    </row>
    <row r="7" spans="1:11" ht="15" customHeight="1" x14ac:dyDescent="0.25">
      <c r="A7" s="11" t="s">
        <v>19</v>
      </c>
      <c r="B7" s="12" t="s">
        <v>102</v>
      </c>
      <c r="C7" s="72"/>
      <c r="D7" s="78"/>
      <c r="E7" s="74"/>
      <c r="F7" s="73"/>
      <c r="G7" s="73"/>
      <c r="H7" s="75"/>
      <c r="I7" s="76">
        <f t="shared" si="0"/>
        <v>0</v>
      </c>
      <c r="J7" s="76"/>
      <c r="K7" s="76">
        <f t="shared" si="1"/>
        <v>0</v>
      </c>
    </row>
    <row r="8" spans="1:11" ht="15" customHeight="1" x14ac:dyDescent="0.25">
      <c r="A8" s="11" t="s">
        <v>21</v>
      </c>
      <c r="B8" s="12" t="s">
        <v>103</v>
      </c>
      <c r="C8" s="13">
        <v>43626</v>
      </c>
      <c r="D8" s="31" t="s">
        <v>106</v>
      </c>
      <c r="E8" s="18">
        <v>20255254937</v>
      </c>
      <c r="F8" s="25" t="s">
        <v>169</v>
      </c>
      <c r="G8" s="53"/>
      <c r="H8" s="14">
        <v>2405.6</v>
      </c>
      <c r="I8" s="15">
        <f t="shared" si="0"/>
        <v>433.00799999999998</v>
      </c>
      <c r="J8" s="16"/>
      <c r="K8" s="15">
        <f t="shared" si="1"/>
        <v>2838.6079999999997</v>
      </c>
    </row>
    <row r="9" spans="1:11" ht="15" customHeight="1" x14ac:dyDescent="0.25">
      <c r="A9" s="11" t="s">
        <v>23</v>
      </c>
      <c r="B9" s="12" t="s">
        <v>104</v>
      </c>
      <c r="C9" s="72"/>
      <c r="D9" s="78"/>
      <c r="E9" s="74"/>
      <c r="F9" s="73"/>
      <c r="G9" s="73"/>
      <c r="H9" s="75"/>
      <c r="I9" s="76">
        <f t="shared" si="0"/>
        <v>0</v>
      </c>
      <c r="J9" s="76"/>
      <c r="K9" s="76">
        <f t="shared" si="1"/>
        <v>0</v>
      </c>
    </row>
    <row r="10" spans="1:11" ht="15" customHeight="1" x14ac:dyDescent="0.25">
      <c r="A10" s="11" t="s">
        <v>25</v>
      </c>
      <c r="B10" s="12" t="s">
        <v>105</v>
      </c>
      <c r="C10" s="13">
        <v>43627</v>
      </c>
      <c r="D10" s="31" t="s">
        <v>31</v>
      </c>
      <c r="E10" s="32">
        <v>20414766308</v>
      </c>
      <c r="F10" s="25" t="s">
        <v>169</v>
      </c>
      <c r="G10" s="53"/>
      <c r="H10" s="14">
        <v>7938</v>
      </c>
      <c r="I10" s="15">
        <f t="shared" si="0"/>
        <v>1428.84</v>
      </c>
      <c r="J10" s="16"/>
      <c r="K10" s="15">
        <f t="shared" si="1"/>
        <v>9366.84</v>
      </c>
    </row>
    <row r="11" spans="1:11" ht="15" customHeight="1" x14ac:dyDescent="0.25">
      <c r="A11" s="11"/>
      <c r="B11" s="12"/>
      <c r="C11" s="13"/>
      <c r="D11" s="31"/>
      <c r="E11" s="32"/>
      <c r="F11" s="33"/>
      <c r="G11" s="53"/>
      <c r="H11" s="14"/>
      <c r="I11" s="15">
        <f t="shared" si="0"/>
        <v>0</v>
      </c>
      <c r="J11" s="16"/>
      <c r="K11" s="15">
        <f t="shared" si="1"/>
        <v>0</v>
      </c>
    </row>
    <row r="12" spans="1:11" ht="15" customHeight="1" x14ac:dyDescent="0.25">
      <c r="A12" s="11"/>
      <c r="B12" s="12"/>
      <c r="C12" s="13"/>
      <c r="D12" s="31"/>
      <c r="E12" s="32"/>
      <c r="F12" s="33"/>
      <c r="G12" s="53"/>
      <c r="H12" s="14"/>
      <c r="I12" s="15">
        <f t="shared" si="0"/>
        <v>0</v>
      </c>
      <c r="J12" s="16"/>
      <c r="K12" s="15">
        <f t="shared" si="1"/>
        <v>0</v>
      </c>
    </row>
    <row r="13" spans="1:11" x14ac:dyDescent="0.25">
      <c r="A13" s="11"/>
      <c r="B13" s="12"/>
      <c r="C13" s="13"/>
      <c r="D13" s="31"/>
      <c r="E13" s="32"/>
      <c r="F13" s="25"/>
      <c r="G13" s="53"/>
      <c r="H13" s="14"/>
      <c r="I13" s="15">
        <f t="shared" si="0"/>
        <v>0</v>
      </c>
      <c r="J13" s="16"/>
      <c r="K13" s="15">
        <f t="shared" si="1"/>
        <v>0</v>
      </c>
    </row>
    <row r="14" spans="1:11" hidden="1" x14ac:dyDescent="0.25">
      <c r="A14" s="27"/>
      <c r="B14" s="28"/>
      <c r="C14" s="28"/>
      <c r="D14" s="28"/>
    </row>
    <row r="15" spans="1:11" hidden="1" x14ac:dyDescent="0.25">
      <c r="A15" s="27"/>
      <c r="B15" s="28"/>
      <c r="C15" s="28"/>
      <c r="D15" s="28"/>
    </row>
    <row r="16" spans="1:11" x14ac:dyDescent="0.25">
      <c r="G16" s="95" t="s">
        <v>14</v>
      </c>
      <c r="H16" s="96"/>
      <c r="I16" s="29">
        <f>SUM(I5:I13)</f>
        <v>2243.5919999999996</v>
      </c>
      <c r="J16" s="29">
        <f>SUM(J5:J13)</f>
        <v>0</v>
      </c>
      <c r="K16" s="29">
        <f>SUM(K5:K13)</f>
        <v>14707.992</v>
      </c>
    </row>
    <row r="17" spans="7:12" x14ac:dyDescent="0.25">
      <c r="G17" s="97" t="s">
        <v>64</v>
      </c>
      <c r="H17" s="98"/>
      <c r="I17" s="30">
        <f>+I16</f>
        <v>2243.5919999999996</v>
      </c>
      <c r="J17" s="30">
        <f>J16</f>
        <v>0</v>
      </c>
      <c r="K17" s="30">
        <f>K16</f>
        <v>14707.992</v>
      </c>
    </row>
    <row r="18" spans="7:12" x14ac:dyDescent="0.25">
      <c r="L18" s="26"/>
    </row>
    <row r="19" spans="7:12" x14ac:dyDescent="0.25">
      <c r="L19" s="26"/>
    </row>
    <row r="25" spans="7:12" hidden="1" x14ac:dyDescent="0.25"/>
    <row r="26" spans="7:12" hidden="1" x14ac:dyDescent="0.25"/>
  </sheetData>
  <mergeCells count="5">
    <mergeCell ref="A1:D2"/>
    <mergeCell ref="G1:J1"/>
    <mergeCell ref="F2:J2"/>
    <mergeCell ref="G16:H16"/>
    <mergeCell ref="G17:H17"/>
  </mergeCells>
  <pageMargins left="0.7" right="0.7" top="0.75" bottom="0.75" header="0.3" footer="0.3"/>
  <pageSetup paperSize="9" scale="9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K10" sqref="C10:K10"/>
    </sheetView>
  </sheetViews>
  <sheetFormatPr baseColWidth="10" defaultRowHeight="15" x14ac:dyDescent="0.25"/>
  <cols>
    <col min="1" max="1" width="5" customWidth="1"/>
    <col min="2" max="2" width="12.7109375" customWidth="1"/>
    <col min="3" max="3" width="9.85546875" customWidth="1"/>
    <col min="4" max="4" width="18" customWidth="1"/>
    <col min="5" max="5" width="10.28515625" customWidth="1"/>
    <col min="6" max="6" width="53.140625" customWidth="1"/>
    <col min="9" max="9" width="10.5703125" customWidth="1"/>
    <col min="12" max="12" width="11.85546875" bestFit="1" customWidth="1"/>
  </cols>
  <sheetData>
    <row r="1" spans="1:11" ht="15.75" x14ac:dyDescent="0.25">
      <c r="A1" s="81" t="s">
        <v>107</v>
      </c>
      <c r="B1" s="82"/>
      <c r="C1" s="82"/>
      <c r="D1" s="83"/>
      <c r="E1" s="1" t="s">
        <v>1</v>
      </c>
      <c r="F1" s="2">
        <v>20535886114</v>
      </c>
      <c r="G1" s="87" t="s">
        <v>2</v>
      </c>
      <c r="H1" s="88"/>
      <c r="I1" s="88"/>
      <c r="J1" s="89"/>
    </row>
    <row r="2" spans="1:11" ht="15.75" x14ac:dyDescent="0.25">
      <c r="A2" s="84"/>
      <c r="B2" s="85"/>
      <c r="C2" s="85"/>
      <c r="D2" s="86"/>
      <c r="E2" s="3" t="s">
        <v>3</v>
      </c>
      <c r="F2" s="93" t="s">
        <v>4</v>
      </c>
      <c r="G2" s="93"/>
      <c r="H2" s="93"/>
      <c r="I2" s="93"/>
      <c r="J2" s="94"/>
    </row>
    <row r="3" spans="1:11" ht="26.25" x14ac:dyDescent="0.25">
      <c r="A3" s="4"/>
      <c r="B3" s="4"/>
      <c r="C3" s="4"/>
      <c r="D3" s="4"/>
      <c r="E3" s="5"/>
      <c r="F3" s="6"/>
      <c r="G3" s="7"/>
      <c r="H3" s="7"/>
      <c r="I3" s="7"/>
      <c r="J3" s="8"/>
    </row>
    <row r="4" spans="1:11" x14ac:dyDescent="0.25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46" t="s">
        <v>173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ht="15" customHeight="1" x14ac:dyDescent="0.25">
      <c r="A5" s="11" t="s">
        <v>15</v>
      </c>
      <c r="B5" s="12" t="s">
        <v>108</v>
      </c>
      <c r="C5" s="13">
        <v>43669</v>
      </c>
      <c r="D5" s="31" t="s">
        <v>31</v>
      </c>
      <c r="E5" s="32">
        <v>20414766308</v>
      </c>
      <c r="F5" s="25" t="s">
        <v>169</v>
      </c>
      <c r="G5" s="53"/>
      <c r="H5" s="14">
        <v>1980</v>
      </c>
      <c r="I5" s="15">
        <f>H5*0.18</f>
        <v>356.4</v>
      </c>
      <c r="J5" s="16"/>
      <c r="K5" s="15">
        <f>+H5+I5</f>
        <v>2336.4</v>
      </c>
    </row>
    <row r="6" spans="1:11" ht="15" customHeight="1" x14ac:dyDescent="0.25">
      <c r="A6" s="11" t="s">
        <v>17</v>
      </c>
      <c r="B6" s="12" t="s">
        <v>109</v>
      </c>
      <c r="C6" s="13">
        <v>43669</v>
      </c>
      <c r="D6" s="31" t="s">
        <v>31</v>
      </c>
      <c r="E6" s="32">
        <v>20414766308</v>
      </c>
      <c r="F6" s="25" t="s">
        <v>169</v>
      </c>
      <c r="G6" s="53"/>
      <c r="H6" s="14">
        <v>1800</v>
      </c>
      <c r="I6" s="15">
        <f t="shared" ref="I6:I13" si="0">H6*0.18</f>
        <v>324</v>
      </c>
      <c r="J6" s="16"/>
      <c r="K6" s="15">
        <f t="shared" ref="K6:K13" si="1">+H6+I6</f>
        <v>2124</v>
      </c>
    </row>
    <row r="7" spans="1:11" ht="15" customHeight="1" x14ac:dyDescent="0.25">
      <c r="A7" s="11" t="s">
        <v>19</v>
      </c>
      <c r="B7" s="12" t="s">
        <v>110</v>
      </c>
      <c r="C7" s="13">
        <v>43669</v>
      </c>
      <c r="D7" s="31" t="s">
        <v>31</v>
      </c>
      <c r="E7" s="32">
        <v>20414766308</v>
      </c>
      <c r="F7" s="25" t="s">
        <v>169</v>
      </c>
      <c r="G7" s="53"/>
      <c r="H7" s="14">
        <v>285</v>
      </c>
      <c r="I7" s="15">
        <f t="shared" si="0"/>
        <v>51.3</v>
      </c>
      <c r="J7" s="16"/>
      <c r="K7" s="15">
        <f t="shared" si="1"/>
        <v>336.3</v>
      </c>
    </row>
    <row r="8" spans="1:11" ht="15" customHeight="1" x14ac:dyDescent="0.25">
      <c r="A8" s="11" t="s">
        <v>21</v>
      </c>
      <c r="B8" s="12" t="s">
        <v>111</v>
      </c>
      <c r="C8" s="13">
        <v>43669</v>
      </c>
      <c r="D8" s="31" t="s">
        <v>31</v>
      </c>
      <c r="E8" s="32">
        <v>20414766308</v>
      </c>
      <c r="F8" s="25" t="s">
        <v>169</v>
      </c>
      <c r="G8" s="53"/>
      <c r="H8" s="14">
        <v>285</v>
      </c>
      <c r="I8" s="15">
        <f t="shared" si="0"/>
        <v>51.3</v>
      </c>
      <c r="J8" s="16"/>
      <c r="K8" s="15">
        <f t="shared" si="1"/>
        <v>336.3</v>
      </c>
    </row>
    <row r="9" spans="1:11" ht="15" customHeight="1" x14ac:dyDescent="0.25">
      <c r="A9" s="11" t="s">
        <v>23</v>
      </c>
      <c r="B9" s="12" t="s">
        <v>112</v>
      </c>
      <c r="C9" s="13">
        <v>43669</v>
      </c>
      <c r="D9" s="31" t="s">
        <v>31</v>
      </c>
      <c r="E9" s="32">
        <v>20414766308</v>
      </c>
      <c r="F9" s="25" t="s">
        <v>169</v>
      </c>
      <c r="G9" s="53"/>
      <c r="H9" s="14">
        <v>285</v>
      </c>
      <c r="I9" s="15">
        <f t="shared" si="0"/>
        <v>51.3</v>
      </c>
      <c r="J9" s="16"/>
      <c r="K9" s="15">
        <f t="shared" si="1"/>
        <v>336.3</v>
      </c>
    </row>
    <row r="10" spans="1:11" ht="15" customHeight="1" x14ac:dyDescent="0.25">
      <c r="A10" s="11" t="s">
        <v>25</v>
      </c>
      <c r="B10" s="12" t="s">
        <v>113</v>
      </c>
      <c r="C10" s="72"/>
      <c r="D10" s="78"/>
      <c r="E10" s="74"/>
      <c r="F10" s="73"/>
      <c r="G10" s="73"/>
      <c r="H10" s="75"/>
      <c r="I10" s="76">
        <f t="shared" si="0"/>
        <v>0</v>
      </c>
      <c r="J10" s="76"/>
      <c r="K10" s="76">
        <f t="shared" si="1"/>
        <v>0</v>
      </c>
    </row>
    <row r="11" spans="1:11" ht="15" customHeight="1" x14ac:dyDescent="0.25">
      <c r="A11" s="11" t="s">
        <v>27</v>
      </c>
      <c r="B11" s="12" t="s">
        <v>114</v>
      </c>
      <c r="C11" s="13">
        <v>43669</v>
      </c>
      <c r="D11" s="31" t="s">
        <v>106</v>
      </c>
      <c r="E11" s="32">
        <v>20255254937</v>
      </c>
      <c r="F11" s="25" t="s">
        <v>169</v>
      </c>
      <c r="G11" s="53"/>
      <c r="H11" s="14">
        <v>2405.6</v>
      </c>
      <c r="I11" s="15">
        <f t="shared" si="0"/>
        <v>433.00799999999998</v>
      </c>
      <c r="J11" s="16"/>
      <c r="K11" s="15">
        <f t="shared" si="1"/>
        <v>2838.6079999999997</v>
      </c>
    </row>
    <row r="12" spans="1:11" ht="15" customHeight="1" x14ac:dyDescent="0.25">
      <c r="A12" s="11" t="s">
        <v>29</v>
      </c>
      <c r="B12" s="12" t="s">
        <v>115</v>
      </c>
      <c r="C12" s="13">
        <v>43669</v>
      </c>
      <c r="D12" s="31" t="s">
        <v>106</v>
      </c>
      <c r="E12" s="32">
        <v>20255254937</v>
      </c>
      <c r="F12" s="25" t="s">
        <v>169</v>
      </c>
      <c r="G12" s="53"/>
      <c r="H12" s="14">
        <v>2120.8000000000002</v>
      </c>
      <c r="I12" s="15">
        <f t="shared" si="0"/>
        <v>381.74400000000003</v>
      </c>
      <c r="J12" s="16"/>
      <c r="K12" s="15">
        <f t="shared" si="1"/>
        <v>2502.5440000000003</v>
      </c>
    </row>
    <row r="13" spans="1:11" x14ac:dyDescent="0.25">
      <c r="A13" s="11"/>
      <c r="B13" s="12"/>
      <c r="C13" s="13"/>
      <c r="D13" s="31"/>
      <c r="E13" s="32"/>
      <c r="F13" s="25"/>
      <c r="G13" s="53"/>
      <c r="H13" s="14"/>
      <c r="I13" s="15">
        <f t="shared" si="0"/>
        <v>0</v>
      </c>
      <c r="J13" s="16"/>
      <c r="K13" s="15">
        <f t="shared" si="1"/>
        <v>0</v>
      </c>
    </row>
    <row r="14" spans="1:11" hidden="1" x14ac:dyDescent="0.25">
      <c r="A14" s="27"/>
      <c r="B14" s="28"/>
      <c r="C14" s="28"/>
      <c r="D14" s="28"/>
      <c r="G14" s="53"/>
    </row>
    <row r="15" spans="1:11" hidden="1" x14ac:dyDescent="0.25">
      <c r="A15" s="27"/>
      <c r="B15" s="28"/>
      <c r="C15" s="28"/>
      <c r="D15" s="28"/>
      <c r="G15" s="53"/>
    </row>
    <row r="16" spans="1:11" x14ac:dyDescent="0.25">
      <c r="G16" s="95" t="s">
        <v>14</v>
      </c>
      <c r="H16" s="96"/>
      <c r="I16" s="29">
        <f>SUM(I5:I13)</f>
        <v>1649.0519999999997</v>
      </c>
      <c r="J16" s="29">
        <f>SUM(J5:J13)</f>
        <v>0</v>
      </c>
      <c r="K16" s="29">
        <f>SUM(K5:K13)</f>
        <v>10810.451999999999</v>
      </c>
    </row>
    <row r="17" spans="7:12" x14ac:dyDescent="0.25">
      <c r="G17" s="97" t="s">
        <v>64</v>
      </c>
      <c r="H17" s="98"/>
      <c r="I17" s="30">
        <f>+I16</f>
        <v>1649.0519999999997</v>
      </c>
      <c r="J17" s="30">
        <f>J16</f>
        <v>0</v>
      </c>
      <c r="K17" s="30">
        <f>K16</f>
        <v>10810.451999999999</v>
      </c>
    </row>
    <row r="18" spans="7:12" x14ac:dyDescent="0.25">
      <c r="L18" s="26"/>
    </row>
    <row r="19" spans="7:12" x14ac:dyDescent="0.25">
      <c r="L19" s="26"/>
    </row>
    <row r="25" spans="7:12" hidden="1" x14ac:dyDescent="0.25"/>
    <row r="26" spans="7:12" hidden="1" x14ac:dyDescent="0.25"/>
  </sheetData>
  <mergeCells count="5">
    <mergeCell ref="A1:D2"/>
    <mergeCell ref="G1:J1"/>
    <mergeCell ref="F2:J2"/>
    <mergeCell ref="G16:H16"/>
    <mergeCell ref="G17:H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F21" sqref="F21"/>
    </sheetView>
  </sheetViews>
  <sheetFormatPr baseColWidth="10" defaultRowHeight="15" x14ac:dyDescent="0.25"/>
  <cols>
    <col min="1" max="1" width="5" customWidth="1"/>
    <col min="2" max="2" width="12.7109375" customWidth="1"/>
    <col min="3" max="3" width="9.85546875" customWidth="1"/>
    <col min="4" max="4" width="18.28515625" customWidth="1"/>
    <col min="5" max="5" width="10.7109375" customWidth="1"/>
    <col min="6" max="6" width="48.5703125" customWidth="1"/>
    <col min="9" max="9" width="14.42578125" customWidth="1"/>
    <col min="12" max="12" width="11.85546875" bestFit="1" customWidth="1"/>
  </cols>
  <sheetData>
    <row r="1" spans="1:11" ht="15.75" x14ac:dyDescent="0.25">
      <c r="A1" s="99" t="s">
        <v>116</v>
      </c>
      <c r="B1" s="100"/>
      <c r="C1" s="100"/>
      <c r="D1" s="101"/>
      <c r="E1" s="1" t="s">
        <v>1</v>
      </c>
      <c r="F1" s="2">
        <v>20535886114</v>
      </c>
      <c r="G1" s="87" t="s">
        <v>2</v>
      </c>
      <c r="H1" s="88"/>
      <c r="I1" s="88"/>
      <c r="J1" s="89"/>
    </row>
    <row r="2" spans="1:11" x14ac:dyDescent="0.25">
      <c r="A2" s="102"/>
      <c r="B2" s="103"/>
      <c r="C2" s="103"/>
      <c r="D2" s="104"/>
      <c r="E2" s="34" t="s">
        <v>3</v>
      </c>
      <c r="F2" s="93" t="s">
        <v>4</v>
      </c>
      <c r="G2" s="93"/>
      <c r="H2" s="93"/>
      <c r="I2" s="93"/>
      <c r="J2" s="94"/>
    </row>
    <row r="3" spans="1:11" ht="26.25" x14ac:dyDescent="0.25">
      <c r="A3" s="4"/>
      <c r="B3" s="4"/>
      <c r="C3" s="4"/>
      <c r="D3" s="4"/>
      <c r="E3" s="5"/>
      <c r="F3" s="6"/>
      <c r="G3" s="7"/>
      <c r="H3" s="7"/>
      <c r="I3" s="7"/>
      <c r="J3" s="8"/>
    </row>
    <row r="4" spans="1:11" x14ac:dyDescent="0.25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46" t="s">
        <v>173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ht="24" customHeight="1" x14ac:dyDescent="0.25">
      <c r="A5" s="11" t="s">
        <v>15</v>
      </c>
      <c r="B5" s="12" t="s">
        <v>117</v>
      </c>
      <c r="C5" s="13">
        <v>43691</v>
      </c>
      <c r="D5" s="31" t="s">
        <v>31</v>
      </c>
      <c r="E5" s="32">
        <v>20414766308</v>
      </c>
      <c r="F5" s="31" t="s">
        <v>169</v>
      </c>
      <c r="G5" s="53"/>
      <c r="H5" s="14">
        <v>3520</v>
      </c>
      <c r="I5" s="15">
        <f>H5*0.18</f>
        <v>633.6</v>
      </c>
      <c r="J5" s="16"/>
      <c r="K5" s="15">
        <f>+H5+I5</f>
        <v>4153.6000000000004</v>
      </c>
    </row>
    <row r="6" spans="1:11" ht="15" customHeight="1" x14ac:dyDescent="0.25">
      <c r="A6" s="11" t="s">
        <v>17</v>
      </c>
      <c r="B6" s="12" t="s">
        <v>118</v>
      </c>
      <c r="C6" s="72"/>
      <c r="D6" s="78"/>
      <c r="E6" s="74"/>
      <c r="F6" s="73"/>
      <c r="G6" s="73"/>
      <c r="H6" s="75"/>
      <c r="I6" s="76">
        <f t="shared" ref="I6:I24" si="0">H6*0.18</f>
        <v>0</v>
      </c>
      <c r="J6" s="76"/>
      <c r="K6" s="76">
        <f t="shared" ref="K6:K11" si="1">+H6+I6</f>
        <v>0</v>
      </c>
    </row>
    <row r="7" spans="1:11" ht="24.75" customHeight="1" x14ac:dyDescent="0.25">
      <c r="A7" s="11" t="s">
        <v>19</v>
      </c>
      <c r="B7" s="12" t="s">
        <v>119</v>
      </c>
      <c r="C7" s="13">
        <v>43691</v>
      </c>
      <c r="D7" s="31" t="s">
        <v>31</v>
      </c>
      <c r="E7" s="32">
        <v>20414766308</v>
      </c>
      <c r="F7" s="31" t="s">
        <v>169</v>
      </c>
      <c r="G7" s="53"/>
      <c r="H7" s="14">
        <v>450</v>
      </c>
      <c r="I7" s="15">
        <f t="shared" si="0"/>
        <v>81</v>
      </c>
      <c r="J7" s="16"/>
      <c r="K7" s="15">
        <f t="shared" si="1"/>
        <v>531</v>
      </c>
    </row>
    <row r="8" spans="1:11" ht="21.75" customHeight="1" x14ac:dyDescent="0.25">
      <c r="A8" s="11" t="s">
        <v>21</v>
      </c>
      <c r="B8" s="12" t="s">
        <v>120</v>
      </c>
      <c r="C8" s="13">
        <v>43691</v>
      </c>
      <c r="D8" s="31" t="s">
        <v>31</v>
      </c>
      <c r="E8" s="32">
        <v>20414766308</v>
      </c>
      <c r="F8" s="31" t="s">
        <v>169</v>
      </c>
      <c r="G8" s="53"/>
      <c r="H8" s="14">
        <v>450</v>
      </c>
      <c r="I8" s="15">
        <f t="shared" si="0"/>
        <v>81</v>
      </c>
      <c r="J8" s="16"/>
      <c r="K8" s="15">
        <f t="shared" si="1"/>
        <v>531</v>
      </c>
    </row>
    <row r="9" spans="1:11" ht="15" customHeight="1" x14ac:dyDescent="0.25">
      <c r="A9" s="11" t="s">
        <v>23</v>
      </c>
      <c r="B9" s="12" t="s">
        <v>121</v>
      </c>
      <c r="C9" s="72"/>
      <c r="D9" s="78"/>
      <c r="E9" s="74"/>
      <c r="F9" s="73"/>
      <c r="G9" s="73"/>
      <c r="H9" s="75"/>
      <c r="I9" s="76">
        <f t="shared" si="0"/>
        <v>0</v>
      </c>
      <c r="J9" s="76"/>
      <c r="K9" s="76">
        <f t="shared" si="1"/>
        <v>0</v>
      </c>
    </row>
    <row r="10" spans="1:11" ht="15" customHeight="1" x14ac:dyDescent="0.25">
      <c r="A10" s="11" t="s">
        <v>25</v>
      </c>
      <c r="B10" s="12" t="s">
        <v>122</v>
      </c>
      <c r="C10" s="72"/>
      <c r="D10" s="78"/>
      <c r="E10" s="74"/>
      <c r="F10" s="73"/>
      <c r="G10" s="73"/>
      <c r="H10" s="75"/>
      <c r="I10" s="76">
        <f t="shared" si="0"/>
        <v>0</v>
      </c>
      <c r="J10" s="76"/>
      <c r="K10" s="76">
        <f t="shared" si="1"/>
        <v>0</v>
      </c>
    </row>
    <row r="11" spans="1:11" ht="24" customHeight="1" x14ac:dyDescent="0.25">
      <c r="A11" s="11" t="s">
        <v>27</v>
      </c>
      <c r="B11" s="12" t="s">
        <v>123</v>
      </c>
      <c r="C11" s="13">
        <v>43691</v>
      </c>
      <c r="D11" s="31" t="s">
        <v>31</v>
      </c>
      <c r="E11" s="32">
        <v>20414766308</v>
      </c>
      <c r="F11" s="31" t="s">
        <v>169</v>
      </c>
      <c r="G11" s="53"/>
      <c r="H11" s="14">
        <v>4295</v>
      </c>
      <c r="I11" s="15">
        <f t="shared" si="0"/>
        <v>773.1</v>
      </c>
      <c r="J11" s="16"/>
      <c r="K11" s="15">
        <f t="shared" si="1"/>
        <v>5068.1000000000004</v>
      </c>
    </row>
    <row r="12" spans="1:11" ht="22.5" customHeight="1" x14ac:dyDescent="0.25">
      <c r="A12" s="11" t="s">
        <v>29</v>
      </c>
      <c r="B12" s="12" t="s">
        <v>124</v>
      </c>
      <c r="C12" s="13">
        <v>43699</v>
      </c>
      <c r="D12" s="31" t="s">
        <v>31</v>
      </c>
      <c r="E12" s="32">
        <v>20414766308</v>
      </c>
      <c r="F12" s="31" t="s">
        <v>169</v>
      </c>
      <c r="G12" s="53"/>
      <c r="H12" s="14">
        <v>3265</v>
      </c>
      <c r="I12" s="15">
        <f t="shared" si="0"/>
        <v>587.69999999999993</v>
      </c>
      <c r="J12" s="16"/>
      <c r="K12" s="15">
        <f>+H12+I12</f>
        <v>3852.7</v>
      </c>
    </row>
    <row r="13" spans="1:11" ht="15" customHeight="1" x14ac:dyDescent="0.25">
      <c r="A13" s="11" t="s">
        <v>32</v>
      </c>
      <c r="B13" s="12" t="s">
        <v>125</v>
      </c>
      <c r="C13" s="72"/>
      <c r="D13" s="78"/>
      <c r="E13" s="74"/>
      <c r="F13" s="78"/>
      <c r="G13" s="73"/>
      <c r="H13" s="75"/>
      <c r="I13" s="76">
        <f t="shared" si="0"/>
        <v>0</v>
      </c>
      <c r="J13" s="76"/>
      <c r="K13" s="76">
        <f t="shared" ref="K13:K16" si="2">+H13+I13</f>
        <v>0</v>
      </c>
    </row>
    <row r="14" spans="1:11" ht="15" customHeight="1" x14ac:dyDescent="0.25">
      <c r="A14" s="11" t="s">
        <v>35</v>
      </c>
      <c r="B14" s="12" t="s">
        <v>126</v>
      </c>
      <c r="C14" s="72"/>
      <c r="D14" s="78"/>
      <c r="E14" s="74"/>
      <c r="F14" s="78"/>
      <c r="G14" s="73"/>
      <c r="H14" s="75"/>
      <c r="I14" s="76">
        <f t="shared" si="0"/>
        <v>0</v>
      </c>
      <c r="J14" s="76"/>
      <c r="K14" s="76">
        <f t="shared" si="2"/>
        <v>0</v>
      </c>
    </row>
    <row r="15" spans="1:11" ht="15" customHeight="1" x14ac:dyDescent="0.25">
      <c r="A15" s="11" t="s">
        <v>38</v>
      </c>
      <c r="B15" s="12" t="s">
        <v>127</v>
      </c>
      <c r="C15" s="72"/>
      <c r="D15" s="78"/>
      <c r="E15" s="74"/>
      <c r="F15" s="78"/>
      <c r="G15" s="73"/>
      <c r="H15" s="75"/>
      <c r="I15" s="76">
        <f t="shared" si="0"/>
        <v>0</v>
      </c>
      <c r="J15" s="76"/>
      <c r="K15" s="76">
        <f t="shared" si="2"/>
        <v>0</v>
      </c>
    </row>
    <row r="16" spans="1:11" ht="15" customHeight="1" x14ac:dyDescent="0.25">
      <c r="A16" s="11" t="s">
        <v>40</v>
      </c>
      <c r="B16" s="12" t="s">
        <v>128</v>
      </c>
      <c r="C16" s="13">
        <v>43705</v>
      </c>
      <c r="D16" s="31" t="s">
        <v>129</v>
      </c>
      <c r="E16" s="32">
        <v>20257364608</v>
      </c>
      <c r="F16" s="31" t="s">
        <v>170</v>
      </c>
      <c r="G16" s="53"/>
      <c r="H16" s="14">
        <v>4500</v>
      </c>
      <c r="I16" s="15">
        <f t="shared" si="0"/>
        <v>810</v>
      </c>
      <c r="J16" s="16"/>
      <c r="K16" s="15">
        <f t="shared" si="2"/>
        <v>5310</v>
      </c>
    </row>
    <row r="17" spans="1:12" ht="15" customHeight="1" x14ac:dyDescent="0.25">
      <c r="A17" s="11" t="s">
        <v>42</v>
      </c>
      <c r="B17" s="12" t="s">
        <v>130</v>
      </c>
      <c r="C17" s="13">
        <v>43706</v>
      </c>
      <c r="D17" s="31" t="s">
        <v>31</v>
      </c>
      <c r="E17" s="32">
        <v>20414766308</v>
      </c>
      <c r="F17" s="31" t="s">
        <v>169</v>
      </c>
      <c r="G17" s="53"/>
      <c r="H17" s="14">
        <v>450</v>
      </c>
      <c r="I17" s="15">
        <f t="shared" si="0"/>
        <v>81</v>
      </c>
      <c r="J17" s="16"/>
      <c r="K17" s="15">
        <f>+H17+I17</f>
        <v>531</v>
      </c>
    </row>
    <row r="18" spans="1:12" ht="15" customHeight="1" x14ac:dyDescent="0.25">
      <c r="A18" s="11" t="s">
        <v>44</v>
      </c>
      <c r="B18" s="12" t="s">
        <v>131</v>
      </c>
      <c r="C18" s="13">
        <v>43706</v>
      </c>
      <c r="D18" s="31" t="s">
        <v>31</v>
      </c>
      <c r="E18" s="32">
        <v>20414766308</v>
      </c>
      <c r="F18" s="31" t="s">
        <v>169</v>
      </c>
      <c r="G18" s="53"/>
      <c r="H18" s="14">
        <v>450</v>
      </c>
      <c r="I18" s="15">
        <f t="shared" si="0"/>
        <v>81</v>
      </c>
      <c r="J18" s="16"/>
      <c r="K18" s="15">
        <f t="shared" ref="K18:K24" si="3">+H18+I18</f>
        <v>531</v>
      </c>
    </row>
    <row r="19" spans="1:12" ht="15" customHeight="1" x14ac:dyDescent="0.25">
      <c r="A19" s="11" t="s">
        <v>46</v>
      </c>
      <c r="B19" s="12" t="s">
        <v>132</v>
      </c>
      <c r="C19" s="13">
        <v>43706</v>
      </c>
      <c r="D19" s="31" t="s">
        <v>31</v>
      </c>
      <c r="E19" s="32">
        <v>20414766308</v>
      </c>
      <c r="F19" s="31" t="s">
        <v>169</v>
      </c>
      <c r="G19" s="53"/>
      <c r="H19" s="14">
        <v>450</v>
      </c>
      <c r="I19" s="15">
        <f t="shared" si="0"/>
        <v>81</v>
      </c>
      <c r="J19" s="16"/>
      <c r="K19" s="15">
        <f t="shared" si="3"/>
        <v>531</v>
      </c>
    </row>
    <row r="20" spans="1:12" ht="15" customHeight="1" x14ac:dyDescent="0.25">
      <c r="A20" s="11" t="s">
        <v>48</v>
      </c>
      <c r="B20" s="12" t="s">
        <v>133</v>
      </c>
      <c r="C20" s="13">
        <v>43706</v>
      </c>
      <c r="D20" s="31" t="s">
        <v>31</v>
      </c>
      <c r="E20" s="32">
        <v>20414766308</v>
      </c>
      <c r="F20" s="36" t="s">
        <v>169</v>
      </c>
      <c r="G20" s="53"/>
      <c r="H20" s="14">
        <v>450</v>
      </c>
      <c r="I20" s="15">
        <f t="shared" si="0"/>
        <v>81</v>
      </c>
      <c r="J20" s="16"/>
      <c r="K20" s="15">
        <f t="shared" si="3"/>
        <v>531</v>
      </c>
    </row>
    <row r="21" spans="1:12" ht="15" customHeight="1" x14ac:dyDescent="0.25">
      <c r="A21" s="11" t="s">
        <v>50</v>
      </c>
      <c r="B21" s="12" t="s">
        <v>134</v>
      </c>
      <c r="C21" s="72"/>
      <c r="D21" s="78"/>
      <c r="E21" s="74"/>
      <c r="F21" s="78"/>
      <c r="G21" s="73"/>
      <c r="H21" s="75"/>
      <c r="I21" s="76">
        <f t="shared" si="0"/>
        <v>0</v>
      </c>
      <c r="J21" s="76"/>
      <c r="K21" s="76">
        <f t="shared" si="3"/>
        <v>0</v>
      </c>
    </row>
    <row r="22" spans="1:12" ht="15" customHeight="1" x14ac:dyDescent="0.25">
      <c r="A22" s="11" t="s">
        <v>52</v>
      </c>
      <c r="B22" s="12" t="s">
        <v>135</v>
      </c>
      <c r="C22" s="13">
        <v>43706</v>
      </c>
      <c r="D22" s="31" t="s">
        <v>31</v>
      </c>
      <c r="E22" s="32">
        <v>20414766308</v>
      </c>
      <c r="F22" s="31" t="s">
        <v>169</v>
      </c>
      <c r="G22" s="53"/>
      <c r="H22" s="14">
        <v>450</v>
      </c>
      <c r="I22" s="15">
        <f t="shared" si="0"/>
        <v>81</v>
      </c>
      <c r="J22" s="16"/>
      <c r="K22" s="15">
        <f t="shared" si="3"/>
        <v>531</v>
      </c>
    </row>
    <row r="23" spans="1:12" ht="15" customHeight="1" x14ac:dyDescent="0.25">
      <c r="A23" s="11"/>
      <c r="B23" s="12"/>
      <c r="C23" s="13"/>
      <c r="D23" s="31"/>
      <c r="E23" s="32"/>
      <c r="F23" s="35"/>
      <c r="G23" s="53"/>
      <c r="H23" s="14"/>
      <c r="I23" s="15">
        <f t="shared" si="0"/>
        <v>0</v>
      </c>
      <c r="J23" s="16"/>
      <c r="K23" s="15">
        <f t="shared" si="3"/>
        <v>0</v>
      </c>
    </row>
    <row r="24" spans="1:12" x14ac:dyDescent="0.25">
      <c r="A24" s="11"/>
      <c r="B24" s="12"/>
      <c r="C24" s="13"/>
      <c r="D24" s="31"/>
      <c r="E24" s="32"/>
      <c r="F24" s="25"/>
      <c r="G24" s="53"/>
      <c r="H24" s="14"/>
      <c r="I24" s="15">
        <f t="shared" si="0"/>
        <v>0</v>
      </c>
      <c r="J24" s="16"/>
      <c r="K24" s="15">
        <f t="shared" si="3"/>
        <v>0</v>
      </c>
    </row>
    <row r="25" spans="1:12" hidden="1" x14ac:dyDescent="0.25">
      <c r="A25" s="27"/>
      <c r="B25" s="28"/>
      <c r="C25" s="28"/>
      <c r="D25" s="28"/>
      <c r="G25" s="53"/>
    </row>
    <row r="26" spans="1:12" hidden="1" x14ac:dyDescent="0.25">
      <c r="A26" s="27"/>
      <c r="B26" s="28"/>
      <c r="C26" s="28"/>
      <c r="D26" s="28"/>
      <c r="G26" s="53"/>
    </row>
    <row r="27" spans="1:12" x14ac:dyDescent="0.25">
      <c r="G27" s="95" t="s">
        <v>14</v>
      </c>
      <c r="H27" s="96"/>
      <c r="I27" s="29">
        <f>SUM(I5:I24)</f>
        <v>3371.4</v>
      </c>
      <c r="J27" s="29">
        <f>SUM(J5:J24)</f>
        <v>0</v>
      </c>
      <c r="K27" s="29">
        <f>SUM(K5:K24)</f>
        <v>22101.4</v>
      </c>
    </row>
    <row r="28" spans="1:12" x14ac:dyDescent="0.25">
      <c r="G28" s="97" t="s">
        <v>64</v>
      </c>
      <c r="H28" s="98"/>
      <c r="I28" s="30">
        <f>+I27</f>
        <v>3371.4</v>
      </c>
      <c r="J28" s="30">
        <f>J27</f>
        <v>0</v>
      </c>
      <c r="K28" s="30">
        <f>K27</f>
        <v>22101.4</v>
      </c>
    </row>
    <row r="29" spans="1:12" x14ac:dyDescent="0.25">
      <c r="L29" s="26"/>
    </row>
    <row r="30" spans="1:12" x14ac:dyDescent="0.25">
      <c r="L30" s="26"/>
    </row>
    <row r="36" hidden="1" x14ac:dyDescent="0.25"/>
    <row r="37" hidden="1" x14ac:dyDescent="0.25"/>
  </sheetData>
  <mergeCells count="5">
    <mergeCell ref="A1:D2"/>
    <mergeCell ref="G1:J1"/>
    <mergeCell ref="F2:J2"/>
    <mergeCell ref="G27:H27"/>
    <mergeCell ref="G28:H2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abSelected="1" topLeftCell="A7" workbookViewId="0">
      <selection activeCell="D12" sqref="D12"/>
    </sheetView>
  </sheetViews>
  <sheetFormatPr baseColWidth="10" defaultRowHeight="15" x14ac:dyDescent="0.25"/>
  <cols>
    <col min="1" max="1" width="5" customWidth="1"/>
    <col min="2" max="2" width="12.7109375" customWidth="1"/>
    <col min="3" max="3" width="9.85546875" customWidth="1"/>
    <col min="4" max="4" width="30.140625" customWidth="1"/>
    <col min="5" max="5" width="10.7109375" customWidth="1"/>
    <col min="6" max="6" width="44.5703125" customWidth="1"/>
    <col min="9" max="9" width="11" customWidth="1"/>
    <col min="12" max="12" width="11.85546875" bestFit="1" customWidth="1"/>
  </cols>
  <sheetData>
    <row r="1" spans="1:11" ht="15.75" x14ac:dyDescent="0.25">
      <c r="A1" s="99" t="s">
        <v>136</v>
      </c>
      <c r="B1" s="100"/>
      <c r="C1" s="100"/>
      <c r="D1" s="101"/>
      <c r="E1" s="1" t="s">
        <v>1</v>
      </c>
      <c r="F1" s="2">
        <v>20535886114</v>
      </c>
      <c r="G1" s="87" t="s">
        <v>2</v>
      </c>
      <c r="H1" s="88"/>
      <c r="I1" s="88"/>
      <c r="J1" s="89"/>
    </row>
    <row r="2" spans="1:11" x14ac:dyDescent="0.25">
      <c r="A2" s="102"/>
      <c r="B2" s="103"/>
      <c r="C2" s="103"/>
      <c r="D2" s="104"/>
      <c r="E2" s="34" t="s">
        <v>3</v>
      </c>
      <c r="F2" s="93" t="s">
        <v>4</v>
      </c>
      <c r="G2" s="93"/>
      <c r="H2" s="93"/>
      <c r="I2" s="93"/>
      <c r="J2" s="94"/>
    </row>
    <row r="3" spans="1:11" ht="26.25" x14ac:dyDescent="0.25">
      <c r="A3" s="4"/>
      <c r="B3" s="4"/>
      <c r="C3" s="4"/>
      <c r="D3" s="4"/>
      <c r="E3" s="5"/>
      <c r="F3" s="6"/>
      <c r="G3" s="7"/>
      <c r="H3" s="7"/>
      <c r="I3" s="7"/>
      <c r="J3" s="8"/>
    </row>
    <row r="4" spans="1:11" x14ac:dyDescent="0.25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46" t="s">
        <v>173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x14ac:dyDescent="0.25">
      <c r="A5" s="11" t="s">
        <v>15</v>
      </c>
      <c r="B5" s="12" t="s">
        <v>137</v>
      </c>
      <c r="C5" s="13">
        <v>43711</v>
      </c>
      <c r="D5" s="31" t="s">
        <v>31</v>
      </c>
      <c r="E5" s="32">
        <v>20414766308</v>
      </c>
      <c r="F5" s="31" t="s">
        <v>169</v>
      </c>
      <c r="G5" s="53"/>
      <c r="H5" s="14">
        <v>450</v>
      </c>
      <c r="I5" s="15">
        <f>H5*0.18</f>
        <v>81</v>
      </c>
      <c r="J5" s="16"/>
      <c r="K5" s="15">
        <f>+H5+I5</f>
        <v>531</v>
      </c>
    </row>
    <row r="6" spans="1:11" x14ac:dyDescent="0.25">
      <c r="A6" s="11" t="s">
        <v>17</v>
      </c>
      <c r="B6" s="12" t="s">
        <v>138</v>
      </c>
      <c r="C6" s="13">
        <v>43711</v>
      </c>
      <c r="D6" s="31" t="s">
        <v>31</v>
      </c>
      <c r="E6" s="32">
        <v>20414766308</v>
      </c>
      <c r="F6" s="25" t="s">
        <v>169</v>
      </c>
      <c r="G6" s="53"/>
      <c r="H6" s="14">
        <v>450</v>
      </c>
      <c r="I6" s="15">
        <f t="shared" ref="I6:I22" si="0">H6*0.18</f>
        <v>81</v>
      </c>
      <c r="J6" s="16"/>
      <c r="K6" s="15">
        <f t="shared" ref="K6:K11" si="1">+H6+I6</f>
        <v>531</v>
      </c>
    </row>
    <row r="7" spans="1:11" x14ac:dyDescent="0.25">
      <c r="A7" s="11" t="s">
        <v>19</v>
      </c>
      <c r="B7" s="12" t="s">
        <v>139</v>
      </c>
      <c r="C7" s="13">
        <v>43711</v>
      </c>
      <c r="D7" s="31" t="s">
        <v>31</v>
      </c>
      <c r="E7" s="32">
        <v>20414766308</v>
      </c>
      <c r="F7" s="31" t="s">
        <v>171</v>
      </c>
      <c r="G7" s="53"/>
      <c r="H7" s="14">
        <v>1220</v>
      </c>
      <c r="I7" s="15">
        <f t="shared" si="0"/>
        <v>219.6</v>
      </c>
      <c r="J7" s="16"/>
      <c r="K7" s="15">
        <f t="shared" si="1"/>
        <v>1439.6</v>
      </c>
    </row>
    <row r="8" spans="1:11" x14ac:dyDescent="0.25">
      <c r="A8" s="11" t="s">
        <v>21</v>
      </c>
      <c r="B8" s="12" t="s">
        <v>140</v>
      </c>
      <c r="C8" s="72"/>
      <c r="D8" s="78"/>
      <c r="E8" s="74"/>
      <c r="F8" s="78"/>
      <c r="G8" s="73"/>
      <c r="H8" s="75"/>
      <c r="I8" s="76">
        <f t="shared" si="0"/>
        <v>0</v>
      </c>
      <c r="J8" s="76"/>
      <c r="K8" s="76">
        <f t="shared" si="1"/>
        <v>0</v>
      </c>
    </row>
    <row r="9" spans="1:11" x14ac:dyDescent="0.25">
      <c r="A9" s="11" t="s">
        <v>23</v>
      </c>
      <c r="B9" s="12" t="s">
        <v>141</v>
      </c>
      <c r="C9" s="13">
        <v>43711</v>
      </c>
      <c r="D9" s="31" t="s">
        <v>31</v>
      </c>
      <c r="E9" s="32">
        <v>20414766308</v>
      </c>
      <c r="F9" s="25" t="s">
        <v>169</v>
      </c>
      <c r="G9" s="53"/>
      <c r="H9" s="14">
        <v>450</v>
      </c>
      <c r="I9" s="15">
        <f t="shared" si="0"/>
        <v>81</v>
      </c>
      <c r="J9" s="16"/>
      <c r="K9" s="15">
        <f t="shared" si="1"/>
        <v>531</v>
      </c>
    </row>
    <row r="10" spans="1:11" x14ac:dyDescent="0.25">
      <c r="A10" s="11" t="s">
        <v>25</v>
      </c>
      <c r="B10" s="12" t="s">
        <v>142</v>
      </c>
      <c r="C10" s="13">
        <v>43711</v>
      </c>
      <c r="D10" s="31" t="s">
        <v>31</v>
      </c>
      <c r="E10" s="32">
        <v>20414766308</v>
      </c>
      <c r="F10" s="31" t="s">
        <v>169</v>
      </c>
      <c r="G10" s="53"/>
      <c r="H10" s="14">
        <v>450</v>
      </c>
      <c r="I10" s="15">
        <f t="shared" si="0"/>
        <v>81</v>
      </c>
      <c r="J10" s="16"/>
      <c r="K10" s="15">
        <f t="shared" si="1"/>
        <v>531</v>
      </c>
    </row>
    <row r="11" spans="1:11" x14ac:dyDescent="0.25">
      <c r="A11" s="11" t="s">
        <v>27</v>
      </c>
      <c r="B11" s="12" t="s">
        <v>143</v>
      </c>
      <c r="C11" s="72"/>
      <c r="D11" s="78"/>
      <c r="E11" s="74"/>
      <c r="F11" s="78"/>
      <c r="G11" s="73"/>
      <c r="H11" s="75"/>
      <c r="I11" s="76">
        <f t="shared" si="0"/>
        <v>0</v>
      </c>
      <c r="J11" s="76"/>
      <c r="K11" s="76">
        <f t="shared" si="1"/>
        <v>0</v>
      </c>
    </row>
    <row r="12" spans="1:11" x14ac:dyDescent="0.25">
      <c r="A12" s="11" t="s">
        <v>29</v>
      </c>
      <c r="B12" s="12" t="s">
        <v>144</v>
      </c>
      <c r="C12" s="72"/>
      <c r="D12" s="78"/>
      <c r="E12" s="74"/>
      <c r="F12" s="78"/>
      <c r="G12" s="73"/>
      <c r="H12" s="75"/>
      <c r="I12" s="76">
        <f t="shared" si="0"/>
        <v>0</v>
      </c>
      <c r="J12" s="76"/>
      <c r="K12" s="76">
        <f>+H12+I12</f>
        <v>0</v>
      </c>
    </row>
    <row r="13" spans="1:11" x14ac:dyDescent="0.25">
      <c r="A13" s="11" t="s">
        <v>32</v>
      </c>
      <c r="B13" s="12" t="s">
        <v>145</v>
      </c>
      <c r="C13" s="72"/>
      <c r="D13" s="78"/>
      <c r="E13" s="74"/>
      <c r="F13" s="78"/>
      <c r="G13" s="73"/>
      <c r="H13" s="75"/>
      <c r="I13" s="76">
        <f t="shared" si="0"/>
        <v>0</v>
      </c>
      <c r="J13" s="76"/>
      <c r="K13" s="76">
        <f t="shared" ref="K13:K22" si="2">+H13+I13</f>
        <v>0</v>
      </c>
    </row>
    <row r="14" spans="1:11" x14ac:dyDescent="0.25">
      <c r="A14" s="11" t="s">
        <v>35</v>
      </c>
      <c r="B14" s="12" t="s">
        <v>146</v>
      </c>
      <c r="C14" s="13">
        <v>43725</v>
      </c>
      <c r="D14" s="31" t="s">
        <v>148</v>
      </c>
      <c r="E14" s="32">
        <v>20125508716</v>
      </c>
      <c r="F14" s="31" t="s">
        <v>169</v>
      </c>
      <c r="G14" s="53"/>
      <c r="H14" s="14">
        <v>6438.66</v>
      </c>
      <c r="I14" s="15">
        <f t="shared" si="0"/>
        <v>1158.9587999999999</v>
      </c>
      <c r="J14" s="16"/>
      <c r="K14" s="15">
        <f t="shared" si="2"/>
        <v>7597.6188000000002</v>
      </c>
    </row>
    <row r="15" spans="1:11" x14ac:dyDescent="0.25">
      <c r="A15" s="11" t="s">
        <v>38</v>
      </c>
      <c r="B15" s="12" t="s">
        <v>147</v>
      </c>
      <c r="C15" s="13">
        <v>43726</v>
      </c>
      <c r="D15" s="31" t="s">
        <v>149</v>
      </c>
      <c r="E15" s="32">
        <v>20261180937</v>
      </c>
      <c r="F15" s="31" t="s">
        <v>169</v>
      </c>
      <c r="G15" s="53"/>
      <c r="H15" s="14">
        <v>33892</v>
      </c>
      <c r="I15" s="15">
        <f t="shared" si="0"/>
        <v>6100.5599999999995</v>
      </c>
      <c r="J15" s="16"/>
      <c r="K15" s="15">
        <f t="shared" si="2"/>
        <v>39992.559999999998</v>
      </c>
    </row>
    <row r="16" spans="1:11" x14ac:dyDescent="0.25">
      <c r="A16" s="11" t="s">
        <v>40</v>
      </c>
      <c r="B16" s="12" t="s">
        <v>150</v>
      </c>
      <c r="C16" s="13">
        <v>43733</v>
      </c>
      <c r="D16" s="31" t="s">
        <v>31</v>
      </c>
      <c r="E16" s="32">
        <v>20414766308</v>
      </c>
      <c r="F16" s="31" t="s">
        <v>169</v>
      </c>
      <c r="G16" s="53"/>
      <c r="H16" s="14">
        <v>450</v>
      </c>
      <c r="I16" s="15">
        <f t="shared" si="0"/>
        <v>81</v>
      </c>
      <c r="J16" s="16"/>
      <c r="K16" s="15">
        <f t="shared" si="2"/>
        <v>531</v>
      </c>
    </row>
    <row r="17" spans="1:12" x14ac:dyDescent="0.25">
      <c r="A17" s="11" t="s">
        <v>42</v>
      </c>
      <c r="B17" s="12" t="s">
        <v>151</v>
      </c>
      <c r="C17" s="13">
        <v>43733</v>
      </c>
      <c r="D17" s="31" t="s">
        <v>31</v>
      </c>
      <c r="E17" s="32">
        <v>20414766308</v>
      </c>
      <c r="F17" s="31" t="s">
        <v>169</v>
      </c>
      <c r="G17" s="53"/>
      <c r="H17" s="14">
        <v>450</v>
      </c>
      <c r="I17" s="15">
        <f t="shared" si="0"/>
        <v>81</v>
      </c>
      <c r="J17" s="16"/>
      <c r="K17" s="15">
        <f t="shared" si="2"/>
        <v>531</v>
      </c>
    </row>
    <row r="18" spans="1:12" x14ac:dyDescent="0.25">
      <c r="A18" s="11" t="s">
        <v>44</v>
      </c>
      <c r="B18" s="12" t="s">
        <v>152</v>
      </c>
      <c r="C18" s="13">
        <v>43733</v>
      </c>
      <c r="D18" s="31" t="s">
        <v>31</v>
      </c>
      <c r="E18" s="32">
        <v>20414766308</v>
      </c>
      <c r="F18" s="31" t="s">
        <v>169</v>
      </c>
      <c r="G18" s="53"/>
      <c r="H18" s="14">
        <v>450</v>
      </c>
      <c r="I18" s="15">
        <f t="shared" si="0"/>
        <v>81</v>
      </c>
      <c r="J18" s="16"/>
      <c r="K18" s="15">
        <f t="shared" si="2"/>
        <v>531</v>
      </c>
    </row>
    <row r="19" spans="1:12" ht="24" customHeight="1" x14ac:dyDescent="0.25">
      <c r="A19" s="11" t="s">
        <v>46</v>
      </c>
      <c r="B19" s="12" t="s">
        <v>153</v>
      </c>
      <c r="C19" s="13">
        <v>43733</v>
      </c>
      <c r="D19" s="31" t="s">
        <v>31</v>
      </c>
      <c r="E19" s="32">
        <v>20414766308</v>
      </c>
      <c r="F19" s="31" t="s">
        <v>169</v>
      </c>
      <c r="G19" s="53"/>
      <c r="H19" s="14">
        <v>450</v>
      </c>
      <c r="I19" s="15">
        <f t="shared" si="0"/>
        <v>81</v>
      </c>
      <c r="J19" s="16"/>
      <c r="K19" s="15">
        <f t="shared" si="2"/>
        <v>531</v>
      </c>
    </row>
    <row r="20" spans="1:12" ht="23.25" customHeight="1" x14ac:dyDescent="0.25">
      <c r="A20" s="11" t="s">
        <v>48</v>
      </c>
      <c r="B20" s="12" t="s">
        <v>154</v>
      </c>
      <c r="C20" s="13">
        <v>43733</v>
      </c>
      <c r="D20" s="31" t="s">
        <v>31</v>
      </c>
      <c r="E20" s="32">
        <v>20414766308</v>
      </c>
      <c r="F20" s="31" t="s">
        <v>169</v>
      </c>
      <c r="G20" s="53"/>
      <c r="H20" s="14">
        <v>450</v>
      </c>
      <c r="I20" s="15">
        <f t="shared" si="0"/>
        <v>81</v>
      </c>
      <c r="J20" s="16"/>
      <c r="K20" s="15">
        <f t="shared" si="2"/>
        <v>531</v>
      </c>
    </row>
    <row r="21" spans="1:12" ht="23.25" customHeight="1" x14ac:dyDescent="0.25">
      <c r="A21" s="11" t="s">
        <v>50</v>
      </c>
      <c r="B21" s="12" t="s">
        <v>155</v>
      </c>
      <c r="C21" s="13">
        <v>43733</v>
      </c>
      <c r="D21" s="31" t="s">
        <v>31</v>
      </c>
      <c r="E21" s="32">
        <v>20414766308</v>
      </c>
      <c r="F21" s="31" t="s">
        <v>169</v>
      </c>
      <c r="G21" s="53"/>
      <c r="H21" s="14">
        <v>450</v>
      </c>
      <c r="I21" s="15">
        <f t="shared" si="0"/>
        <v>81</v>
      </c>
      <c r="J21" s="16"/>
      <c r="K21" s="15">
        <f t="shared" si="2"/>
        <v>531</v>
      </c>
    </row>
    <row r="22" spans="1:12" x14ac:dyDescent="0.25">
      <c r="A22" s="11"/>
      <c r="B22" s="12"/>
      <c r="C22" s="13"/>
      <c r="D22" s="31"/>
      <c r="E22" s="32"/>
      <c r="F22" s="25"/>
      <c r="G22" s="53"/>
      <c r="H22" s="14"/>
      <c r="I22" s="15">
        <f t="shared" si="0"/>
        <v>0</v>
      </c>
      <c r="J22" s="16"/>
      <c r="K22" s="15">
        <f t="shared" si="2"/>
        <v>0</v>
      </c>
    </row>
    <row r="23" spans="1:12" hidden="1" x14ac:dyDescent="0.25">
      <c r="A23" s="27"/>
      <c r="B23" s="28"/>
      <c r="C23" s="28"/>
      <c r="D23" s="28"/>
    </row>
    <row r="24" spans="1:12" hidden="1" x14ac:dyDescent="0.25">
      <c r="A24" s="27"/>
      <c r="B24" s="28"/>
      <c r="C24" s="28"/>
      <c r="D24" s="28"/>
    </row>
    <row r="25" spans="1:12" x14ac:dyDescent="0.25">
      <c r="G25" s="95" t="s">
        <v>14</v>
      </c>
      <c r="H25" s="96"/>
      <c r="I25" s="29">
        <f>SUM(I5:I22)</f>
        <v>8289.1188000000002</v>
      </c>
      <c r="J25" s="29">
        <f>SUM(J5:J22)</f>
        <v>0</v>
      </c>
      <c r="K25" s="29">
        <f>SUM(K5:K22)</f>
        <v>54339.7788</v>
      </c>
    </row>
    <row r="26" spans="1:12" x14ac:dyDescent="0.25">
      <c r="G26" s="97" t="s">
        <v>64</v>
      </c>
      <c r="H26" s="98"/>
      <c r="I26" s="30">
        <f>+I25</f>
        <v>8289.1188000000002</v>
      </c>
      <c r="J26" s="30">
        <f>J25</f>
        <v>0</v>
      </c>
      <c r="K26" s="30">
        <f>K25</f>
        <v>54339.7788</v>
      </c>
    </row>
    <row r="27" spans="1:12" x14ac:dyDescent="0.25">
      <c r="L27" s="26"/>
    </row>
    <row r="28" spans="1:12" x14ac:dyDescent="0.25">
      <c r="L28" s="26"/>
    </row>
  </sheetData>
  <mergeCells count="5">
    <mergeCell ref="A1:D2"/>
    <mergeCell ref="G1:J1"/>
    <mergeCell ref="F2:J2"/>
    <mergeCell ref="G25:H25"/>
    <mergeCell ref="G26:H26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AnaGR</dc:creator>
  <cp:lastModifiedBy>Sistemas</cp:lastModifiedBy>
  <cp:lastPrinted>2019-10-09T21:55:01Z</cp:lastPrinted>
  <dcterms:created xsi:type="dcterms:W3CDTF">2019-04-15T21:02:42Z</dcterms:created>
  <dcterms:modified xsi:type="dcterms:W3CDTF">2019-10-17T16:40:30Z</dcterms:modified>
</cp:coreProperties>
</file>